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List - 2026" sheetId="1" r:id="rId5"/>
    <sheet state="hidden" name="Project List - 2025" sheetId="2" r:id="rId6"/>
    <sheet state="visible" name="URLs" sheetId="3" r:id="rId7"/>
    <sheet state="visible" name="Meta - Creative Tracking (2026)" sheetId="4" r:id="rId8"/>
    <sheet state="hidden" name="November Relaunch Plan" sheetId="5" r:id="rId9"/>
    <sheet state="hidden" name="NEW Meta - Creative Tracking - " sheetId="6" r:id="rId10"/>
    <sheet state="hidden" name="Sheet40" sheetId="7" r:id="rId11"/>
    <sheet state="visible" name="Weekly Results" sheetId="8" r:id="rId12"/>
    <sheet state="hidden" name="OLD Meta - Creative Tracking" sheetId="9" r:id="rId13"/>
    <sheet state="hidden" name="Snapchat - Creative Tracking" sheetId="10" r:id="rId14"/>
    <sheet state="visible" name="Inventory Management" sheetId="11" r:id="rId15"/>
    <sheet state="visible" name="Monthly Results" sheetId="12" r:id="rId16"/>
    <sheet state="visible" name="CRO Calendar" sheetId="13" r:id="rId17"/>
    <sheet state="hidden" name="Media Buying Notes" sheetId="14" r:id="rId18"/>
    <sheet state="hidden" name="Ideas" sheetId="15" r:id="rId19"/>
    <sheet state="hidden" name="Create" sheetId="16" r:id="rId20"/>
    <sheet state="hidden" name="Phase 1 Prove Concept" sheetId="17" r:id="rId21"/>
    <sheet state="hidden" name="CS Issues" sheetId="18" r:id="rId22"/>
    <sheet state="hidden" name="Email Flow Monthly Performance" sheetId="19" r:id="rId23"/>
    <sheet state="hidden" name="Funnel Stats" sheetId="20" r:id="rId24"/>
    <sheet state="hidden" name="Monthly Fixed Costs" sheetId="21" r:id="rId25"/>
    <sheet state="visible" name="Competitors" sheetId="22" r:id="rId26"/>
    <sheet state="visible" name="Brands Inspo" sheetId="23" r:id="rId27"/>
    <sheet state="visible" name="Testosterone" sheetId="24" r:id="rId28"/>
    <sheet state="visible" name="Fixed Costs" sheetId="25" r:id="rId29"/>
    <sheet state="visible" name="COGS" sheetId="26" r:id="rId30"/>
    <sheet state="hidden" name="Bundle Stats" sheetId="27" r:id="rId31"/>
    <sheet state="hidden" name="TY Card List" sheetId="28" r:id="rId32"/>
    <sheet state="hidden" name="Budgeting" sheetId="29" r:id="rId33"/>
    <sheet state="hidden" name="Ad Ideas" sheetId="30" r:id="rId34"/>
  </sheets>
  <definedNames>
    <definedName hidden="1" localSheetId="8" name="_xlnm._FilterDatabase">'OLD Meta - Creative Tracking'!$A$2:$K$79</definedName>
    <definedName hidden="1" localSheetId="9" name="_xlnm._FilterDatabase">'Snapchat - Creative Tracking'!$A$2:$G$28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tc={2f0057c2-cc02-444a-bc50-622e9d484f31}</author>
  </authors>
  <commentList>
    <comment authorId="0" xr:uid="{2f0057c2-cc02-444a-bc50-622e9d484f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 Relaunched BOTB x3 LPs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tc={f24f84e1-06bd-4b89-86bf-fb6391f7259e}</author>
  </authors>
  <commentList>
    <comment authorId="0" xr:uid="{f24f84e1-06bd-4b89-86bf-fb6391f7259e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Jarred Browne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tc={bd16fd4a-f849-480b-9c38-a619495159eb}</author>
  </authors>
  <commentList>
    <comment authorId="0" ref="H21">
      <text>
        <t xml:space="preserve">Add to existing MAO-B Hook Vars ad set</t>
      </text>
    </comment>
    <comment authorId="1" xr:uid="{bd16fd4a-f849-480b-9c38-a619495159eb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MAO-B VO
BW Gearing Up 
Founder Skit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Finance Summary report Shopify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tc={059855cc-fb85-476d-afbc-d59f50cd1be8}</author>
    <author>tc={9f6e9a83-95a0-4406-a8aa-e777a6d3eedc}</author>
    <author>tc={a0147e8b-8e4d-4523-ad01-0d1d36146a2b}</author>
  </authors>
  <commentList>
    <comment authorId="0" xr:uid="{059855cc-fb85-476d-afbc-d59f50cd1be8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PQ team - 100 hours, 7k investment, 70-80 hours to build the complete tech infrastructure, 4-6 week lead time
</t>
      </text>
    </comment>
    <comment authorId="1" xr:uid="{9f6e9a83-95a0-4406-a8aa-e777a6d3eedc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Model https://www.rejuvia.co/pages/rejuvia-introduction-listicle?utm_source=facebook&amp;utm_medium=paid&amp;utm_campaign=CBO+%7C+Acquisition+%7C+US18%2B+%7C+HV&amp;utm_term=US18%2B+%7C+Product+Comparisons&amp;utm_content=Rejuvia+%7C+FireTeam+%7C+Static+%7C+Ambien+Comparison&amp;fbadid=120219232392530062&amp;fbclid=IwY2xjawI-p3xleHRuA2FlbQIxMAABHWl8wltY_5eyU5KkVCtVEDrtumwUykomQXsV1bp9kxSDLhhPNCQasEmE-w_aem_GrhrJMj1QxOm8-A1Xdvg8A
</t>
      </text>
    </comment>
    <comment authorId="2" xr:uid="{a0147e8b-8e4d-4523-ad01-0d1d36146a2b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Model - https://store.happymammoth.com/pages/bloating-relief-for-men?utm_source=facebook&amp;utm_medium=cpc&amp;utm_campaign=%7CFB%7C_%5BUS%5D+%5BCold%5D+%5BCGR%2FCollagen%5D+%5BCreative+testing+2%5D+%5BCBO%5D+%5B20+Feb+2025%5D&amp;utm_content=%5BBroad%5D+%5B18%2B%5D%5BM%5D+%5BCRE%3A+Q1-02-FEB-2025-Beer-Belly-BLoating-StickyNotes-CGR%2FPCP%5D%5B11+Mar+2025%5D&amp;utm_term=%5BHM%5D+%5BCollagen%5D+%5BSTATIC%5D+%5BPROD%3A+HM%5D+%5BCRE%3AQ1-02-FEB-2025-Beer-Belly-BLoating-StickyNotes-PCP-1.4-4X5%5D+%5BCOP%3A+Q1-02-FEB-2025-DrainsBeerBellyTimeline-PCP%2FCGR%5D+%5BPDP%5D+%5B%2Fbloating-relief-for-men%5D&amp;WickedSource=Facebook&amp;WickedID=120219041688600439&amp;tw_source=fb&amp;tw_adid=120219041688600439&amp;utm_id=120217640006700439&amp;fbclid=IwY2xjawI-pUJleHRuA2FlbQIxMAABHeQ4952Sf_7U9d-YgF6ICTOryiZ8-BPMnjfcD5mDp5nTfHYVoEUk_0-5CQ_aem_CW2ayCPAWk6KJSX9bCJFwQ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tc={d31ddf2d-f39a-4e65-8b3c-30f58170c2f8}</author>
  </authors>
  <commentList>
    <comment authorId="0" xr:uid="{d31ddf2d-f39a-4e65-8b3c-30f58170c2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@jacksondean.me@gmail.com - Here are the direct competitors
Assigned to jacksondean.me@gmail.com
</t>
      </text>
    </comment>
  </commentList>
</comments>
</file>

<file path=xl/sharedStrings.xml><?xml version="1.0" encoding="utf-8"?>
<sst xmlns="http://schemas.openxmlformats.org/spreadsheetml/2006/main" count="2741" uniqueCount="1374">
  <si>
    <t>January</t>
  </si>
  <si>
    <t>Item</t>
  </si>
  <si>
    <t>Why</t>
  </si>
  <si>
    <t>Status</t>
  </si>
  <si>
    <t>Get live on Amazon</t>
  </si>
  <si>
    <t>Capture overflow and increase profit margins</t>
  </si>
  <si>
    <t>Get insurance setup</t>
  </si>
  <si>
    <t xml:space="preserve">Protect against risk of adverse events </t>
  </si>
  <si>
    <t>Launch T-focused listicle campaign</t>
  </si>
  <si>
    <t>Increase CVR% per ad signals / Lower CAC</t>
  </si>
  <si>
    <t>Design + build 3/1/1 offer</t>
  </si>
  <si>
    <t>Increase CVR% and improve brand's economics / Chuckie's direct advice</t>
  </si>
  <si>
    <t>Test partnership ads (x3) creators</t>
  </si>
  <si>
    <t xml:space="preserve">Decrease CAC per signals from friends </t>
  </si>
  <si>
    <t>Test TikTok ads</t>
  </si>
  <si>
    <t>Per Russ's advice - More efficient, more Shopify sessions, higher Amz sales</t>
  </si>
  <si>
    <t>February</t>
  </si>
  <si>
    <t>Launch stim replacement listicle campaign</t>
  </si>
  <si>
    <t>xxx</t>
  </si>
  <si>
    <t>March</t>
  </si>
  <si>
    <t xml:space="preserve">Rebrand for 4th PO - Labels, site </t>
  </si>
  <si>
    <t>Open up TAM</t>
  </si>
  <si>
    <t>Project List</t>
  </si>
  <si>
    <t>R – Results (1-5)</t>
  </si>
  <si>
    <t>Customer Value (1–5)</t>
  </si>
  <si>
    <t>Strategic Leverage (1–5)</t>
  </si>
  <si>
    <t>Compounding Effect (1–5)</t>
  </si>
  <si>
    <t>I – Impact (Calc)</t>
  </si>
  <si>
    <t>C – Control</t>
  </si>
  <si>
    <t>H – Harmony</t>
  </si>
  <si>
    <t>Total Score</t>
  </si>
  <si>
    <t>Criteria</t>
  </si>
  <si>
    <t>Guiding Question</t>
  </si>
  <si>
    <t>Amazon - Get live (!)</t>
  </si>
  <si>
    <t>A - Done</t>
  </si>
  <si>
    <t>R – Results (Revenue)</t>
  </si>
  <si>
    <t>How directly does this impact cash flow or revenue growth?</t>
  </si>
  <si>
    <t>Product liability insurance</t>
  </si>
  <si>
    <t>I – Impact</t>
  </si>
  <si>
    <t>Does this move the needle in a meaningful way (vs. just feel productive)?</t>
  </si>
  <si>
    <t>Price/offer test - $59 price subscription / $74 one-time</t>
  </si>
  <si>
    <t xml:space="preserve">   Customer Value</t>
  </si>
  <si>
    <t>How much does this help or wow the customer?</t>
  </si>
  <si>
    <t>PDP Social Proof ST</t>
  </si>
  <si>
    <t>1 = Invisible to customer or doesn’t improve their experience</t>
  </si>
  <si>
    <t>CRO Split Testing - Bundle Offer #1</t>
  </si>
  <si>
    <t>3 = Adds convenience or minor benefit</t>
  </si>
  <si>
    <t>Replenishment email sequences for 1-time buyers (1,2,3 month packages)</t>
  </si>
  <si>
    <t>5 = Directly improves outcome or satisfaction</t>
  </si>
  <si>
    <t>Google AdWords page built + branded keywords campaign live</t>
  </si>
  <si>
    <t xml:space="preserve">   Strategic Leverage</t>
  </si>
  <si>
    <t>How much does this contribute to your long-term vision or differentiation?</t>
  </si>
  <si>
    <t>Setup pop-up + flow</t>
  </si>
  <si>
    <t>1 = Temporary or one-off benefit</t>
  </si>
  <si>
    <t>Podcast Ads - $5K Investment for x25 Ads</t>
  </si>
  <si>
    <t>3 = Helps growth but is easy to copy</t>
  </si>
  <si>
    <t>Advertorial ST - 5 Reasons Why w/ MAO-B as reason #1</t>
  </si>
  <si>
    <t>5 = Moves you closer to your brand’s unfair advantage</t>
  </si>
  <si>
    <t>Akshay Advertorial Tests - Heavy DR style (x3 angles to start)</t>
  </si>
  <si>
    <t xml:space="preserve">   Compounding Effect</t>
  </si>
  <si>
    <t>Will this create momentum or compound over time?</t>
  </si>
  <si>
    <t>Whitelisting - Run ads from 3rd party pages</t>
  </si>
  <si>
    <t>1 = One-time gain with no lasting effect</t>
  </si>
  <si>
    <t>Snapchat paid ads test</t>
  </si>
  <si>
    <t>3 = Sustains results for a while</t>
  </si>
  <si>
    <t>Statiq Club - Statics Ads Agency - Started</t>
  </si>
  <si>
    <t>5 = Creates flywheel effects (email list growth, SEO, UGC loop, LTV improvements)</t>
  </si>
  <si>
    <t>3-Month Influencer Seeding &gt; Ambassador Push</t>
  </si>
  <si>
    <t>How much control do I have over the outcome? (vs. dependent on agencies, contractors, market whims, etc.)</t>
  </si>
  <si>
    <t>Setup bookkeeping software</t>
  </si>
  <si>
    <t>Does this create momentum and reduce complexity, or add more chaos to your life/business?</t>
  </si>
  <si>
    <t xml:space="preserve">Upgrade bookkeeping to Final Loop </t>
  </si>
  <si>
    <t>PQ-style LF Sales Page</t>
  </si>
  <si>
    <t>Google paid search optimization and management with Jackson</t>
  </si>
  <si>
    <t>Onboard x3-4 affiliates to UGC retainers + ad spend bonus</t>
  </si>
  <si>
    <t>D - Not Started</t>
  </si>
  <si>
    <t>15-min infeed VSL</t>
  </si>
  <si>
    <t>Spokesperson Search</t>
  </si>
  <si>
    <t>URL</t>
  </si>
  <si>
    <t>Description</t>
  </si>
  <si>
    <t>Pricing Structure</t>
  </si>
  <si>
    <t>Use Case</t>
  </si>
  <si>
    <t>Notes</t>
  </si>
  <si>
    <t>Longform</t>
  </si>
  <si>
    <t>https://breadwinnerlife.com/pages/if-v1</t>
  </si>
  <si>
    <t>Longform H1 + revised offer presentation + FrontrowMD</t>
  </si>
  <si>
    <t>$59/$74</t>
  </si>
  <si>
    <t>Meta - Prospecting</t>
  </si>
  <si>
    <t>Core prospecting page</t>
  </si>
  <si>
    <t>Live / In use</t>
  </si>
  <si>
    <t>https://breadwinnerlife.com/pages/if-v5</t>
  </si>
  <si>
    <t>Longform H1 + revised offer presentation + FrontrowMD + NO VIDEO on mobile</t>
  </si>
  <si>
    <t>Lost to control page</t>
  </si>
  <si>
    <t>Dormant / Not in use</t>
  </si>
  <si>
    <t>https://breadwinnerlife.com/pages/new-year</t>
  </si>
  <si>
    <t>Longform H1 + revised offer presentation + FrontrowMD + NY bonus language</t>
  </si>
  <si>
    <t>https://breadwinnerlife.com/pages/if-v2</t>
  </si>
  <si>
    <t>Longform H2</t>
  </si>
  <si>
    <t>Not in use</t>
  </si>
  <si>
    <t>https://breadwinnerlife.com/pages/if-v3</t>
  </si>
  <si>
    <t>Longform H1</t>
  </si>
  <si>
    <t>Bundle - 1/2/3</t>
  </si>
  <si>
    <t>https://breadwinnerlife.com/pages/if-v4</t>
  </si>
  <si>
    <t>Listicle</t>
  </si>
  <si>
    <t>https://breadwinnerlife.com/pages/10-reasons-v3</t>
  </si>
  <si>
    <t>10 Reasons Why - TESTOSTERONE Focus - Listicle</t>
  </si>
  <si>
    <t>$59/$74 (No bonuses)</t>
  </si>
  <si>
    <t>https://breadwinnerlife.com/pages/advertorial-pt-v4</t>
  </si>
  <si>
    <t>5 Reasons Why Listicle</t>
  </si>
  <si>
    <t>Meta - Retargeting</t>
  </si>
  <si>
    <t>Turned off ad set; Retargeting to PDP works much better</t>
  </si>
  <si>
    <t>https://breadwinnerlife.com/pages/advertorial-v4-adwords</t>
  </si>
  <si>
    <t>5 Reasons Why Listicle - Google version</t>
  </si>
  <si>
    <t>Google</t>
  </si>
  <si>
    <t>https://breadwinnerlife.com/pages/advertorial-v5</t>
  </si>
  <si>
    <t>5 Reasons Why Listicle - Popup CTA BTF</t>
  </si>
  <si>
    <t>https://breadwinnerlife.com/pages/5-reasons-christians</t>
  </si>
  <si>
    <t>5 Reasons Why - Christians - Listicle</t>
  </si>
  <si>
    <t>Meta</t>
  </si>
  <si>
    <t>https://breadwinnerlife.com/pages/10-reasons</t>
  </si>
  <si>
    <t>10 Reasons Why - Adderall - Listicle</t>
  </si>
  <si>
    <t>https://breadwinnerlife.com/pages/10-reasons-v2</t>
  </si>
  <si>
    <t>10 Reasons Why - Christians - Listicle</t>
  </si>
  <si>
    <t>PDP</t>
  </si>
  <si>
    <t>https://breadwinnerlife.com/products/daily-nootropic-v4-adwords-ll</t>
  </si>
  <si>
    <t>PDP - Relaunch + Google version + LL &amp; Frontrow MD</t>
  </si>
  <si>
    <t>New Year Special Sale language</t>
  </si>
  <si>
    <t>https://breadwinnerlife.com/products/daily-nootropic-for-men-v4-ll</t>
  </si>
  <si>
    <t>PDP - Relaunch + LL &amp; Frontrow MD + w/ NY bonus language</t>
  </si>
  <si>
    <t>https://breadwinnerlife.com/products/daily-nootropic-for-men-v4</t>
  </si>
  <si>
    <t>PDP - Relaunch</t>
  </si>
  <si>
    <t>Redirecting to -ll</t>
  </si>
  <si>
    <t>https://breadwinnerlife.com/products/daily-nootropic-v4-adwords</t>
  </si>
  <si>
    <t>PDP - Relaunch - Google version</t>
  </si>
  <si>
    <t>Weekly Batch</t>
  </si>
  <si>
    <t>Campaign Name</t>
  </si>
  <si>
    <t>Ad Set Name</t>
  </si>
  <si>
    <t>Net New / Iteration</t>
  </si>
  <si>
    <t>Type</t>
  </si>
  <si>
    <t>Avatar</t>
  </si>
  <si>
    <t>Angle</t>
  </si>
  <si>
    <t>Format</t>
  </si>
  <si>
    <t>Variants</t>
  </si>
  <si>
    <t>Start Date</t>
  </si>
  <si>
    <t>Review Date</t>
  </si>
  <si>
    <t xml:space="preserve">Status </t>
  </si>
  <si>
    <t>Spend Rule?</t>
  </si>
  <si>
    <t>Hypothesis</t>
  </si>
  <si>
    <t>Result</t>
  </si>
  <si>
    <t>Prospecting - Longform</t>
  </si>
  <si>
    <t>1/2 - Edgy Ads (VO)</t>
  </si>
  <si>
    <t>Net New</t>
  </si>
  <si>
    <t>Videos</t>
  </si>
  <si>
    <t>VO + B-roll</t>
  </si>
  <si>
    <t>X - Loser/Kill</t>
  </si>
  <si>
    <t>1/2 - Addy Escapee (Brand POV) + Longform</t>
  </si>
  <si>
    <t>Statics</t>
  </si>
  <si>
    <t>Longform PT</t>
  </si>
  <si>
    <t>1/3 - Big &amp; Bold + New PT + Longform</t>
  </si>
  <si>
    <t>Iteration</t>
  </si>
  <si>
    <t>1/3 - Your Brain on X + New PT + Longform</t>
  </si>
  <si>
    <t>1/4 - Best of the Best (Christian)</t>
  </si>
  <si>
    <t>1/4 - Best of the Best (Brand Videos)</t>
  </si>
  <si>
    <t>1/8 - Manifesto (Dan edit)</t>
  </si>
  <si>
    <t>1/8 - T For Your Brain</t>
  </si>
  <si>
    <t>VSL + UGC</t>
  </si>
  <si>
    <t>Jarred B UGC + Longform</t>
  </si>
  <si>
    <t>UGC</t>
  </si>
  <si>
    <t>Jarred B Partnership Ads</t>
  </si>
  <si>
    <t>Prospecting</t>
  </si>
  <si>
    <t>101 - 1/15 - T For Your Brain - Visual Hooks</t>
  </si>
  <si>
    <t>Batch 1: T-Focused Statics + 10 Listicle</t>
  </si>
  <si>
    <t>T-Focused Statics + Longform</t>
  </si>
  <si>
    <t>Sal Partnership Ads</t>
  </si>
  <si>
    <t>Batch 2: Dad Brain Variants</t>
  </si>
  <si>
    <t>1/26 - Dad Brain Statics</t>
  </si>
  <si>
    <t>1/26 - Eric S Ugly Ads - Batch 1</t>
  </si>
  <si>
    <t>Batch 3: 1/26 - Eric S Ugly Ads - Batch 1</t>
  </si>
  <si>
    <t>Batch 4: 1/26 - Bad Brain Billboard Iterations</t>
  </si>
  <si>
    <t>1/28 - Batch 1 - Branded Ads</t>
  </si>
  <si>
    <t>1/28 - Batch 2 - Ugly Ads</t>
  </si>
  <si>
    <t>102 - 1/27 - Zens Dad Partnership Ads</t>
  </si>
  <si>
    <t>B - Live</t>
  </si>
  <si>
    <t>1/27 - Scott R Partnership Ads</t>
  </si>
  <si>
    <t>103 - 1/30 - Dead Bedroom Batch 1</t>
  </si>
  <si>
    <t>104 - 1/30 - Dead Bedroom Batch 2</t>
  </si>
  <si>
    <t>2/3 - Jake Offscript &amp; Rocky Russo Partnership Ads</t>
  </si>
  <si>
    <t>105 - 2/4 - Dead Bedroom PPD Page</t>
  </si>
  <si>
    <r>
      <rPr>
        <rFont val="Arial"/>
        <color theme="1"/>
      </rPr>
      <t xml:space="preserve">3+ frequency with high effeciency, low spend; seems to be functioning as a retargeting ad - ie they see the same ad from a different page = credibility = nudge they need to convert
</t>
    </r>
    <r>
      <rPr>
        <rFont val="Arial"/>
        <b/>
        <color theme="1"/>
      </rPr>
      <t>- BOTB from 3rd party page acts as retargeting within the campaign</t>
    </r>
  </si>
  <si>
    <t>106 - 2/4 - Dead Bedroom Batch 3</t>
  </si>
  <si>
    <t>Prospecting - Stim Replacement Listicle</t>
  </si>
  <si>
    <t>2/4 - Addy Alt Videos + Stim Replacement LP</t>
  </si>
  <si>
    <t>2/11 - Stim Replacement BOTB + Listicle + PPD</t>
  </si>
  <si>
    <t>107 - 2/11 - Stim Replacement BOTB + Longform + PPD</t>
  </si>
  <si>
    <t>"..."</t>
  </si>
  <si>
    <t>2/11 - Dead Bedroom Batch 4 PPD</t>
  </si>
  <si>
    <t>108 - 2/17 - Dead Bedroom Batch 5 (BOTB Images + P-Focused Copy)</t>
  </si>
  <si>
    <t>109 - 2/18 - Stim Replacement Batch 2</t>
  </si>
  <si>
    <t>Adderall user</t>
  </si>
  <si>
    <t>Damage repair</t>
  </si>
  <si>
    <t>Branded statics</t>
  </si>
  <si>
    <t>110 - 2/18 - Jakeoffscript Partnership Ads</t>
  </si>
  <si>
    <t>111 - 2/18 - Rocky Russo Partnership Ads</t>
  </si>
  <si>
    <t>112 - 2/23 - Stim Replacement BOTB + SR-LP</t>
  </si>
  <si>
    <t>$10/day</t>
  </si>
  <si>
    <t>Sending my best stim replacement ads to an LP with a headline that specifically addresses that pain point will lead to higher initiate checkouts, lower CACs</t>
  </si>
  <si>
    <t xml:space="preserve">On target and strong. On average looks like higher CVR than sending to the original LP. </t>
  </si>
  <si>
    <t>113 - 2/23 - Dead Bedroom BOTB + DB-LP</t>
  </si>
  <si>
    <t>"..." for the 'Dead Bedroom' concept</t>
  </si>
  <si>
    <t xml:space="preserve">Below average initiate checkout % and no sales. Unclear why the original LP would work better than this one? </t>
  </si>
  <si>
    <t>114 - 2/23 - Stim Replacement Batch 3 + SR-LP</t>
  </si>
  <si>
    <t>Iterations of the winning ad V5 from Stim Replacement Batch 2</t>
  </si>
  <si>
    <r>
      <rPr>
        <rFont val="Arial"/>
        <color theme="1"/>
      </rPr>
      <t xml:space="preserve">On target, low spend. Result 
- </t>
    </r>
    <r>
      <rPr>
        <rFont val="Arial"/>
        <b/>
        <color theme="1"/>
      </rPr>
      <t xml:space="preserve">Iterating on the design minimally and keeping the headline as is resulted in a micro-win. </t>
    </r>
  </si>
  <si>
    <t>115 - 2/23 - Stim Replacement Batch 4 + SR-LP</t>
  </si>
  <si>
    <t>Net new visual designs of the addy replacement idea</t>
  </si>
  <si>
    <r>
      <rPr>
        <rFont val="Arial"/>
        <color theme="1"/>
      </rPr>
      <t xml:space="preserve">Clear winner from the week's batch. Takeaway: 
</t>
    </r>
    <r>
      <rPr>
        <rFont val="Arial"/>
        <b/>
        <color theme="1"/>
      </rPr>
      <t>- Big design swing while keeping the promise from last week's winner = big win</t>
    </r>
    <r>
      <rPr>
        <rFont val="Arial"/>
        <color theme="1"/>
      </rPr>
      <t xml:space="preserve">. 
</t>
    </r>
    <r>
      <rPr>
        <rFont val="Arial"/>
        <b/>
        <color theme="1"/>
      </rPr>
      <t xml:space="preserve">- Showing ingredients and their dosages = big win. </t>
    </r>
  </si>
  <si>
    <t>2/23 - Christian Batch 1</t>
  </si>
  <si>
    <t>Net new idea - Past success from MT page + recent review = strong buyer segment; doing so in a more authentic way</t>
  </si>
  <si>
    <t>No spend, no sales; loser angle. Super high CPC, low CTR. Promise too vague, not urgent, not painful.</t>
  </si>
  <si>
    <t>116 - 3/2 - Stim B5 + SR-LP - Branded Iterations</t>
  </si>
  <si>
    <t>Early stim replacement branded ad performed well - Combine the 'adderall' angle ads with that branded look</t>
  </si>
  <si>
    <r>
      <rPr>
        <rFont val="Arial"/>
        <color theme="1"/>
      </rPr>
      <t xml:space="preserve">This is doing well but my gut tells me that it's retargeting; low spend and low clicks but stupid high add to cart and converion rate 
</t>
    </r>
    <r>
      <rPr>
        <rFont val="Arial"/>
        <b/>
        <color theme="1"/>
      </rPr>
      <t xml:space="preserve">- Takeaway: Launch branded ads along with net new concepts so they can work in tandem </t>
    </r>
  </si>
  <si>
    <t>117 - 3/2 - Stim B6 + SR-LP - Ugly Iterations</t>
  </si>
  <si>
    <t>Exit ramp</t>
  </si>
  <si>
    <t>Unbranded statics</t>
  </si>
  <si>
    <t>V3 from B4 performed super well and sucked up a lot of spend - create variants of it - headline + ingredients in 2x4 quadrant with dosages</t>
  </si>
  <si>
    <t xml:space="preserve">Absorbed spend but underperforming on all metrics; perhaps way too much text and the first version of this was a false positive? </t>
  </si>
  <si>
    <t>118 - 3/2 - Stim B7 + SR-LP - New One Liners</t>
  </si>
  <si>
    <t>Reduce reliance</t>
  </si>
  <si>
    <t>V5 from B2 clear winner; create variants of that style - black and red headline with striking visual - try to improve the headline with diff variants/ideas and a stronger CTA</t>
  </si>
  <si>
    <r>
      <rPr>
        <rFont val="Arial"/>
        <color theme="1"/>
      </rPr>
      <t xml:space="preserve">Major winner - "What if you only needed half?" as the winning message.
</t>
    </r>
    <r>
      <rPr>
        <rFont val="Arial"/>
        <b/>
        <color theme="1"/>
      </rPr>
      <t xml:space="preserve">- Promise is more believable: half your intake in 90 days (also leads to larger AOVs) 
- Guarantee is tied to the mechanism </t>
    </r>
  </si>
  <si>
    <t>119 - 3/2 - Stim B8 + SR-LP - Easiest Way Iterations</t>
  </si>
  <si>
    <t>V5 from B2 clear winner - Iterate directly on this visual idea by keeping the copy + bullets the same, but in new visual scenarios</t>
  </si>
  <si>
    <r>
      <rPr>
        <rFont val="Arial"/>
        <color theme="1"/>
      </rPr>
      <t xml:space="preserve">Average; not the runaway winner I was hoping for; perhaps it's the dark background that doesn't look good?
</t>
    </r>
    <r>
      <rPr>
        <rFont val="Arial"/>
        <b/>
        <color theme="1"/>
      </rPr>
      <t>- Takeaway: Design iterations on a winning concept won't move the needle? (Validate with #120)</t>
    </r>
  </si>
  <si>
    <t>120 - 3/9 - Stim B9 + SR-LP - Half Iterations</t>
  </si>
  <si>
    <t>Very clear winner from 3/2 batch 118; create visual variants to get more from the idea of 'cutting your dose in half'</t>
  </si>
  <si>
    <r>
      <rPr>
        <rFont val="Arial"/>
        <color theme="1"/>
      </rPr>
      <t xml:space="preserve">After turning off the hog stats are on target from 3/12; Before that, one ad sucked up the spend and results were bad. This has held true as of 3/25. 
- </t>
    </r>
    <r>
      <rPr>
        <rFont val="Arial"/>
        <b/>
        <color theme="1"/>
      </rPr>
      <t xml:space="preserve">The non-bead image of the pill seems to work the best with the audience; ie normal looking pill. </t>
    </r>
  </si>
  <si>
    <t>121 - 3/9 - Stim B10 + SR-LP - Butthole Ads</t>
  </si>
  <si>
    <t>122 - 3/9 - Stim B11 + SR-LP + PPD - BOTB Q126</t>
  </si>
  <si>
    <t>Per learning from above take top ads from Jan/Feb and run them from the PPD page with the idea that they'll act as retargeting ads</t>
  </si>
  <si>
    <r>
      <rPr>
        <rFont val="Arial"/>
        <color theme="1"/>
      </rPr>
      <t xml:space="preserve">On target. Hypothesis has proven to be true - 2.01 frequency 14D so this is acting like a retargeting campaign; with the grid style ingredient static driving 80% of the sales.
</t>
    </r>
    <r>
      <rPr>
        <rFont val="Arial"/>
        <b/>
        <color theme="1"/>
      </rPr>
      <t xml:space="preserve">- Every 1-2 weeks, launch winning ads from PPD page to scoop up BOF retargeting traffic. </t>
    </r>
  </si>
  <si>
    <t>123 - 3/9 - Stim B12 + SR-LP - Misc Stims</t>
  </si>
  <si>
    <t>124 - 3/9 - Naps B1 - Launch Ads</t>
  </si>
  <si>
    <t>125 - 3/13 - Dead Bedroom B6 - John Videos</t>
  </si>
  <si>
    <t>Turn the original DB text into video ads with the top creative as the opening hook: "Porn works, she doesn't? Dopamine is fried"</t>
  </si>
  <si>
    <t>Not getting spend; editing needs to be improved</t>
  </si>
  <si>
    <t>126 - 3/13 - Stim - B13 - BOTB Vids 2025 - SR-LP</t>
  </si>
  <si>
    <t>Take top video ads historically and run them with the adderall copy + sending to the adderall page (have not done this yet)</t>
  </si>
  <si>
    <t xml:space="preserve">On target - but small spend - not a breakaway winner; only spent $500 so far. </t>
  </si>
  <si>
    <t>127 - 3/16 - Stim B14 - Adderall Exit - John edit</t>
  </si>
  <si>
    <t>Educational VO</t>
  </si>
  <si>
    <t xml:space="preserve">Take ideas from winning stim replacement ads (getting off adderall, easiest way) and turn them into video ads </t>
  </si>
  <si>
    <t>Has become a top spender. Close to target, but not a massive winner (.77 ROAS). 1.62 frequency so seems to be functioning as a TOF creative. Leaving on.</t>
  </si>
  <si>
    <t>128 - 3/16 - Stim B16 - Feb/March BOTB Iterations</t>
  </si>
  <si>
    <t>Mix</t>
  </si>
  <si>
    <t>Take top x5 static images and create visual variants of them; put them all into one ad set</t>
  </si>
  <si>
    <t>This is performing poorly across both spend allocation and performance; Meta seems to be spending on each ad the same, and none of them are breakaway winners. Only spent $28 yesterday (3/25), so can leave on and ignore for now.</t>
  </si>
  <si>
    <t>130 - 3/16 - Smokers B1 - Launch Ads</t>
  </si>
  <si>
    <t>Max - $100/day</t>
  </si>
  <si>
    <t>Review from former weed smoker; this could be a net new avatar + Sending to the dead bedroom LP</t>
  </si>
  <si>
    <t>$10 CPC after $75 spend; .5% CTR; clearly, wrong audience for this offer</t>
  </si>
  <si>
    <t>131 - 3/25 - Stim B15 - MAO-B - John edit</t>
  </si>
  <si>
    <t>Adderall User</t>
  </si>
  <si>
    <t>N/A</t>
  </si>
  <si>
    <t>Take account's historical winner and get a new editor to BTC</t>
  </si>
  <si>
    <t>132 - 3/25 - Stim B16 - Addy Alt - John edit</t>
  </si>
  <si>
    <t>Exit Ramp</t>
  </si>
  <si>
    <t>133 - 3/27 - Dead Bedroom B7 - Billy edit</t>
  </si>
  <si>
    <t>Dead Bedroom</t>
  </si>
  <si>
    <t>Porn Reframe</t>
  </si>
  <si>
    <t>Not getting spend, but drove 2 sales, so in-line; leave on for now</t>
  </si>
  <si>
    <t>134 - 3/30 - Stim B17 - Addy Exit - AI Animation</t>
  </si>
  <si>
    <t>AI animation</t>
  </si>
  <si>
    <t>Take working script (Adderall exit #127) and repurpose it across different formats</t>
  </si>
  <si>
    <t>Loser - Shit CTR, shit hook-rate, shit hold time</t>
  </si>
  <si>
    <t>135 - 3/30 - Stim B18 - Addy Exit - Educational UGC (Grant)</t>
  </si>
  <si>
    <t>Educational UGC</t>
  </si>
  <si>
    <t>Sucked up 10% of spend; but poor results - leave on (?)</t>
  </si>
  <si>
    <t>136 - 3/31 - Stim B19 - Addy Exit - Authority POV</t>
  </si>
  <si>
    <t>Authority POV</t>
  </si>
  <si>
    <t>Mid-level spend + solid results; worth iterating on this with more experts</t>
  </si>
  <si>
    <t>137 - 3/31 - Owner B1 - Launch Ads - Statics</t>
  </si>
  <si>
    <t>Biz Owner</t>
  </si>
  <si>
    <t>Dopamaxxing</t>
  </si>
  <si>
    <t>Statics (Branded &amp; Non-Branded)</t>
  </si>
  <si>
    <t xml:space="preserve">Core theme from feedback and reviews is the business owner avatar; create a new marketing message for this guy - start with statics, TBD from there. </t>
  </si>
  <si>
    <t>Low tier spend + good results; iterate with video</t>
  </si>
  <si>
    <t xml:space="preserve">138 - 4/7 - Stim B20 - Addy Exit - Addy Debate </t>
  </si>
  <si>
    <t>Podcast</t>
  </si>
  <si>
    <t>A - On Target</t>
  </si>
  <si>
    <t>New control in the account</t>
  </si>
  <si>
    <t>139 - 4/7 - Owner B2 - Authority POV - MMM</t>
  </si>
  <si>
    <t>MMM</t>
  </si>
  <si>
    <t xml:space="preserve">Zero spend and poor play time; must look too much like AI + The angle 'make more money' not landing (?) </t>
  </si>
  <si>
    <t>140 - 4/16 - Nature's Addy B1 - 8-Figure Exit Podcast</t>
  </si>
  <si>
    <t>Achiever</t>
  </si>
  <si>
    <t>Nature's Adderall</t>
  </si>
  <si>
    <t>C - To Launch</t>
  </si>
  <si>
    <t xml:space="preserve">Nature's Adderall line in the Addy Debate - Crushing it; Could this be a new angle? Per competitors, likely yes. 
- Native social styles work best for these videos; not single person speaking to the camera </t>
  </si>
  <si>
    <t xml:space="preserve">141 - 4/16 - Stim B21 - BOF Statics </t>
  </si>
  <si>
    <t>Statics (Mix)</t>
  </si>
  <si>
    <t>Pack ID</t>
  </si>
  <si>
    <t>Pack Name</t>
  </si>
  <si>
    <t>Est Go-Live Date</t>
  </si>
  <si>
    <t>Creative</t>
  </si>
  <si>
    <t>Creative Notes</t>
  </si>
  <si>
    <t>Action Items</t>
  </si>
  <si>
    <t>BOTB - Listicle</t>
  </si>
  <si>
    <r>
      <rPr/>
      <t xml:space="preserve">Adderall V1 - </t>
    </r>
    <r>
      <rPr>
        <color rgb="FF1155CC"/>
        <u/>
      </rPr>
      <t>https://www.facebook.com/61574873584431/posts/122122136672829119/</t>
    </r>
  </si>
  <si>
    <t>MAO B V2 - Try Breadwinner</t>
  </si>
  <si>
    <t xml:space="preserve">MAO B AI UGC with hook var - https://www.facebook.com/61574873584431/posts/122139852986829119/ </t>
  </si>
  <si>
    <t>Dopamine Depletion - Try Breadwinner Try Breadwinner</t>
  </si>
  <si>
    <t>Low Dopamine - Breadwinner Life Breadwinner Life</t>
  </si>
  <si>
    <t>Jarred Browne UGC - [link]</t>
  </si>
  <si>
    <t>Mini VSL - [link]</t>
  </si>
  <si>
    <t>Podcast - [link]</t>
  </si>
  <si>
    <t>ChatGPT - [link]</t>
  </si>
  <si>
    <r>
      <rPr/>
      <t xml:space="preserve">JSN V3 - </t>
    </r>
    <r>
      <rPr>
        <color rgb="FF1155CC"/>
        <u/>
      </rPr>
      <t>https://www.facebook.com/61574873584431/posts/122140846112829119/</t>
    </r>
  </si>
  <si>
    <t>New link</t>
  </si>
  <si>
    <r>
      <rPr/>
      <t xml:space="preserve">JSN V1 - </t>
    </r>
    <r>
      <rPr>
        <color rgb="FF1155CC"/>
        <u/>
      </rPr>
      <t>https://www.facebook.com/61574873584431/posts/122140846064829119/</t>
    </r>
    <r>
      <rPr/>
      <t xml:space="preserve"> </t>
    </r>
  </si>
  <si>
    <t>https://www.facebook.com/61574873584431/posts/122143571192829119/</t>
  </si>
  <si>
    <t>https://www.facebook.com/61574873584431/posts/122143570352829119/</t>
  </si>
  <si>
    <t>https://www.facebook.com/61574873584431/posts/122142726674829119/</t>
  </si>
  <si>
    <t>https://www.facebook.com/61574873584431/posts/122142726662829119/</t>
  </si>
  <si>
    <t>BOTB - LF Page</t>
  </si>
  <si>
    <r>
      <rPr/>
      <t xml:space="preserve">Adderall V1 - </t>
    </r>
    <r>
      <rPr>
        <color rgb="FF1155CC"/>
        <u/>
      </rPr>
      <t>https://www.facebook.com/61574873584431/posts/122122136672829119/</t>
    </r>
  </si>
  <si>
    <t>Going to LF page</t>
  </si>
  <si>
    <t>MAO B V2 - Try Breadwinner Try Breadwinner</t>
  </si>
  <si>
    <r>
      <rPr/>
      <t xml:space="preserve">JSN V3 - </t>
    </r>
    <r>
      <rPr>
        <color rgb="FF1155CC"/>
        <u/>
      </rPr>
      <t>https://www.facebook.com/61574873584431/posts/122140846112829119/</t>
    </r>
  </si>
  <si>
    <r>
      <rPr/>
      <t xml:space="preserve">JSN V1 - </t>
    </r>
    <r>
      <rPr>
        <color rgb="FF1155CC"/>
        <u/>
      </rPr>
      <t>https://www.facebook.com/61574873584431/posts/122140846064829119/</t>
    </r>
    <r>
      <rPr/>
      <t xml:space="preserve"> </t>
    </r>
  </si>
  <si>
    <t>BOTB - PDP</t>
  </si>
  <si>
    <t>Going to quiz</t>
  </si>
  <si>
    <t>Founder Ads</t>
  </si>
  <si>
    <t>Founder Story - MM Inspo</t>
  </si>
  <si>
    <t>Create 4x5 size</t>
  </si>
  <si>
    <t>5 Red Flags Dopamine Depletion</t>
  </si>
  <si>
    <t>Ingredient List</t>
  </si>
  <si>
    <t>Your Brain</t>
  </si>
  <si>
    <t>Dreams vs Reality</t>
  </si>
  <si>
    <t>Doctor &amp; Patient</t>
  </si>
  <si>
    <t>Dopa Demonstration</t>
  </si>
  <si>
    <t>Red Cup Reveal</t>
  </si>
  <si>
    <t>Adderall &amp; Coffee</t>
  </si>
  <si>
    <t>Work Desk Skit</t>
  </si>
  <si>
    <t>Refrigerator POV</t>
  </si>
  <si>
    <t>Take This</t>
  </si>
  <si>
    <t>[TBD]</t>
  </si>
  <si>
    <t>Statiq Batch 2-4</t>
  </si>
  <si>
    <t>Statiq - Batch 2</t>
  </si>
  <si>
    <t>Statiq - Batch 3</t>
  </si>
  <si>
    <t>Statiq - Batch 4</t>
  </si>
  <si>
    <t>Statiq Batch 5 - BFCM</t>
  </si>
  <si>
    <t>Jarred Browne November</t>
  </si>
  <si>
    <t>UGC Testimonials (all)</t>
  </si>
  <si>
    <t>Edit</t>
  </si>
  <si>
    <t>Statiq Batch 6-8</t>
  </si>
  <si>
    <t>Concept Name</t>
  </si>
  <si>
    <t>Campaign</t>
  </si>
  <si>
    <t>Post ID</t>
  </si>
  <si>
    <t xml:space="preserve">MAO-B UGC Grant </t>
  </si>
  <si>
    <t>ITERATION</t>
  </si>
  <si>
    <t>AI UGC</t>
  </si>
  <si>
    <t>ABO Testing</t>
  </si>
  <si>
    <t>MAO-B UGC Grant - Hook Vars</t>
  </si>
  <si>
    <t>ChatGPT Ranking</t>
  </si>
  <si>
    <t xml:space="preserve">NET NEW </t>
  </si>
  <si>
    <t>Real Person</t>
  </si>
  <si>
    <t>Podcast - Script 2 - Husband &amp; Wife</t>
  </si>
  <si>
    <t>$1500 Investment</t>
  </si>
  <si>
    <t>AI VO</t>
  </si>
  <si>
    <t>POV</t>
  </si>
  <si>
    <t>MAO-B -  New UGC (x3)</t>
  </si>
  <si>
    <t>Podcast - Script 1 - VP Promotion</t>
  </si>
  <si>
    <t>Focus Pills UGC Grant</t>
  </si>
  <si>
    <t>MAO-B Hook Stacking</t>
  </si>
  <si>
    <t>8/25 - Memory Angle</t>
  </si>
  <si>
    <t>Podcast - Script 3 - 2 Types of Men</t>
  </si>
  <si>
    <t>Dad Brain</t>
  </si>
  <si>
    <t>TRT</t>
  </si>
  <si>
    <t>Scrolling Phone</t>
  </si>
  <si>
    <t>Adderall Alternative - Dan edit</t>
  </si>
  <si>
    <t>Alternate Pages - Winners</t>
  </si>
  <si>
    <t>Podcast S4 &amp; S5</t>
  </si>
  <si>
    <t>MAO-B Adam VO</t>
  </si>
  <si>
    <t>MAO-B UGC Grant - Hook Vars - Batch 2</t>
  </si>
  <si>
    <t>Jarred Browne UGC Reel (OG)</t>
  </si>
  <si>
    <t>Career AI Fears</t>
  </si>
  <si>
    <t>2.97 tCPA spend; .24 ROAS</t>
  </si>
  <si>
    <t>Lemon Squeeze</t>
  </si>
  <si>
    <t>Action Paralysis</t>
  </si>
  <si>
    <t>NSFW PT on Podcast</t>
  </si>
  <si>
    <t>Meta favoring LF variant</t>
  </si>
  <si>
    <t>Technology Thief</t>
  </si>
  <si>
    <t>Low Dopamine AI UGC</t>
  </si>
  <si>
    <t>Founder</t>
  </si>
  <si>
    <t>12/23 - L7 on target</t>
  </si>
  <si>
    <t>MAO-B AI Podcast Terry</t>
  </si>
  <si>
    <t>AI</t>
  </si>
  <si>
    <t>Dopa Future Pace</t>
  </si>
  <si>
    <t>Thesis Top Ad Adaptations</t>
  </si>
  <si>
    <t>Hooked on P AI UGC</t>
  </si>
  <si>
    <t>UGC Testimonials</t>
  </si>
  <si>
    <t>BW GEARING UP</t>
  </si>
  <si>
    <t>BOTB - PPD Page</t>
  </si>
  <si>
    <t>BW GEARING UP - Favored ad</t>
  </si>
  <si>
    <t>MAO-B Iterations</t>
  </si>
  <si>
    <t>TBD - Republish in new ABO</t>
  </si>
  <si>
    <t>Jarred Browne December</t>
  </si>
  <si>
    <t>TBD - Republish in new ABO with 2026 PT &amp; Headlines</t>
  </si>
  <si>
    <t>Christian persona videos</t>
  </si>
  <si>
    <t>TBD - Republish in new ABO (26 &amp; 28)</t>
  </si>
  <si>
    <t>Christian podcast</t>
  </si>
  <si>
    <t>AI Podcast</t>
  </si>
  <si>
    <t>Addy escapee persona</t>
  </si>
  <si>
    <t>E - Rejected</t>
  </si>
  <si>
    <t>Manifesto ads</t>
  </si>
  <si>
    <t>Sora2</t>
  </si>
  <si>
    <t>AS3 - 12/25 - Edgy Ads (VO) + Longform</t>
  </si>
  <si>
    <t>VO</t>
  </si>
  <si>
    <t>AS4 - 12/29 - Edgy Ads (Zack) + Longform</t>
  </si>
  <si>
    <t>Spokes</t>
  </si>
  <si>
    <t>$301 spend; .20 ROAS</t>
  </si>
  <si>
    <t>AS5 - 12/29 - New Years (Zack) + Longform</t>
  </si>
  <si>
    <t>$298 spend; .20 ROAS</t>
  </si>
  <si>
    <t>AS6 - 12/29 - MAO-B (Grant) Hook Vars + Longform</t>
  </si>
  <si>
    <t>$560 spend; .35 ROAS</t>
  </si>
  <si>
    <t>AS7 - 12/29 - Relaunch Winners + 10 Reasons Listicle</t>
  </si>
  <si>
    <t>Various</t>
  </si>
  <si>
    <t>$299 spend; .20 ROAS</t>
  </si>
  <si>
    <t>AS9 - 1/1 - MAO-B (Grant) Pattern Interrupts + Longform</t>
  </si>
  <si>
    <t>AS10 - 1/1 - MAO-B Spokes Variants + Longform</t>
  </si>
  <si>
    <t>Manifesto</t>
  </si>
  <si>
    <t>D - To write/prep</t>
  </si>
  <si>
    <t>Dan to reedit my original to be less chaotic</t>
  </si>
  <si>
    <t>T For Your Brain</t>
  </si>
  <si>
    <t>New Years VO (#1-5)</t>
  </si>
  <si>
    <t>New Years VO (#6-10)</t>
  </si>
  <si>
    <t>Menerals-style "Man to man" graphic</t>
  </si>
  <si>
    <t>https://drive.google.com/drive/u/0/folders/101T97AmZBOBkJ9oyTcONvlA_vufqvuUn</t>
  </si>
  <si>
    <t>Page</t>
  </si>
  <si>
    <t xml:space="preserve">Jairet Statics </t>
  </si>
  <si>
    <t>14D ROAS .81 - Turned off 9/25 AM</t>
  </si>
  <si>
    <t>9/15 Batch - Calin</t>
  </si>
  <si>
    <t>CBO - Bid Cap</t>
  </si>
  <si>
    <t>Retargeting</t>
  </si>
  <si>
    <t>9/22 Batch - News Style</t>
  </si>
  <si>
    <t>CBO - LF Advertorial</t>
  </si>
  <si>
    <t xml:space="preserve">1 net new concept (news-style native ad) </t>
  </si>
  <si>
    <t>Statiq - Batch 1</t>
  </si>
  <si>
    <t>5 net new concepts</t>
  </si>
  <si>
    <t>Breadwinner-2D-3-3 shows promise; all other ads off; monitor</t>
  </si>
  <si>
    <t>"Your Brain on Porn" - Clear winner; All other ads off</t>
  </si>
  <si>
    <t>News Style BOTB</t>
  </si>
  <si>
    <t>To longform</t>
  </si>
  <si>
    <t>Statiq - Batch 6</t>
  </si>
  <si>
    <t>Christian persona</t>
  </si>
  <si>
    <t>1 net new concept</t>
  </si>
  <si>
    <t>Adderall escapee</t>
  </si>
  <si>
    <t>HOLDING PILL - Winner</t>
  </si>
  <si>
    <t>Statiq - Batch 7</t>
  </si>
  <si>
    <t>Statiq - Batch 8</t>
  </si>
  <si>
    <t>Christian Persona Control PT w/ New Statics</t>
  </si>
  <si>
    <t xml:space="preserve">0 net new concepts </t>
  </si>
  <si>
    <t>Marcus Thompson</t>
  </si>
  <si>
    <t>Christian Persona Control Static w/ New PT Copy</t>
  </si>
  <si>
    <t>v4 and v5 both on target; favoring v4</t>
  </si>
  <si>
    <t>Christian Persona Control PT &amp; Static - Christian Listicle</t>
  </si>
  <si>
    <t>0 net new concepts</t>
  </si>
  <si>
    <t>Adderall escapee - BHJ</t>
  </si>
  <si>
    <t>Doctor</t>
  </si>
  <si>
    <t>Porn Procrastinator persona</t>
  </si>
  <si>
    <t>1 net new concept / 3 pieces of copy x 5 images</t>
  </si>
  <si>
    <t>Ethan Rowe</t>
  </si>
  <si>
    <t>Too big of a mental leap? Supplement = Cures porn addiction. Unbelievable?</t>
  </si>
  <si>
    <t>Shift Worker persona</t>
  </si>
  <si>
    <t>More spend but only 1 conversion; maybe it's not perceived as strong enough for them? Too vague of a leap? Dopamine - but never dopamine is the key for nocturnal energy...</t>
  </si>
  <si>
    <t>New Dad persona</t>
  </si>
  <si>
    <t>Most spend of all, most aligned; worth trying again but this time with a more aligned story or pain point</t>
  </si>
  <si>
    <t>Addy escapee - Static variations</t>
  </si>
  <si>
    <t>V2 - WINNER</t>
  </si>
  <si>
    <t>Addy escapee - x5 new leads</t>
  </si>
  <si>
    <t>V1 - Condensed (WINNER)</t>
  </si>
  <si>
    <t>New dad persona v2</t>
  </si>
  <si>
    <t>Statiq - Batch 9</t>
  </si>
  <si>
    <t>Statiq - Batch 10</t>
  </si>
  <si>
    <t>AS1 - 12/25 - Addy Escapee BOTB + Addy Listicle</t>
  </si>
  <si>
    <t>$405 spent; $202 nCPA; .29 ROAS</t>
  </si>
  <si>
    <t>AS2 - 12/25 - Christian BOTB + Christian Listicle</t>
  </si>
  <si>
    <t>$408 spent; $204 nCPA; .29 ROAS</t>
  </si>
  <si>
    <t>AS8 - 1/1 - Addy Escapee (Brand POV) + Longform</t>
  </si>
  <si>
    <t>Big &amp; Bold - New PT Text</t>
  </si>
  <si>
    <t>Your Brain on X - New PT Text</t>
  </si>
  <si>
    <t>Total sales</t>
  </si>
  <si>
    <t xml:space="preserve">   % Difference</t>
  </si>
  <si>
    <t>New customer revenue</t>
  </si>
  <si>
    <t>Returning customer revenue</t>
  </si>
  <si>
    <t>Returning customer rate</t>
  </si>
  <si>
    <t>Amazon sales</t>
  </si>
  <si>
    <t xml:space="preserve">   % of nDTC Rev</t>
  </si>
  <si>
    <t>Returns</t>
  </si>
  <si>
    <t>Return rate</t>
  </si>
  <si>
    <t>Ads</t>
  </si>
  <si>
    <t>ROAS</t>
  </si>
  <si>
    <t>NC-AOV</t>
  </si>
  <si>
    <t>NC-CPA</t>
  </si>
  <si>
    <t>NC-ROAS</t>
  </si>
  <si>
    <t>Active MRR</t>
  </si>
  <si>
    <t>Upcoming sales (30 days)</t>
  </si>
  <si>
    <t>Active Subscribers</t>
  </si>
  <si>
    <r>
      <rPr>
        <rFont val="Arial"/>
        <b val="0"/>
        <color theme="1"/>
      </rPr>
      <t xml:space="preserve">   </t>
    </r>
    <r>
      <rPr>
        <rFont val="Arial"/>
        <b val="0"/>
        <i/>
        <color theme="1"/>
      </rPr>
      <t>Net Difference from Previous Week</t>
    </r>
  </si>
  <si>
    <t>Subscription Stats - Payments</t>
  </si>
  <si>
    <t>Overall success</t>
  </si>
  <si>
    <t>First attempt success</t>
  </si>
  <si>
    <t>Retry attempt success</t>
  </si>
  <si>
    <t>Bank balance</t>
  </si>
  <si>
    <t>Net profit</t>
  </si>
  <si>
    <t>Inventory value</t>
  </si>
  <si>
    <t>nCAC TARGET = $80</t>
  </si>
  <si>
    <t>Name</t>
  </si>
  <si>
    <t>Days Live</t>
  </si>
  <si>
    <t>Daily Budget</t>
  </si>
  <si>
    <t>Post IDs</t>
  </si>
  <si>
    <t>CBO Notes</t>
  </si>
  <si>
    <t>Bid Cap Notes</t>
  </si>
  <si>
    <t>7/28 - Dopamine Depletion</t>
  </si>
  <si>
    <t>Video</t>
  </si>
  <si>
    <t>A - Winner/Iterate</t>
  </si>
  <si>
    <t>CBO</t>
  </si>
  <si>
    <t>122179383962331278</t>
  </si>
  <si>
    <t xml:space="preserve">9/8 - Published MAO-B UGC Grant Hook 2 to CBO winners campaign </t>
  </si>
  <si>
    <t>9/11 - Went live; $75</t>
  </si>
  <si>
    <t>7/21 - Focus Pill Scam</t>
  </si>
  <si>
    <t>122134487180829119</t>
  </si>
  <si>
    <t>9/9 - Scheduled budget increase (2x) on CBO for 6am ($320/day)</t>
  </si>
  <si>
    <t>9/12 - Bump bid cap target to $78</t>
  </si>
  <si>
    <t>8/5 - MAO-B - UGC - Grant</t>
  </si>
  <si>
    <t>122135086256829119</t>
  </si>
  <si>
    <t>MAO-B Concept</t>
  </si>
  <si>
    <t>122178983318331278</t>
  </si>
  <si>
    <t>Low Dopamine Red Flags</t>
  </si>
  <si>
    <t>Adderall Alternative</t>
  </si>
  <si>
    <t>122122136672829119</t>
  </si>
  <si>
    <t>MAO-B - UGC - Grant - Hook Vars V2</t>
  </si>
  <si>
    <t>Turned off 9/11</t>
  </si>
  <si>
    <t>122139852986829119</t>
  </si>
  <si>
    <t>9.91 tCPA spend; 1.15 ROAS</t>
  </si>
  <si>
    <t>8/18 - 3x Hook Vars - MAO-B - Full - Hook 2 - Grant</t>
  </si>
  <si>
    <t>8.72 tCPA spend; 1.65 ROAS</t>
  </si>
  <si>
    <t xml:space="preserve">8/20 - Jairet Statics </t>
  </si>
  <si>
    <t>Static</t>
  </si>
  <si>
    <t>2.79 tCPA spend; 2.05 ROAS</t>
  </si>
  <si>
    <t>C - To launch</t>
  </si>
  <si>
    <t>7/7 - Dad Brain</t>
  </si>
  <si>
    <t>Podcast - Script 4 - Gamechanger Supplement</t>
  </si>
  <si>
    <t>Podcast - Script 5 - Old Guy</t>
  </si>
  <si>
    <t>7/14 - Scrolling Phone</t>
  </si>
  <si>
    <t>TRT Angle</t>
  </si>
  <si>
    <t>Add Alt Dan H Edit</t>
  </si>
  <si>
    <t>Thesis concept 5 - Billboard</t>
  </si>
  <si>
    <t>Onnit concept 1 - Notes Transformation</t>
  </si>
  <si>
    <t>Mini VSL Max edit - V1, V2, V5</t>
  </si>
  <si>
    <t>2.86 tCPA spend; .59 ROAS</t>
  </si>
  <si>
    <t>2.87 tCPA spend; .6 ROAS</t>
  </si>
  <si>
    <t>8/25 - ChatGPT Ranking</t>
  </si>
  <si>
    <t>5.99 tCPA spend; .87 ROAS</t>
  </si>
  <si>
    <t>2.54 tCPA spend; .29 ROAS</t>
  </si>
  <si>
    <t>2.44 tCPA spend; .85 ROAS</t>
  </si>
  <si>
    <t>Spent 2.83X tCPA; 0 sales</t>
  </si>
  <si>
    <t>7/14 - Day's Work in 3 Hours</t>
  </si>
  <si>
    <t>7/21 - PS Formula</t>
  </si>
  <si>
    <t>Mini VSL Daniel - V4 OG</t>
  </si>
  <si>
    <t>122122613108829119</t>
  </si>
  <si>
    <t>8/13 - MAO B UGC - Roger &amp; Wallace</t>
  </si>
  <si>
    <t>8/13 - Add Alt UGC - Grant</t>
  </si>
  <si>
    <t>8/14 - Dopamine Depletion UGC - Grant</t>
  </si>
  <si>
    <t>8/5 - Woman POV</t>
  </si>
  <si>
    <t>8/5 - Procrastination</t>
  </si>
  <si>
    <t>7/7 - 3 Signs Dopamine Depletion</t>
  </si>
  <si>
    <t>7/21 - Rawdogging</t>
  </si>
  <si>
    <t>8/5 - Before and Afters</t>
  </si>
  <si>
    <t>MAO-B - UGC - Car Interview</t>
  </si>
  <si>
    <t>$240 CPMs - Turned off after several hours</t>
  </si>
  <si>
    <t xml:space="preserve">Turn off 8/5 if no more conversions </t>
  </si>
  <si>
    <t>7/28 - MAO-B BTC Copy</t>
  </si>
  <si>
    <t>230 spent; 1 sales; .49 ROAS</t>
  </si>
  <si>
    <t>7/28 - MAO-B BTC Video</t>
  </si>
  <si>
    <t xml:space="preserve">170 spent; 1 sale; .35 ROAS </t>
  </si>
  <si>
    <t>7/28 - L-Tyrosine Military Study</t>
  </si>
  <si>
    <t>170 spent; 1 sale; .32 ROAS</t>
  </si>
  <si>
    <t>295.85 spend; 3 sales; .67 NC ROAS</t>
  </si>
  <si>
    <t>7/7 - MM Addy Swipe</t>
  </si>
  <si>
    <t>Turn off</t>
  </si>
  <si>
    <t>Adderall Alternative - PT&amp;HL Variations</t>
  </si>
  <si>
    <t>Turn off - 7/14</t>
  </si>
  <si>
    <t>Notes w/ guy</t>
  </si>
  <si>
    <t xml:space="preserve">Kill 7/3 </t>
  </si>
  <si>
    <t>MUD/WTR concept 1 - Weird angle</t>
  </si>
  <si>
    <t>189.48 spent; 1 conversion</t>
  </si>
  <si>
    <t>3 Motivation Killers</t>
  </si>
  <si>
    <t>195.67 spent; 1 conversion</t>
  </si>
  <si>
    <t>Adderall Alternative Podcast Eric</t>
  </si>
  <si>
    <t>458.58 spent; 5 conversions; .68 ROAS</t>
  </si>
  <si>
    <t>Adderall Ad - Dan Edit</t>
  </si>
  <si>
    <t>224.79 spent; 0 conversions</t>
  </si>
  <si>
    <t>Adderall Alternative - Visual Intros</t>
  </si>
  <si>
    <t>V2 has solid metrics; only 1.69x CPA spend; Review 6/21</t>
  </si>
  <si>
    <t>Mini VSL - Variants - CB1-CB4</t>
  </si>
  <si>
    <t>783.37 spent; 7 conversions</t>
  </si>
  <si>
    <t>Married Men x Adderall</t>
  </si>
  <si>
    <t>Week of 6/9</t>
  </si>
  <si>
    <t>30 Days Daniel edit</t>
  </si>
  <si>
    <t>Sticky Notes - Variants - V1-V3</t>
  </si>
  <si>
    <t>Call Outs</t>
  </si>
  <si>
    <t>Adderall Alternative - PDP</t>
  </si>
  <si>
    <t>Thesis concept 4 - Reddit</t>
  </si>
  <si>
    <t>$142 spent; 0 conversions; &lt; 1% CTR</t>
  </si>
  <si>
    <t>Thesis concept 1 - USP w/ 3 bullets</t>
  </si>
  <si>
    <t>Thesis concept 2 - USPs with x6 bullets</t>
  </si>
  <si>
    <t>Mini VSL Max edit - V0, V3, V4</t>
  </si>
  <si>
    <t>Onnit Inspo - Every man over 30</t>
  </si>
  <si>
    <t>ORLO Inspo - Two habits</t>
  </si>
  <si>
    <t>Mini VSL - Original</t>
  </si>
  <si>
    <t>May</t>
  </si>
  <si>
    <t>Founder Story</t>
  </si>
  <si>
    <t>Founder Story (Liam)</t>
  </si>
  <si>
    <t>Mini VSL - CB's Round 2</t>
  </si>
  <si>
    <t>Memorial Day CC Promo</t>
  </si>
  <si>
    <t>Sticky Notes - Original</t>
  </si>
  <si>
    <t>Sticky Notes - Variants - V4-V6</t>
  </si>
  <si>
    <t>Real World Benefits</t>
  </si>
  <si>
    <t>Before and After</t>
  </si>
  <si>
    <t>ncROAS TARGET = 115%</t>
  </si>
  <si>
    <t>Result?</t>
  </si>
  <si>
    <t>Go-Live Day</t>
  </si>
  <si>
    <t>7/14 - Dopamine Depletion</t>
  </si>
  <si>
    <t>Add Alt Dan Edit</t>
  </si>
  <si>
    <t>7/14 - Budget increase 20%</t>
  </si>
  <si>
    <t>Adderall Marriage - x3 variants</t>
  </si>
  <si>
    <t>Review 7/15</t>
  </si>
  <si>
    <t>3 Signs Dopamine Depletion</t>
  </si>
  <si>
    <t>7/14 - Didn't work even with the TRT advertorial; too big of a stretch</t>
  </si>
  <si>
    <t>Add Alt UGC</t>
  </si>
  <si>
    <t>7/11 - Turned off V1,3,4; Top ad only running; Increased budget 20%</t>
  </si>
  <si>
    <t>Add Alt Hooks</t>
  </si>
  <si>
    <t>7/11 - Increased budget 20%</t>
  </si>
  <si>
    <t>MM Addy Swipe</t>
  </si>
  <si>
    <t>[Turn off ad set is no conversions 7/11]</t>
  </si>
  <si>
    <t>MAO-B</t>
  </si>
  <si>
    <t>499 spent; .77 ncROAS; -116 profit</t>
  </si>
  <si>
    <t>Turn off 7/4 AM</t>
  </si>
  <si>
    <r>
      <rPr>
        <rFont val="Arial"/>
        <color theme="1"/>
      </rPr>
      <t xml:space="preserve">30 Days - </t>
    </r>
    <r>
      <rPr>
        <rFont val="Arial"/>
        <strike/>
        <color theme="1"/>
      </rPr>
      <t>V5</t>
    </r>
    <r>
      <rPr>
        <rFont val="Arial"/>
        <color theme="1"/>
      </rPr>
      <t>, V4, V3, V2</t>
    </r>
  </si>
  <si>
    <t>V2 and V5 rejected</t>
  </si>
  <si>
    <t>Adderall - Hook 1 - PDP</t>
  </si>
  <si>
    <t>2pm Benefits</t>
  </si>
  <si>
    <t>ORLO</t>
  </si>
  <si>
    <t xml:space="preserve">3 Reasons </t>
  </si>
  <si>
    <t>Sticky Note</t>
  </si>
  <si>
    <t>Capsule Call Out</t>
  </si>
  <si>
    <t>Update weekly on Mondays</t>
  </si>
  <si>
    <t>Current Inventory</t>
  </si>
  <si>
    <t>Daily Sales Estimate</t>
  </si>
  <si>
    <t>Avg # of units per sale</t>
  </si>
  <si>
    <t>Total # of units per day</t>
  </si>
  <si>
    <t>Subscription Units Next 30 Days</t>
  </si>
  <si>
    <t>Lead Time (days)</t>
  </si>
  <si>
    <t>Safety Buffer (days)</t>
  </si>
  <si>
    <t>Date</t>
  </si>
  <si>
    <t>Starting Inventory</t>
  </si>
  <si>
    <t>Estimated Daily Units (New Orders)</t>
  </si>
  <si>
    <t>Subscription Orders</t>
  </si>
  <si>
    <t>Total Units Sold</t>
  </si>
  <si>
    <t>Ending Inventory</t>
  </si>
  <si>
    <t>Reorder Warning</t>
  </si>
  <si>
    <t>Breadwinner - Results Dashboard</t>
  </si>
  <si>
    <t>June</t>
  </si>
  <si>
    <t>July</t>
  </si>
  <si>
    <t>August</t>
  </si>
  <si>
    <t>September</t>
  </si>
  <si>
    <t>October</t>
  </si>
  <si>
    <t>November</t>
  </si>
  <si>
    <t>December</t>
  </si>
  <si>
    <t>April</t>
  </si>
  <si>
    <t>Revenue</t>
  </si>
  <si>
    <t>Total Sales (Shopify + Amazon)</t>
  </si>
  <si>
    <t>Discounts</t>
  </si>
  <si>
    <t xml:space="preserve">   As a % of Gross Sales</t>
  </si>
  <si>
    <t>Total Sales (with shipping charges)</t>
  </si>
  <si>
    <t>New Customer Orders - TW + Amazon</t>
  </si>
  <si>
    <t>Returning Customer Revenue</t>
  </si>
  <si>
    <t>New Customer Revenue</t>
  </si>
  <si>
    <t>Marketing</t>
  </si>
  <si>
    <t>Total Ad Spend &amp; Commissions</t>
  </si>
  <si>
    <t>Blended ncROAS</t>
  </si>
  <si>
    <t>MER - Total spend as a % of Gross Sales</t>
  </si>
  <si>
    <t>Blended ncCPA</t>
  </si>
  <si>
    <t>ncRevenue (NCV)</t>
  </si>
  <si>
    <t>Spend</t>
  </si>
  <si>
    <t>ncROAS</t>
  </si>
  <si>
    <t>Purchases (NCP)</t>
  </si>
  <si>
    <t>CAC</t>
  </si>
  <si>
    <t>Snapchat</t>
  </si>
  <si>
    <t>ncRevenue</t>
  </si>
  <si>
    <t>Purchases</t>
  </si>
  <si>
    <t>Active Subscriptions</t>
  </si>
  <si>
    <t>Day 30 Retention</t>
  </si>
  <si>
    <t xml:space="preserve"> </t>
  </si>
  <si>
    <t xml:space="preserve">Day 30  LTV </t>
  </si>
  <si>
    <t>Day 30 LTV:CAC</t>
  </si>
  <si>
    <t>Day 60 Retention</t>
  </si>
  <si>
    <t xml:space="preserve">Day 60 LTV </t>
  </si>
  <si>
    <t>Day 60 LTV:CAC</t>
  </si>
  <si>
    <t>Day 90 Retention</t>
  </si>
  <si>
    <t xml:space="preserve">Day 90 LTV </t>
  </si>
  <si>
    <t>Day 90 LTV:CAC</t>
  </si>
  <si>
    <t>Day 120 Retention</t>
  </si>
  <si>
    <t xml:space="preserve">Day 120 LTV </t>
  </si>
  <si>
    <t>Day 120 LTV:CAC</t>
  </si>
  <si>
    <t>Day 150 Retention</t>
  </si>
  <si>
    <t xml:space="preserve">Day 150 LTV </t>
  </si>
  <si>
    <t>Day 150 LTV:CAC</t>
  </si>
  <si>
    <t>Day 180 Retention</t>
  </si>
  <si>
    <t>Day 180 LTV</t>
  </si>
  <si>
    <t>Day 180 LTV:CAC</t>
  </si>
  <si>
    <t>Funnel Step</t>
  </si>
  <si>
    <t>Date Started</t>
  </si>
  <si>
    <t>Link to Data</t>
  </si>
  <si>
    <t>Goal</t>
  </si>
  <si>
    <t>Video vs No video</t>
  </si>
  <si>
    <t>Test in progress</t>
  </si>
  <si>
    <t>Increase CVR%</t>
  </si>
  <si>
    <t>Heatmaps analysis</t>
  </si>
  <si>
    <t xml:space="preserve">Offer structure - 3/1/1 vs 1/1 </t>
  </si>
  <si>
    <t>To test</t>
  </si>
  <si>
    <t>Increase CVR% + Day 0 AOV w/o sacrificing LTV</t>
  </si>
  <si>
    <t>Strategic copy cuts to shorten/tighten the page</t>
  </si>
  <si>
    <t>Increase % of ppl who hit offer w/o sacrificing copy process</t>
  </si>
  <si>
    <t>Revised offer presentation</t>
  </si>
  <si>
    <t>Test complete</t>
  </si>
  <si>
    <t>https://app.intelligems.io/experiment/a5033135-149f-4653-bd42-9b2cbc3b2e96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6220f23b-1a00-491e-a288-c8bf2103895f&amp;compareGroupB=324c3c40-5479-41c7-9588-aad9e827427a&amp;isZScoreEnabled=true&amp;pageName=overview&amp;reachedCheckoutStage=any&amp;customEvents=%5B%5D&amp;channels=%5B%5D&amp;analyticsViewType=sitewide_orders&amp;selectedAnalyticsProducts=%5B%5D</t>
  </si>
  <si>
    <t>Images at 'add to cart' button will drive higher CVR because it catches skimmers - people who don't read the sales page</t>
  </si>
  <si>
    <t>Winner</t>
  </si>
  <si>
    <t>Offer Structure #1 - One-Time &amp; 15% Off Sub - 1/2/3 Bundles</t>
  </si>
  <si>
    <t>https://app.intelligems.io/experiment/88ad0517-0180-4258-bb4c-5054ee722605?action=edit&amp;type=content%2Furl&amp;tab=analytics&amp;deviceType=any&amp;visitorType=any&amp;channels=%5B%5D&amp;customEvents=%5B%5D&amp;userBehavior=%7B%22viewedCheckout%22%3Anull%2C%22addedToCart%22%3Anull%2C%22viewedProductPage%22%3Anull%2C%22viewedCollectionPage%22%3Anull%7D&amp;urlParam=%7B%22queryParam%22%3Anull%2C%22queryParamFilterType%22%3Anull%2C%22queryParamValue%22%3Anull%7D&amp;landingPage=%7B%22landingPageUrlPath%22%3Anull%2C%22landingPageUrlPathFilterType%22%3Anull%7D&amp;countryCodes=%5B%5D&amp;maxZScore=3&amp;discountIncludeType=1&amp;testOrdersOnly=false&amp;excludeIpAddresses=%5B%5D&amp;compareGroupA=8ecb7d65-8c64-4fa9-923b-76ef5140ac87&amp;compareGroupB=c6b33236-63ed-4ffc-aa12-48b203a37b23&amp;statSigView=best&amp;isZScoreEnabled=true&amp;pageName=overview&amp;reachedCheckoutStage=any&amp;customEventsFilterType=any</t>
  </si>
  <si>
    <t xml:space="preserve">Improve day 0 economics </t>
  </si>
  <si>
    <t>Bundles = Higher AOV = Higher RPV = Better day 0 economics for the business</t>
  </si>
  <si>
    <t xml:space="preserve">Winner (RPV) </t>
  </si>
  <si>
    <t>Subscription at $59/month + One time purchase at $74</t>
  </si>
  <si>
    <t>https://app.intelligems.io/experiment/9ba3f863-76e3-43d9-8534-8ea92466b0da?action=edit&amp;type=content%2Furl&amp;tab=analytics</t>
  </si>
  <si>
    <t>Increase ATC and CVR%</t>
  </si>
  <si>
    <t>Will lead to higher ATC and CVR while sustaining mid $60 AOV</t>
  </si>
  <si>
    <t>Advertorial + PDP</t>
  </si>
  <si>
    <t>Popup for an extra $5 off on advertorial that carries over to PDP</t>
  </si>
  <si>
    <t>https://app.intelligems.io/experiment/0486f65e-df77-4153-8b38-c14cb7c973f8?action=edit&amp;type=content%2Furl&amp;tab=analytics</t>
  </si>
  <si>
    <t>Increase revenue per visitor</t>
  </si>
  <si>
    <t>Extra incentive to purchase will drive higher CVR% and thus higher revenue per customer</t>
  </si>
  <si>
    <t>Frontrow MD</t>
  </si>
  <si>
    <t>https://app.intelligems.io/experiment/401ca12f-e12a-4e1a-8a25-a890bcb4b264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0d498793-419c-40ed-a3b9-594d5e694a5e&amp;isZScoreEnabled=true&amp;pageName=overview&amp;reachedCheckoutStage=any&amp;customEvents=%5B%5D&amp;channels=%5B%5D&amp;analyticsViewType=sitewide_orders&amp;selectedAnalyticsProducts=%5B%5D</t>
  </si>
  <si>
    <t>Doctor credibility/recommendation = higher CVR%</t>
  </si>
  <si>
    <t>NY special offer</t>
  </si>
  <si>
    <t>https://app.intelligems.io/experiment/8a8ac1b5-9d32-40e7-8071-39e12f71de98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6c860312-f30c-46c2-9fdf-ccf0f05f2426&amp;compareGroupB=b7a3936b-ec5b-4e65-b8a8-6463819a664d&amp;isZScoreEnabled=true&amp;pageName=conversion&amp;reachedCheckoutStage=any&amp;customEvents=%5B%5D&amp;channels=%5B%5D&amp;analyticsViewType=sitewide_orders&amp;selectedAnalyticsProducts=%5B%5D</t>
  </si>
  <si>
    <t>Specific offer language related to the time of year will increase CVR% (Primal Queen style)</t>
  </si>
  <si>
    <t>Lost</t>
  </si>
  <si>
    <t>Advertorial</t>
  </si>
  <si>
    <t>Revised format</t>
  </si>
  <si>
    <t>https://app.intelligems.io/experiment/194f4e11-4cae-4e88-8d95-c45fd1346d6e?action=edit&amp;type=content%2Furl&amp;tab=analytics&amp;subpage=conversion</t>
  </si>
  <si>
    <t>Increase advertorial CTR%</t>
  </si>
  <si>
    <t>Better designed and structured page will lead to a higher CTR% and thus higher CVR% and revenue per visitor</t>
  </si>
  <si>
    <t>"Nature's Adderall" headline in OG advertorial design</t>
  </si>
  <si>
    <t>https://app.intelligems.io/experiment/38c715e1-effb-43a2-81ba-42ea0ee22798?action=edit&amp;type=content%2Furl&amp;tab=analytics</t>
  </si>
  <si>
    <t>Take learnings from ads and try to translate them over to the advertorial</t>
  </si>
  <si>
    <t xml:space="preserve">Lost - All significant metrics both soft and hard metrics </t>
  </si>
  <si>
    <t>New product images (per Scalability School podcast)</t>
  </si>
  <si>
    <t>https://app.intelligems.io/experiment/6b3da92f-f301-48e9-a33e-b5930fc0e7dd?action=edit&amp;type=content%2Furl&amp;tab=analytics&amp;subpage=overview</t>
  </si>
  <si>
    <t>Increase ATC% and thus CVR% on full funnel</t>
  </si>
  <si>
    <t xml:space="preserve">Scalability school idea - 20% lift </t>
  </si>
  <si>
    <t>Lost - Both ATC% and CVR%</t>
  </si>
  <si>
    <t>MAO-B in the 5 Reasons Why listicle</t>
  </si>
  <si>
    <t>https://app.intelligems.io/experiment/87ca49ef-8f72-4615-9a85-2c4bcd608df2?action=edit&amp;type=content%2Furl&amp;tab=analytics&amp;deviceType=any&amp;visitorType=any&amp;channels=%5B%5D&amp;customEvents=%5B%5D&amp;userBehavior=%7B%22viewedCheckout%22%3Anull%2C%22addedToCart%22%3Anull%2C%22viewedProductPage%22%3Anull%2C%22viewedCollectionPage%22%3Anull%7D&amp;urlParam=%7B%22queryParam%22%3Anull%2C%22queryParamFilterType%22%3Anull%2C%22queryParamValue%22%3Anull%7D&amp;landingPage=%7B%22landingPageUrlPath%22%3Anull%2C%22landingPageUrlPathFilterType%22%3Anull%7D&amp;countryCodes=%5B%5D&amp;maxZScore=3&amp;discountIncludeType=1&amp;testOrdersOnly=false&amp;excludeIpAddresses=%5B%5D&amp;compareGroupA=abfdd48e-96cc-4eec-b901-355aed7bc5d9&amp;compareGroupB=0a767c58-a0b9-42cf-af14-235b317ab5aa&amp;statSigView=best&amp;isZScoreEnabled=true&amp;pageName=overview&amp;reachedCheckoutStage=any&amp;customEventsFilterType=any&amp;shippingMethods=%5B%5D</t>
  </si>
  <si>
    <t>Increase advertorial CTR% + RPV</t>
  </si>
  <si>
    <t>MAO-B = Top ad angle; Setup on Advertorial as reason #1 for consistency</t>
  </si>
  <si>
    <t>Lost CVR, RPV, and AOV</t>
  </si>
  <si>
    <t>Loox testimonials + Sales pop on PDP</t>
  </si>
  <si>
    <t>https://app.intelligems.io/experiment/7cde9729-2f36-481a-8bb4-4ed64b3a774c?action=edit&amp;type=content%2Furl&amp;tab=analytics</t>
  </si>
  <si>
    <t>More social proof = higher CVR</t>
  </si>
  <si>
    <t xml:space="preserve">Insignificant </t>
  </si>
  <si>
    <t>Action</t>
  </si>
  <si>
    <t>If campaigns don't spend, or don't drive results; switch back to ABO setup + strategy</t>
  </si>
  <si>
    <t>Sticky Notes V1</t>
  </si>
  <si>
    <t>None</t>
  </si>
  <si>
    <t>Mini-VSL-Original &gt; Changed to CBO Videos Testing</t>
  </si>
  <si>
    <t>Killed all ads; Had to replace V4 with AH edit</t>
  </si>
  <si>
    <t xml:space="preserve">Cease and desist; had to edit out Huberman; Changed campaign settings from ABO to CBO </t>
  </si>
  <si>
    <t>Memorial Day Advantage+</t>
  </si>
  <si>
    <t xml:space="preserve">Spent $269 for 1 conversion; soft metrics not good on winning ad set; loser </t>
  </si>
  <si>
    <t>Mini-VSL-Original</t>
  </si>
  <si>
    <t>Let Shopping ad set spend one more day</t>
  </si>
  <si>
    <t xml:space="preserve">Shopping ad set had good performance yesterday; if it continues today, great. If no conversions today, kill ad set tomorrow. None ad set looking promising but needs better hook rate. </t>
  </si>
  <si>
    <t>Hold budgets x1 more day</t>
  </si>
  <si>
    <t>Shite performance yesterday after strong first day; leaning towards killing campaign but will let it spend a full x3 days before doing so. If no conversions today, kill campaign tomorrow</t>
  </si>
  <si>
    <t>Hold budgets</t>
  </si>
  <si>
    <t xml:space="preserve">CVR% still on target (4%+) in aggregate; maybe just a bad day yesterday; most proven ad so don't want to be premature in killing it; let it run </t>
  </si>
  <si>
    <t>If no ATCs tomorrow, kill ad set - would be 2 full days and 300+ in spend</t>
  </si>
  <si>
    <t xml:space="preserve">Increase ad set V1 and V3 by 20% </t>
  </si>
  <si>
    <t xml:space="preserve">Each drove sub $30 CAC yesterday and CPMs coming down, so looks promising </t>
  </si>
  <si>
    <t>Kill burnout ad set</t>
  </si>
  <si>
    <t>$71 add to carts and no conversions</t>
  </si>
  <si>
    <t>Kill clarity ad set</t>
  </si>
  <si>
    <t xml:space="preserve">$53 add to carts and 2 conversions but at 133 CAC; allow for more budget elsewhere </t>
  </si>
  <si>
    <t>Checklist</t>
  </si>
  <si>
    <t>Breadwinner</t>
  </si>
  <si>
    <t>Month starting:</t>
  </si>
  <si>
    <t>Competitor analysis (rough)</t>
  </si>
  <si>
    <t>Opinions from others in eCom</t>
  </si>
  <si>
    <t>Determine who to partner with</t>
  </si>
  <si>
    <t>Big addressable market?</t>
  </si>
  <si>
    <t>Have a niche?</t>
  </si>
  <si>
    <t>Easy to demonstrate?</t>
  </si>
  <si>
    <t>Lightweight?</t>
  </si>
  <si>
    <t>Consumable?</t>
  </si>
  <si>
    <t>Powerful Unique Value Proposition</t>
  </si>
  <si>
    <t>Scroll stopping aspect</t>
  </si>
  <si>
    <t>Emerging market?</t>
  </si>
  <si>
    <t>Create and fund LLC</t>
  </si>
  <si>
    <t>Establish brand guidelines (logos, fonts, colors, vibe)</t>
  </si>
  <si>
    <t>Design packaging/product</t>
  </si>
  <si>
    <t>Determine manufacturer &amp; establish terms/moq</t>
  </si>
  <si>
    <t>Dynamic Nutraceuticals (NC)</t>
  </si>
  <si>
    <t xml:space="preserve">Purchase domain </t>
  </si>
  <si>
    <t>BreadwinnerLife.com</t>
  </si>
  <si>
    <t>Setup business email address (for Shopify, Stripe, Amazon, etc)</t>
  </si>
  <si>
    <t>File trademark on product/brand name</t>
  </si>
  <si>
    <t>Get business checking account</t>
  </si>
  <si>
    <t>Get business credit card (dashfi, chase ink, etc)</t>
  </si>
  <si>
    <t>Order main inventory</t>
  </si>
  <si>
    <t xml:space="preserve">Order labels </t>
  </si>
  <si>
    <t>Order bonuses inventory</t>
  </si>
  <si>
    <t>Order packaging (box + crinkle paper, poly mailer)</t>
  </si>
  <si>
    <t>Choose 3PL - Viable Shipping</t>
  </si>
  <si>
    <t>Competitor analysis (reviews, ads, LP, images, etc)</t>
  </si>
  <si>
    <t>Design and order inserts</t>
  </si>
  <si>
    <t>Messaging doctrine:</t>
  </si>
  <si>
    <t>Unique Selling Propositions (UVPs)</t>
  </si>
  <si>
    <t>One Liners</t>
  </si>
  <si>
    <t>Why [BRAND]</t>
  </si>
  <si>
    <t>Brand story</t>
  </si>
  <si>
    <t>Copy for:</t>
  </si>
  <si>
    <t>Main site</t>
  </si>
  <si>
    <t>"5 Reasons Why" Advertorial</t>
  </si>
  <si>
    <t>Story Advertorial</t>
  </si>
  <si>
    <t>Scientific Breakthrough Advertorial</t>
  </si>
  <si>
    <t>Email flows</t>
  </si>
  <si>
    <t>SMS flows</t>
  </si>
  <si>
    <t>Ad copy (headline, body)</t>
  </si>
  <si>
    <t>Site and landing page buildout:</t>
  </si>
  <si>
    <t>Design</t>
  </si>
  <si>
    <t>Web development (LP, home, legal, cart, etc)</t>
  </si>
  <si>
    <t>Apply for payment processing</t>
  </si>
  <si>
    <t>Shopify Payments</t>
  </si>
  <si>
    <t>Software setup:</t>
  </si>
  <si>
    <t>Shopify</t>
  </si>
  <si>
    <t>Aftersell or OCU</t>
  </si>
  <si>
    <t>Klaviyo</t>
  </si>
  <si>
    <t>Postscript (popup &amp; flows)</t>
  </si>
  <si>
    <t>Triple Whale</t>
  </si>
  <si>
    <t>Quickbooks</t>
  </si>
  <si>
    <t>Facebook page, BM, ad account, pixel</t>
  </si>
  <si>
    <t>Slack</t>
  </si>
  <si>
    <t>Gsuite</t>
  </si>
  <si>
    <t>Google ads (branded keywords)</t>
  </si>
  <si>
    <t>Loop returns</t>
  </si>
  <si>
    <t>Clarity</t>
  </si>
  <si>
    <t>Fondue for cashback</t>
  </si>
  <si>
    <t>QR Codes Unlimited</t>
  </si>
  <si>
    <t>Loop Subscriptions</t>
  </si>
  <si>
    <t>Socials - TikTok, IG, FB, YT</t>
  </si>
  <si>
    <t>A+ site content (vids, motion graphics, renders, stop motion, images, gifs)</t>
  </si>
  <si>
    <t>Prep Ad Creatives - Statics</t>
  </si>
  <si>
    <t xml:space="preserve">Solution aware - Us vs Them - Statics </t>
  </si>
  <si>
    <t xml:space="preserve">Solution aware - Feature call outs - Statics </t>
  </si>
  <si>
    <t>Solution aware - Benefit call outs - Statics</t>
  </si>
  <si>
    <t xml:space="preserve">Solution aware - Real-world benefits - Statics </t>
  </si>
  <si>
    <t xml:space="preserve">Solution aware - Before and after - Statics </t>
  </si>
  <si>
    <t xml:space="preserve">Solution aware - Old way vs New way - Statics </t>
  </si>
  <si>
    <t>Prep Ad Creatives - Videos (Trello Board)</t>
  </si>
  <si>
    <t>See Trello board</t>
  </si>
  <si>
    <t>Setup influencer seeding system (person or agency)</t>
  </si>
  <si>
    <t>Hire media buyer</t>
  </si>
  <si>
    <t>Make sure proper DNS verification (shopify, klaviyo)</t>
  </si>
  <si>
    <t>Verify facebook ads account</t>
  </si>
  <si>
    <t>Start driving traffic via ads (optimize for ROAS, CTR)</t>
  </si>
  <si>
    <t>UGC Blast (billo, yordan)</t>
  </si>
  <si>
    <t>System for routine social posting (FB, IG, TT, YT shorts)</t>
  </si>
  <si>
    <t>Then... consistent optimization of:</t>
  </si>
  <si>
    <t>Landing page &amp; Offer conversion rate + AOV</t>
  </si>
  <si>
    <t>Funnel take rates (rev/session)</t>
  </si>
  <si>
    <t>Subscription churn &amp; take rate</t>
  </si>
  <si>
    <t>With initial inventory determine:</t>
  </si>
  <si>
    <t>Move to phase 2: Scale</t>
  </si>
  <si>
    <t>Kill</t>
  </si>
  <si>
    <t>Main KPIs to determine:</t>
  </si>
  <si>
    <t>New Customer ROAS</t>
  </si>
  <si>
    <t>30 Day LTV</t>
  </si>
  <si>
    <t>60 Day LTV</t>
  </si>
  <si>
    <t>90 Day LTV</t>
  </si>
  <si>
    <t>Refund rate</t>
  </si>
  <si>
    <t>Order #</t>
  </si>
  <si>
    <t>Customer Name</t>
  </si>
  <si>
    <t>Issue</t>
  </si>
  <si>
    <t>Comms w/ Customer</t>
  </si>
  <si>
    <t>Column 1</t>
  </si>
  <si>
    <t>Lyle Johns</t>
  </si>
  <si>
    <t>Coffee mug broken in transit</t>
  </si>
  <si>
    <t xml:space="preserve">Ship out new mug in bubble-wrap envelope </t>
  </si>
  <si>
    <t>Responded to email</t>
  </si>
  <si>
    <t>Resolved</t>
  </si>
  <si>
    <t>Reship - Damaged mug</t>
  </si>
  <si>
    <t>William Kirby</t>
  </si>
  <si>
    <t>FedEx has taken much longer than normal</t>
  </si>
  <si>
    <t>N/A - Responding and waiting for him to get order</t>
  </si>
  <si>
    <t>Ronald Moon</t>
  </si>
  <si>
    <t>Mark Tucky</t>
  </si>
  <si>
    <t>Refund request and subscription cancellation</t>
  </si>
  <si>
    <t>Done</t>
  </si>
  <si>
    <t>Ben Christopher</t>
  </si>
  <si>
    <t>Order stuck at FedEx facility</t>
  </si>
  <si>
    <t>Reship - USPS - 9405511105496826326056; Available for pickup at post office</t>
  </si>
  <si>
    <t>Email</t>
  </si>
  <si>
    <t>Reship - Lost/no movement</t>
  </si>
  <si>
    <t>Van Rose</t>
  </si>
  <si>
    <t>Order went to wrong address</t>
  </si>
  <si>
    <t>Reship at our expense; tracking number - 390195243306</t>
  </si>
  <si>
    <t xml:space="preserve">Email </t>
  </si>
  <si>
    <t>Mike Lee</t>
  </si>
  <si>
    <t>Order taking long time to get delivered</t>
  </si>
  <si>
    <t>Reached out to customer but have not received response</t>
  </si>
  <si>
    <t>James Crabtree</t>
  </si>
  <si>
    <t xml:space="preserve">Reship via USPS Priority - 9405550105496002446423 - Expected delivery July 2 </t>
  </si>
  <si>
    <t>Ryan Leitow</t>
  </si>
  <si>
    <t xml:space="preserve">Stuck in tracking added stage </t>
  </si>
  <si>
    <t xml:space="preserve">Reship via USPS Priority - 9405550105496002445990 - Expected delivery July 2 </t>
  </si>
  <si>
    <t>Danny Tallent</t>
  </si>
  <si>
    <t>No update since 6/24</t>
  </si>
  <si>
    <t>Reship via USPS Priority 6/30 - 9405550105798002094575</t>
  </si>
  <si>
    <t>In Progress</t>
  </si>
  <si>
    <t>Brandon Hurt</t>
  </si>
  <si>
    <t>No update since 6/25</t>
  </si>
  <si>
    <t>Reship via USPS Priority 7/1 - 9405550105497002238469</t>
  </si>
  <si>
    <t>Barry Emfield</t>
  </si>
  <si>
    <t>No update since 6/27</t>
  </si>
  <si>
    <t xml:space="preserve">Reship via USPS Priority 7/1 - 9405550105798002231864 </t>
  </si>
  <si>
    <t>James Norris</t>
  </si>
  <si>
    <t xml:space="preserve">Reship via USPS Priority 7/1 - 9405550105798002232281 </t>
  </si>
  <si>
    <t>Month</t>
  </si>
  <si>
    <t>Added to cart</t>
  </si>
  <si>
    <t>Reached checkout</t>
  </si>
  <si>
    <t>Completed checkout</t>
  </si>
  <si>
    <t>Loox Reviews</t>
  </si>
  <si>
    <t>Dev costs (Vitali)</t>
  </si>
  <si>
    <t>AMP - Slide Cart Drawer</t>
  </si>
  <si>
    <t>Design costs (Calin)</t>
  </si>
  <si>
    <t>Shopify PLAN</t>
  </si>
  <si>
    <t>X</t>
  </si>
  <si>
    <t>Pika Art</t>
  </si>
  <si>
    <t>Veed</t>
  </si>
  <si>
    <t>Intelligems</t>
  </si>
  <si>
    <t>Eleven Labs</t>
  </si>
  <si>
    <t>Alia</t>
  </si>
  <si>
    <t>Social Snowball</t>
  </si>
  <si>
    <t>Current Balance</t>
  </si>
  <si>
    <t>Augmentum Media - June</t>
  </si>
  <si>
    <t>Daniel - Video editing</t>
  </si>
  <si>
    <t>Contractors</t>
  </si>
  <si>
    <t>Ads Prepayment - June</t>
  </si>
  <si>
    <t>Credit Card</t>
  </si>
  <si>
    <t>FB Ads Library</t>
  </si>
  <si>
    <t>Similar Web</t>
  </si>
  <si>
    <t>Advertorial / Lander</t>
  </si>
  <si>
    <t>Offer Structure</t>
  </si>
  <si>
    <t>Panax Ginseng?</t>
  </si>
  <si>
    <t>Notable Ads</t>
  </si>
  <si>
    <t>Replication Ideas</t>
  </si>
  <si>
    <t>Onnit</t>
  </si>
  <si>
    <t>https://www.facebook.com/ads/library/?active_status=active&amp;ad_type=all&amp;country=US&amp;is_targeted_country=false&amp;media_type=all&amp;search_type=page&amp;view_all_page_id=175062562514010</t>
  </si>
  <si>
    <t>https://article.onnit.com/productivity/?utm_medium=jumbleberry&amp;utm_campaign=affiliate&amp;utm_content=alpha-brain-offer-jmbb&amp;jmb_cid=6YbhYsfCv1-sSRKsuNMX0pUVlRJYxmQtfeFaxYgmnvB2AcTw6vg8F4Lcf3ioeuR1%2F%2F%2F&amp;utm_source=384620&amp;fbclid=IwY2xjawM2SltleHRuA2FlbQIxMABicmlkETFiUlNnbjEwWmhpcTVFdWQyAR741rUlmq8m-yW9mZAZsDJvMtA7WNPT8p8Js_-Xv1LJeEWHlpnC-xvrSV1C1w_aem_Er5x7MP7Km9v0f4Gwh5ozg</t>
  </si>
  <si>
    <t xml:space="preserve">1/2/3 one-time purchase
Buy 3 - 24/e - 73 total 
Buy 2 - 26/e - 52 total 
Buy 1 - 34 </t>
  </si>
  <si>
    <t>No</t>
  </si>
  <si>
    <t xml:space="preserve">Top ad 2025 is Joe Rogan endorsement; Can't replicate that. Then statics. </t>
  </si>
  <si>
    <t>Auri Nutrition</t>
  </si>
  <si>
    <t>https://www.facebook.com/ads/library/?active_status=active&amp;ad_type=all&amp;country=ALL&amp;is_targeted_country=false&amp;media_type=all&amp;search_type=page&amp;view_all_page_id=103228825694076</t>
  </si>
  <si>
    <t>https://www.tryauri.com/products/mushroom-gummies-10plex?selling_plan=5428215865</t>
  </si>
  <si>
    <t>https://www.facebook.com/100080462761689/posts/462625889762833</t>
  </si>
  <si>
    <t xml:space="preserve">MUD\WTR 
</t>
  </si>
  <si>
    <t>https://www.facebook.com/ads/library/?active_status=active&amp;ad_type=all&amp;country=US&amp;is_targeted_country=false&amp;media_type=all&amp;search_type=page&amp;view_all_page_id=172538983355501</t>
  </si>
  <si>
    <t>https://mudwtr.com/pages/self-care-ritual</t>
  </si>
  <si>
    <t>Auto monthly sub - $40.00 every 4 weeks</t>
  </si>
  <si>
    <t>https://www.facebook.com/100064551381785/posts/1118846396943729, https://www.facebook.com/100064551381785/posts/1118839233611112</t>
  </si>
  <si>
    <t>What's the difference between Breadwinner and every other nootropic out there? (Founder POV) 
[Scientists fed spiders a bunch of caffeine, here's what happened next.]</t>
  </si>
  <si>
    <t xml:space="preserve">Can take action here. </t>
  </si>
  <si>
    <t>Pay Now</t>
  </si>
  <si>
    <t>Avantera</t>
  </si>
  <si>
    <t>https://www.facebook.com/ads/library/?active_status=active&amp;ad_type=all&amp;country=US&amp;is_targeted_country=false&amp;media_type=all&amp;search_type=page&amp;view_all_page_id=105228514567052</t>
  </si>
  <si>
    <t>https://avanterahealth.com/pages/elevate-shop</t>
  </si>
  <si>
    <t>$49/mo subscription or $64 one time</t>
  </si>
  <si>
    <t>https://www.facebook.com/100063614304438/posts/972402848223516</t>
  </si>
  <si>
    <t xml:space="preserve">Acetylcholine - as the USP
UGC style ad </t>
  </si>
  <si>
    <t xml:space="preserve">Can take action on both ads </t>
  </si>
  <si>
    <t>Neuro</t>
  </si>
  <si>
    <t>https://www.facebook.com/ads/library/?active_status=active&amp;ad_type=all&amp;country=US&amp;is_targeted_country=false&amp;media_type=all&amp;search_type=page&amp;view_all_page_id=487913377946845</t>
  </si>
  <si>
    <t>https://neurogum.com/products/energy-caffeine-mints?variant=41631716245660</t>
  </si>
  <si>
    <t>Buldes one time and subs - $27 every 2 months</t>
  </si>
  <si>
    <t>Rogan podcast ads - Can't replicate that</t>
  </si>
  <si>
    <t>Qualia Life</t>
  </si>
  <si>
    <t>https://www.facebook.com/ads/library/?active_status=all&amp;ad_type=all&amp;country=ALL&amp;id=1752492945193928&amp;is_targeted_country=false&amp;media_type=all&amp;search_type=page&amp;view_all_page_id=788218057949099</t>
  </si>
  <si>
    <t>https://www.qualialife.com/qualia-mind-details-bogo-buy-brain-fog3</t>
  </si>
  <si>
    <t>Buy 1 Free 1 for $99 then $139 subscription</t>
  </si>
  <si>
    <t>Top ads this year are for Senalytic and NAD+; Not marketing its Qualia Mind very hard</t>
  </si>
  <si>
    <t>Complete Order</t>
  </si>
  <si>
    <t>Magic Mind</t>
  </si>
  <si>
    <t>https://www.facebook.com/ads/library/?active_status=active&amp;ad_type=all&amp;country=US&amp;is_targeted_country=false&amp;media_type=all&amp;search_type=page&amp;view_all_page_id=104654481112161</t>
  </si>
  <si>
    <t>https://magicmind.com/pages/mental-performance-shot-lp-lh-5rw-welcome-v1</t>
  </si>
  <si>
    <t>First payment $74.25, then $97.50 every 30 days</t>
  </si>
  <si>
    <t>Podcast mash-up 
This is what would happen if you take a Magic Mind everyday for 30 days</t>
  </si>
  <si>
    <t xml:space="preserve">Can take action on the 30-day ad </t>
  </si>
  <si>
    <t>Thesis</t>
  </si>
  <si>
    <t>https://www.facebook.com/ads/library/?active_status=active&amp;ad_type=all&amp;country=ALL&amp;is_targeted_country=false&amp;media_type=all&amp;search_type=page&amp;view_all_page_id=102825878274846</t>
  </si>
  <si>
    <t>https://takethesis.com/clarity-lander-2</t>
  </si>
  <si>
    <t>$79.00 every 25 days</t>
  </si>
  <si>
    <t>https://www.facebook.com/100066755407418/posts/1094683092766861</t>
  </si>
  <si>
    <t xml:space="preserve">"POV" short-form ad (can do) 
Founder story (can do)
Podcast set </t>
  </si>
  <si>
    <t>Also advertising on a page called Blossom
Can take action on the first two ad ideas</t>
  </si>
  <si>
    <t>Mind Lab Pro</t>
  </si>
  <si>
    <t>https://www.facebook.com/ads/library/?active_status=active&amp;ad_type=all&amp;country=US&amp;is_targeted_country=false&amp;media_type=all&amp;search_type=page&amp;view_all_page_id=1661024327466828</t>
  </si>
  <si>
    <t>https://www.mindlabpro.com/</t>
  </si>
  <si>
    <t>One time - $69
Sub - $62 
4 mo sub - $187</t>
  </si>
  <si>
    <t>EarlyBird Nootropic Morning Cocktail</t>
  </si>
  <si>
    <t>https://www.facebook.com/ads/library/?active_status=active&amp;ad_type=all&amp;country=US&amp;is_targeted_country=false&amp;media_type=all&amp;search_type=page&amp;view_all_page_id=138237812716146</t>
  </si>
  <si>
    <t>https://clubearlybird.com/pages/golife?utm_source=facebook&amp;utm_medium=paid&amp;utm_campaign=%7B%7Bcampaign.name%7D%7D&amp;utm_term=%7B%7Badset.name%7D%7D&amp;utm_content=%7B%7Bad.name%7D%7D&amp;fbadid=%7B%7Bad.id%7D%7D</t>
  </si>
  <si>
    <t>One time - 68.00</t>
  </si>
  <si>
    <t>Natural Stacks</t>
  </si>
  <si>
    <t>https://www.facebook.com/ads/library/?active_status=active&amp;ad_type=all&amp;country=US&amp;is_targeted_country=false&amp;media_type=all&amp;search_type=page&amp;view_all_page_id=580254075347348</t>
  </si>
  <si>
    <t>https://www.naturalstacks.com/pages/dopa-5-ingredients-50</t>
  </si>
  <si>
    <t xml:space="preserve">$20 subscription then $40 </t>
  </si>
  <si>
    <t>Greymatter Labs</t>
  </si>
  <si>
    <t>https://www.facebook.com/ads/library/?active_status=active&amp;ad_type=all&amp;country=US&amp;is_targeted_country=false&amp;media_type=all&amp;search_type=page&amp;view_all_page_id=101712289349078</t>
  </si>
  <si>
    <t>https://trygraymatter.com/products/brightmind-1</t>
  </si>
  <si>
    <t>One time - $68 
Sub - $34</t>
  </si>
  <si>
    <t>Yes</t>
  </si>
  <si>
    <t>Flow Pouches</t>
  </si>
  <si>
    <t>https://www.facebook.com/ads/library/?active_status=active&amp;ad_type=all&amp;country=US&amp;is_targeted_country=false&amp;media_type=all&amp;search_type=page&amp;view_all_page_id=381074388432842</t>
  </si>
  <si>
    <t>https://flowpouch.com/pages/5-reasons-they-keep-lions-mane-and-cordyceps-hidden-from-you</t>
  </si>
  <si>
    <t>Buy 2 Free 2 - $49 
Buy 4 Free 4 - $69</t>
  </si>
  <si>
    <t xml:space="preserve">"This is lion's mane... so I took it for 30 days and here's what happened"
"Nasa researchers did research on the 'flow state,' here's what they found out." </t>
  </si>
  <si>
    <t xml:space="preserve">&lt;&lt; Scaling. These guys have great ads. 
Can take action on the top two ideas. </t>
  </si>
  <si>
    <t>Zest - Wake Up Pill</t>
  </si>
  <si>
    <t>https://www.facebook.com/ads/library/?active_status=active&amp;ad_type=all&amp;country=US&amp;is_targeted_country=false&amp;media_type=all&amp;search_type=page&amp;view_all_page_id=358805650645500</t>
  </si>
  <si>
    <t>https://takezest.com/product/wake-up-pill?utm_source=fb&amp;utm_medium=paid_social&amp;utm_source_platform=Facebook_Desktop_Feed&amp;utm_campaign=CBO+ASC%2B+Scaling_ASC+-+Scaling&amp;utm_content=ZL_S45_c-Wellness-News_p-Wellness-News_m-Morning-Productivity_h-Save2Hours_d-NA_f-Static_jt-New_v-c1v1&amp;utm_placement=Facebook_Desktop_Feed&amp;tw_source=fb&amp;tw_adid=120232708882100337&amp;utm_id=120227631366510337_v2_s01&amp;utm_term=120227631366520337&amp;fbclid=IwY2xjawM1buRleHRuA2FlbQIxMABicmlkETFsa1dJWHkwenBsc2h2Q3RSAR55Fzw48cP74Fhybi-zN92j9U2FnbtOku-KGEYEPVtU2jpzO2xJz2Lxms-LjA_aem_QS3Fw4-BmdknH1P59NvCOA</t>
  </si>
  <si>
    <t xml:space="preserve">1 month - $59/$74 
2 months - $104
3 months - $146 </t>
  </si>
  <si>
    <t>Korrect Life</t>
  </si>
  <si>
    <t>https://www.facebook.com/ads/library/?active_status=active&amp;ad_type=all&amp;country=US&amp;is_targeted_country=false&amp;media_type=all&amp;q=%22korrect%20energy%22&amp;search_type=keyword_exact_phrase</t>
  </si>
  <si>
    <t>https://korrectlife.com/products/energy</t>
  </si>
  <si>
    <t>One time - $49 
Sub - $42</t>
  </si>
  <si>
    <t xml:space="preserve">Just launched. A Marcus brand. </t>
  </si>
  <si>
    <t>JustFloow</t>
  </si>
  <si>
    <t>https://www.facebook.com/ads/library/?active_status=active&amp;ad_type=all&amp;country=US&amp;is_targeted_country=false&amp;media_type=all&amp;q=justfloow&amp;search_type=keyword_unordered</t>
  </si>
  <si>
    <t>https://justfloow.com/pages/nootropic-brain-supplement-us</t>
  </si>
  <si>
    <t>Noobru</t>
  </si>
  <si>
    <t>https://www.facebook.com/ads/library/?active_status=active&amp;ad_type=all&amp;country=US&amp;is_targeted_country=false&amp;media_type=all&amp;q=noobru&amp;search_type=keyword_unordered</t>
  </si>
  <si>
    <t>https://go.noobru.com/my-sister-laughed-now-shes-pinching-my-last-sachet-1111rgi/</t>
  </si>
  <si>
    <t>1 - 49.95 
3 - $121 
6 - $149</t>
  </si>
  <si>
    <t>MindHoney</t>
  </si>
  <si>
    <t>https://www.facebook.com/ads/library/?active_status=active&amp;ad_type=all&amp;country=US&amp;is_targeted_country=false&amp;media_type=all&amp;search_type=page&amp;view_all_page_id=109272910577103</t>
  </si>
  <si>
    <t>https://mindhoney.co/</t>
  </si>
  <si>
    <t xml:space="preserve">1-month OTP - $34 / sub $27 (save 30%) 
3-month OTP - $89 / sub $71 
6-month OTP - $149 / sub $119 </t>
  </si>
  <si>
    <t>Feel Micros</t>
  </si>
  <si>
    <t>https://www.facebook.com/ads/library/?active_status=active&amp;ad_type=all&amp;country=US&amp;is_targeted_country=false&amp;media_type=all&amp;search_type=page&amp;view_all_page_id=505763322627949</t>
  </si>
  <si>
    <t>https://feelmicros.com/products/focus?utm_source=fb&amp;utm_medium=cpc&amp;utm_campaign=%7B%7Badset.name%7D%7D&amp;utm_content=%7B%7Bad.name%7D%7D</t>
  </si>
  <si>
    <t>Just launched</t>
  </si>
  <si>
    <t>Amazon Competitors</t>
  </si>
  <si>
    <t>ASIN</t>
  </si>
  <si>
    <t>Alpha Brain</t>
  </si>
  <si>
    <t>B07WT6RLX9</t>
  </si>
  <si>
    <t xml:space="preserve">Alpha Brain Black Label </t>
  </si>
  <si>
    <t>B095J9N224</t>
  </si>
  <si>
    <t>B08L8CDPG8</t>
  </si>
  <si>
    <t>Qualia Mind</t>
  </si>
  <si>
    <t>B0D9N1Z9NB</t>
  </si>
  <si>
    <t>B0FBBYQQGY</t>
  </si>
  <si>
    <t>B07H5354D8</t>
  </si>
  <si>
    <t>Mind Honey</t>
  </si>
  <si>
    <t>B08PVZBZLM</t>
  </si>
  <si>
    <t>Nutrops</t>
  </si>
  <si>
    <t>B0DN7ZHS8Y</t>
  </si>
  <si>
    <t>Jocko Brain Power</t>
  </si>
  <si>
    <t>B07JQX43LC</t>
  </si>
  <si>
    <t>Vertical</t>
  </si>
  <si>
    <t>Ads Library</t>
  </si>
  <si>
    <t>Landers</t>
  </si>
  <si>
    <t>Primal Queen</t>
  </si>
  <si>
    <t>Beef Organs</t>
  </si>
  <si>
    <t>https://www.facebook.com/ads/library/?active_status=active&amp;ad_type=all&amp;country=US&amp;is_targeted_country=false&amp;media_type=all&amp;search_type=page&amp;view_all_page_id=125572610639402</t>
  </si>
  <si>
    <t>https://primalqueen.com/pages/tiktok?utm_source=facebook&amp;utm_medium=paid&amp;utm_campaign=%7B%7Bcampaign.name%7D%7D&amp;utm_term=%7B%7Badset.name%7D%7D&amp;utm_content=%7B%7Bad.name%7D%7D&amp;fbadid=%7B%7Bad.id%7D%7D</t>
  </si>
  <si>
    <t xml:space="preserve">Ryze </t>
  </si>
  <si>
    <t>Mushroom Coffee</t>
  </si>
  <si>
    <t>https://www.facebook.com/ads/library/?active_status=active&amp;ad_type=all&amp;country=US&amp;is_targeted_country=false&amp;media_type=all&amp;search_type=page&amp;view_all_page_id=107940537227344</t>
  </si>
  <si>
    <t>https://www.ryzesuperfoods.com/products/ryze-mushroom-matcha-30-servings-1</t>
  </si>
  <si>
    <t xml:space="preserve">Everyday Dose </t>
  </si>
  <si>
    <t>https://www.facebook.com/ads/library/?active_status=active&amp;ad_type=all&amp;country=US&amp;is_targeted_country=false&amp;media_type=all&amp;search_type=page&amp;view_all_page_id=102454544917397</t>
  </si>
  <si>
    <r>
      <rPr>
        <color rgb="FF434343"/>
        <u/>
      </rPr>
      <t xml:space="preserve">https://www.everydaydose.com/products/30-serving-mushroom-coffee?view=1-v20-mild-30-45-us-vs
</t>
    </r>
    <r>
      <rPr>
        <color rgb="FF1155CC"/>
        <u/>
      </rPr>
      <t>https://www.everydaydose.com/pages/aisle</t>
    </r>
  </si>
  <si>
    <t xml:space="preserve">Miami MD </t>
  </si>
  <si>
    <t>Skin</t>
  </si>
  <si>
    <t>https://www.facebook.com/ads/library/?active_status=active&amp;ad_type=all&amp;country=US&amp;is_targeted_country=false&amp;media_type=all&amp;search_type=page&amp;view_all_page_id=109505650695478</t>
  </si>
  <si>
    <t>https://trymiamimd.com/quiz/v88/?affId=9977965F&amp;c1=FB014&amp;c2=%7B%7Bcampaign.name%7D%7D&amp;c3=%7B%7Bad.name%7D%7D&amp;c4=%7B%7Badset.name%7D%7D&amp;c5=%7B%7Bcampaign.id%7D%7D&amp;c6=%7B%7Bplacement%7D%7D</t>
  </si>
  <si>
    <t>Gruns</t>
  </si>
  <si>
    <t>Greens</t>
  </si>
  <si>
    <t>https://www.facebook.com/ads/library/?active_status=active&amp;ad_type=all&amp;country=US&amp;is_targeted_country=false&amp;media_type=all&amp;search_type=page&amp;view_all_page_id=107585658730958</t>
  </si>
  <si>
    <t>https://gruns.co/pages/first-order</t>
  </si>
  <si>
    <t>https://job-boards.greenhouse.io/gruns</t>
  </si>
  <si>
    <t>Colon Broom</t>
  </si>
  <si>
    <t>Constipation</t>
  </si>
  <si>
    <t>https://www.facebook.com/ads/library/?active_status=active&amp;ad_type=all&amp;country=US&amp;is_targeted_country=false&amp;media_type=all&amp;search_type=page&amp;view_all_page_id=103357974681001</t>
  </si>
  <si>
    <t>https://colonbroom.com/glp-1/quiz</t>
  </si>
  <si>
    <t>Happy Mammoth</t>
  </si>
  <si>
    <t>Menopause</t>
  </si>
  <si>
    <t>https://www.facebook.com/ads/library/?active_status=active&amp;ad_type=all&amp;country=US&amp;is_targeted_country=false&amp;media_type=all&amp;search_type=page&amp;view_all_page_id=1343771369029582</t>
  </si>
  <si>
    <t>https://store.happymammoth.com/?tw_source=Branding&amp;tw_campaign=organic-social&amp;tw_content=Facebook-Instagram</t>
  </si>
  <si>
    <t>https://store.happymammoth.com/pages/job</t>
  </si>
  <si>
    <t xml:space="preserve">Mars Men </t>
  </si>
  <si>
    <t>Testosterone</t>
  </si>
  <si>
    <t>https://www.facebook.com/ads/library/?active_status=active&amp;ad_type=all&amp;country=US&amp;is_targeted_country=false&amp;media_type=all&amp;search_type=page&amp;view_all_page_id=184711951390377</t>
  </si>
  <si>
    <t>https://mengotomars.com/pages/10-reasons</t>
  </si>
  <si>
    <t>Emma Relief</t>
  </si>
  <si>
    <t>https://www.facebook.com/ads/library/?active_status=active&amp;ad_type=all&amp;country=US&amp;is_targeted_country=false&amp;media_type=all&amp;search_type=page&amp;view_all_page_id=105745751961937</t>
  </si>
  <si>
    <t>https://resetdigestion.com/pages/er-vslfb/</t>
  </si>
  <si>
    <t>Ritual</t>
  </si>
  <si>
    <t>Prenatal</t>
  </si>
  <si>
    <t>https://www.facebook.com/ads/library/?active_status=active&amp;ad_type=all&amp;country=US&amp;is_targeted_country=false&amp;media_type=all&amp;search_type=page&amp;view_all_page_id=706979406105651</t>
  </si>
  <si>
    <t>https://ritual.com/articles/our-first-of-its-kind-prenatal-clinical-study</t>
  </si>
  <si>
    <t>Better Body Co</t>
  </si>
  <si>
    <t>https://www.facebook.com/ads/library/?active_status=active&amp;ad_type=all&amp;country=US&amp;is_targeted_country=false&amp;media_type=all&amp;search_type=page&amp;view_all_page_id=244669479276993</t>
  </si>
  <si>
    <t>https://thebbco.com/pages/ps-radiancy-listicle-dryness-pt</t>
  </si>
  <si>
    <t>Beyond Alpha</t>
  </si>
  <si>
    <t>https://www.facebook.com/ads/library/?active_status=active&amp;ad_type=all&amp;country=US&amp;is_targeted_country=false&amp;media_type=all&amp;search_type=page&amp;view_all_page_id=446721901851752</t>
  </si>
  <si>
    <t>https://beyondalpha.co/pages/natural-edge-for-men</t>
  </si>
  <si>
    <t>PetLab Co</t>
  </si>
  <si>
    <t>Pets</t>
  </si>
  <si>
    <t>https://www.facebook.com/ads/library/?active_status=active&amp;ad_type=all&amp;country=US&amp;is_targeted_country=false&amp;media_type=all&amp;search_type=page&amp;view_all_page_id=177930899801067</t>
  </si>
  <si>
    <t>https://campaigns.thepetlabco.com/pbc_quizw</t>
  </si>
  <si>
    <t>https://apply.workable.com/petlab-co/?lng=en#jobs</t>
  </si>
  <si>
    <t>Snap Supplements</t>
  </si>
  <si>
    <t>Men 40+</t>
  </si>
  <si>
    <t>https://www.facebook.com/ads/library/?active_status=active&amp;ad_type=all&amp;country=US&amp;is_targeted_country=false&amp;media_type=all&amp;search_type=page&amp;view_all_page_id=313470645866986</t>
  </si>
  <si>
    <t>https://snapsupplements.com/pages/landing-prostate-no-v2?utm_source=facebook&amp;utm_medium=paid&amp;utm_campaign=%7B%7Bcampaign.name%7D%7D&amp;utm_term=%7B%7Badset.name%7D%7D&amp;utm_content=%7B%7Bad.name%7D%7D&amp;fbadid=%7B%7Bad.id%7D%7D&amp;nbt=nb%3Afb%3A%7B%7Bsite_source_name%7D%7D%3A%7B%7Bcampaign.id%7D%7D%3A%7B%7Badset.id%7D%7D%3A%7B%7Bad.id%7D%7D&amp;nb_placement=%7B%7Bplacement%7D%7D&amp;fbclid=IwY2xjawMufhhleHRuA2FlbQIxMABicmlkETFocTh5ZHYxWFdJZzRacms1AR5-G6851vcxEK5BgILmG8EGd1d1k7nroK4efTpqa_lmiiiUIAA64QmtmVLW-A_aem_g2G-BEnzV4EmRfBy0q7CtQ</t>
  </si>
  <si>
    <t>Ancestral Supplements</t>
  </si>
  <si>
    <t>Health - General</t>
  </si>
  <si>
    <t>https://www.facebook.com/ads/library/?active_status=active&amp;ad_type=all&amp;country=US&amp;is_targeted_country=false&amp;media_type=all&amp;search_type=page&amp;view_all_page_id=187583778382475</t>
  </si>
  <si>
    <t>https://ancestralsupplements.com/pages/mofo?srsltid=AfmBOop97mVR-Cb9b7eNlKx-4gITrqSWxxKP9OPBQmD5hTWPYVhMV8pB</t>
  </si>
  <si>
    <t>Flakes</t>
  </si>
  <si>
    <t>Dandruff</t>
  </si>
  <si>
    <t>https://www.facebook.com/ads/library/?active_status=active&amp;ad_type=all&amp;country=US&amp;is_targeted_country=false&amp;media_type=all&amp;search_type=page&amp;view_all_page_id=105162639081519</t>
  </si>
  <si>
    <t>https://www.byeflakes.com/</t>
  </si>
  <si>
    <t>Arrae</t>
  </si>
  <si>
    <t>Women - General</t>
  </si>
  <si>
    <t>https://www.facebook.com/ads/library/?active_status=active&amp;ad_type=all&amp;country=US&amp;is_targeted_country=false&amp;media_type=all&amp;search_type=page&amp;view_all_page_id=108401623899597</t>
  </si>
  <si>
    <t>https://www.arrae.com/pages/clear-protein</t>
  </si>
  <si>
    <t>Nootropics</t>
  </si>
  <si>
    <t>https://www.facebook.com/ads/library/?active_status=active&amp;ad_type=all&amp;country=US&amp;is_targeted_country=false&amp;media_type=all&amp;search_type=page&amp;view_all_page_id=484441681425692</t>
  </si>
  <si>
    <t>https://nutrops.co/pages/first-order</t>
  </si>
  <si>
    <t>Rejuvia</t>
  </si>
  <si>
    <t>Sleep</t>
  </si>
  <si>
    <t>https://www.facebook.com/ads/library/?active_status=active&amp;ad_type=all&amp;country=US&amp;is_targeted_country=false&amp;media_type=all&amp;search_type=page&amp;view_all_page_id=384802462268612</t>
  </si>
  <si>
    <t>https://www.rejuvia.co/pages/rejuvia-introduction-listicle</t>
  </si>
  <si>
    <t>Joymode</t>
  </si>
  <si>
    <t>Natural ED</t>
  </si>
  <si>
    <t>https://www.facebook.com/ads/library/?active_status=active&amp;ad_type=all&amp;country=US&amp;is_targeted_country=false&amp;media_type=all&amp;search_type=page&amp;view_all_page_id=108435064861552</t>
  </si>
  <si>
    <t>https://www.tryjoymode.com/pages/sexual-performance-booster1</t>
  </si>
  <si>
    <t>Infinite Age</t>
  </si>
  <si>
    <t>Blood Pressure</t>
  </si>
  <si>
    <t>https://www.facebook.com/ads/library/?active_status=active&amp;ad_type=all&amp;country=US&amp;is_targeted_country=false&amp;media_type=all&amp;search_type=page&amp;view_all_page_id=109896293815944</t>
  </si>
  <si>
    <t>https://infiniteage.com/pages/bldprsr-a</t>
  </si>
  <si>
    <t>Nature's Pure Blend</t>
  </si>
  <si>
    <t>https://www.facebook.com/ads/library/?active_status=active&amp;ad_type=all&amp;country=US&amp;is_targeted_country=false&amp;media_type=all&amp;search_type=page&amp;view_all_page_id=110020313741238</t>
  </si>
  <si>
    <t>https://naturespureblend.com/pages/prostate-flow</t>
  </si>
  <si>
    <t>Undrdog Hemp</t>
  </si>
  <si>
    <t>T-Shirts</t>
  </si>
  <si>
    <t>https://www.facebook.com/ads/library/?active_status=active&amp;ad_type=all&amp;country=US&amp;is_targeted_country=false&amp;media_type=all&amp;search_type=page&amp;view_all_page_id=196764956858148</t>
  </si>
  <si>
    <t>https://undrdog.com/pages/bro2?utm_source=facebook&amp;utm_medium=paid&amp;utm_campaign=%7B%7Bcampaign.name%7D%7D&amp;utm_term=%7B%7Badset.name%7D%7D&amp;utm_content=%7B%7Bad.name%7D%7D&amp;fbadid=%7B%7Bad.id%7D%7D</t>
  </si>
  <si>
    <t>Gundry MD</t>
  </si>
  <si>
    <t>https://www.facebook.com/ads/library/?active_status=active&amp;ad_type=all&amp;country=US&amp;is_targeted_country=false&amp;media_type=all&amp;q=Gundry%20MD&amp;search_type=keyword_unordered</t>
  </si>
  <si>
    <t>https://www.golden-careers.com/jobs/search/golden-hippo</t>
  </si>
  <si>
    <t>Bug MD</t>
  </si>
  <si>
    <t>Bug Prevention</t>
  </si>
  <si>
    <t>Glucose Goddess</t>
  </si>
  <si>
    <t>Women - Blood Sugar</t>
  </si>
  <si>
    <t>My Obvi</t>
  </si>
  <si>
    <t>Women - Weight Loss</t>
  </si>
  <si>
    <t>https://www.facebook.com/ads/library/?active_status=active&amp;ad_type=all&amp;country=US&amp;is_targeted_country=false&amp;media_type=all&amp;search_type=page&amp;view_all_page_id=2431731276838642</t>
  </si>
  <si>
    <t>Timeline Health</t>
  </si>
  <si>
    <t>Rosabella</t>
  </si>
  <si>
    <t xml:space="preserve">The Spa Dr </t>
  </si>
  <si>
    <t>Women's Skin &amp; Hormones</t>
  </si>
  <si>
    <t>Primal Viking</t>
  </si>
  <si>
    <t>Arctic Godess</t>
  </si>
  <si>
    <t>Mars Men</t>
  </si>
  <si>
    <t>Anti TRT</t>
  </si>
  <si>
    <t>59/mo</t>
  </si>
  <si>
    <t xml:space="preserve">Menerals </t>
  </si>
  <si>
    <t>Trace minerals</t>
  </si>
  <si>
    <t>Fulvic acid</t>
  </si>
  <si>
    <t>44/mo</t>
  </si>
  <si>
    <t>Cortisol</t>
  </si>
  <si>
    <t>https://beyondalpha.co/pages/body-transformation?tw_source=fb&amp;tw_adid=120238018839690243&amp;utm_term=engaged_audience&amp;utm_medium=paid&amp;utm_id=120232621913040243&amp;utm_content=120238018839690243&amp;utm_campaign=120232621913040243&amp;fbclid=IwY2xjawPGLhZleHRuA2FlbQEwAGFkaWQBqyvXWvMwk2JyaWQRMVoyNDJ5Q0djakpLMzVINzJzcnRjBmFwcF9pZBAyMjIwMzkxNzg4MjAwODkyAAEeoW0H_LDGuLH5hzSRqN-DxHUqA6dYMNzBHV8jzPE1EhC0VXI9F5wb6GVDhtM_aem_0bse2o1AH9uR6Nx95d5iIw</t>
  </si>
  <si>
    <t>Alpha Lion</t>
  </si>
  <si>
    <t xml:space="preserve">69 one time / $52 sub </t>
  </si>
  <si>
    <t>https://try.alphalion.com/offers/tas-lp01?utm_source=facebook&amp;utm_medium=paid&amp;ad_acc=alpha6&amp;utm_campaign=TAS+%7C+US+%7C+ABO+%7C+Auto+%7C+Testing+%7C+12.19&amp;utm_content=TAS+%7C+Bio+Breakthrough+%7C+Smart+System+%7C+The+Success+Pathway+%7C+Educational+%7C+tas-vv03.v4+%7C+Dave+%7C+Alexis+%7C+Dave+%7C+TAS-LP01+%7C+FP-AL+%7C+12.26&amp;utm_term=TAS+%7C+US+%7C+Bio+Breakthrough+%7C+Smart+System+%7C+The+Success+Pathway+%7C+Video+%7C+MF+%7C+Auto+%7C+TAS-LP01+%7C+FP-AL+%7C+12.26+%5BBulls%5D&amp;utm_placement=Facebook_Desktop_Feed&amp;fbadid=120238120628290467&amp;tw_source=fb&amp;tw_adid=120238120628290467&amp;utm_id=120237802221300467&amp;fbclid=IwY2xjawPGLlxleHRuA2FlbQEwAGFkaWQBqyvvDTtVM3NydGMGYXBwX2lkEDIyMjAzOTE3ODgyMDA4OTIAAR7DVqDf9wKnVLa4poAecljYpzA-pAoe3UsLX7G_6lSRAroc3NtHFIdzsQg6JQ_aem_061vVE0DHgpbjnPjo7PTsA</t>
  </si>
  <si>
    <t>JoyMode</t>
  </si>
  <si>
    <t>42/mo</t>
  </si>
  <si>
    <t>https://www.tryjoymode.com/products/testosterone-support-complex?utm_source=facebook&amp;utm_medium=cpc&amp;utm_campaign=JM+-+TSC+-+USA+-+COST+CAP+-+TESTING+-+11.18.25+-+ASC%2B&amp;utm_content=JM+-+TSC+-+USA+-+COST+CAP+-+TESTING+-+11.18.25+-+ASC%2B&amp;utm_term=JM+-+TSC+-+Hinman_WL+-+PB01+-+UGC+VID+-+HINMAN+-+TESTIMONIAL+-+AUTHORITATIVE+-+V2A+-+PDP+-+09.15.26+-+Copy&amp;tw_source=fb&amp;tw_adid=120237838224500702&amp;utm_id=120237837754580702_v2_s01&amp;fbclid=IwY2xjawPGLwBleHRuA2FlbQEwAGFkaWQBqy3lE1DC7nNydGMGYXBwX2lkEDIyMjAzOTE3ODgyMDA4OTIAAR45yAjFLIQ3gDJdZ7XAm93fSZJrF8HGQZC7rNT1gUhCsGo7S6q1Zviywb6lmw_aem_gr6bR9phJpas0V6c05e3Sg</t>
  </si>
  <si>
    <t>Man vs Time</t>
  </si>
  <si>
    <t>49/mo</t>
  </si>
  <si>
    <t>https://www.manvstime.co/a/s6-reasons-t-health?utm_source=meta&amp;utm_medium=paid&amp;utm_campaign=TEST+%7C+CVR+%7C+CBO+%E2%80%93+Statics&amp;utm_content=Static_1x1_ManvsTime_Manvs_TOF-Masculine_V2&amp;utm_adset=STATICS+%3E+US+%3E+BROAD+%3E+Mixed+Batch+Dec+19&amp;utm_placement=Facebook_Desktop_Feed&amp;fbc_id=120236581188080585&amp;mk_ad_id=120237028791690585&amp;nbt=nb%3Afb%3Afb%3A120236581188090585%3A120236581188080585%3A120237028791690585&amp;nb_placement=Facebook_Desktop_Feed&amp;tw_source=fb&amp;tw_adid=120237028791690585&amp;utm_id=120236581188090585&amp;utm_term=120236581188080585&amp;fbclid=IwY2xjawPGLs9leHRuA2FlbQEwAGFkaWQBqyrw1oqHWXNydGMGYXBwX2lkEDIyMjAzOTE3ODgyMDA4OTIAAR4yul54qENvTeS2y7gpJzojIb5fPltLjkAoqOMDtr4eEc-9rBf05jvGLPT6Rw_aem_pGII6hgJKOU-IegSn3YvRA</t>
  </si>
  <si>
    <t>Software</t>
  </si>
  <si>
    <t>Team</t>
  </si>
  <si>
    <t>Misc</t>
  </si>
  <si>
    <t>Customer Service</t>
  </si>
  <si>
    <t>FrontrowMD</t>
  </si>
  <si>
    <t>One Click Upsell</t>
  </si>
  <si>
    <t>Designer</t>
  </si>
  <si>
    <t>Developer</t>
  </si>
  <si>
    <t>Snowball: Affiliate Marketing</t>
  </si>
  <si>
    <t>Video Editor</t>
  </si>
  <si>
    <t>Jackson - Google</t>
  </si>
  <si>
    <t>Arcads</t>
  </si>
  <si>
    <t>QuickBooks</t>
  </si>
  <si>
    <t>Heygent AI</t>
  </si>
  <si>
    <t>Perplexity AI</t>
  </si>
  <si>
    <t>QR-Code-Generator</t>
  </si>
  <si>
    <t>Zoom Video Communications</t>
  </si>
  <si>
    <t>Buffer</t>
  </si>
  <si>
    <t>Total Fixed Overhead</t>
  </si>
  <si>
    <t>COGS with bottle and label</t>
  </si>
  <si>
    <t>Avg Shipping</t>
  </si>
  <si>
    <t>Avg Handling</t>
  </si>
  <si>
    <t>Branded Bubble Wrap</t>
  </si>
  <si>
    <t>&lt;&lt; Conservative estimate</t>
  </si>
  <si>
    <t>Inserts</t>
  </si>
  <si>
    <t>Offer</t>
  </si>
  <si>
    <t>Price</t>
  </si>
  <si>
    <t>Cost</t>
  </si>
  <si>
    <t>Margin</t>
  </si>
  <si>
    <t>Sub &amp; Save</t>
  </si>
  <si>
    <t>One Time Purchase</t>
  </si>
  <si>
    <t>Clicks</t>
  </si>
  <si>
    <t>Conversions</t>
  </si>
  <si>
    <t>CVR%</t>
  </si>
  <si>
    <t>AOV</t>
  </si>
  <si>
    <t>Rev Per Visitor</t>
  </si>
  <si>
    <t>Control</t>
  </si>
  <si>
    <t>Order</t>
  </si>
  <si>
    <t>Total</t>
  </si>
  <si>
    <t>Variant</t>
  </si>
  <si>
    <t>One Time</t>
  </si>
  <si>
    <t>Per unit price</t>
  </si>
  <si>
    <t>Total price</t>
  </si>
  <si>
    <t>Customers</t>
  </si>
  <si>
    <t>Subscription</t>
  </si>
  <si>
    <t>CPA</t>
  </si>
  <si>
    <t>Written?</t>
  </si>
  <si>
    <t>Mailed?</t>
  </si>
  <si>
    <t>Review Received?</t>
  </si>
  <si>
    <t>David Liles</t>
  </si>
  <si>
    <t>Patrick Pope</t>
  </si>
  <si>
    <t>Briar Smith</t>
  </si>
  <si>
    <t>Sergio de la Cruz</t>
  </si>
  <si>
    <t>Jolene Mendel</t>
  </si>
  <si>
    <t>Justin Gramza</t>
  </si>
  <si>
    <t>Anthony Lemaitre</t>
  </si>
  <si>
    <t>Mike Nickoli</t>
  </si>
  <si>
    <t>James Lembo</t>
  </si>
  <si>
    <t>Robert Florio</t>
  </si>
  <si>
    <t>Sean Muhlenkamp</t>
  </si>
  <si>
    <t>Michael Carter</t>
  </si>
  <si>
    <t>Christopher Mercer</t>
  </si>
  <si>
    <t>Patrick Williams</t>
  </si>
  <si>
    <t>Bryan Logue</t>
  </si>
  <si>
    <t>Daniel Bellis</t>
  </si>
  <si>
    <t>Matthew Klimas</t>
  </si>
  <si>
    <t>Charles Johnson</t>
  </si>
  <si>
    <t>Dylan Fagan</t>
  </si>
  <si>
    <t>Irwin Stoffberg</t>
  </si>
  <si>
    <t>Johnny Fernandez</t>
  </si>
  <si>
    <t>Matt Saunders</t>
  </si>
  <si>
    <t>Clarence Tezeno</t>
  </si>
  <si>
    <t>James Bentley</t>
  </si>
  <si>
    <t>Tom Zara</t>
  </si>
  <si>
    <t>Amthony McClure</t>
  </si>
  <si>
    <t>Tyler Givani</t>
  </si>
  <si>
    <t>Y</t>
  </si>
  <si>
    <t>N</t>
  </si>
  <si>
    <t>Joseph Tomanelli</t>
  </si>
  <si>
    <t>Thomas Bailey</t>
  </si>
  <si>
    <t>Sean Dattoli</t>
  </si>
  <si>
    <t>Del Mills</t>
  </si>
  <si>
    <t>Bruce Kleinert</t>
  </si>
  <si>
    <t>Jack Lee</t>
  </si>
  <si>
    <t>Westley Fogg</t>
  </si>
  <si>
    <t>david Garcia</t>
  </si>
  <si>
    <t>Brenton Musgrove</t>
  </si>
  <si>
    <t>Jerry Young</t>
  </si>
  <si>
    <t>Paul Sokolowski</t>
  </si>
  <si>
    <t>Eric Staats</t>
  </si>
  <si>
    <t>Quinn Beckwith</t>
  </si>
  <si>
    <t>Jay Dunn</t>
  </si>
  <si>
    <t>john doak</t>
  </si>
  <si>
    <t>WALTER Bouchard</t>
  </si>
  <si>
    <t>Tyler Fries</t>
  </si>
  <si>
    <t>James Jensen</t>
  </si>
  <si>
    <t>Paul Strojny</t>
  </si>
  <si>
    <t>Sean Woodruff</t>
  </si>
  <si>
    <t>Matthew Mosich</t>
  </si>
  <si>
    <t>Tony Moy</t>
  </si>
  <si>
    <t>Blake Hartshorn</t>
  </si>
  <si>
    <t>Startup Costs</t>
  </si>
  <si>
    <t>Recurring Costs</t>
  </si>
  <si>
    <t>Forecasting</t>
  </si>
  <si>
    <t>Per unit</t>
  </si>
  <si>
    <t># of Units</t>
  </si>
  <si>
    <t>Monthly</t>
  </si>
  <si>
    <t>Startup Capital</t>
  </si>
  <si>
    <t>Breadwinner Formula</t>
  </si>
  <si>
    <t>Email &amp; SMS Specialist</t>
  </si>
  <si>
    <t>Challenge Coin (x600)</t>
  </si>
  <si>
    <t xml:space="preserve">Working Capital </t>
  </si>
  <si>
    <t>Stress Ball</t>
  </si>
  <si>
    <t>DevFlo</t>
  </si>
  <si>
    <t>Coffee Mug</t>
  </si>
  <si>
    <t>Billo UGC</t>
  </si>
  <si>
    <t>Months (Run-Rate)</t>
  </si>
  <si>
    <t xml:space="preserve">Box (x600) </t>
  </si>
  <si>
    <t>Monthly Softwares</t>
  </si>
  <si>
    <t xml:space="preserve">Polymailer </t>
  </si>
  <si>
    <t>Media Buyer</t>
  </si>
  <si>
    <t>Label Design</t>
  </si>
  <si>
    <t>Website Design</t>
  </si>
  <si>
    <t>Website Development</t>
  </si>
  <si>
    <t>Influencer Seeding (x3 months)</t>
  </si>
  <si>
    <t>File Trademark</t>
  </si>
  <si>
    <t>Influencer Seeding Costs</t>
  </si>
  <si>
    <t>Shock and Awe Box</t>
  </si>
  <si>
    <t>Advertorial designs</t>
  </si>
  <si>
    <t xml:space="preserve">   Breadwinner Formula</t>
  </si>
  <si>
    <t>Photoshoot w/ box + products</t>
  </si>
  <si>
    <t xml:space="preserve">   Challenge Coin</t>
  </si>
  <si>
    <t xml:space="preserve">   Coffee Mug</t>
  </si>
  <si>
    <t>Costs Incurred</t>
  </si>
  <si>
    <t xml:space="preserve">   Stress Ball</t>
  </si>
  <si>
    <t xml:space="preserve">   Box</t>
  </si>
  <si>
    <t>Trademark registration</t>
  </si>
  <si>
    <t xml:space="preserve">   Shipping</t>
  </si>
  <si>
    <t>Initial 1k unit PO</t>
  </si>
  <si>
    <t>Boxes - x600 (Box Genie)</t>
  </si>
  <si>
    <t>Stress ball + Coffee mug - x600 (Discount Mugs)</t>
  </si>
  <si>
    <t>Confirmations</t>
  </si>
  <si>
    <t>Bubble mailers - x400 (Sticker Mule)</t>
  </si>
  <si>
    <t>Posts</t>
  </si>
  <si>
    <t>Coins - x600 (GS-JJ)</t>
  </si>
  <si>
    <t>Number of post per</t>
  </si>
  <si>
    <t>Labels - x1100</t>
  </si>
  <si>
    <t>Effective cost per piece of content</t>
  </si>
  <si>
    <t>Inserts - x500</t>
  </si>
  <si>
    <t>Calin design</t>
  </si>
  <si>
    <t>DevFlo - April</t>
  </si>
  <si>
    <t>Coin Design Fee</t>
  </si>
  <si>
    <t>How I Tricked My Brain To Like Doing Hard Things (dopamine detox)</t>
  </si>
  <si>
    <t>https://www.youtube.com/watch?v=9QiE-M1LrZk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</si>
</sst>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m/d"/>
    <numFmt numFmtId="167" formatCode="&quot;$&quot;#,##0.00"/>
    <numFmt numFmtId="168" formatCode="m/d h:mm am/pm"/>
    <numFmt numFmtId="169" formatCode="mm/yyyy"/>
    <numFmt numFmtId="170" formatCode="_(&quot;$&quot;* #,##0.00_);_(&quot;$&quot;* \(#,##0.00\);_(&quot;$&quot;* &quot;-&quot;??_);_(@_)"/>
    <numFmt numFmtId="171" formatCode="mmmm d"/>
  </numFmts>
  <fonts count="80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0.0"/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color rgb="FFEA4335"/>
      <name val="Arial"/>
      <scheme val="minor"/>
    </font>
    <font>
      <color rgb="FF34A853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8.0"/>
      <color rgb="FFFFFFFF"/>
      <name val="Calibri"/>
    </font>
    <font>
      <b/>
      <sz val="14.0"/>
      <color theme="1"/>
      <name val="Arial"/>
      <scheme val="minor"/>
    </font>
    <font>
      <b/>
      <i/>
      <color rgb="FFFF0000"/>
      <name val="Arial"/>
      <scheme val="minor"/>
    </font>
    <font>
      <b/>
      <color rgb="FFFF0000"/>
      <name val="Arial"/>
      <scheme val="minor"/>
    </font>
    <font>
      <b/>
      <color rgb="FF356854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rgb="FFFF0000"/>
      <name val="Arial"/>
      <scheme val="minor"/>
    </font>
    <font>
      <b/>
      <u/>
      <sz val="20.0"/>
      <color theme="1"/>
      <name val="Arial"/>
    </font>
    <font>
      <b/>
      <u/>
      <sz val="20.0"/>
      <color theme="1"/>
      <name val="Arial"/>
    </font>
    <font>
      <sz val="12.0"/>
      <color theme="1"/>
      <name val="Arial"/>
    </font>
    <font>
      <u/>
      <color rgb="FF0000FF"/>
      <name val="Arial"/>
    </font>
    <font>
      <sz val="12.0"/>
      <color theme="1"/>
      <name val="Arial"/>
      <scheme val="minor"/>
    </font>
    <font>
      <b/>
      <u/>
      <sz val="20.0"/>
      <color theme="1"/>
      <name val="Arial"/>
    </font>
    <font>
      <b/>
      <u/>
      <sz val="20.0"/>
      <color theme="1"/>
      <name val="Arial"/>
    </font>
    <font>
      <u/>
      <sz val="12.0"/>
      <color rgb="FF0000FF"/>
      <name val="Arial"/>
    </font>
    <font>
      <b/>
      <sz val="12.0"/>
      <color theme="1"/>
      <name val="Arial"/>
    </font>
    <font>
      <i/>
      <sz val="12.0"/>
      <color rgb="FF000000"/>
      <name val="Arial"/>
    </font>
    <font>
      <strike/>
      <sz val="12.0"/>
      <color theme="1"/>
      <name val="Arial"/>
    </font>
    <font>
      <strike/>
      <color theme="1"/>
      <name val="Arial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sz val="12.0"/>
      <color theme="1"/>
      <name val="Arial"/>
      <scheme val="minor"/>
    </font>
    <font>
      <u/>
      <color rgb="FF0000FF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</font>
    <font>
      <sz val="12.0"/>
      <color theme="1"/>
      <name val="FkGroteskNeue"/>
    </font>
    <font>
      <sz val="11.0"/>
      <color rgb="FF181716"/>
      <name val="&quot;Helvetica Neue&quot;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10.0"/>
      <color rgb="FF181716"/>
      <name val="Arial"/>
      <scheme val="minor"/>
    </font>
    <font>
      <sz val="10.0"/>
      <color rgb="FFFF0000"/>
      <name val="Arial"/>
      <scheme val="minor"/>
    </font>
    <font>
      <b/>
      <color rgb="FFFFFFFF"/>
      <name val="Arial"/>
    </font>
    <font>
      <strike/>
      <color theme="1"/>
      <name val="Arial"/>
      <scheme val="minor"/>
    </font>
    <font>
      <i/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4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4" fontId="3" numFmtId="0" xfId="0" applyFill="1" applyFont="1"/>
    <xf borderId="1" fillId="5" fontId="2" numFmtId="0" xfId="0" applyAlignment="1" applyBorder="1" applyFill="1" applyFont="1">
      <alignment readingOrder="0"/>
    </xf>
    <xf borderId="2" fillId="5" fontId="2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4" fillId="6" fontId="2" numFmtId="0" xfId="0" applyAlignment="1" applyBorder="1" applyFill="1" applyFont="1">
      <alignment readingOrder="0"/>
    </xf>
    <xf borderId="3" fillId="6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4" fillId="6" fontId="6" numFmtId="0" xfId="0" applyAlignment="1" applyBorder="1" applyFont="1">
      <alignment readingOrder="0"/>
    </xf>
    <xf borderId="3" fillId="6" fontId="6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5" fillId="6" fontId="3" numFmtId="0" xfId="0" applyAlignment="1" applyBorder="1" applyFont="1">
      <alignment readingOrder="0"/>
    </xf>
    <xf borderId="6" fillId="6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8" fontId="9" numFmtId="0" xfId="0" applyAlignment="1" applyFont="1">
      <alignment readingOrder="0"/>
    </xf>
    <xf borderId="0" fillId="8" fontId="3" numFmtId="0" xfId="0" applyFont="1"/>
    <xf borderId="0" fillId="0" fontId="10" numFmtId="0" xfId="0" applyAlignment="1" applyFont="1">
      <alignment readingOrder="0"/>
    </xf>
    <xf borderId="0" fillId="8" fontId="3" numFmtId="0" xfId="0" applyAlignment="1" applyFont="1">
      <alignment readingOrder="0"/>
    </xf>
    <xf borderId="0" fillId="2" fontId="1" numFmtId="0" xfId="0" applyAlignment="1" applyFont="1">
      <alignment horizontal="center" readingOrder="0" shrinkToFit="0" wrapText="1"/>
    </xf>
    <xf borderId="0" fillId="2" fontId="1" numFmtId="164" xfId="0" applyAlignment="1" applyFont="1" applyNumberForma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vertical="top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shrinkToFit="0" wrapText="1"/>
    </xf>
    <xf borderId="7" fillId="0" fontId="3" numFmtId="165" xfId="0" applyAlignment="1" applyBorder="1" applyFont="1" applyNumberFormat="1">
      <alignment horizontal="center" readingOrder="0" shrinkToFit="0" wrapText="1"/>
    </xf>
    <xf borderId="7" fillId="0" fontId="3" numFmtId="0" xfId="0" applyAlignment="1" applyBorder="1" applyFont="1">
      <alignment horizontal="left"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0" fillId="0" fontId="3" numFmtId="165" xfId="0" applyAlignment="1" applyFont="1" applyNumberFormat="1">
      <alignment readingOrder="0" shrinkToFit="0" wrapText="1"/>
    </xf>
    <xf borderId="8" fillId="0" fontId="3" numFmtId="165" xfId="0" applyAlignment="1" applyBorder="1" applyFont="1" applyNumberFormat="1">
      <alignment horizontal="center" readingOrder="0" shrinkToFit="0" wrapText="1"/>
    </xf>
    <xf borderId="8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readingOrder="0" shrinkToFit="0" vertical="bottom" wrapText="1"/>
    </xf>
    <xf borderId="9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horizontal="left" readingOrder="0" shrinkToFit="0" wrapText="1"/>
    </xf>
    <xf borderId="8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horizontal="left" readingOrder="0" shrinkToFit="0" wrapText="1"/>
    </xf>
    <xf borderId="9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0" shrinkToFit="0" wrapText="1"/>
    </xf>
    <xf borderId="7" fillId="0" fontId="3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wrapText="1"/>
    </xf>
    <xf borderId="0" fillId="0" fontId="11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readingOrder="0" vertical="bottom"/>
    </xf>
    <xf borderId="0" fillId="0" fontId="11" numFmtId="165" xfId="0" applyAlignment="1" applyFont="1" applyNumberFormat="1">
      <alignment horizontal="center" readingOrder="0" shrinkToFit="0" vertical="bottom" wrapText="1"/>
    </xf>
    <xf borderId="0" fillId="0" fontId="11" numFmtId="0" xfId="0" applyAlignment="1" applyFont="1">
      <alignment vertical="bottom"/>
    </xf>
    <xf borderId="7" fillId="0" fontId="11" numFmtId="0" xfId="0" applyAlignment="1" applyBorder="1" applyFont="1">
      <alignment horizontal="center" shrinkToFit="0" vertical="bottom" wrapText="1"/>
    </xf>
    <xf borderId="7" fillId="0" fontId="11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horizontal="center" vertical="bottom"/>
    </xf>
    <xf borderId="7" fillId="0" fontId="11" numFmtId="165" xfId="0" applyAlignment="1" applyBorder="1" applyFont="1" applyNumberFormat="1">
      <alignment horizontal="center" readingOrder="0" shrinkToFit="0" vertical="bottom" wrapText="1"/>
    </xf>
    <xf borderId="7" fillId="0" fontId="11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7" fillId="0" fontId="1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vertical="bottom"/>
    </xf>
    <xf borderId="0" fillId="0" fontId="3" numFmtId="0" xfId="0" applyAlignment="1" applyFont="1">
      <alignment horizontal="left" shrinkToFit="0" wrapText="1"/>
    </xf>
    <xf borderId="0" fillId="2" fontId="1" numFmtId="0" xfId="0" applyAlignment="1" applyFont="1">
      <alignment horizontal="center" readingOrder="0"/>
    </xf>
    <xf borderId="0" fillId="0" fontId="2" numFmtId="0" xfId="0" applyFont="1"/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7" fillId="0" fontId="3" numFmtId="165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readingOrder="0"/>
    </xf>
    <xf borderId="7" fillId="0" fontId="3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Font="1"/>
    <xf borderId="0" fillId="8" fontId="3" numFmtId="165" xfId="0" applyAlignment="1" applyFont="1" applyNumberFormat="1">
      <alignment horizontal="center" readingOrder="0"/>
    </xf>
    <xf borderId="0" fillId="8" fontId="3" numFmtId="0" xfId="0" applyAlignment="1" applyFont="1">
      <alignment horizontal="center" readingOrder="0"/>
    </xf>
    <xf borderId="0" fillId="8" fontId="3" numFmtId="164" xfId="0" applyAlignment="1" applyFont="1" applyNumberFormat="1">
      <alignment horizontal="center" readingOrder="0"/>
    </xf>
    <xf borderId="8" fillId="0" fontId="3" numFmtId="165" xfId="0" applyAlignment="1" applyBorder="1" applyFont="1" applyNumberFormat="1">
      <alignment horizontal="center" readingOrder="0"/>
    </xf>
    <xf borderId="8" fillId="0" fontId="14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/>
    </xf>
    <xf borderId="8" fillId="0" fontId="3" numFmtId="164" xfId="0" applyAlignment="1" applyBorder="1" applyFont="1" applyNumberFormat="1">
      <alignment horizontal="center" readingOrder="0"/>
    </xf>
    <xf borderId="8" fillId="0" fontId="3" numFmtId="0" xfId="0" applyBorder="1" applyFont="1"/>
    <xf borderId="7" fillId="0" fontId="15" numFmtId="0" xfId="0" applyAlignment="1" applyBorder="1" applyFont="1">
      <alignment readingOrder="0"/>
    </xf>
    <xf borderId="0" fillId="0" fontId="11" numFmtId="165" xfId="0" applyAlignment="1" applyFont="1" applyNumberFormat="1">
      <alignment horizontal="center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11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0" xfId="0" applyFont="1"/>
    <xf borderId="7" fillId="0" fontId="3" numFmtId="0" xfId="0" applyAlignment="1" applyBorder="1" applyFont="1">
      <alignment readingOrder="0"/>
    </xf>
    <xf borderId="0" fillId="0" fontId="11" numFmtId="165" xfId="0" applyAlignment="1" applyFont="1" applyNumberFormat="1">
      <alignment horizontal="center" readingOrder="0" vertical="bottom"/>
    </xf>
    <xf borderId="0" fillId="2" fontId="1" numFmtId="0" xfId="0" applyAlignment="1" applyFont="1">
      <alignment horizontal="right"/>
    </xf>
    <xf borderId="0" fillId="2" fontId="1" numFmtId="165" xfId="0" applyAlignment="1" applyFont="1" applyNumberFormat="1">
      <alignment horizontal="right" readingOrder="0"/>
    </xf>
    <xf borderId="0" fillId="2" fontId="1" numFmtId="165" xfId="0" applyAlignment="1" applyFont="1" applyNumberFormat="1">
      <alignment horizontal="right"/>
    </xf>
    <xf borderId="0" fillId="0" fontId="3" numFmtId="167" xfId="0" applyAlignment="1" applyFont="1" applyNumberFormat="1">
      <alignment readingOrder="0"/>
    </xf>
    <xf borderId="0" fillId="0" fontId="3" numFmtId="167" xfId="0" applyFont="1" applyNumberFormat="1"/>
    <xf borderId="0" fillId="0" fontId="6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16" numFmtId="10" xfId="0" applyAlignment="1" applyFont="1" applyNumberFormat="1">
      <alignment readingOrder="0"/>
    </xf>
    <xf borderId="0" fillId="0" fontId="17" numFmtId="10" xfId="0" applyAlignment="1" applyFont="1" applyNumberFormat="1">
      <alignment readingOrder="0"/>
    </xf>
    <xf borderId="0" fillId="9" fontId="18" numFmtId="0" xfId="0" applyAlignment="1" applyFill="1" applyFont="1">
      <alignment horizontal="center" readingOrder="0"/>
    </xf>
    <xf borderId="0" fillId="2" fontId="1" numFmtId="167" xfId="0" applyAlignment="1" applyFont="1" applyNumberFormat="1">
      <alignment horizontal="center" readingOrder="0"/>
    </xf>
    <xf borderId="0" fillId="2" fontId="19" numFmtId="0" xfId="0" applyAlignment="1" applyFont="1">
      <alignment horizontal="center" readingOrder="0" shrinkToFit="0" wrapText="1"/>
    </xf>
    <xf borderId="0" fillId="0" fontId="2" numFmtId="167" xfId="0" applyAlignment="1" applyFont="1" applyNumberFormat="1">
      <alignment readingOrder="0"/>
    </xf>
    <xf borderId="0" fillId="7" fontId="20" numFmtId="0" xfId="0" applyAlignment="1" applyFont="1">
      <alignment readingOrder="0" vertical="bottom"/>
    </xf>
    <xf borderId="0" fillId="7" fontId="3" numFmtId="0" xfId="0" applyAlignment="1" applyFont="1">
      <alignment horizontal="center" readingOrder="0"/>
    </xf>
    <xf borderId="0" fillId="7" fontId="3" numFmtId="165" xfId="0" applyAlignment="1" applyFont="1" applyNumberFormat="1">
      <alignment horizontal="center" readingOrder="0"/>
    </xf>
    <xf borderId="0" fillId="7" fontId="3" numFmtId="165" xfId="0" applyAlignment="1" applyFont="1" applyNumberFormat="1">
      <alignment readingOrder="0"/>
    </xf>
    <xf borderId="0" fillId="7" fontId="3" numFmtId="167" xfId="0" applyAlignment="1" applyFont="1" applyNumberFormat="1">
      <alignment readingOrder="0"/>
    </xf>
    <xf borderId="0" fillId="7" fontId="3" numFmtId="167" xfId="0" applyAlignment="1" applyFont="1" applyNumberFormat="1">
      <alignment horizontal="center" readingOrder="0"/>
    </xf>
    <xf borderId="0" fillId="7" fontId="3" numFmtId="0" xfId="0" applyAlignment="1" applyFont="1">
      <alignment readingOrder="0" shrinkToFit="0" wrapText="1"/>
    </xf>
    <xf borderId="0" fillId="0" fontId="3" numFmtId="0" xfId="0" applyFont="1"/>
    <xf borderId="0" fillId="7" fontId="11" numFmtId="0" xfId="0" applyAlignment="1" applyFont="1">
      <alignment readingOrder="0" vertical="bottom"/>
    </xf>
    <xf borderId="0" fillId="0" fontId="2" numFmtId="167" xfId="0" applyFont="1" applyNumberFormat="1"/>
    <xf borderId="0" fillId="7" fontId="21" numFmtId="0" xfId="0" applyAlignment="1" applyFont="1">
      <alignment readingOrder="0"/>
    </xf>
    <xf borderId="7" fillId="7" fontId="11" numFmtId="0" xfId="0" applyAlignment="1" applyBorder="1" applyFont="1">
      <alignment readingOrder="0" vertical="bottom"/>
    </xf>
    <xf borderId="7" fillId="7" fontId="3" numFmtId="0" xfId="0" applyAlignment="1" applyBorder="1" applyFont="1">
      <alignment horizontal="center" readingOrder="0"/>
    </xf>
    <xf borderId="7" fillId="7" fontId="3" numFmtId="165" xfId="0" applyAlignment="1" applyBorder="1" applyFont="1" applyNumberFormat="1">
      <alignment horizontal="center" readingOrder="0"/>
    </xf>
    <xf borderId="7" fillId="7" fontId="3" numFmtId="165" xfId="0" applyAlignment="1" applyBorder="1" applyFont="1" applyNumberFormat="1">
      <alignment readingOrder="0"/>
    </xf>
    <xf borderId="7" fillId="7" fontId="3" numFmtId="167" xfId="0" applyAlignment="1" applyBorder="1" applyFont="1" applyNumberFormat="1">
      <alignment readingOrder="0"/>
    </xf>
    <xf borderId="7" fillId="7" fontId="3" numFmtId="167" xfId="0" applyAlignment="1" applyBorder="1" applyFont="1" applyNumberFormat="1">
      <alignment horizontal="center" readingOrder="0"/>
    </xf>
    <xf borderId="7" fillId="7" fontId="3" numFmtId="0" xfId="0" applyAlignment="1" applyBorder="1" applyFont="1">
      <alignment horizontal="left" readingOrder="0" shrinkToFit="0" wrapText="1"/>
    </xf>
    <xf borderId="7" fillId="7" fontId="3" numFmtId="0" xfId="0" applyAlignment="1" applyBorder="1" applyFont="1">
      <alignment readingOrder="0"/>
    </xf>
    <xf borderId="0" fillId="8" fontId="11" numFmtId="0" xfId="0" applyAlignment="1" applyFont="1">
      <alignment readingOrder="0" vertical="bottom"/>
    </xf>
    <xf borderId="0" fillId="8" fontId="3" numFmtId="165" xfId="0" applyAlignment="1" applyFont="1" applyNumberFormat="1">
      <alignment readingOrder="0"/>
    </xf>
    <xf borderId="0" fillId="8" fontId="3" numFmtId="167" xfId="0" applyAlignment="1" applyFont="1" applyNumberFormat="1">
      <alignment readingOrder="0"/>
    </xf>
    <xf borderId="0" fillId="8" fontId="3" numFmtId="167" xfId="0" applyAlignment="1" applyFont="1" applyNumberFormat="1">
      <alignment horizontal="center" readingOrder="0"/>
    </xf>
    <xf borderId="0" fillId="8" fontId="3" numFmtId="0" xfId="0" applyAlignment="1" applyFont="1">
      <alignment horizontal="left" readingOrder="0" shrinkToFit="0" wrapText="1"/>
    </xf>
    <xf borderId="0" fillId="8" fontId="22" numFmtId="0" xfId="0" applyAlignment="1" applyFont="1">
      <alignment readingOrder="0" vertical="bottom"/>
    </xf>
    <xf borderId="0" fillId="8" fontId="3" numFmtId="166" xfId="0" applyAlignment="1" applyFont="1" applyNumberFormat="1">
      <alignment horizontal="left" readingOrder="0" shrinkToFit="0" wrapText="1"/>
    </xf>
    <xf borderId="0" fillId="10" fontId="23" numFmtId="0" xfId="0" applyAlignment="1" applyFill="1" applyFont="1">
      <alignment readingOrder="0" vertical="bottom"/>
    </xf>
    <xf borderId="0" fillId="10" fontId="3" numFmtId="0" xfId="0" applyAlignment="1" applyFont="1">
      <alignment horizontal="center" readingOrder="0"/>
    </xf>
    <xf borderId="0" fillId="10" fontId="3" numFmtId="165" xfId="0" applyAlignment="1" applyFont="1" applyNumberFormat="1">
      <alignment readingOrder="0"/>
    </xf>
    <xf borderId="0" fillId="10" fontId="3" numFmtId="165" xfId="0" applyAlignment="1" applyFont="1" applyNumberFormat="1">
      <alignment horizontal="center" readingOrder="0"/>
    </xf>
    <xf borderId="0" fillId="10" fontId="3" numFmtId="167" xfId="0" applyAlignment="1" applyFont="1" applyNumberFormat="1">
      <alignment readingOrder="0"/>
    </xf>
    <xf borderId="0" fillId="10" fontId="3" numFmtId="167" xfId="0" applyAlignment="1" applyFont="1" applyNumberFormat="1">
      <alignment horizontal="center" readingOrder="0"/>
    </xf>
    <xf borderId="0" fillId="10" fontId="3" numFmtId="0" xfId="0" applyAlignment="1" applyFont="1">
      <alignment horizontal="left" readingOrder="0" shrinkToFit="0" wrapText="1"/>
    </xf>
    <xf borderId="0" fillId="10" fontId="3" numFmtId="0" xfId="0" applyFont="1"/>
    <xf borderId="0" fillId="0" fontId="24" numFmtId="0" xfId="0" applyAlignment="1" applyFont="1">
      <alignment readingOrder="0" vertical="bottom"/>
    </xf>
    <xf borderId="0" fillId="0" fontId="3" numFmtId="165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left" readingOrder="0" shrinkToFit="0" wrapText="1"/>
    </xf>
    <xf borderId="0" fillId="0" fontId="2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26" numFmtId="165" xfId="0" applyAlignment="1" applyFont="1" applyNumberFormat="1">
      <alignment readingOrder="0"/>
    </xf>
    <xf borderId="0" fillId="0" fontId="27" numFmtId="165" xfId="0" applyAlignment="1" applyFont="1" applyNumberFormat="1">
      <alignment horizontal="center" readingOrder="0"/>
    </xf>
    <xf borderId="0" fillId="0" fontId="28" numFmtId="167" xfId="0" applyAlignment="1" applyFont="1" applyNumberFormat="1">
      <alignment readingOrder="0"/>
    </xf>
    <xf borderId="0" fillId="0" fontId="29" numFmtId="167" xfId="0" applyAlignment="1" applyFont="1" applyNumberFormat="1">
      <alignment horizontal="center" readingOrder="0"/>
    </xf>
    <xf borderId="0" fillId="0" fontId="3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vertical="bottom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7" xfId="0" applyAlignment="1" applyFont="1" applyNumberFormat="1">
      <alignment horizontal="right" readingOrder="0"/>
    </xf>
    <xf borderId="0" fillId="0" fontId="3" numFmtId="167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0" fontId="11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readingOrder="0" vertical="bottom"/>
    </xf>
    <xf borderId="0" fillId="0" fontId="11" numFmtId="167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5" fontId="33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34" numFmtId="1" xfId="0" applyAlignment="1" applyFont="1" applyNumberFormat="1">
      <alignment horizontal="center" vertical="bottom"/>
    </xf>
    <xf borderId="0" fillId="0" fontId="34" numFmtId="1" xfId="0" applyAlignment="1" applyFont="1" applyNumberFormat="1">
      <alignment vertical="bottom"/>
    </xf>
    <xf borderId="10" fillId="0" fontId="34" numFmtId="14" xfId="0" applyAlignment="1" applyBorder="1" applyFont="1" applyNumberFormat="1">
      <alignment vertical="bottom"/>
    </xf>
    <xf borderId="9" fillId="11" fontId="34" numFmtId="1" xfId="0" applyAlignment="1" applyBorder="1" applyFill="1" applyFont="1" applyNumberFormat="1">
      <alignment horizontal="center" readingOrder="0" vertical="bottom"/>
    </xf>
    <xf borderId="4" fillId="0" fontId="34" numFmtId="0" xfId="0" applyAlignment="1" applyBorder="1" applyFont="1">
      <alignment vertical="bottom"/>
    </xf>
    <xf borderId="3" fillId="11" fontId="34" numFmtId="1" xfId="0" applyAlignment="1" applyBorder="1" applyFont="1" applyNumberFormat="1">
      <alignment horizontal="center" readingOrder="0" vertical="bottom"/>
    </xf>
    <xf borderId="4" fillId="0" fontId="34" numFmtId="14" xfId="0" applyAlignment="1" applyBorder="1" applyFont="1" applyNumberFormat="1">
      <alignment vertical="bottom"/>
    </xf>
    <xf borderId="3" fillId="0" fontId="34" numFmtId="1" xfId="0" applyAlignment="1" applyBorder="1" applyFont="1" applyNumberFormat="1">
      <alignment horizontal="center" vertical="bottom"/>
    </xf>
    <xf borderId="5" fillId="0" fontId="34" numFmtId="14" xfId="0" applyAlignment="1" applyBorder="1" applyFont="1" applyNumberFormat="1">
      <alignment vertical="bottom"/>
    </xf>
    <xf borderId="6" fillId="0" fontId="34" numFmtId="1" xfId="0" applyAlignment="1" applyBorder="1" applyFont="1" applyNumberFormat="1">
      <alignment horizontal="center" vertical="bottom"/>
    </xf>
    <xf borderId="0" fillId="2" fontId="35" numFmtId="0" xfId="0" applyAlignment="1" applyFont="1">
      <alignment horizontal="center" vertical="bottom"/>
    </xf>
    <xf borderId="0" fillId="2" fontId="35" numFmtId="1" xfId="0" applyAlignment="1" applyFont="1" applyNumberFormat="1">
      <alignment horizontal="center" vertical="bottom"/>
    </xf>
    <xf borderId="0" fillId="2" fontId="36" numFmtId="1" xfId="0" applyAlignment="1" applyFont="1" applyNumberFormat="1">
      <alignment horizontal="center" readingOrder="0" vertical="bottom"/>
    </xf>
    <xf borderId="0" fillId="0" fontId="34" numFmtId="14" xfId="0" applyAlignment="1" applyFont="1" applyNumberForma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37" numFmtId="0" xfId="0" applyAlignment="1" applyFont="1">
      <alignment readingOrder="0" shrinkToFit="0" wrapText="1"/>
    </xf>
    <xf borderId="0" fillId="0" fontId="37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167" xfId="0" applyAlignment="1" applyFont="1" applyNumberFormat="1">
      <alignment readingOrder="0" shrinkToFit="0" wrapText="1"/>
    </xf>
    <xf borderId="0" fillId="0" fontId="3" numFmtId="10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 shrinkToFit="0" wrapText="1"/>
    </xf>
    <xf borderId="0" fillId="0" fontId="2" numFmtId="0" xfId="0" applyAlignment="1" applyFont="1">
      <alignment horizontal="center" readingOrder="0"/>
    </xf>
    <xf borderId="0" fillId="4" fontId="3" numFmtId="0" xfId="0" applyAlignment="1" applyFont="1">
      <alignment readingOrder="0" shrinkToFit="0" wrapText="1"/>
    </xf>
    <xf borderId="0" fillId="4" fontId="3" numFmtId="10" xfId="0" applyAlignment="1" applyFont="1" applyNumberFormat="1">
      <alignment readingOrder="0"/>
    </xf>
    <xf borderId="0" fillId="6" fontId="3" numFmtId="10" xfId="0" applyAlignment="1" applyFont="1" applyNumberFormat="1">
      <alignment readingOrder="0"/>
    </xf>
    <xf borderId="0" fillId="6" fontId="3" numFmtId="167" xfId="0" applyAlignment="1" applyFont="1" applyNumberFormat="1">
      <alignment readingOrder="0"/>
    </xf>
    <xf borderId="0" fillId="10" fontId="3" numFmtId="167" xfId="0" applyFont="1" applyNumberFormat="1"/>
    <xf borderId="0" fillId="6" fontId="3" numFmtId="4" xfId="0" applyFont="1" applyNumberFormat="1"/>
    <xf borderId="0" fillId="0" fontId="3" numFmtId="4" xfId="0" applyFont="1" applyNumberFormat="1"/>
    <xf borderId="0" fillId="6" fontId="3" numFmtId="2" xfId="0" applyFont="1" applyNumberFormat="1"/>
    <xf borderId="0" fillId="6" fontId="3" numFmtId="0" xfId="0" applyFont="1"/>
    <xf borderId="0" fillId="6" fontId="3" numFmtId="167" xfId="0" applyFont="1" applyNumberFormat="1"/>
    <xf borderId="0" fillId="0" fontId="38" numFmtId="0" xfId="0" applyAlignment="1" applyFont="1">
      <alignment readingOrder="0"/>
    </xf>
    <xf borderId="0" fillId="10" fontId="3" numFmtId="4" xfId="0" applyFont="1" applyNumberFormat="1"/>
    <xf borderId="0" fillId="10" fontId="4" numFmtId="0" xfId="0" applyFont="1"/>
    <xf borderId="0" fillId="10" fontId="3" numFmtId="10" xfId="0" applyAlignment="1" applyFont="1" applyNumberFormat="1">
      <alignment readingOrder="0"/>
    </xf>
    <xf borderId="0" fillId="10" fontId="3" numFmtId="3" xfId="0" applyAlignment="1" applyFont="1" applyNumberFormat="1">
      <alignment readingOrder="0"/>
    </xf>
    <xf borderId="0" fillId="10" fontId="3" numFmtId="10" xfId="0" applyFont="1" applyNumberFormat="1"/>
    <xf borderId="0" fillId="10" fontId="3" numFmtId="4" xfId="0" applyAlignment="1" applyFont="1" applyNumberFormat="1">
      <alignment readingOrder="0"/>
    </xf>
    <xf borderId="0" fillId="10" fontId="39" numFmtId="10" xfId="0" applyFont="1" applyNumberFormat="1"/>
    <xf borderId="0" fillId="0" fontId="39" numFmtId="10" xfId="0" applyFont="1" applyNumberFormat="1"/>
    <xf borderId="0" fillId="0" fontId="40" numFmtId="0" xfId="0" applyFont="1"/>
    <xf borderId="0" fillId="0" fontId="2" numFmtId="10" xfId="0" applyFont="1" applyNumberFormat="1"/>
    <xf borderId="0" fillId="0" fontId="40" numFmtId="10" xfId="0" applyFont="1" applyNumberFormat="1"/>
    <xf borderId="0" fillId="0" fontId="3" numFmtId="168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7" fillId="2" fontId="1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horizontal="center" readingOrder="0" shrinkToFit="0" wrapText="1"/>
    </xf>
    <xf borderId="7" fillId="2" fontId="1" numFmtId="0" xfId="0" applyAlignment="1" applyBorder="1" applyFont="1">
      <alignment readingOrder="0" shrinkToFit="0" wrapText="0"/>
    </xf>
    <xf borderId="0" fillId="5" fontId="3" numFmtId="0" xfId="0" applyAlignment="1" applyFont="1">
      <alignment readingOrder="0"/>
    </xf>
    <xf borderId="0" fillId="5" fontId="3" numFmtId="0" xfId="0" applyAlignment="1" applyFont="1">
      <alignment readingOrder="0" shrinkToFit="0" wrapText="1"/>
    </xf>
    <xf borderId="0" fillId="5" fontId="3" numFmtId="165" xfId="0" applyAlignment="1" applyFont="1" applyNumberFormat="1">
      <alignment horizontal="center" readingOrder="0"/>
    </xf>
    <xf borderId="0" fillId="5" fontId="3" numFmtId="0" xfId="0" applyFont="1"/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shrinkToFit="0" wrapText="0"/>
    </xf>
    <xf borderId="8" fillId="7" fontId="3" numFmtId="0" xfId="0" applyAlignment="1" applyBorder="1" applyFont="1">
      <alignment readingOrder="0" shrinkToFit="0" wrapText="1"/>
    </xf>
    <xf borderId="8" fillId="7" fontId="3" numFmtId="164" xfId="0" applyAlignment="1" applyBorder="1" applyFont="1" applyNumberFormat="1">
      <alignment horizontal="center" readingOrder="0" shrinkToFit="0" wrapText="1"/>
    </xf>
    <xf borderId="8" fillId="7" fontId="41" numFmtId="0" xfId="0" applyAlignment="1" applyBorder="1" applyFont="1">
      <alignment readingOrder="0" shrinkToFit="0" wrapText="0"/>
    </xf>
    <xf borderId="0" fillId="7" fontId="3" numFmtId="164" xfId="0" applyAlignment="1" applyFont="1" applyNumberFormat="1">
      <alignment horizontal="center" readingOrder="0" shrinkToFit="0" wrapText="1"/>
    </xf>
    <xf borderId="0" fillId="7" fontId="42" numFmtId="0" xfId="0" applyAlignment="1" applyFont="1">
      <alignment readingOrder="0" shrinkToFit="0" wrapText="0"/>
    </xf>
    <xf borderId="0" fillId="12" fontId="3" numFmtId="0" xfId="0" applyAlignment="1" applyFill="1" applyFont="1">
      <alignment readingOrder="0" shrinkToFit="0" wrapText="1"/>
    </xf>
    <xf borderId="0" fillId="12" fontId="3" numFmtId="164" xfId="0" applyAlignment="1" applyFont="1" applyNumberFormat="1">
      <alignment horizontal="center" readingOrder="0" shrinkToFit="0" wrapText="1"/>
    </xf>
    <xf borderId="0" fillId="12" fontId="43" numFmtId="0" xfId="0" applyAlignment="1" applyFont="1">
      <alignment readingOrder="0" shrinkToFit="0" wrapText="0"/>
    </xf>
    <xf borderId="0" fillId="12" fontId="44" numFmtId="0" xfId="0" applyAlignment="1" applyFont="1">
      <alignment readingOrder="0" shrinkToFit="0" wrapText="0"/>
    </xf>
    <xf borderId="0" fillId="12" fontId="3" numFmtId="0" xfId="0" applyAlignment="1" applyFont="1">
      <alignment readingOrder="0"/>
    </xf>
    <xf borderId="0" fillId="12" fontId="3" numFmtId="164" xfId="0" applyAlignment="1" applyFont="1" applyNumberFormat="1">
      <alignment horizontal="center" readingOrder="0"/>
    </xf>
    <xf borderId="0" fillId="12" fontId="45" numFmtId="0" xfId="0" applyAlignment="1" applyFont="1">
      <alignment readingOrder="0"/>
    </xf>
    <xf borderId="0" fillId="6" fontId="3" numFmtId="0" xfId="0" applyAlignment="1" applyFont="1">
      <alignment readingOrder="0" shrinkToFit="0" wrapText="1"/>
    </xf>
    <xf borderId="0" fillId="6" fontId="3" numFmtId="164" xfId="0" applyAlignment="1" applyFont="1" applyNumberFormat="1">
      <alignment horizontal="center" readingOrder="0" shrinkToFit="0" wrapText="1"/>
    </xf>
    <xf borderId="0" fillId="6" fontId="46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1"/>
    </xf>
    <xf borderId="0" fillId="0" fontId="47" numFmtId="166" xfId="0" applyAlignment="1" applyFont="1" applyNumberFormat="1">
      <alignment horizontal="center" readingOrder="0"/>
    </xf>
    <xf borderId="0" fillId="0" fontId="47" numFmtId="0" xfId="0" applyAlignment="1" applyFont="1">
      <alignment readingOrder="0"/>
    </xf>
    <xf borderId="0" fillId="0" fontId="47" numFmtId="0" xfId="0" applyAlignment="1" applyFont="1">
      <alignment readingOrder="0" shrinkToFit="0" wrapText="1"/>
    </xf>
    <xf borderId="0" fillId="0" fontId="48" numFmtId="0" xfId="0" applyAlignment="1" applyFont="1">
      <alignment horizontal="center" shrinkToFit="0" vertical="bottom" wrapText="1"/>
    </xf>
    <xf borderId="0" fillId="0" fontId="49" numFmtId="0" xfId="0" applyAlignment="1" applyFont="1">
      <alignment horizontal="center" readingOrder="0" shrinkToFit="0" vertical="bottom" wrapText="1"/>
    </xf>
    <xf borderId="11" fillId="0" fontId="50" numFmtId="0" xfId="0" applyAlignment="1" applyBorder="1" applyFont="1">
      <alignment horizontal="right" shrinkToFit="0" vertical="bottom" wrapText="1"/>
    </xf>
    <xf borderId="11" fillId="0" fontId="50" numFmtId="169" xfId="0" applyAlignment="1" applyBorder="1" applyFont="1" applyNumberFormat="1">
      <alignment horizontal="center" readingOrder="0" shrinkToFit="0" vertical="bottom" wrapText="1"/>
    </xf>
    <xf borderId="0" fillId="0" fontId="11" numFmtId="0" xfId="0" applyAlignment="1" applyFont="1">
      <alignment horizontal="center" readingOrder="0"/>
    </xf>
    <xf borderId="0" fillId="0" fontId="51" numFmtId="0" xfId="0" applyAlignment="1" applyFont="1">
      <alignment horizontal="center" readingOrder="0"/>
    </xf>
    <xf borderId="0" fillId="0" fontId="50" numFmtId="0" xfId="0" applyAlignment="1" applyFont="1">
      <alignment readingOrder="0" vertical="bottom"/>
    </xf>
    <xf borderId="0" fillId="0" fontId="50" numFmtId="0" xfId="0" applyAlignment="1" applyFont="1">
      <alignment vertical="bottom"/>
    </xf>
    <xf borderId="0" fillId="0" fontId="52" numFmtId="0" xfId="0" applyAlignment="1" applyFont="1">
      <alignment readingOrder="0"/>
    </xf>
    <xf borderId="0" fillId="0" fontId="53" numFmtId="0" xfId="0" applyAlignment="1" applyFont="1">
      <alignment horizontal="left" shrinkToFit="0" vertical="bottom" wrapText="1"/>
    </xf>
    <xf borderId="12" fillId="0" fontId="54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horizontal="left" shrinkToFit="0" vertical="bottom" wrapText="1"/>
    </xf>
    <xf borderId="11" fillId="0" fontId="11" numFmtId="169" xfId="0" applyAlignment="1" applyBorder="1" applyFont="1" applyNumberFormat="1">
      <alignment vertical="bottom"/>
    </xf>
    <xf borderId="0" fillId="0" fontId="2" numFmtId="167" xfId="0" applyAlignment="1" applyFont="1" applyNumberFormat="1">
      <alignment horizontal="center" readingOrder="0"/>
    </xf>
    <xf borderId="0" fillId="0" fontId="11" numFmtId="0" xfId="0" applyAlignment="1" applyFont="1">
      <alignment horizontal="left" vertical="bottom"/>
    </xf>
    <xf borderId="0" fillId="0" fontId="50" numFmtId="0" xfId="0" applyAlignment="1" applyFont="1">
      <alignment horizontal="left" shrinkToFit="0" vertical="bottom" wrapText="1"/>
    </xf>
    <xf borderId="0" fillId="0" fontId="11" numFmtId="0" xfId="0" applyAlignment="1" applyFont="1">
      <alignment horizontal="center"/>
    </xf>
    <xf borderId="0" fillId="0" fontId="3" numFmtId="167" xfId="0" applyAlignment="1" applyFont="1" applyNumberFormat="1">
      <alignment readingOrder="0"/>
    </xf>
    <xf borderId="0" fillId="0" fontId="50" numFmtId="0" xfId="0" applyAlignment="1" applyFont="1">
      <alignment horizontal="left" vertical="bottom"/>
    </xf>
    <xf borderId="0" fillId="0" fontId="50" numFmtId="0" xfId="0" applyAlignment="1" applyFont="1">
      <alignment horizontal="left" readingOrder="0" vertical="bottom"/>
    </xf>
    <xf borderId="0" fillId="0" fontId="50" numFmtId="0" xfId="0" applyAlignment="1" applyFont="1">
      <alignment horizontal="left" readingOrder="0" shrinkToFit="0" vertical="bottom" wrapText="1"/>
    </xf>
    <xf borderId="0" fillId="0" fontId="55" numFmtId="0" xfId="0" applyAlignment="1" applyFont="1">
      <alignment horizontal="left" readingOrder="0" shrinkToFit="0" vertical="bottom" wrapText="1"/>
    </xf>
    <xf borderId="0" fillId="0" fontId="56" numFmtId="0" xfId="0" applyAlignment="1" applyFont="1">
      <alignment horizontal="left" readingOrder="0" shrinkToFit="0" vertical="bottom" wrapText="1"/>
    </xf>
    <xf borderId="0" fillId="0" fontId="56" numFmtId="0" xfId="0" applyAlignment="1" applyFont="1">
      <alignment horizontal="left" readingOrder="0" vertical="bottom"/>
    </xf>
    <xf borderId="0" fillId="11" fontId="57" numFmtId="0" xfId="0" applyAlignment="1" applyFont="1">
      <alignment horizontal="left" readingOrder="0" vertical="bottom"/>
    </xf>
    <xf borderId="0" fillId="11" fontId="11" numFmtId="0" xfId="0" applyAlignment="1" applyFont="1">
      <alignment horizontal="center"/>
    </xf>
    <xf borderId="0" fillId="0" fontId="58" numFmtId="0" xfId="0" applyAlignment="1" applyFont="1">
      <alignment horizontal="left" shrinkToFit="0" vertical="bottom" wrapText="1"/>
    </xf>
    <xf borderId="0" fillId="0" fontId="59" numFmtId="0" xfId="0" applyAlignment="1" applyFont="1">
      <alignment horizontal="center"/>
    </xf>
    <xf borderId="0" fillId="4" fontId="11" numFmtId="0" xfId="0" applyAlignment="1" applyFont="1">
      <alignment horizontal="left" vertical="bottom"/>
    </xf>
    <xf borderId="0" fillId="4" fontId="11" numFmtId="0" xfId="0" applyAlignment="1" applyFont="1">
      <alignment vertical="bottom"/>
    </xf>
    <xf borderId="0" fillId="0" fontId="60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6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70" xfId="0" applyAlignment="1" applyFont="1" applyNumberFormat="1">
      <alignment readingOrder="0"/>
    </xf>
    <xf borderId="8" fillId="0" fontId="3" numFmtId="167" xfId="0" applyAlignment="1" applyBorder="1" applyFont="1" applyNumberFormat="1">
      <alignment horizontal="center"/>
    </xf>
    <xf borderId="8" fillId="0" fontId="3" numFmtId="170" xfId="0" applyBorder="1" applyFont="1" applyNumberFormat="1"/>
    <xf borderId="0" fillId="0" fontId="3" numFmtId="170" xfId="0" applyFont="1" applyNumberFormat="1"/>
    <xf borderId="0" fillId="0" fontId="62" numFmtId="0" xfId="0" applyAlignment="1" applyFont="1">
      <alignment readingOrder="0"/>
    </xf>
    <xf borderId="0" fillId="0" fontId="62" numFmtId="170" xfId="0" applyAlignment="1" applyFont="1" applyNumberFormat="1">
      <alignment readingOrder="0"/>
    </xf>
    <xf borderId="0" fillId="0" fontId="2" numFmtId="170" xfId="0" applyFont="1" applyNumberFormat="1"/>
    <xf borderId="0" fillId="0" fontId="2" numFmtId="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6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5" numFmtId="0" xfId="0" applyAlignment="1" applyFont="1">
      <alignment readingOrder="0" shrinkToFit="0" vertical="center" wrapText="0"/>
    </xf>
    <xf borderId="0" fillId="0" fontId="6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67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68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bottom" wrapText="0"/>
    </xf>
    <xf borderId="0" fillId="0" fontId="11" numFmtId="4" xfId="0" applyAlignment="1" applyFont="1" applyNumberFormat="1">
      <alignment vertical="bottom"/>
    </xf>
    <xf borderId="0" fillId="0" fontId="69" numFmtId="0" xfId="0" applyAlignment="1" applyFont="1">
      <alignment vertical="bottom"/>
    </xf>
    <xf borderId="0" fillId="0" fontId="70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1" numFmtId="0" xfId="0" applyAlignment="1" applyFont="1">
      <alignment readingOrder="0" shrinkToFit="0" wrapText="1"/>
    </xf>
    <xf borderId="0" fillId="0" fontId="71" numFmtId="170" xfId="0" applyAlignment="1" applyFont="1" applyNumberFormat="1">
      <alignment readingOrder="0" shrinkToFit="0" wrapText="0"/>
    </xf>
    <xf borderId="0" fillId="2" fontId="72" numFmtId="0" xfId="0" applyAlignment="1" applyFont="1">
      <alignment readingOrder="0" shrinkToFit="0" wrapText="1"/>
    </xf>
    <xf borderId="0" fillId="2" fontId="73" numFmtId="170" xfId="0" applyAlignment="1" applyFont="1" applyNumberFormat="1">
      <alignment readingOrder="0" shrinkToFit="0" wrapText="0"/>
    </xf>
    <xf borderId="0" fillId="0" fontId="74" numFmtId="0" xfId="0" applyFont="1"/>
    <xf borderId="0" fillId="0" fontId="75" numFmtId="0" xfId="0" applyAlignment="1" applyFont="1">
      <alignment readingOrder="0" shrinkToFit="0" wrapText="1"/>
    </xf>
    <xf borderId="0" fillId="0" fontId="75" numFmtId="170" xfId="0" applyAlignment="1" applyFont="1" applyNumberFormat="1">
      <alignment readingOrder="0" shrinkToFit="0" wrapText="0"/>
    </xf>
    <xf borderId="0" fillId="0" fontId="74" numFmtId="0" xfId="0" applyAlignment="1" applyFont="1">
      <alignment readingOrder="0"/>
    </xf>
    <xf borderId="0" fillId="0" fontId="74" numFmtId="170" xfId="0" applyAlignment="1" applyFont="1" applyNumberFormat="1">
      <alignment readingOrder="0"/>
    </xf>
    <xf borderId="0" fillId="0" fontId="76" numFmtId="170" xfId="0" applyAlignment="1" applyFont="1" applyNumberFormat="1">
      <alignment readingOrder="0"/>
    </xf>
    <xf borderId="0" fillId="0" fontId="74" numFmtId="170" xfId="0" applyFont="1" applyNumberFormat="1"/>
    <xf borderId="0" fillId="0" fontId="74" numFmtId="4" xfId="0" applyAlignment="1" applyFont="1" applyNumberFormat="1">
      <alignment readingOrder="0"/>
    </xf>
    <xf borderId="8" fillId="0" fontId="75" numFmtId="0" xfId="0" applyAlignment="1" applyBorder="1" applyFont="1">
      <alignment readingOrder="0" shrinkToFit="0" wrapText="1"/>
    </xf>
    <xf borderId="8" fillId="0" fontId="75" numFmtId="170" xfId="0" applyAlignment="1" applyBorder="1" applyFont="1" applyNumberFormat="1">
      <alignment readingOrder="0" shrinkToFit="0" wrapText="0"/>
    </xf>
    <xf borderId="8" fillId="0" fontId="74" numFmtId="0" xfId="0" applyBorder="1" applyFont="1"/>
    <xf borderId="8" fillId="0" fontId="74" numFmtId="170" xfId="0" applyBorder="1" applyFont="1" applyNumberFormat="1"/>
    <xf borderId="0" fillId="0" fontId="74" numFmtId="10" xfId="0" applyFont="1" applyNumberFormat="1"/>
    <xf borderId="0" fillId="0" fontId="71" numFmtId="167" xfId="0" applyAlignment="1" applyFont="1" applyNumberFormat="1">
      <alignment readingOrder="0" shrinkToFit="0" wrapText="0"/>
    </xf>
    <xf borderId="0" fillId="0" fontId="6" numFmtId="0" xfId="0" applyAlignment="1" applyFont="1">
      <alignment readingOrder="0"/>
    </xf>
    <xf borderId="7" fillId="0" fontId="2" numFmtId="0" xfId="0" applyAlignment="1" applyBorder="1" applyFont="1">
      <alignment horizontal="center"/>
    </xf>
    <xf borderId="7" fillId="0" fontId="2" numFmtId="10" xfId="0" applyAlignment="1" applyBorder="1" applyFont="1" applyNumberFormat="1">
      <alignment horizontal="center" readingOrder="0"/>
    </xf>
    <xf borderId="7" fillId="0" fontId="2" numFmtId="167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167" xfId="0" applyAlignment="1" applyFont="1" applyNumberFormat="1">
      <alignment horizontal="right" readingOrder="0"/>
    </xf>
    <xf borderId="7" fillId="0" fontId="3" numFmtId="10" xfId="0" applyAlignment="1" applyBorder="1" applyFont="1" applyNumberFormat="1">
      <alignment horizontal="center"/>
    </xf>
    <xf borderId="0" fillId="0" fontId="3" numFmtId="171" xfId="0" applyAlignment="1" applyFont="1" applyNumberFormat="1">
      <alignment readingOrder="0"/>
    </xf>
    <xf borderId="8" fillId="0" fontId="3" numFmtId="0" xfId="0" applyAlignment="1" applyBorder="1" applyFont="1">
      <alignment horizontal="center"/>
    </xf>
    <xf borderId="8" fillId="0" fontId="3" numFmtId="10" xfId="0" applyAlignment="1" applyBorder="1" applyFont="1" applyNumberFormat="1">
      <alignment horizontal="center"/>
    </xf>
    <xf borderId="0" fillId="0" fontId="69" numFmtId="0" xfId="0" applyAlignment="1" applyFont="1">
      <alignment horizontal="center" readingOrder="0" vertical="bottom"/>
    </xf>
    <xf borderId="0" fillId="0" fontId="69" numFmtId="167" xfId="0" applyAlignment="1" applyFont="1" applyNumberFormat="1">
      <alignment horizontal="center" readingOrder="0" vertical="bottom"/>
    </xf>
    <xf borderId="0" fillId="0" fontId="11" numFmtId="167" xfId="0" applyAlignment="1" applyFont="1" applyNumberFormat="1">
      <alignment horizontal="center" readingOrder="0" vertical="bottom"/>
    </xf>
    <xf borderId="0" fillId="0" fontId="11" numFmtId="167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/>
    </xf>
    <xf borderId="0" fillId="0" fontId="69" numFmtId="9" xfId="0" applyAlignment="1" applyFont="1" applyNumberFormat="1">
      <alignment horizontal="center" readingOrder="0" vertical="bottom"/>
    </xf>
    <xf borderId="8" fillId="0" fontId="3" numFmtId="4" xfId="0" applyAlignment="1" applyBorder="1" applyFont="1" applyNumberFormat="1">
      <alignment horizontal="center"/>
    </xf>
    <xf borderId="8" fillId="0" fontId="3" numFmtId="4" xfId="0" applyAlignment="1" applyBorder="1" applyFont="1" applyNumberFormat="1">
      <alignment horizontal="right"/>
    </xf>
    <xf borderId="0" fillId="2" fontId="77" numFmtId="0" xfId="0" applyAlignment="1" applyFont="1">
      <alignment vertical="bottom"/>
    </xf>
    <xf borderId="0" fillId="2" fontId="77" numFmtId="0" xfId="0" applyAlignment="1" applyFont="1">
      <alignment horizontal="center" vertical="bottom"/>
    </xf>
    <xf borderId="0" fillId="12" fontId="11" numFmtId="0" xfId="0" applyAlignment="1" applyFont="1">
      <alignment horizontal="center" vertical="bottom"/>
    </xf>
    <xf borderId="8" fillId="0" fontId="11" numFmtId="0" xfId="0" applyAlignment="1" applyBorder="1" applyFont="1">
      <alignment readingOrder="0" vertical="bottom"/>
    </xf>
    <xf borderId="8" fillId="12" fontId="11" numFmtId="0" xfId="0" applyAlignment="1" applyBorder="1" applyFont="1">
      <alignment horizontal="center" vertical="bottom"/>
    </xf>
    <xf borderId="8" fillId="13" fontId="11" numFmtId="0" xfId="0" applyAlignment="1" applyBorder="1" applyFill="1" applyFont="1">
      <alignment horizontal="center" vertical="bottom"/>
    </xf>
    <xf borderId="0" fillId="13" fontId="11" numFmtId="0" xfId="0" applyAlignment="1" applyFont="1">
      <alignment horizontal="center" vertical="bottom"/>
    </xf>
    <xf borderId="0" fillId="12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170" xfId="0" applyAlignment="1" applyFont="1" applyNumberFormat="1">
      <alignment horizontal="center" readingOrder="0"/>
    </xf>
    <xf borderId="0" fillId="0" fontId="3" numFmtId="1" xfId="0" applyFont="1" applyNumberFormat="1"/>
    <xf borderId="0" fillId="0" fontId="78" numFmtId="0" xfId="0" applyAlignment="1" applyFont="1">
      <alignment readingOrder="0"/>
    </xf>
    <xf borderId="0" fillId="0" fontId="78" numFmtId="170" xfId="0" applyAlignment="1" applyFont="1" applyNumberFormat="1">
      <alignment readingOrder="0"/>
    </xf>
    <xf borderId="8" fillId="0" fontId="2" numFmtId="0" xfId="0" applyBorder="1" applyFont="1"/>
    <xf borderId="8" fillId="0" fontId="2" numFmtId="170" xfId="0" applyBorder="1" applyFont="1" applyNumberFormat="1"/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79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  <dxf>
      <font>
        <color theme="5"/>
      </font>
      <fill>
        <patternFill patternType="none"/>
      </fill>
      <border/>
    </dxf>
    <dxf>
      <font>
        <color theme="7"/>
      </font>
      <fill>
        <patternFill patternType="none"/>
      </fill>
      <border/>
    </dxf>
  </dxfs>
  <tableStyles count="4">
    <tableStyle count="4" pivot="0" name="Project List -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S Iss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ds Insp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7cbfb6ec-82b5-45ef-bb15-3fc4af8d67bf}">
    <Anchor>
      <Comment id="{d31ddf2d-f39a-4e65-8b3c-30f58170c2f8}"/>
    </Anchor>
    <History>
      <Event time="2025-09-17T22:18:21.00" id="{4fae44c5-3bfa-4cb2-a1fa-903097248a57}">
        <Attribution userId="placeholder@email.com" userName="Austin Dean" userProvider="google-sheets"/>
        <Anchor>
          <Comment id="{d31ddf2d-f39a-4e65-8b3c-30f58170c2f8}"/>
        </Anchor>
        <Create/>
      </Event>
      <Event time="2025-09-17T22:18:21.00" id="{4dbbeff1-2218-44c7-9879-4473bf2663e0}">
        <Attribution userId="placeholder@email.com" userName="Austin Dean" userProvider="google-sheets"/>
        <Anchor>
          <Comment id="{d31ddf2d-f39a-4e65-8b3c-30f58170c2f8}"/>
        </Anchor>
        <Assign userId="jacksondean.me@gmail.com" userName="jacksondean.me@gmail.com" userProvider="google-sheets"/>
      </Event>
    </History>
  </Task>
</Task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0</xdr:row>
      <xdr:rowOff>161925</xdr:rowOff>
    </xdr:from>
    <xdr:ext cx="8629650" cy="2219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12</xdr:row>
      <xdr:rowOff>200025</xdr:rowOff>
    </xdr:from>
    <xdr:ext cx="8629650" cy="2257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25</xdr:row>
      <xdr:rowOff>161925</xdr:rowOff>
    </xdr:from>
    <xdr:ext cx="8629650" cy="22193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cksondean.me@gmail.com" id="{c7f84012-6c91-455c-9bb5-cae23ab12d1c}" userId="jacksondean.me@gmail.com" providerId="google-sheets"/>
  <x18tc:person displayName="Austin Dean" id="{86c19f42-cda5-4ce3-af5e-a0ffdb7145eb}" providerId="google-sheets"/>
</x18tc:personList>
</file>

<file path=xl/tables/table1.xml><?xml version="1.0" encoding="utf-8"?>
<table xmlns="http://schemas.openxmlformats.org/spreadsheetml/2006/main" ref="A1:J31" displayName="Project_List_Ranked" name="Project_List_Ranked" id="1">
  <tableColumns count="10">
    <tableColumn name="Project List" id="1"/>
    <tableColumn name="Status" id="2"/>
    <tableColumn name="R – Results (1-5)" id="3"/>
    <tableColumn name="Customer Value (1–5)" id="4"/>
    <tableColumn name="Strategic Leverage (1–5)" id="5"/>
    <tableColumn name="Compounding Effect (1–5)" id="6"/>
    <tableColumn name="I – Impact (Calc)" id="7"/>
    <tableColumn name="C – Control" id="8"/>
    <tableColumn name="H – Harmony" id="9"/>
    <tableColumn name="Total Score" id="10"/>
  </tableColumns>
  <tableStyleInfo name="Project List - 2025-style" showColumnStripes="0" showFirstColumn="1" showLastColumn="1" showRowStripes="1"/>
</table>
</file>

<file path=xl/tables/table2.xml><?xml version="1.0" encoding="utf-8"?>
<table xmlns="http://schemas.openxmlformats.org/spreadsheetml/2006/main" ref="A1:G14" displayName="Table1" name="Table1" id="2">
  <tableColumns count="7">
    <tableColumn name="Order #" id="1"/>
    <tableColumn name="Customer Name" id="2"/>
    <tableColumn name="Issue" id="3"/>
    <tableColumn name="Action" id="4"/>
    <tableColumn name="Comms w/ Customer" id="5"/>
    <tableColumn name="Status" id="6"/>
    <tableColumn name="Column 1" id="7"/>
  </tableColumns>
  <tableStyleInfo name="CS Issues-style" showColumnStripes="0" showFirstColumn="1" showLastColumn="1" showRowStripes="1"/>
</table>
</file>

<file path=xl/tables/table3.xml><?xml version="1.0" encoding="utf-8"?>
<table xmlns="http://schemas.openxmlformats.org/spreadsheetml/2006/main" ref="A1:J20" displayName="Direct_DTC_Competitors_" name="Direct_DTC_Competitors_" id="3">
  <tableColumns count="10">
    <tableColumn name="Name" id="1"/>
    <tableColumn name="FB Ads Library" id="2"/>
    <tableColumn name="Similar Web" id="3"/>
    <tableColumn name="Advertorial / Lander" id="4"/>
    <tableColumn name="Offer Structure" id="5"/>
    <tableColumn name="Panax Ginseng?" id="6"/>
    <tableColumn name="Notable Ads" id="7"/>
    <tableColumn name="Replication Ideas" id="8"/>
    <tableColumn name="Notes" id="9"/>
    <tableColumn name="Column 1" id="10"/>
  </tableColumns>
  <tableStyleInfo name="Competitors-style" showColumnStripes="0" showFirstColumn="1" showLastColumn="1" showRowStripes="1"/>
</table>
</file>

<file path=xl/tables/table4.xml><?xml version="1.0" encoding="utf-8"?>
<table xmlns="http://schemas.openxmlformats.org/spreadsheetml/2006/main" ref="A1:F996" displayName="Brands_Inspo" name="Brands_Inspo" id="4">
  <tableColumns count="6">
    <tableColumn name="Name" id="1"/>
    <tableColumn name="Vertical" id="2"/>
    <tableColumn name="Ads Library" id="3"/>
    <tableColumn name="Landers" id="4"/>
    <tableColumn name="Similar Web" id="5"/>
    <tableColumn name="Column 1" id="6"/>
  </tableColumns>
  <tableStyleInfo name="Brands Insp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7T22:54:18.00" personId="{86c19f42-cda5-4ce3-af5e-a0ffdb7145eb}" id="{2f0057c2-cc02-444a-bc50-622e9d484f31}" done="0">
    <x18tc:text xml:space="preserve">* Relaunched BOTB x3 LPs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1" dT="2025-10-03T14:33:19.00" personId="{86c19f42-cda5-4ce3-af5e-a0ffdb7145eb}" id="{f24f84e1-06bd-4b89-86bf-fb6391f7259e}" done="1">
    <x18tc:text xml:space="preserve">Jarred Browne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8" dT="2025-12-29T10:25:03.00" personId="{86c19f42-cda5-4ce3-af5e-a0ffdb7145eb}" id="{bd16fd4a-f849-480b-9c38-a619495159eb}" done="0">
    <x18tc:text xml:space="preserve">MAO-B VO
BW Gearing Up 
Founder Skit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3" dT="2025-03-12T18:08:01.00" personId="{86c19f42-cda5-4ce3-af5e-a0ffdb7145eb}" id="{9f6e9a83-95a0-4406-a8aa-e777a6d3eedc}" done="1">
    <x18tc:text xml:space="preserve">Model https://www.rejuvia.co/pages/rejuvia-introduction-listicle?utm_source=facebook&amp;utm_medium=paid&amp;utm_campaign=CBO+%7C+Acquisition+%7C+US18%2B+%7C+HV&amp;utm_term=US18%2B+%7C+Product+Comparisons&amp;utm_content=Rejuvia+%7C+FireTeam+%7C+Static+%7C+Ambien+Comparison&amp;fbadid=120219232392530062&amp;fbclid=IwY2xjawI-p3xleHRuA2FlbQIxMAABHWl8wltY_5eyU5KkVCtVEDrtumwUykomQXsV1bp9kxSDLhhPNCQasEmE-w_aem_GrhrJMj1QxOm8-A1Xdvg8A</x18tc:text>
    <x18tc:extLst>
      <ext uri="{F7C98A9C-CBB3-438F-8F68-D28B6AF4A901}">
        <xltc2:checksum/>
        <xltc2:hyperlink startIndex="6" length="402" url="https://www.rejuvia.co/pages/rejuvia-introduction-listicle?utm_source=facebook&amp;utm_medium=paid&amp;utm_campaign=CBO+%7C+Acquisition+%7C+US18%2B+%7C+HV&amp;utm_term=US18%2B+%7C+Product+Comparisons&amp;utm_content=Rejuvia+%7C+FireTeam+%7C+Static+%7C+Ambien+Comparison&amp;fbadid=120219232392530062&amp;fbclid=IwY2xjawI-p3xleHRuA2FlbQIxMAABHWl8wltY_5eyU5KkVCtVEDrtumwUykomQXsV1bp9kxSDLhhPNCQasEmE-w_aem_GrhrJMj1QxOm8-A1Xdvg8A"/>
      </ext>
    </x18tc:extLst>
  </x18tc:threadedComment>
  <x18tc:threadedComment ref="A34" dT="2025-03-12T18:08:19.00" personId="{86c19f42-cda5-4ce3-af5e-a0ffdb7145eb}" id="{a0147e8b-8e4d-4523-ad01-0d1d36146a2b}" done="1">
    <x18tc:text xml:space="preserve">Model - https://store.happymammoth.com/pages/bloating-relief-for-men?utm_source=facebook&amp;utm_medium=cpc&amp;utm_campaign=%7CFB%7C_%5BUS%5D+%5BCold%5D+%5BCGR%2FCollagen%5D+%5BCreative+testing+2%5D+%5BCBO%5D+%5B20+Feb+2025%5D&amp;utm_content=%5BBroad%5D+%5B18%2B%5D%5BM%5D+%5BCRE%3A+Q1-02-FEB-2025-Beer-Belly-BLoating-StickyNotes-CGR%2FPCP%5D%5B11+Mar+2025%5D&amp;utm_term=%5BHM%5D+%5BCollagen%5D+%5BSTATIC%5D+%5BPROD%3A+HM%5D+%5BCRE%3AQ1-02-FEB-2025-Beer-Belly-BLoating-StickyNotes-PCP-1.4-4X5%5D+%5BCOP%3A+Q1-02-FEB-2025-DrainsBeerBellyTimeline-PCP%2FCGR%5D+%5BPDP%5D+%5B%2Fbloating-relief-for-men%5D&amp;WickedSource=Facebook&amp;WickedID=120219041688600439&amp;tw_source=fb&amp;tw_adid=120219041688600439&amp;utm_id=120217640006700439&amp;fbclid=IwY2xjawI-pUJleHRuA2FlbQIxMAABHeQ4952Sf_7U9d-YgF6ICTOryiZ8-BPMnjfcD5mDp5nTfHYVoEUk_0-5CQ_aem_CW2ayCPAWk6KJSX9bCJFwQ</x18tc:text>
    <x18tc:extLst>
      <ext uri="{F7C98A9C-CBB3-438F-8F68-D28B6AF4A901}">
        <xltc2:checksum/>
        <xltc2:hyperlink startIndex="8" length="819" url="https://store.happymammoth.com/pages/bloating-relief-for-men?utm_source=facebook&amp;utm_medium=cpc&amp;utm_campaign=%7CFB%7C_%5BUS%5D+%5BCold%5D+%5BCGR%2FCollagen%5D+%5BCreative+testing+2%5D+%5BCBO%5D+%5B20+Feb+2025%5D&amp;utm_content=%5BBroad%5D+%5B18%2B%5D%5BM%5D+%5BCRE%3A+Q1-02-FEB-2025-Beer-Belly-BLoating-StickyNotes-CGR%2FPCP%5D%5B11+Mar+2025%5D&amp;utm_term=%5BHM%5D+%5BCollagen%5D+%5BSTATIC%5D+%5BPROD%3A+HM%5D+%5BCRE%3AQ1-02-FEB-2025-Beer-Belly-BLoating-StickyNotes-PCP-1.4-4X5%5D+%5BCOP%3A+Q1-02-FEB-2025-DrainsBeerBellyTimeline-PCP%2FCGR%5D+%5BPDP%5D+%5B%2Fbloating-relief-for-men%5D&amp;WickedSource=Facebook&amp;WickedID=120219041688600439&amp;tw_source=fb&amp;tw_adid=120219041688600439&amp;utm_id=120217640006700439&amp;fbclid=IwY2xjawI-pUJleHRuA2FlbQIxMAABHeQ4952Sf_7U9d-YgF6ICTOryiZ8-BPMnjfcD5mDp5nTfHYVoEUk_0-5CQ_aem_CW2ayCPAWk6KJSX9bCJFwQ"/>
      </ext>
    </x18tc:extLst>
  </x18tc:threadedComment>
  <x18tc:threadedComment ref="A41" dT="2025-03-12T11:13:38.00" personId="{86c19f42-cda5-4ce3-af5e-a0ffdb7145eb}" id="{059855cc-fb85-476d-afbc-d59f50cd1be8}" done="0">
    <x18tc:text xml:space="preserve">PQ team - 100 hours, 7k investment, 70-80 hours to build the complete tech infrastructure, 4-6 week lead time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17T22:18:21.00" personId="{86c19f42-cda5-4ce3-af5e-a0ffdb7145eb}" id="{d31ddf2d-f39a-4e65-8b3c-30f58170c2f8}" done="0">
    <x18tc:text xml:space="preserve">@jacksondean.me@gmail.com - Here are the direct competitors
Assigned to jacksondean.me@gmail.com</x18tc:text>
    <x18tc:mentions>
      <x18tc:mention mentionpersonId="{c7f84012-6c91-455c-9bb5-cae23ab12d1c}" mentionId="{728a307c-294e-4ddf-b7ce-82c24c036e08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breadwinnerlife.com/pages/5-reasons-christians" TargetMode="External"/><Relationship Id="rId10" Type="http://schemas.openxmlformats.org/officeDocument/2006/relationships/hyperlink" Target="https://breadwinnerlife.com/pages/advertorial-v5" TargetMode="External"/><Relationship Id="rId13" Type="http://schemas.openxmlformats.org/officeDocument/2006/relationships/hyperlink" Target="https://breadwinnerlife.com/pages/10-reasons-v2" TargetMode="External"/><Relationship Id="rId12" Type="http://schemas.openxmlformats.org/officeDocument/2006/relationships/hyperlink" Target="https://breadwinnerlife.com/pages/10-reasons" TargetMode="External"/><Relationship Id="rId1" Type="http://schemas.openxmlformats.org/officeDocument/2006/relationships/hyperlink" Target="https://breadwinnerlife.com/pages/if-v1" TargetMode="External"/><Relationship Id="rId2" Type="http://schemas.openxmlformats.org/officeDocument/2006/relationships/hyperlink" Target="https://breadwinnerlife.com/pages/if-v5" TargetMode="External"/><Relationship Id="rId3" Type="http://schemas.openxmlformats.org/officeDocument/2006/relationships/hyperlink" Target="https://breadwinnerlife.com/pages/if-v5" TargetMode="External"/><Relationship Id="rId4" Type="http://schemas.openxmlformats.org/officeDocument/2006/relationships/hyperlink" Target="https://breadwinnerlife.com/pages/if-v2" TargetMode="External"/><Relationship Id="rId9" Type="http://schemas.openxmlformats.org/officeDocument/2006/relationships/hyperlink" Target="https://breadwinnerlife.com/pages/advertorial-v4-adwords" TargetMode="External"/><Relationship Id="rId15" Type="http://schemas.openxmlformats.org/officeDocument/2006/relationships/hyperlink" Target="https://breadwinnerlife.com/products/daily-nootropic-for-men-v4-ll" TargetMode="External"/><Relationship Id="rId14" Type="http://schemas.openxmlformats.org/officeDocument/2006/relationships/hyperlink" Target="https://breadwinnerlife.com/products/daily-nootropic-v4-adwords-ll" TargetMode="External"/><Relationship Id="rId17" Type="http://schemas.openxmlformats.org/officeDocument/2006/relationships/hyperlink" Target="https://breadwinnerlife.com/products/daily-nootropic-v4-adwords" TargetMode="External"/><Relationship Id="rId16" Type="http://schemas.openxmlformats.org/officeDocument/2006/relationships/hyperlink" Target="https://breadwinnerlife.com/products/daily-nootropic-for-men-v4" TargetMode="External"/><Relationship Id="rId5" Type="http://schemas.openxmlformats.org/officeDocument/2006/relationships/hyperlink" Target="https://breadwinnerlife.com/pages/if-v3" TargetMode="External"/><Relationship Id="rId6" Type="http://schemas.openxmlformats.org/officeDocument/2006/relationships/hyperlink" Target="https://breadwinnerlife.com/pages/if-v4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breadwinnerlife.com/pages/10-reasons-v3" TargetMode="External"/><Relationship Id="rId8" Type="http://schemas.openxmlformats.org/officeDocument/2006/relationships/hyperlink" Target="https://breadwinnerlife.com/pages/advertorial-pt-v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u/0/folders/1ur1mFh_khvNyTQlIL7SuNkIQV4H6Qxtr" TargetMode="External"/><Relationship Id="rId22" Type="http://schemas.openxmlformats.org/officeDocument/2006/relationships/hyperlink" Target="https://drive.google.com/drive/u/0/folders/1zqWOS8NF6zQuZpTpxOa5OKg3JWxC0n9M" TargetMode="External"/><Relationship Id="rId21" Type="http://schemas.openxmlformats.org/officeDocument/2006/relationships/hyperlink" Target="https://drive.google.com/drive/u/0/folders/1qoILBHmy6ZiWmJC6abgiVyNQhBMtialr" TargetMode="External"/><Relationship Id="rId24" Type="http://schemas.openxmlformats.org/officeDocument/2006/relationships/hyperlink" Target="https://drive.google.com/drive/u/0/folders/1ffGau9Ei9LFElfEWrR8yn8CREhWlMuWf" TargetMode="External"/><Relationship Id="rId23" Type="http://schemas.openxmlformats.org/officeDocument/2006/relationships/hyperlink" Target="https://drive.google.com/drive/u/0/folders/1n0msjgKh_k78NigYCipGK6cg7ymQuXpY" TargetMode="External"/><Relationship Id="rId1" Type="http://schemas.openxmlformats.org/officeDocument/2006/relationships/hyperlink" Target="https://www.facebook.com/61574873584431/posts/122122136672829119/" TargetMode="External"/><Relationship Id="rId2" Type="http://schemas.openxmlformats.org/officeDocument/2006/relationships/hyperlink" Target="https://www.facebook.com/61574873584431/posts/122140846112829119/?dco_ad_token=AapcnKw2ZTP0iPnFcXuzWIslcKxbM3cUMMaVqeH4Agntf4OBJsQUEfE4R9nJJlt-dO0yUeqs7IRJQmct&amp;dco_ad_id=120231119742040167" TargetMode="External"/><Relationship Id="rId3" Type="http://schemas.openxmlformats.org/officeDocument/2006/relationships/hyperlink" Target="https://www.facebook.com/61574873584431/posts/122140846064829119/" TargetMode="External"/><Relationship Id="rId4" Type="http://schemas.openxmlformats.org/officeDocument/2006/relationships/hyperlink" Target="https://www.facebook.com/61574873584431/posts/122143571192829119/" TargetMode="External"/><Relationship Id="rId9" Type="http://schemas.openxmlformats.org/officeDocument/2006/relationships/hyperlink" Target="https://www.facebook.com/61574873584431/posts/122140846112829119/?dco_ad_token=AapcnKw2ZTP0iPnFcXuzWIslcKxbM3cUMMaVqeH4Agntf4OBJsQUEfE4R9nJJlt-dO0yUeqs7IRJQmct&amp;dco_ad_id=120231119742040167" TargetMode="External"/><Relationship Id="rId26" Type="http://schemas.openxmlformats.org/officeDocument/2006/relationships/hyperlink" Target="https://drive.google.com/drive/u/0/folders/1QtfSGRk1SlKHvsEla-5_9MQvVqUpDSUE" TargetMode="External"/><Relationship Id="rId25" Type="http://schemas.openxmlformats.org/officeDocument/2006/relationships/hyperlink" Target="https://drive.google.com/drive/u/0/folders/1lX0I45Mrr6gzhCgpyNatbjRmc895El2O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s://drive.google.com/drive/folders/1AHC23gRMfJAAEbk-8nj1h3k7WXe8ehpe?usp=drive_link" TargetMode="External"/><Relationship Id="rId5" Type="http://schemas.openxmlformats.org/officeDocument/2006/relationships/hyperlink" Target="https://www.facebook.com/61574873584431/posts/122143570352829119/" TargetMode="External"/><Relationship Id="rId6" Type="http://schemas.openxmlformats.org/officeDocument/2006/relationships/hyperlink" Target="https://www.facebook.com/61574873584431/posts/122142726674829119/" TargetMode="External"/><Relationship Id="rId7" Type="http://schemas.openxmlformats.org/officeDocument/2006/relationships/hyperlink" Target="https://www.facebook.com/61574873584431/posts/122142726662829119/" TargetMode="External"/><Relationship Id="rId8" Type="http://schemas.openxmlformats.org/officeDocument/2006/relationships/hyperlink" Target="https://www.facebook.com/61574873584431/posts/122122136672829119/" TargetMode="External"/><Relationship Id="rId11" Type="http://schemas.openxmlformats.org/officeDocument/2006/relationships/hyperlink" Target="https://www.facebook.com/61574873584431/posts/122143571192829119/" TargetMode="External"/><Relationship Id="rId10" Type="http://schemas.openxmlformats.org/officeDocument/2006/relationships/hyperlink" Target="https://www.facebook.com/61574873584431/posts/122140846064829119/" TargetMode="External"/><Relationship Id="rId13" Type="http://schemas.openxmlformats.org/officeDocument/2006/relationships/hyperlink" Target="https://www.facebook.com/61574873584431/posts/122142726674829119/" TargetMode="External"/><Relationship Id="rId12" Type="http://schemas.openxmlformats.org/officeDocument/2006/relationships/hyperlink" Target="https://www.facebook.com/61574873584431/posts/122143570352829119/" TargetMode="External"/><Relationship Id="rId15" Type="http://schemas.openxmlformats.org/officeDocument/2006/relationships/hyperlink" Target="https://drive.google.com/drive/folders/12lgriQgWdvMtWj4sb9GmziRX7Z6BQxP2?usp=drive_link" TargetMode="External"/><Relationship Id="rId14" Type="http://schemas.openxmlformats.org/officeDocument/2006/relationships/hyperlink" Target="https://www.facebook.com/61574873584431/posts/122142726662829119/" TargetMode="External"/><Relationship Id="rId17" Type="http://schemas.openxmlformats.org/officeDocument/2006/relationships/hyperlink" Target="https://drive.google.com/drive/u/0/folders/1puYrK_bgEYdl4eWvDsMszWcXmv98aNkb" TargetMode="External"/><Relationship Id="rId16" Type="http://schemas.openxmlformats.org/officeDocument/2006/relationships/hyperlink" Target="https://drive.google.com/drive/u/0/folders/1EXLx6Z27umPHq-jQhe6kelxP32YzvB5K" TargetMode="External"/><Relationship Id="rId19" Type="http://schemas.openxmlformats.org/officeDocument/2006/relationships/hyperlink" Target="https://drive.google.com/drive/u/0/folders/1G2FYRUcvEzEko623om_frO8oJE5c350v" TargetMode="External"/><Relationship Id="rId18" Type="http://schemas.openxmlformats.org/officeDocument/2006/relationships/hyperlink" Target="https://drive.google.com/drive/u/0/folders/1MsHHGfP3LA7NTE1-eL3SEAfbiU2e6yY9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gnD_GnmmJn1RhqQWdU_jvOqzklMdFSm5" TargetMode="External"/><Relationship Id="rId22" Type="http://schemas.openxmlformats.org/officeDocument/2006/relationships/hyperlink" Target="https://drive.google.com/drive/u/0/folders/1BExGzSMOzJsf22CZtIhVpjNb0GLLSI4b" TargetMode="External"/><Relationship Id="rId21" Type="http://schemas.openxmlformats.org/officeDocument/2006/relationships/hyperlink" Target="https://drive.google.com/drive/folders/1G-W2L_yzOrMCc3VDy65QRp26bWN8ZUMb" TargetMode="External"/><Relationship Id="rId24" Type="http://schemas.openxmlformats.org/officeDocument/2006/relationships/hyperlink" Target="https://drive.google.com/drive/u/0/folders/1pcyGSkUF1idE0ZQrzUFZdsYOYV6pLuwg" TargetMode="External"/><Relationship Id="rId23" Type="http://schemas.openxmlformats.org/officeDocument/2006/relationships/hyperlink" Target="https://drive.google.com/drive/u/0/folders/1pcyGSkUF1idE0ZQrzUFZdsYOYV6pLuwg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drive/folders/14gFgyUKLNhWW7yi_wUtlGjFB-LzMS1jx" TargetMode="External"/><Relationship Id="rId9" Type="http://schemas.openxmlformats.org/officeDocument/2006/relationships/hyperlink" Target="https://drive.google.com/drive/u/0/folders/1MsHHGfP3LA7NTE1-eL3SEAfbiU2e6yY9" TargetMode="External"/><Relationship Id="rId26" Type="http://schemas.openxmlformats.org/officeDocument/2006/relationships/hyperlink" Target="https://drive.google.com/drive/folders/1uboJo4QRKVZDpqh2_w6jd-mpLJv-_nd_" TargetMode="External"/><Relationship Id="rId25" Type="http://schemas.openxmlformats.org/officeDocument/2006/relationships/hyperlink" Target="https://drive.google.com/drive/u/0/folders/101T97AmZBOBkJ9oyTcONvlA_vufqvuUn" TargetMode="External"/><Relationship Id="rId28" Type="http://schemas.openxmlformats.org/officeDocument/2006/relationships/hyperlink" Target="https://drive.google.com/drive/u/0/folders/1HLy8kH6nlZcu_nK2G5UZBcciO2VtVwT4" TargetMode="External"/><Relationship Id="rId27" Type="http://schemas.openxmlformats.org/officeDocument/2006/relationships/hyperlink" Target="https://drive.google.com/drive/u/0/folders/1qTdF2vRAV9zEIsgDiru4N7neLSoN6N6S" TargetMode="External"/><Relationship Id="rId5" Type="http://schemas.openxmlformats.org/officeDocument/2006/relationships/hyperlink" Target="https://drive.google.com/drive/folders/1Iy8gQ5Ru7CYfmZv7Ny3BZjyBsKGVZCWj" TargetMode="External"/><Relationship Id="rId6" Type="http://schemas.openxmlformats.org/officeDocument/2006/relationships/hyperlink" Target="https://drive.google.com/drive/folders/12lgriQgWdvMtWj4sb9GmziRX7Z6BQxP2?usp=drive_link" TargetMode="External"/><Relationship Id="rId29" Type="http://schemas.openxmlformats.org/officeDocument/2006/relationships/hyperlink" Target="https://www.facebook.com/61574545212728/posts/122141406962818173" TargetMode="External"/><Relationship Id="rId7" Type="http://schemas.openxmlformats.org/officeDocument/2006/relationships/hyperlink" Target="https://drive.google.com/drive/u/0/folders/1EXLx6Z27umPHq-jQhe6kelxP32YzvB5K" TargetMode="External"/><Relationship Id="rId8" Type="http://schemas.openxmlformats.org/officeDocument/2006/relationships/hyperlink" Target="https://drive.google.com/drive/u/0/folders/1puYrK_bgEYdl4eWvDsMszWcXmv98aNkb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drive.google.com/drive/u/0/folders/101T97AmZBOBkJ9oyTcONvlA_vufqvuUn" TargetMode="External"/><Relationship Id="rId11" Type="http://schemas.openxmlformats.org/officeDocument/2006/relationships/hyperlink" Target="https://drive.google.com/drive/u/0/folders/1ur1mFh_khvNyTQlIL7SuNkIQV4H6Qxtr" TargetMode="External"/><Relationship Id="rId10" Type="http://schemas.openxmlformats.org/officeDocument/2006/relationships/hyperlink" Target="https://drive.google.com/drive/u/0/folders/1G2FYRUcvEzEko623om_frO8oJE5c350v" TargetMode="External"/><Relationship Id="rId32" Type="http://schemas.openxmlformats.org/officeDocument/2006/relationships/vmlDrawing" Target="../drawings/vmlDrawing3.vml"/><Relationship Id="rId13" Type="http://schemas.openxmlformats.org/officeDocument/2006/relationships/hyperlink" Target="https://drive.google.com/drive/u/0/folders/1zqWOS8NF6zQuZpTpxOa5OKg3JWxC0n9M" TargetMode="External"/><Relationship Id="rId12" Type="http://schemas.openxmlformats.org/officeDocument/2006/relationships/hyperlink" Target="https://drive.google.com/drive/u/0/folders/1qoILBHmy6ZiWmJC6abgiVyNQhBMtialr" TargetMode="External"/><Relationship Id="rId15" Type="http://schemas.openxmlformats.org/officeDocument/2006/relationships/hyperlink" Target="https://drive.google.com/drive/u/0/folders/1ffGau9Ei9LFElfEWrR8yn8CREhWlMuWf" TargetMode="External"/><Relationship Id="rId14" Type="http://schemas.openxmlformats.org/officeDocument/2006/relationships/hyperlink" Target="https://drive.google.com/drive/u/0/folders/1n0msjgKh_k78NigYCipGK6cg7ymQuXpY" TargetMode="External"/><Relationship Id="rId17" Type="http://schemas.openxmlformats.org/officeDocument/2006/relationships/hyperlink" Target="https://drive.google.com/drive/u/0/folders/1yD4aT9l5sOHa6htwKZu6g_dRurh-4opx" TargetMode="External"/><Relationship Id="rId16" Type="http://schemas.openxmlformats.org/officeDocument/2006/relationships/hyperlink" Target="https://drive.google.com/drive/u/0/folders/17wMprwDZkvPxELhFO4cNbvxvHjx0q2ie" TargetMode="External"/><Relationship Id="rId19" Type="http://schemas.openxmlformats.org/officeDocument/2006/relationships/hyperlink" Target="https://drive.google.com/drive/u/0/folders/1mOb4OtKiu0TMcqCxp8sZ2sFCHYCk2nua" TargetMode="External"/><Relationship Id="rId18" Type="http://schemas.openxmlformats.org/officeDocument/2006/relationships/hyperlink" Target="https://drive.google.com/drive/u/0/folders/15NTJNCGzxTHfbDFBoI82Dq5GH77CFM15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SnZaZDdIHIuix1WTXKA8lgfwUIB8S9W4" TargetMode="External"/><Relationship Id="rId2" Type="http://schemas.openxmlformats.org/officeDocument/2006/relationships/hyperlink" Target="https://drive.google.com/drive/u/0/folders/1CD4Lpg_dAF6-JEuIMjbpnwv5I4Q6x617" TargetMode="External"/><Relationship Id="rId3" Type="http://schemas.openxmlformats.org/officeDocument/2006/relationships/hyperlink" Target="https://drive.google.com/drive/u/0/folders/1jEbsXTx7KM-Xl4UOA2Re67SPoNOI4RX3" TargetMode="External"/><Relationship Id="rId4" Type="http://schemas.openxmlformats.org/officeDocument/2006/relationships/hyperlink" Target="https://drive.google.com/drive/u/0/folders/1lX0I45Mrr6gzhCgpyNatbjRmc895El2O" TargetMode="External"/><Relationship Id="rId9" Type="http://schemas.openxmlformats.org/officeDocument/2006/relationships/hyperlink" Target="https://drive.google.com/drive/folders/1xnaW1mrMhtGhYGtxbfo_lzOlaiJovb-S?usp=drive_link" TargetMode="External"/><Relationship Id="rId5" Type="http://schemas.openxmlformats.org/officeDocument/2006/relationships/hyperlink" Target="https://drive.google.com/drive/u/0/folders/1QtfSGRk1SlKHvsEla-5_9MQvVqUpDSUE" TargetMode="External"/><Relationship Id="rId6" Type="http://schemas.openxmlformats.org/officeDocument/2006/relationships/hyperlink" Target="https://drive.google.com/drive/folders/1AHC23gRMfJAAEbk-8nj1h3k7WXe8ehpe?usp=drive_link" TargetMode="External"/><Relationship Id="rId7" Type="http://schemas.openxmlformats.org/officeDocument/2006/relationships/hyperlink" Target="https://drive.google.com/drive/folders/1NPJMRmarkgmYPekjqf9Ue2t0sfy7xHc4" TargetMode="External"/><Relationship Id="rId8" Type="http://schemas.openxmlformats.org/officeDocument/2006/relationships/hyperlink" Target="https://drive.google.com/drive/u/0/folders/1Yr1alKhEFU7FOkss3_niKQmcjVRVbTSU" TargetMode="External"/><Relationship Id="rId11" Type="http://schemas.openxmlformats.org/officeDocument/2006/relationships/hyperlink" Target="https://drive.google.com/drive/folders/16e7yhd1EoQMhkoUvPkpePPFR9pLwp51K?usp=drive_link" TargetMode="External"/><Relationship Id="rId10" Type="http://schemas.openxmlformats.org/officeDocument/2006/relationships/hyperlink" Target="https://drive.google.com/drive/folders/1GVQEVeFNojqH8I4CyWg2Or97Ezwsey2y?usp=drive_link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0/folders/1CUcdmU_1pNf5pcpbden3IXGnTAMRNjhz" TargetMode="External"/><Relationship Id="rId42" Type="http://schemas.openxmlformats.org/officeDocument/2006/relationships/hyperlink" Target="https://drive.google.com/drive/folders/1Hv-gAojOB8y7FyTMsPF3ZbmC-N3CHouL?usp=sharing" TargetMode="External"/><Relationship Id="rId41" Type="http://schemas.openxmlformats.org/officeDocument/2006/relationships/hyperlink" Target="https://drive.google.com/drive/u/0/folders/1ybms-WvPJqxUiv4_31Ag8eLXFBGUv2uC" TargetMode="External"/><Relationship Id="rId44" Type="http://schemas.openxmlformats.org/officeDocument/2006/relationships/hyperlink" Target="https://drive.google.com/drive/folders/1SNx67i-BXit-2L5NKk6p2XDM71fp7bYT?usp=sharing" TargetMode="External"/><Relationship Id="rId43" Type="http://schemas.openxmlformats.org/officeDocument/2006/relationships/hyperlink" Target="https://drive.google.com/drive/u/0/folders/1yYr8w_JYUZtCBpYF67IhgY5o_zhHXamn" TargetMode="External"/><Relationship Id="rId46" Type="http://schemas.openxmlformats.org/officeDocument/2006/relationships/hyperlink" Target="https://drive.google.com/drive/folders/1DoNjCiy_3UU-edRlvtCD9a-6PATdL1Tm?usp=sharing" TargetMode="External"/><Relationship Id="rId45" Type="http://schemas.openxmlformats.org/officeDocument/2006/relationships/hyperlink" Target="https://drive.google.com/drive/folders/1EmWk4fT6wSp-nlzLF9o5-XRvEcZ3Yypv?usp=drive_link" TargetMode="External"/><Relationship Id="rId1" Type="http://schemas.openxmlformats.org/officeDocument/2006/relationships/hyperlink" Target="https://drive.google.com/drive/u/0/folders/1ugBZMJoQljw93Ze7XsGPlkrQ6dZaQKN6" TargetMode="External"/><Relationship Id="rId2" Type="http://schemas.openxmlformats.org/officeDocument/2006/relationships/hyperlink" Target="https://drive.google.com/drive/folders/18vn8T0s5o_2TQ62ijaSl14ecoVtYScgV?usp=drive_link" TargetMode="External"/><Relationship Id="rId3" Type="http://schemas.openxmlformats.org/officeDocument/2006/relationships/hyperlink" Target="https://drive.google.com/drive/folders/18CWuwCgKkA2PPOBWgJ7jM_NbqtnzQ4ZG?usp=sharing" TargetMode="External"/><Relationship Id="rId4" Type="http://schemas.openxmlformats.org/officeDocument/2006/relationships/hyperlink" Target="https://drive.google.com/drive/folders/1UwKpzvJbHgYJyOHhLTLlGRZB14X-EsfD?usp=sharing" TargetMode="External"/><Relationship Id="rId9" Type="http://schemas.openxmlformats.org/officeDocument/2006/relationships/hyperlink" Target="https://drive.google.com/drive/folders/1fdwdW2qOqZdx1MIp_4q7pDBphb62SITP?usp=drive_link" TargetMode="External"/><Relationship Id="rId48" Type="http://schemas.openxmlformats.org/officeDocument/2006/relationships/hyperlink" Target="https://drive.google.com/drive/folders/1ZLu7pwGuVOLTvcVJzPRijSorGkOl6zOz?usp=drive_link" TargetMode="External"/><Relationship Id="rId47" Type="http://schemas.openxmlformats.org/officeDocument/2006/relationships/hyperlink" Target="https://drive.google.com/drive/folders/1vjfRcguoyr6M1pcINoUPpBSREoTpiIlV?usp=sharing" TargetMode="External"/><Relationship Id="rId49" Type="http://schemas.openxmlformats.org/officeDocument/2006/relationships/hyperlink" Target="https://drive.google.com/drive/folders/1CfrsaZmGlIxRXHhSiJ3ZHIdcUeLhr3UV?usp=sharing" TargetMode="External"/><Relationship Id="rId5" Type="http://schemas.openxmlformats.org/officeDocument/2006/relationships/hyperlink" Target="https://drive.google.com/drive/folders/15xiTF-uCQpsrVLNtEBMufFGa401_JHjc?usp=drive_link" TargetMode="External"/><Relationship Id="rId6" Type="http://schemas.openxmlformats.org/officeDocument/2006/relationships/hyperlink" Target="https://drive.google.com/drive/folders/1wEwZ6y7vIx9Np2o3SjmO8V8Z8yCFn9OQ?usp=drive_link" TargetMode="External"/><Relationship Id="rId7" Type="http://schemas.openxmlformats.org/officeDocument/2006/relationships/hyperlink" Target="https://drive.google.com/drive/u/0/folders/1D-jc9TSKhKLX3FiijqOWr6H4yhjMDMSr" TargetMode="External"/><Relationship Id="rId8" Type="http://schemas.openxmlformats.org/officeDocument/2006/relationships/hyperlink" Target="https://drive.google.com/drive/folders/1bKxqRvsKQXESaTjm_nTSDKihv0ImZNXO?usp=drive_link" TargetMode="External"/><Relationship Id="rId31" Type="http://schemas.openxmlformats.org/officeDocument/2006/relationships/hyperlink" Target="https://drive.google.com/drive/folders/12wfACMB710qOTgVOx_8ekZVTpIahKati?usp=drive_link" TargetMode="External"/><Relationship Id="rId30" Type="http://schemas.openxmlformats.org/officeDocument/2006/relationships/hyperlink" Target="https://drive.google.com/drive/folders/1myDL5pOchOiwJF0HGOnEtJaXhhaul8Zl?usp=drive_link" TargetMode="External"/><Relationship Id="rId33" Type="http://schemas.openxmlformats.org/officeDocument/2006/relationships/hyperlink" Target="https://drive.google.com/drive/folders/18XS3NegvyNzjbnArq8tJcDTfGg_LI3ms?usp=drive_link" TargetMode="External"/><Relationship Id="rId32" Type="http://schemas.openxmlformats.org/officeDocument/2006/relationships/hyperlink" Target="https://drive.google.com/drive/folders/18p6pxEhUAM8Fy-1H-pw_8aLmYubwvNba?usp=drive_link" TargetMode="External"/><Relationship Id="rId35" Type="http://schemas.openxmlformats.org/officeDocument/2006/relationships/hyperlink" Target="https://drive.google.com/drive/folders/1-stgZ7QRdVNhTccKoyckNowrtc7LlEe0?usp=drive_link" TargetMode="External"/><Relationship Id="rId34" Type="http://schemas.openxmlformats.org/officeDocument/2006/relationships/hyperlink" Target="https://drive.google.com/drive/folders/1l2NMaGo5OuT8TIBA8ZH_lq_cSHinZRwJ?usp=drive_link" TargetMode="External"/><Relationship Id="rId37" Type="http://schemas.openxmlformats.org/officeDocument/2006/relationships/hyperlink" Target="https://drive.google.com/drive/u/0/folders/1698rM_Y4xJ0v4tmIvU4fkOB0I7vEnqKU" TargetMode="External"/><Relationship Id="rId36" Type="http://schemas.openxmlformats.org/officeDocument/2006/relationships/hyperlink" Target="https://drive.google.com/drive/u/0/folders/1X74xaFOO4YaLzTDTiSbIQhfBSppT4e5d" TargetMode="External"/><Relationship Id="rId39" Type="http://schemas.openxmlformats.org/officeDocument/2006/relationships/hyperlink" Target="https://drive.google.com/drive/folders/1JEODGFTF6NIi1OgQnecvuMlUtga1PlRF?usp=drive_link" TargetMode="External"/><Relationship Id="rId38" Type="http://schemas.openxmlformats.org/officeDocument/2006/relationships/hyperlink" Target="https://drive.google.com/drive/u/0/folders/1tjFcFKq7ulEK1qUd6gU5V7n827yKxv40" TargetMode="External"/><Relationship Id="rId20" Type="http://schemas.openxmlformats.org/officeDocument/2006/relationships/hyperlink" Target="https://drive.google.com/drive/u/0/folders/1VYgZK2ydEWgt6E23TPcoMe04jb_6PX5N" TargetMode="External"/><Relationship Id="rId22" Type="http://schemas.openxmlformats.org/officeDocument/2006/relationships/hyperlink" Target="https://drive.google.com/drive/folders/1vmiFu3QFXJlLbEBklWDubHBOHstBEDZP?usp=drive_link" TargetMode="External"/><Relationship Id="rId21" Type="http://schemas.openxmlformats.org/officeDocument/2006/relationships/hyperlink" Target="https://drive.google.com/drive/u/0/folders/1KkpNQe0C57Q_dKjhh1L-3iJm_3HuTIrv" TargetMode="External"/><Relationship Id="rId24" Type="http://schemas.openxmlformats.org/officeDocument/2006/relationships/hyperlink" Target="https://drive.google.com/drive/folders/1wVO3QotJmrZPNLNMKZi3-kqRvDQjDjFq" TargetMode="External"/><Relationship Id="rId23" Type="http://schemas.openxmlformats.org/officeDocument/2006/relationships/hyperlink" Target="https://drive.google.com/drive/folders/1Cx13fsQ9xNXpi6YwAFfzzBlWEtCtQlPg" TargetMode="External"/><Relationship Id="rId60" Type="http://schemas.openxmlformats.org/officeDocument/2006/relationships/drawing" Target="../drawings/drawing9.xml"/><Relationship Id="rId26" Type="http://schemas.openxmlformats.org/officeDocument/2006/relationships/hyperlink" Target="https://drive.google.com/drive/folders/1dMB3wotBA6x2XZ4uDM95f6VwkxRQjj21?usp=drive_link" TargetMode="External"/><Relationship Id="rId25" Type="http://schemas.openxmlformats.org/officeDocument/2006/relationships/hyperlink" Target="https://drive.google.com/drive/u/0/folders/1VcDOQQDMZCFR2p3hm_001CHaps2JHWn0" TargetMode="External"/><Relationship Id="rId28" Type="http://schemas.openxmlformats.org/officeDocument/2006/relationships/hyperlink" Target="https://drive.google.com/drive/u/0/folders/1CJ5C249e33UpI0Rsi7f8bAdrq6mYXGEU" TargetMode="External"/><Relationship Id="rId27" Type="http://schemas.openxmlformats.org/officeDocument/2006/relationships/hyperlink" Target="https://drive.google.com/drive/folders/1DIUyMMpCMQTKPiZUbTtJ582q5R84JTdb" TargetMode="External"/><Relationship Id="rId29" Type="http://schemas.openxmlformats.org/officeDocument/2006/relationships/hyperlink" Target="https://drive.google.com/drive/u/0/folders/1Vrov02GN3AstxUx2lNjOWpAl5zICkXtq" TargetMode="External"/><Relationship Id="rId51" Type="http://schemas.openxmlformats.org/officeDocument/2006/relationships/hyperlink" Target="https://drive.google.com/drive/u/0/folders/15L1K3gM-9McTPfxZrh7GGb_InNBq_Z-y" TargetMode="External"/><Relationship Id="rId50" Type="http://schemas.openxmlformats.org/officeDocument/2006/relationships/hyperlink" Target="https://drive.google.com/drive/u/0/folders/1Dq7PWtDZfEnUpYQXLXPFih3Ykf23YPFa" TargetMode="External"/><Relationship Id="rId53" Type="http://schemas.openxmlformats.org/officeDocument/2006/relationships/hyperlink" Target="https://drive.google.com/drive/folders/1HmiIYKK_doqkSiwWgF-GnQYhjGpfOlUJ?usp=drive_link" TargetMode="External"/><Relationship Id="rId52" Type="http://schemas.openxmlformats.org/officeDocument/2006/relationships/hyperlink" Target="https://drive.google.com/drive/folders/1oV9TlCz6uB6MPSPBFjUsKMeq0nzM9H9b?usp=drive_link" TargetMode="External"/><Relationship Id="rId11" Type="http://schemas.openxmlformats.org/officeDocument/2006/relationships/hyperlink" Target="https://drive.google.com/drive/folders/1kyhFL3x8RS84C3hz1L6MEzPAv-xlwfsH?usp=drive_link" TargetMode="External"/><Relationship Id="rId55" Type="http://schemas.openxmlformats.org/officeDocument/2006/relationships/hyperlink" Target="https://drive.google.com/drive/u/0/folders/1C-qKjcq7-Ra3BfON7o6ISPKBrY_kUOBD" TargetMode="External"/><Relationship Id="rId10" Type="http://schemas.openxmlformats.org/officeDocument/2006/relationships/hyperlink" Target="https://drive.google.com/drive/folders/11YUyCI61R4xfubbaHF9I2eU1gg0of_Y5?usp=drive_link" TargetMode="External"/><Relationship Id="rId54" Type="http://schemas.openxmlformats.org/officeDocument/2006/relationships/hyperlink" Target="https://drive.google.com/drive/u/0/folders/1CUcdmU_1pNf5pcpbden3IXGnTAMRNjhz" TargetMode="External"/><Relationship Id="rId13" Type="http://schemas.openxmlformats.org/officeDocument/2006/relationships/hyperlink" Target="https://drive.google.com/drive/folders/1HJY1N0fM255cCp1YWnSS9MHvf7UuHxgj?usp=sharing" TargetMode="External"/><Relationship Id="rId57" Type="http://schemas.openxmlformats.org/officeDocument/2006/relationships/hyperlink" Target="https://drive.google.com/drive/u/0/folders/1yYr8w_JYUZtCBpYF67IhgY5o_zhHXamn" TargetMode="External"/><Relationship Id="rId12" Type="http://schemas.openxmlformats.org/officeDocument/2006/relationships/hyperlink" Target="https://drive.google.com/drive/u/0/folders/1AyA4_in1N5-h2gudjIAG3ZMeFHS341Fn" TargetMode="External"/><Relationship Id="rId56" Type="http://schemas.openxmlformats.org/officeDocument/2006/relationships/hyperlink" Target="https://drive.google.com/drive/folders/1cR52chT8bsfL71uF4N42D_01JN1RNqms?usp=drive_link" TargetMode="External"/><Relationship Id="rId15" Type="http://schemas.openxmlformats.org/officeDocument/2006/relationships/hyperlink" Target="https://drive.google.com/drive/folders/1JisQPqK8LWOIUJ7Pm-YcGMI29nTD1vmN?usp=drive_link" TargetMode="External"/><Relationship Id="rId59" Type="http://schemas.openxmlformats.org/officeDocument/2006/relationships/hyperlink" Target="https://drive.google.com/drive/folders/1gctMyBN39vOniwCTUS8-L1ZtFoyW2a08?usp=sharing" TargetMode="External"/><Relationship Id="rId14" Type="http://schemas.openxmlformats.org/officeDocument/2006/relationships/hyperlink" Target="https://drive.google.com/drive/folders/1JdtRuOHSzpS_txDme8oJfDDEcUqdzpbH?usp=drive_link" TargetMode="External"/><Relationship Id="rId58" Type="http://schemas.openxmlformats.org/officeDocument/2006/relationships/hyperlink" Target="https://drive.google.com/drive/folders/15UXS_Mc416WZHlbs5xImlwayy2hgUXBt?usp=sharing" TargetMode="External"/><Relationship Id="rId17" Type="http://schemas.openxmlformats.org/officeDocument/2006/relationships/hyperlink" Target="https://drive.google.com/drive/folders/1ZLu7pwGuVOLTvcVJzPRijSorGkOl6zOz" TargetMode="External"/><Relationship Id="rId16" Type="http://schemas.openxmlformats.org/officeDocument/2006/relationships/hyperlink" Target="https://drive.google.com/drive/folders/1D4fh2HxCeSs2ZqDLPX0F6hKEsWn2FfS0?usp=sharing" TargetMode="External"/><Relationship Id="rId19" Type="http://schemas.openxmlformats.org/officeDocument/2006/relationships/hyperlink" Target="https://drive.google.com/drive/folders/1M6QdgUYbsRO_8FvM1yv_jh2ouoysrDP2" TargetMode="External"/><Relationship Id="rId18" Type="http://schemas.openxmlformats.org/officeDocument/2006/relationships/hyperlink" Target="https://drive.google.com/drive/folders/1H39nAXK5SJdAmsLettPivDBTcILg-i2b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04_rFOMYp1265FWAVWDyWtlCZZT7bsQ/view?usp=sharing" TargetMode="External"/><Relationship Id="rId2" Type="http://schemas.openxmlformats.org/officeDocument/2006/relationships/hyperlink" Target="https://drive.google.com/drive/u/0/folders/1i2pBtKkadb1ZfMwcNxZrSAmhAW1IhnbF" TargetMode="External"/><Relationship Id="rId3" Type="http://schemas.openxmlformats.org/officeDocument/2006/relationships/hyperlink" Target="https://drive.google.com/drive/folders/1dMB3wotBA6x2XZ4uDM95f6VwkxRQjj21?usp=drive_link" TargetMode="External"/><Relationship Id="rId4" Type="http://schemas.openxmlformats.org/officeDocument/2006/relationships/hyperlink" Target="https://drive.google.com/drive/folders/18vn8T0s5o_2TQ62ijaSl14ecoVtYScgV?usp=drive_link" TargetMode="External"/><Relationship Id="rId9" Type="http://schemas.openxmlformats.org/officeDocument/2006/relationships/hyperlink" Target="https://drive.google.com/drive/u/0/folders/16Xo4MeR4u65HRaMb29DP18Jr8D1zPNvz" TargetMode="External"/><Relationship Id="rId5" Type="http://schemas.openxmlformats.org/officeDocument/2006/relationships/hyperlink" Target="https://drive.google.com/drive/folders/18XS3NegvyNzjbnArq8tJcDTfGg_LI3ms?usp=drive_link" TargetMode="External"/><Relationship Id="rId6" Type="http://schemas.openxmlformats.org/officeDocument/2006/relationships/hyperlink" Target="https://drive.google.com/drive/u/0/folders/1oEXv8AZRlzcIEMJeI2ajK7e700o0fIkD" TargetMode="External"/><Relationship Id="rId7" Type="http://schemas.openxmlformats.org/officeDocument/2006/relationships/hyperlink" Target="https://drive.google.com/drive/u/0/folders/1jnRlgyraq7NKgheG4tOju_ohGiu6UAKu" TargetMode="External"/><Relationship Id="rId8" Type="http://schemas.openxmlformats.org/officeDocument/2006/relationships/hyperlink" Target="https://drive.google.com/drive/folders/1bfRGlTvfHJ8V6Fg-061AarCq6LZeLzKy?usp=drive_link" TargetMode="External"/><Relationship Id="rId11" Type="http://schemas.openxmlformats.org/officeDocument/2006/relationships/hyperlink" Target="https://drive.google.com/drive/u/0/folders/1JEODGFTF6NIi1OgQnecvuMlUtga1PlRF" TargetMode="External"/><Relationship Id="rId10" Type="http://schemas.openxmlformats.org/officeDocument/2006/relationships/hyperlink" Target="https://drive.google.com/drive/folders/1DU09aDTBTYElGrb0bJtImi31tE3XMkTp?usp=drive_link" TargetMode="External"/><Relationship Id="rId13" Type="http://schemas.openxmlformats.org/officeDocument/2006/relationships/hyperlink" Target="https://drive.google.com/drive/folders/1JdtRuOHSzpS_txDme8oJfDDEcUqdzpbH?usp=drive_link" TargetMode="External"/><Relationship Id="rId12" Type="http://schemas.openxmlformats.org/officeDocument/2006/relationships/hyperlink" Target="https://drive.google.com/drive/folders/14qJ6PZDo71Nqt6xD56GFYde-tZ5qZYpg?usp=drive_link" TargetMode="External"/><Relationship Id="rId15" Type="http://schemas.openxmlformats.org/officeDocument/2006/relationships/hyperlink" Target="https://drive.google.com/drive/u/0/folders/1vjfRcguoyr6M1pcINoUPpBSREoTpiIlV" TargetMode="External"/><Relationship Id="rId14" Type="http://schemas.openxmlformats.org/officeDocument/2006/relationships/hyperlink" Target="https://drive.google.com/drive/folders/1UwKpzvJbHgYJyOHhLTLlGRZB14X-EsfD?usp=sharing" TargetMode="External"/><Relationship Id="rId1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intelligems.io/experiment/a5033135-149f-4653-bd42-9b2cbc3b2e96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6220f23b-1a00-491e-a288-c8bf2103895f&amp;compareGroupB=324c3c40-5479-41c7-9588-aad9e827427a&amp;isZScoreEnabled=true&amp;pageName=overview&amp;reachedCheckoutStage=any&amp;customEvents=%5B%5D&amp;channels=%5B%5D&amp;analyticsViewType=sitewide_orders&amp;selectedAnalyticsProducts=%5B%5D" TargetMode="External"/><Relationship Id="rId2" Type="http://schemas.openxmlformats.org/officeDocument/2006/relationships/hyperlink" Target="https://app.intelligems.io/experiment/88ad0517-0180-4258-bb4c-5054ee722605?action=edit&amp;type=content%2Furl&amp;tab=analytics&amp;deviceType=any&amp;visitorType=any&amp;channels=%5B%5D&amp;customEvents=%5B%5D&amp;userBehavior=%7B%22viewedCheckout%22%3Anull%2C%22addedToCart%22%3Anull%2C%22viewedProductPage%22%3Anull%2C%22viewedCollectionPage%22%3Anull%7D&amp;urlParam=%7B%22queryParam%22%3Anull%2C%22queryParamFilterType%22%3Anull%2C%22queryParamValue%22%3Anull%7D&amp;landingPage=%7B%22landingPageUrlPath%22%3Anull%2C%22landingPageUrlPathFilterType%22%3Anull%7D&amp;countryCodes=%5B%5D&amp;maxZScore=3&amp;discountIncludeType=1&amp;testOrdersOnly=false&amp;excludeIpAddresses=%5B%5D&amp;compareGroupA=8ecb7d65-8c64-4fa9-923b-76ef5140ac87&amp;compareGroupB=c6b33236-63ed-4ffc-aa12-48b203a37b23&amp;statSigView=best&amp;isZScoreEnabled=true&amp;pageName=overview&amp;reachedCheckoutStage=any&amp;customEventsFilterType=any" TargetMode="External"/><Relationship Id="rId3" Type="http://schemas.openxmlformats.org/officeDocument/2006/relationships/hyperlink" Target="https://app.intelligems.io/experiment/9ba3f863-76e3-43d9-8534-8ea92466b0da?action=edit&amp;type=content%2Furl&amp;tab=analytics" TargetMode="External"/><Relationship Id="rId4" Type="http://schemas.openxmlformats.org/officeDocument/2006/relationships/hyperlink" Target="https://app.intelligems.io/experiment/0486f65e-df77-4153-8b38-c14cb7c973f8?action=edit&amp;type=content%2Furl&amp;tab=analytics" TargetMode="External"/><Relationship Id="rId9" Type="http://schemas.openxmlformats.org/officeDocument/2006/relationships/hyperlink" Target="https://app.intelligems.io/experiment/6b3da92f-f301-48e9-a33e-b5930fc0e7dd?action=edit&amp;type=content%2Furl&amp;tab=analytics&amp;subpage=overview" TargetMode="External"/><Relationship Id="rId5" Type="http://schemas.openxmlformats.org/officeDocument/2006/relationships/hyperlink" Target="https://app.intelligems.io/experiment/401ca12f-e12a-4e1a-8a25-a890bcb4b264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0d498793-419c-40ed-a3b9-594d5e694a5e&amp;isZScoreEnabled=true&amp;pageName=overview&amp;reachedCheckoutStage=any&amp;customEvents=%5B%5D&amp;channels=%5B%5D&amp;analyticsViewType=sitewide_orders&amp;selectedAnalyticsProducts=%5B%5D" TargetMode="External"/><Relationship Id="rId6" Type="http://schemas.openxmlformats.org/officeDocument/2006/relationships/hyperlink" Target="https://app.intelligems.io/experiment/8a8ac1b5-9d32-40e7-8071-39e12f71de98?action=edit&amp;type=content%2Furl&amp;tab=analytics&amp;deviceType=any&amp;visitorType=any&amp;userBehavior=%7B%22viewedCheckout%22%3Anull%2C%22addedToCart%22%3Anull%2C%22viewedCollectionPage%22%3Anull%2C%22viewedProductPage%22%3Anull%7D&amp;urlParam=%7B%22queryParam%22%3Anull%2C%22queryParamValue%22%3Anull%2C%22queryParamFilterType%22%3Anull%7D&amp;landingPage=%7B%22landingPageUrlPath%22%3Anull%2C%22landingPageUrlPathFilterType%22%3Anull%7D&amp;countryCodes=%5B%5D&amp;maxZScore=3&amp;customEventsFilterType=any&amp;shippingMethods=%5B%5D&amp;compareGroupA=6c860312-f30c-46c2-9fdf-ccf0f05f2426&amp;compareGroupB=b7a3936b-ec5b-4e65-b8a8-6463819a664d&amp;isZScoreEnabled=true&amp;pageName=conversion&amp;reachedCheckoutStage=any&amp;customEvents=%5B%5D&amp;channels=%5B%5D&amp;analyticsViewType=sitewide_orders&amp;selectedAnalyticsProducts=%5B%5D" TargetMode="External"/><Relationship Id="rId7" Type="http://schemas.openxmlformats.org/officeDocument/2006/relationships/hyperlink" Target="https://app.intelligems.io/experiment/194f4e11-4cae-4e88-8d95-c45fd1346d6e?action=edit&amp;type=content%2Furl&amp;tab=analytics&amp;subpage=conversion" TargetMode="External"/><Relationship Id="rId8" Type="http://schemas.openxmlformats.org/officeDocument/2006/relationships/hyperlink" Target="https://app.intelligems.io/experiment/38c715e1-effb-43a2-81ba-42ea0ee22798?action=edit&amp;type=content%2Furl&amp;tab=analytics" TargetMode="External"/><Relationship Id="rId11" Type="http://schemas.openxmlformats.org/officeDocument/2006/relationships/hyperlink" Target="https://app.intelligems.io/experiment/7cde9729-2f36-481a-8bb4-4ed64b3a774c?action=edit&amp;type=content%2Furl&amp;tab=analytics" TargetMode="External"/><Relationship Id="rId10" Type="http://schemas.openxmlformats.org/officeDocument/2006/relationships/hyperlink" Target="https://app.intelligems.io/experiment/87ca49ef-8f72-4615-9a85-2c4bcd608df2?action=edit&amp;type=content%2Furl&amp;tab=analytics&amp;deviceType=any&amp;visitorType=any&amp;channels=%5B%5D&amp;customEvents=%5B%5D&amp;userBehavior=%7B%22viewedCheckout%22%3Anull%2C%22addedToCart%22%3Anull%2C%22viewedProductPage%22%3Anull%2C%22viewedCollectionPage%22%3Anull%7D&amp;urlParam=%7B%22queryParam%22%3Anull%2C%22queryParamFilterType%22%3Anull%2C%22queryParamValue%22%3Anull%7D&amp;landingPage=%7B%22landingPageUrlPath%22%3Anull%2C%22landingPageUrlPathFilterType%22%3Anull%7D&amp;countryCodes=%5B%5D&amp;maxZScore=3&amp;discountIncludeType=1&amp;testOrdersOnly=false&amp;excludeIpAddresses=%5B%5D&amp;compareGroupA=abfdd48e-96cc-4eec-b901-355aed7bc5d9&amp;compareGroupB=0a767c58-a0b9-42cf-af14-235b317ab5aa&amp;statSigView=best&amp;isZScoreEnabled=true&amp;pageName=overview&amp;reachedCheckoutStage=any&amp;customEventsFilterType=any&amp;shippingMethods=%5B%5D" TargetMode="External"/><Relationship Id="rId1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_LulXRVcIJ-Y4KI174K_ORoJjq6oaKi6jAUsfbiXS4/edit?tab=t.0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breadwinnerlife.com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ocs.google.com/document/d/1ArmO806kjQjn8t-_aMmO_ZEK581T6Vh2sddphqTKELg/edit?tab=t.0" TargetMode="External"/><Relationship Id="rId9" Type="http://schemas.openxmlformats.org/officeDocument/2006/relationships/drawing" Target="../drawings/drawing17.xml"/><Relationship Id="rId5" Type="http://schemas.openxmlformats.org/officeDocument/2006/relationships/hyperlink" Target="https://docs.google.com/document/d/1LGWaZteQScMWroUht4Mq6lz4FuuhnL9z04Hx1hJTURg/edit?tab=t.0" TargetMode="External"/><Relationship Id="rId6" Type="http://schemas.openxmlformats.org/officeDocument/2006/relationships/hyperlink" Target="https://docs.google.com/document/d/1ZHso2l5Usp0N4s-y2gIJyEVeToJGr7FMTkISsR152RE/edit?tab=t.0" TargetMode="External"/><Relationship Id="rId7" Type="http://schemas.openxmlformats.org/officeDocument/2006/relationships/hyperlink" Target="https://docs.google.com/document/d/10BRwo5HLhiZ0jJtn-jPK7Bk7YYxcjKDVADKTNA_q4TU/edit?tab=t.0" TargetMode="External"/><Relationship Id="rId8" Type="http://schemas.openxmlformats.org/officeDocument/2006/relationships/hyperlink" Target="https://docs.google.com/document/d/1t5ITNmeGd8QrcerYRtchN4ExBrIut8Uz11Lqv0JyFBU/edit?tab=t.0" TargetMode="External"/><Relationship Id="rId10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go.noobru.com/my-sister-laughed-now-shes-pinching-my-last-sachet-1111rgi/" TargetMode="External"/><Relationship Id="rId42" Type="http://schemas.openxmlformats.org/officeDocument/2006/relationships/hyperlink" Target="https://mindhoney.co/" TargetMode="External"/><Relationship Id="rId41" Type="http://schemas.openxmlformats.org/officeDocument/2006/relationships/hyperlink" Target="https://www.facebook.com/ads/library/?active_status=active&amp;ad_type=all&amp;country=US&amp;is_targeted_country=false&amp;media_type=all&amp;search_type=page&amp;view_all_page_id=109272910577103" TargetMode="External"/><Relationship Id="rId44" Type="http://schemas.openxmlformats.org/officeDocument/2006/relationships/hyperlink" Target="https://feelmicros.com/products/focus?utm_source=fb&amp;utm_medium=cpc&amp;utm_campaign=%7B%7Badset.name%7D%7D&amp;utm_content=%7B%7Bad.name%7D%7D" TargetMode="External"/><Relationship Id="rId43" Type="http://schemas.openxmlformats.org/officeDocument/2006/relationships/hyperlink" Target="https://www.facebook.com/ads/library/?active_status=active&amp;ad_type=all&amp;country=US&amp;is_targeted_country=false&amp;media_type=all&amp;search_type=page&amp;view_all_page_id=505763322627949" TargetMode="External"/><Relationship Id="rId46" Type="http://schemas.openxmlformats.org/officeDocument/2006/relationships/vmlDrawing" Target="../drawings/vmlDrawing6.vml"/><Relationship Id="rId45" Type="http://schemas.openxmlformats.org/officeDocument/2006/relationships/drawing" Target="../drawings/drawing22.x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www.facebook.com/ads/library/?active_status=active&amp;ad_type=all&amp;country=US&amp;is_targeted_country=false&amp;media_type=all&amp;search_type=page&amp;view_all_page_id=175062562514010" TargetMode="External"/><Relationship Id="rId9" Type="http://schemas.openxmlformats.org/officeDocument/2006/relationships/hyperlink" Target="https://www.facebook.com/ads/library/?active_status=active&amp;ad_type=all&amp;country=US&amp;is_targeted_country=false&amp;media_type=all&amp;search_type=page&amp;view_all_page_id=172538983355501" TargetMode="External"/><Relationship Id="rId48" Type="http://schemas.openxmlformats.org/officeDocument/2006/relationships/table" Target="../tables/table3.xml"/><Relationship Id="rId5" Type="http://schemas.openxmlformats.org/officeDocument/2006/relationships/hyperlink" Target="https://article.onnit.com/productivity/?utm_medium=jumbleberry&amp;utm_campaign=affiliate&amp;utm_content=alpha-brain-offer-jmbb&amp;jmb_cid=6YbhYsfCv1-sSRKsuNMX0pUVlRJYxmQtfeFaxYgmnvB2AcTw6vg8F4Lcf3ioeuR1%2F%2F%2F&amp;utm_source=384620&amp;fbclid=IwY2xjawM2SltleHRuA2FlbQIxMABicmlkETFiUlNnbjEwWmhpcTVFdWQyAR741rUlmq8m-yW9mZAZsDJvMtA7WNPT8p8Js_-Xv1LJeEWHlpnC-xvrSV1C1w_aem_Er5x7MP7Km9v0f4Gwh5ozg" TargetMode="External"/><Relationship Id="rId6" Type="http://schemas.openxmlformats.org/officeDocument/2006/relationships/hyperlink" Target="https://www.facebook.com/ads/library/?active_status=active&amp;ad_type=all&amp;country=ALL&amp;is_targeted_country=false&amp;media_type=all&amp;search_type=page&amp;view_all_page_id=103228825694076" TargetMode="External"/><Relationship Id="rId7" Type="http://schemas.openxmlformats.org/officeDocument/2006/relationships/hyperlink" Target="https://www.tryauri.com/products/mushroom-gummies-10plex?selling_plan=5428215865" TargetMode="External"/><Relationship Id="rId8" Type="http://schemas.openxmlformats.org/officeDocument/2006/relationships/hyperlink" Target="https://www.facebook.com/100080462761689/posts/462625889762833" TargetMode="External"/><Relationship Id="rId31" Type="http://schemas.openxmlformats.org/officeDocument/2006/relationships/hyperlink" Target="https://www.facebook.com/ads/library/?active_status=active&amp;ad_type=all&amp;country=US&amp;is_targeted_country=false&amp;media_type=all&amp;search_type=page&amp;view_all_page_id=381074388432842" TargetMode="External"/><Relationship Id="rId30" Type="http://schemas.openxmlformats.org/officeDocument/2006/relationships/hyperlink" Target="https://trygraymatter.com/products/brightmind-1" TargetMode="External"/><Relationship Id="rId33" Type="http://schemas.openxmlformats.org/officeDocument/2006/relationships/hyperlink" Target="https://www.facebook.com/ads/library/?active_status=active&amp;ad_type=all&amp;country=US&amp;is_targeted_country=false&amp;media_type=all&amp;search_type=page&amp;view_all_page_id=358805650645500" TargetMode="External"/><Relationship Id="rId32" Type="http://schemas.openxmlformats.org/officeDocument/2006/relationships/hyperlink" Target="https://flowpouch.com/pages/5-reasons-they-keep-lions-mane-and-cordyceps-hidden-from-you" TargetMode="External"/><Relationship Id="rId35" Type="http://schemas.openxmlformats.org/officeDocument/2006/relationships/hyperlink" Target="https://www.facebook.com/ads/library/?active_status=active&amp;ad_type=all&amp;country=US&amp;is_targeted_country=false&amp;media_type=all&amp;q=%22korrect%20energy%22&amp;search_type=keyword_exact_phrase" TargetMode="External"/><Relationship Id="rId34" Type="http://schemas.openxmlformats.org/officeDocument/2006/relationships/hyperlink" Target="https://takezest.com/product/wake-up-pill?utm_source=fb&amp;utm_medium=paid_social&amp;utm_source_platform=Facebook_Desktop_Feed&amp;utm_campaign=CBO+ASC%2B+Scaling_ASC+-+Scaling&amp;utm_content=ZL_S45_c-Wellness-News_p-Wellness-News_m-Morning-Productivity_h-Save2Hours_d-NA_f-Static_jt-New_v-c1v1&amp;utm_placement=Facebook_Desktop_Feed&amp;tw_source=fb&amp;tw_adid=120232708882100337&amp;utm_id=120227631366510337_v2_s01&amp;utm_term=120227631366520337&amp;fbclid=IwY2xjawM1buRleHRuA2FlbQIxMABicmlkETFsa1dJWHkwenBsc2h2Q3RSAR55Fzw48cP74Fhybi-zN92j9U2FnbtOku-KGEYEPVtU2jpzO2xJz2Lxms-LjA_aem_QS3Fw4-BmdknH1P59NvCOA" TargetMode="External"/><Relationship Id="rId37" Type="http://schemas.openxmlformats.org/officeDocument/2006/relationships/hyperlink" Target="https://www.facebook.com/ads/library/?active_status=active&amp;ad_type=all&amp;country=US&amp;is_targeted_country=false&amp;media_type=all&amp;q=justfloow&amp;search_type=keyword_unordered" TargetMode="External"/><Relationship Id="rId36" Type="http://schemas.openxmlformats.org/officeDocument/2006/relationships/hyperlink" Target="https://korrectlife.com/products/energy" TargetMode="External"/><Relationship Id="rId39" Type="http://schemas.openxmlformats.org/officeDocument/2006/relationships/hyperlink" Target="https://www.facebook.com/ads/library/?active_status=active&amp;ad_type=all&amp;country=US&amp;is_targeted_country=false&amp;media_type=all&amp;q=noobru&amp;search_type=keyword_unordered" TargetMode="External"/><Relationship Id="rId38" Type="http://schemas.openxmlformats.org/officeDocument/2006/relationships/hyperlink" Target="https://justfloow.com/pages/nootropic-brain-supplement-us" TargetMode="External"/><Relationship Id="rId20" Type="http://schemas.openxmlformats.org/officeDocument/2006/relationships/hyperlink" Target="https://www.facebook.com/ads/library/?active_status=active&amp;ad_type=all&amp;country=ALL&amp;is_targeted_country=false&amp;media_type=all&amp;search_type=page&amp;view_all_page_id=102825878274846" TargetMode="External"/><Relationship Id="rId22" Type="http://schemas.openxmlformats.org/officeDocument/2006/relationships/hyperlink" Target="https://www.facebook.com/100066755407418/posts/1094683092766861" TargetMode="External"/><Relationship Id="rId21" Type="http://schemas.openxmlformats.org/officeDocument/2006/relationships/hyperlink" Target="https://takethesis.com/clarity-lander-2" TargetMode="External"/><Relationship Id="rId24" Type="http://schemas.openxmlformats.org/officeDocument/2006/relationships/hyperlink" Target="https://www.mindlabpro.com/" TargetMode="External"/><Relationship Id="rId23" Type="http://schemas.openxmlformats.org/officeDocument/2006/relationships/hyperlink" Target="https://www.facebook.com/ads/library/?active_status=active&amp;ad_type=all&amp;country=US&amp;is_targeted_country=false&amp;media_type=all&amp;search_type=page&amp;view_all_page_id=1661024327466828" TargetMode="External"/><Relationship Id="rId26" Type="http://schemas.openxmlformats.org/officeDocument/2006/relationships/hyperlink" Target="https://clubearlybird.com/pages/golife?utm_source=facebook&amp;utm_medium=paid&amp;utm_campaign=%7B%7Bcampaign.name%7D%7D&amp;utm_term=%7B%7Badset.name%7D%7D&amp;utm_content=%7B%7Bad.name%7D%7D&amp;fbadid=%7B%7Bad.id%7D%7D" TargetMode="External"/><Relationship Id="rId25" Type="http://schemas.openxmlformats.org/officeDocument/2006/relationships/hyperlink" Target="https://www.facebook.com/ads/library/?active_status=active&amp;ad_type=all&amp;country=US&amp;is_targeted_country=false&amp;media_type=all&amp;search_type=page&amp;view_all_page_id=138237812716146" TargetMode="External"/><Relationship Id="rId28" Type="http://schemas.openxmlformats.org/officeDocument/2006/relationships/hyperlink" Target="https://www.naturalstacks.com/pages/dopa-5-ingredients-50" TargetMode="External"/><Relationship Id="rId27" Type="http://schemas.openxmlformats.org/officeDocument/2006/relationships/hyperlink" Target="https://www.facebook.com/ads/library/?active_status=active&amp;ad_type=all&amp;country=US&amp;is_targeted_country=false&amp;media_type=all&amp;search_type=page&amp;view_all_page_id=580254075347348" TargetMode="External"/><Relationship Id="rId29" Type="http://schemas.openxmlformats.org/officeDocument/2006/relationships/hyperlink" Target="https://www.facebook.com/ads/library/?active_status=active&amp;ad_type=all&amp;country=US&amp;is_targeted_country=false&amp;media_type=all&amp;search_type=page&amp;view_all_page_id=101712289349078" TargetMode="External"/><Relationship Id="rId11" Type="http://schemas.openxmlformats.org/officeDocument/2006/relationships/hyperlink" Target="https://www.facebook.com/ads/library/?active_status=active&amp;ad_type=all&amp;country=US&amp;is_targeted_country=false&amp;media_type=all&amp;search_type=page&amp;view_all_page_id=105228514567052" TargetMode="External"/><Relationship Id="rId10" Type="http://schemas.openxmlformats.org/officeDocument/2006/relationships/hyperlink" Target="https://mudwtr.com/pages/self-care-ritual" TargetMode="External"/><Relationship Id="rId13" Type="http://schemas.openxmlformats.org/officeDocument/2006/relationships/hyperlink" Target="https://www.facebook.com/100063614304438/posts/972402848223516" TargetMode="External"/><Relationship Id="rId12" Type="http://schemas.openxmlformats.org/officeDocument/2006/relationships/hyperlink" Target="https://avanterahealth.com/pages/elevate-shop" TargetMode="External"/><Relationship Id="rId15" Type="http://schemas.openxmlformats.org/officeDocument/2006/relationships/hyperlink" Target="https://neurogum.com/products/energy-caffeine-mints?variant=41631716245660" TargetMode="External"/><Relationship Id="rId14" Type="http://schemas.openxmlformats.org/officeDocument/2006/relationships/hyperlink" Target="https://www.facebook.com/ads/library/?active_status=active&amp;ad_type=all&amp;country=US&amp;is_targeted_country=false&amp;media_type=all&amp;search_type=page&amp;view_all_page_id=487913377946845" TargetMode="External"/><Relationship Id="rId17" Type="http://schemas.openxmlformats.org/officeDocument/2006/relationships/hyperlink" Target="https://www.qualialife.com/qualia-mind-details-bogo-buy-brain-fog3" TargetMode="External"/><Relationship Id="rId16" Type="http://schemas.openxmlformats.org/officeDocument/2006/relationships/hyperlink" Target="https://www.facebook.com/ads/library/?active_status=all&amp;ad_type=all&amp;country=ALL&amp;id=1752492945193928&amp;is_targeted_country=false&amp;media_type=all&amp;search_type=page&amp;view_all_page_id=788218057949099" TargetMode="External"/><Relationship Id="rId19" Type="http://schemas.openxmlformats.org/officeDocument/2006/relationships/hyperlink" Target="https://magicmind.com/pages/mental-performance-shot-lp-lh-5rw-welcome-v1" TargetMode="External"/><Relationship Id="rId18" Type="http://schemas.openxmlformats.org/officeDocument/2006/relationships/hyperlink" Target="https://www.facebook.com/ads/library/?active_status=active&amp;ad_type=all&amp;country=US&amp;is_targeted_country=false&amp;media_type=all&amp;search_type=page&amp;view_all_page_id=104654481112161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ads/library/?active_status=active&amp;ad_type=all&amp;country=US&amp;is_targeted_country=false&amp;media_type=all&amp;search_type=page&amp;view_all_page_id=384802462268612" TargetMode="External"/><Relationship Id="rId42" Type="http://schemas.openxmlformats.org/officeDocument/2006/relationships/hyperlink" Target="https://www.facebook.com/ads/library/?active_status=active&amp;ad_type=all&amp;country=US&amp;is_targeted_country=false&amp;media_type=all&amp;search_type=page&amp;view_all_page_id=108435064861552" TargetMode="External"/><Relationship Id="rId41" Type="http://schemas.openxmlformats.org/officeDocument/2006/relationships/hyperlink" Target="https://www.rejuvia.co/pages/rejuvia-introduction-listicle" TargetMode="External"/><Relationship Id="rId44" Type="http://schemas.openxmlformats.org/officeDocument/2006/relationships/hyperlink" Target="https://www.facebook.com/ads/library/?active_status=active&amp;ad_type=all&amp;country=US&amp;is_targeted_country=false&amp;media_type=all&amp;search_type=page&amp;view_all_page_id=109896293815944" TargetMode="External"/><Relationship Id="rId43" Type="http://schemas.openxmlformats.org/officeDocument/2006/relationships/hyperlink" Target="https://www.tryjoymode.com/pages/sexual-performance-booster1" TargetMode="External"/><Relationship Id="rId46" Type="http://schemas.openxmlformats.org/officeDocument/2006/relationships/hyperlink" Target="https://www.facebook.com/ads/library/?active_status=active&amp;ad_type=all&amp;country=US&amp;is_targeted_country=false&amp;media_type=all&amp;search_type=page&amp;view_all_page_id=110020313741238" TargetMode="External"/><Relationship Id="rId45" Type="http://schemas.openxmlformats.org/officeDocument/2006/relationships/hyperlink" Target="https://infiniteage.com/pages/bldprsr-a" TargetMode="External"/><Relationship Id="rId1" Type="http://schemas.openxmlformats.org/officeDocument/2006/relationships/hyperlink" Target="https://www.facebook.com/ads/library/?active_status=active&amp;ad_type=all&amp;country=US&amp;is_targeted_country=false&amp;media_type=all&amp;search_type=page&amp;view_all_page_id=125572610639402" TargetMode="External"/><Relationship Id="rId2" Type="http://schemas.openxmlformats.org/officeDocument/2006/relationships/hyperlink" Target="https://primalqueen.com/pages/tiktok?utm_source=facebook&amp;utm_medium=paid&amp;utm_campaign=%7B%7Bcampaign.name%7D%7D&amp;utm_term=%7B%7Badset.name%7D%7D&amp;utm_content=%7B%7Bad.name%7D%7D&amp;fbadid=%7B%7Bad.id%7D%7D" TargetMode="External"/><Relationship Id="rId3" Type="http://schemas.openxmlformats.org/officeDocument/2006/relationships/hyperlink" Target="https://www.facebook.com/ads/library/?active_status=active&amp;ad_type=all&amp;country=US&amp;is_targeted_country=false&amp;media_type=all&amp;search_type=page&amp;view_all_page_id=107940537227344" TargetMode="External"/><Relationship Id="rId4" Type="http://schemas.openxmlformats.org/officeDocument/2006/relationships/hyperlink" Target="https://www.ryzesuperfoods.com/products/ryze-mushroom-matcha-30-servings-1" TargetMode="External"/><Relationship Id="rId9" Type="http://schemas.openxmlformats.org/officeDocument/2006/relationships/hyperlink" Target="https://www.facebook.com/ads/library/?active_status=active&amp;ad_type=all&amp;country=US&amp;is_targeted_country=false&amp;media_type=all&amp;search_type=page&amp;view_all_page_id=107585658730958" TargetMode="External"/><Relationship Id="rId48" Type="http://schemas.openxmlformats.org/officeDocument/2006/relationships/hyperlink" Target="https://www.facebook.com/ads/library/?active_status=active&amp;ad_type=all&amp;country=US&amp;is_targeted_country=false&amp;media_type=all&amp;search_type=page&amp;view_all_page_id=196764956858148" TargetMode="External"/><Relationship Id="rId47" Type="http://schemas.openxmlformats.org/officeDocument/2006/relationships/hyperlink" Target="https://naturespureblend.com/pages/prostate-flow" TargetMode="External"/><Relationship Id="rId49" Type="http://schemas.openxmlformats.org/officeDocument/2006/relationships/hyperlink" Target="https://undrdog.com/pages/bro2?utm_source=facebook&amp;utm_medium=paid&amp;utm_campaign=%7B%7Bcampaign.name%7D%7D&amp;utm_term=%7B%7Badset.name%7D%7D&amp;utm_content=%7B%7Bad.name%7D%7D&amp;fbadid=%7B%7Bad.id%7D%7D" TargetMode="External"/><Relationship Id="rId5" Type="http://schemas.openxmlformats.org/officeDocument/2006/relationships/hyperlink" Target="https://www.facebook.com/ads/library/?active_status=active&amp;ad_type=all&amp;country=US&amp;is_targeted_country=false&amp;media_type=all&amp;search_type=page&amp;view_all_page_id=102454544917397" TargetMode="External"/><Relationship Id="rId6" Type="http://schemas.openxmlformats.org/officeDocument/2006/relationships/hyperlink" Target="https://www.everydaydose.com/products/30-serving-mushroom-coffee?view=1-v20-mild-30-45-us-vs" TargetMode="External"/><Relationship Id="rId7" Type="http://schemas.openxmlformats.org/officeDocument/2006/relationships/hyperlink" Target="https://www.facebook.com/ads/library/?active_status=active&amp;ad_type=all&amp;country=US&amp;is_targeted_country=false&amp;media_type=all&amp;search_type=page&amp;view_all_page_id=109505650695478" TargetMode="External"/><Relationship Id="rId8" Type="http://schemas.openxmlformats.org/officeDocument/2006/relationships/hyperlink" Target="https://trymiamimd.com/quiz/v88/?affId=9977965F&amp;c1=FB014&amp;c2=%7B%7Bcampaign.name%7D%7D&amp;c3=%7B%7Bad.name%7D%7D&amp;c4=%7B%7Badset.name%7D%7D&amp;c5=%7B%7Bcampaign.id%7D%7D&amp;c6=%7B%7Bplacement%7D%7D" TargetMode="External"/><Relationship Id="rId31" Type="http://schemas.openxmlformats.org/officeDocument/2006/relationships/hyperlink" Target="https://snapsupplements.com/pages/landing-prostate-no-v2?utm_source=facebook&amp;utm_medium=paid&amp;utm_campaign=%7B%7Bcampaign.name%7D%7D&amp;utm_term=%7B%7Badset.name%7D%7D&amp;utm_content=%7B%7Bad.name%7D%7D&amp;fbadid=%7B%7Bad.id%7D%7D&amp;nbt=nb%3Afb%3A%7B%7Bsite_source_name%7D%7D%3A%7B%7Bcampaign.id%7D%7D%3A%7B%7Badset.id%7D%7D%3A%7B%7Bad.id%7D%7D&amp;nb_placement=%7B%7Bplacement%7D%7D&amp;fbclid=IwY2xjawMufhhleHRuA2FlbQIxMABicmlkETFocTh5ZHYxWFdJZzRacms1AR5-G6851vcxEK5BgILmG8EGd1d1k7nroK4efTpqa_lmiiiUIAA64QmtmVLW-A_aem_g2G-BEnzV4EmRfBy0q7CtQ" TargetMode="External"/><Relationship Id="rId30" Type="http://schemas.openxmlformats.org/officeDocument/2006/relationships/hyperlink" Target="https://www.facebook.com/ads/library/?active_status=active&amp;ad_type=all&amp;country=US&amp;is_targeted_country=false&amp;media_type=all&amp;search_type=page&amp;view_all_page_id=313470645866986" TargetMode="External"/><Relationship Id="rId33" Type="http://schemas.openxmlformats.org/officeDocument/2006/relationships/hyperlink" Target="https://ancestralsupplements.com/pages/mofo?srsltid=AfmBOop97mVR-Cb9b7eNlKx-4gITrqSWxxKP9OPBQmD5hTWPYVhMV8pB" TargetMode="External"/><Relationship Id="rId32" Type="http://schemas.openxmlformats.org/officeDocument/2006/relationships/hyperlink" Target="https://www.facebook.com/ads/library/?active_status=active&amp;ad_type=all&amp;country=US&amp;is_targeted_country=false&amp;media_type=all&amp;search_type=page&amp;view_all_page_id=187583778382475" TargetMode="External"/><Relationship Id="rId35" Type="http://schemas.openxmlformats.org/officeDocument/2006/relationships/hyperlink" Target="https://www.byeflakes.com/" TargetMode="External"/><Relationship Id="rId34" Type="http://schemas.openxmlformats.org/officeDocument/2006/relationships/hyperlink" Target="https://www.facebook.com/ads/library/?active_status=active&amp;ad_type=all&amp;country=US&amp;is_targeted_country=false&amp;media_type=all&amp;search_type=page&amp;view_all_page_id=105162639081519" TargetMode="External"/><Relationship Id="rId37" Type="http://schemas.openxmlformats.org/officeDocument/2006/relationships/hyperlink" Target="https://www.arrae.com/pages/clear-protein" TargetMode="External"/><Relationship Id="rId36" Type="http://schemas.openxmlformats.org/officeDocument/2006/relationships/hyperlink" Target="https://www.facebook.com/ads/library/?active_status=active&amp;ad_type=all&amp;country=US&amp;is_targeted_country=false&amp;media_type=all&amp;search_type=page&amp;view_all_page_id=108401623899597" TargetMode="External"/><Relationship Id="rId39" Type="http://schemas.openxmlformats.org/officeDocument/2006/relationships/hyperlink" Target="https://nutrops.co/pages/first-order" TargetMode="External"/><Relationship Id="rId38" Type="http://schemas.openxmlformats.org/officeDocument/2006/relationships/hyperlink" Target="https://www.facebook.com/ads/library/?active_status=active&amp;ad_type=all&amp;country=US&amp;is_targeted_country=false&amp;media_type=all&amp;search_type=page&amp;view_all_page_id=484441681425692" TargetMode="External"/><Relationship Id="rId20" Type="http://schemas.openxmlformats.org/officeDocument/2006/relationships/hyperlink" Target="https://resetdigestion.com/pages/er-vslfb/" TargetMode="External"/><Relationship Id="rId22" Type="http://schemas.openxmlformats.org/officeDocument/2006/relationships/hyperlink" Target="https://ritual.com/articles/our-first-of-its-kind-prenatal-clinical-study" TargetMode="External"/><Relationship Id="rId21" Type="http://schemas.openxmlformats.org/officeDocument/2006/relationships/hyperlink" Target="https://www.facebook.com/ads/library/?active_status=active&amp;ad_type=all&amp;country=US&amp;is_targeted_country=false&amp;media_type=all&amp;search_type=page&amp;view_all_page_id=706979406105651" TargetMode="External"/><Relationship Id="rId24" Type="http://schemas.openxmlformats.org/officeDocument/2006/relationships/hyperlink" Target="https://thebbco.com/pages/ps-radiancy-listicle-dryness-pt" TargetMode="External"/><Relationship Id="rId23" Type="http://schemas.openxmlformats.org/officeDocument/2006/relationships/hyperlink" Target="https://www.facebook.com/ads/library/?active_status=active&amp;ad_type=all&amp;country=US&amp;is_targeted_country=false&amp;media_type=all&amp;search_type=page&amp;view_all_page_id=244669479276993" TargetMode="External"/><Relationship Id="rId26" Type="http://schemas.openxmlformats.org/officeDocument/2006/relationships/hyperlink" Target="https://beyondalpha.co/pages/natural-edge-for-men" TargetMode="External"/><Relationship Id="rId25" Type="http://schemas.openxmlformats.org/officeDocument/2006/relationships/hyperlink" Target="https://www.facebook.com/ads/library/?active_status=active&amp;ad_type=all&amp;country=US&amp;is_targeted_country=false&amp;media_type=all&amp;search_type=page&amp;view_all_page_id=446721901851752" TargetMode="External"/><Relationship Id="rId28" Type="http://schemas.openxmlformats.org/officeDocument/2006/relationships/hyperlink" Target="https://campaigns.thepetlabco.com/pbc_quizw" TargetMode="External"/><Relationship Id="rId27" Type="http://schemas.openxmlformats.org/officeDocument/2006/relationships/hyperlink" Target="https://www.facebook.com/ads/library/?active_status=active&amp;ad_type=all&amp;country=US&amp;is_targeted_country=false&amp;media_type=all&amp;search_type=page&amp;view_all_page_id=177930899801067" TargetMode="External"/><Relationship Id="rId29" Type="http://schemas.openxmlformats.org/officeDocument/2006/relationships/hyperlink" Target="https://apply.workable.com/petlab-co/?lng=en" TargetMode="External"/><Relationship Id="rId51" Type="http://schemas.openxmlformats.org/officeDocument/2006/relationships/hyperlink" Target="https://www.golden-careers.com/jobs/search/golden-hippo" TargetMode="External"/><Relationship Id="rId50" Type="http://schemas.openxmlformats.org/officeDocument/2006/relationships/hyperlink" Target="https://www.facebook.com/ads/library/?active_status=active&amp;ad_type=all&amp;country=US&amp;is_targeted_country=false&amp;media_type=all&amp;q=Gundry%20MD&amp;search_type=keyword_unordered" TargetMode="External"/><Relationship Id="rId53" Type="http://schemas.openxmlformats.org/officeDocument/2006/relationships/drawing" Target="../drawings/drawing23.xml"/><Relationship Id="rId52" Type="http://schemas.openxmlformats.org/officeDocument/2006/relationships/hyperlink" Target="https://www.facebook.com/ads/library/?active_status=active&amp;ad_type=all&amp;country=US&amp;is_targeted_country=false&amp;media_type=all&amp;search_type=page&amp;view_all_page_id=2431731276838642" TargetMode="External"/><Relationship Id="rId11" Type="http://schemas.openxmlformats.org/officeDocument/2006/relationships/hyperlink" Target="https://job-boards.greenhouse.io/gruns" TargetMode="External"/><Relationship Id="rId55" Type="http://schemas.openxmlformats.org/officeDocument/2006/relationships/table" Target="../tables/table4.xml"/><Relationship Id="rId10" Type="http://schemas.openxmlformats.org/officeDocument/2006/relationships/hyperlink" Target="https://gruns.co/pages/first-order" TargetMode="External"/><Relationship Id="rId13" Type="http://schemas.openxmlformats.org/officeDocument/2006/relationships/hyperlink" Target="https://colonbroom.com/glp-1/quiz" TargetMode="External"/><Relationship Id="rId12" Type="http://schemas.openxmlformats.org/officeDocument/2006/relationships/hyperlink" Target="https://www.facebook.com/ads/library/?active_status=active&amp;ad_type=all&amp;country=US&amp;is_targeted_country=false&amp;media_type=all&amp;search_type=page&amp;view_all_page_id=103357974681001" TargetMode="External"/><Relationship Id="rId15" Type="http://schemas.openxmlformats.org/officeDocument/2006/relationships/hyperlink" Target="https://store.happymammoth.com/?tw_source=Branding&amp;tw_campaign=organic-social&amp;tw_content=Facebook-Instagram" TargetMode="External"/><Relationship Id="rId14" Type="http://schemas.openxmlformats.org/officeDocument/2006/relationships/hyperlink" Target="https://www.facebook.com/ads/library/?active_status=active&amp;ad_type=all&amp;country=US&amp;is_targeted_country=false&amp;media_type=all&amp;search_type=page&amp;view_all_page_id=1343771369029582" TargetMode="External"/><Relationship Id="rId17" Type="http://schemas.openxmlformats.org/officeDocument/2006/relationships/hyperlink" Target="https://www.facebook.com/ads/library/?active_status=active&amp;ad_type=all&amp;country=US&amp;is_targeted_country=false&amp;media_type=all&amp;search_type=page&amp;view_all_page_id=184711951390377" TargetMode="External"/><Relationship Id="rId16" Type="http://schemas.openxmlformats.org/officeDocument/2006/relationships/hyperlink" Target="https://store.happymammoth.com/pages/job" TargetMode="External"/><Relationship Id="rId19" Type="http://schemas.openxmlformats.org/officeDocument/2006/relationships/hyperlink" Target="https://www.facebook.com/ads/library/?active_status=active&amp;ad_type=all&amp;country=US&amp;is_targeted_country=false&amp;media_type=all&amp;search_type=page&amp;view_all_page_id=105745751961937" TargetMode="External"/><Relationship Id="rId18" Type="http://schemas.openxmlformats.org/officeDocument/2006/relationships/hyperlink" Target="https://mengotomars.com/pages/10-reasons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beyondalpha.co/pages/body-transformation?tw_source=fb&amp;tw_adid=120238018839690243&amp;utm_term=engaged_audience&amp;utm_medium=paid&amp;utm_id=120232621913040243&amp;utm_content=120238018839690243&amp;utm_campaign=120232621913040243&amp;fbclid=IwY2xjawPGLhZleHRuA2FlbQEwAGFkaWQBqyvXWvMwk2JyaWQRMVoyNDJ5Q0djakpLMzVINzJzcnRjBmFwcF9pZBAyMjIwMzkxNzg4MjAwODkyAAEeoW0H_LDGuLH5hzSRqN-DxHUqA6dYMNzBHV8jzPE1EhC0VXI9F5wb6GVDhtM_aem_0bse2o1AH9uR6Nx95d5iIw" TargetMode="External"/><Relationship Id="rId2" Type="http://schemas.openxmlformats.org/officeDocument/2006/relationships/hyperlink" Target="https://try.alphalion.com/offers/tas-lp01?utm_source=facebook&amp;utm_medium=paid&amp;ad_acc=alpha6&amp;utm_campaign=TAS+%7C+US+%7C+ABO+%7C+Auto+%7C+Testing+%7C+12.19&amp;utm_content=TAS+%7C+Bio+Breakthrough+%7C+Smart+System+%7C+The+Success+Pathway+%7C+Educational+%7C+tas-vv03.v4+%7C+Dave+%7C+Alexis+%7C+Dave+%7C+TAS-LP01+%7C+FP-AL+%7C+12.26&amp;utm_term=TAS+%7C+US+%7C+Bio+Breakthrough+%7C+Smart+System+%7C+The+Success+Pathway+%7C+Video+%7C+MF+%7C+Auto+%7C+TAS-LP01+%7C+FP-AL+%7C+12.26+%5BBulls%5D&amp;utm_placement=Facebook_Desktop_Feed&amp;fbadid=120238120628290467&amp;tw_source=fb&amp;tw_adid=120238120628290467&amp;utm_id=120237802221300467&amp;fbclid=IwY2xjawPGLlxleHRuA2FlbQEwAGFkaWQBqyvvDTtVM3NydGMGYXBwX2lkEDIyMjAzOTE3ODgyMDA4OTIAAR7DVqDf9wKnVLa4poAecljYpzA-pAoe3UsLX7G_6lSRAroc3NtHFIdzsQg6JQ_aem_061vVE0DHgpbjnPjo7PTsA" TargetMode="External"/><Relationship Id="rId3" Type="http://schemas.openxmlformats.org/officeDocument/2006/relationships/hyperlink" Target="https://www.tryjoymode.com/products/testosterone-support-complex?utm_source=facebook&amp;utm_medium=cpc&amp;utm_campaign=JM+-+TSC+-+USA+-+COST+CAP+-+TESTING+-+11.18.25+-+ASC%2B&amp;utm_content=JM+-+TSC+-+USA+-+COST+CAP+-+TESTING+-+11.18.25+-+ASC%2B&amp;utm_term=JM+-+TSC+-+Hinman_WL+-+PB01+-+UGC+VID+-+HINMAN+-+TESTIMONIAL+-+AUTHORITATIVE+-+V2A+-+PDP+-+09.15.26+-+Copy&amp;tw_source=fb&amp;tw_adid=120237838224500702&amp;utm_id=120237837754580702_v2_s01&amp;fbclid=IwY2xjawPGLwBleHRuA2FlbQEwAGFkaWQBqy3lE1DC7nNydGMGYXBwX2lkEDIyMjAzOTE3ODgyMDA4OTIAAR45yAjFLIQ3gDJdZ7XAm93fSZJrF8HGQZC7rNT1gUhCsGo7S6q1Zviywb6lmw_aem_gr6bR9phJpas0V6c05e3Sg" TargetMode="External"/><Relationship Id="rId4" Type="http://schemas.openxmlformats.org/officeDocument/2006/relationships/hyperlink" Target="https://www.manvstime.co/a/s6-reasons-t-health?utm_source=meta&amp;utm_medium=paid&amp;utm_campaign=TEST+%7C+CVR+%7C+CBO+%E2%80%93+Statics&amp;utm_content=Static_1x1_ManvsTime_Manvs_TOF-Masculine_V2&amp;utm_adset=STATICS+%3E+US+%3E+BROAD+%3E+Mixed+Batch+Dec+19&amp;utm_placement=Facebook_Desktop_Feed&amp;fbc_id=120236581188080585&amp;mk_ad_id=120237028791690585&amp;nbt=nb%3Afb%3Afb%3A120236581188090585%3A120236581188080585%3A120237028791690585&amp;nb_placement=Facebook_Desktop_Feed&amp;tw_source=fb&amp;tw_adid=120237028791690585&amp;utm_id=120236581188090585&amp;utm_term=120236581188080585&amp;fbclid=IwY2xjawPGLs9leHRuA2FlbQEwAGFkaWQBqyrw1oqHWXNydGMGYXBwX2lkEDIyMjAzOTE3ODgyMDA4OTIAAR4yul54qENvTeS2y7gpJzojIb5fPltLjkAoqOMDtr4eEc-9rBf05jvGLPT6Rw_aem_pGII6hgJKOU-IegSn3YvRA" TargetMode="External"/><Relationship Id="rId5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9QiE-M1LrZk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9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</row>
    <row r="3">
      <c r="A3" s="4" t="s">
        <v>4</v>
      </c>
      <c r="B3" s="4" t="s">
        <v>5</v>
      </c>
      <c r="C3" s="5" t="b">
        <v>1</v>
      </c>
    </row>
    <row r="4">
      <c r="A4" s="4" t="s">
        <v>6</v>
      </c>
      <c r="B4" s="4" t="s">
        <v>7</v>
      </c>
      <c r="C4" s="5" t="b">
        <v>1</v>
      </c>
    </row>
    <row r="5">
      <c r="A5" s="4" t="s">
        <v>8</v>
      </c>
      <c r="B5" s="4" t="s">
        <v>9</v>
      </c>
      <c r="C5" s="5" t="b">
        <v>1</v>
      </c>
    </row>
    <row r="6">
      <c r="A6" s="4" t="s">
        <v>10</v>
      </c>
      <c r="B6" s="4" t="s">
        <v>11</v>
      </c>
      <c r="C6" s="5" t="b">
        <v>1</v>
      </c>
    </row>
    <row r="7">
      <c r="A7" s="4" t="s">
        <v>12</v>
      </c>
      <c r="B7" s="4" t="s">
        <v>13</v>
      </c>
      <c r="C7" s="5" t="b">
        <v>1</v>
      </c>
    </row>
    <row r="8">
      <c r="A8" s="6" t="s">
        <v>14</v>
      </c>
      <c r="B8" s="6" t="s">
        <v>15</v>
      </c>
      <c r="C8" s="7" t="b">
        <v>0</v>
      </c>
    </row>
    <row r="9">
      <c r="C9" s="8"/>
    </row>
    <row r="10">
      <c r="A10" s="1" t="s">
        <v>16</v>
      </c>
    </row>
    <row r="11">
      <c r="A11" s="2" t="s">
        <v>1</v>
      </c>
      <c r="B11" s="2" t="s">
        <v>2</v>
      </c>
      <c r="C11" s="3" t="s">
        <v>3</v>
      </c>
    </row>
    <row r="12">
      <c r="A12" s="4" t="s">
        <v>17</v>
      </c>
      <c r="B12" s="4" t="s">
        <v>9</v>
      </c>
      <c r="C12" s="5" t="b">
        <v>1</v>
      </c>
    </row>
    <row r="13">
      <c r="A13" s="4" t="s">
        <v>18</v>
      </c>
      <c r="C13" s="8"/>
    </row>
    <row r="14">
      <c r="A14" s="4" t="s">
        <v>18</v>
      </c>
      <c r="C14" s="8"/>
    </row>
    <row r="15">
      <c r="A15" s="4" t="s">
        <v>18</v>
      </c>
      <c r="C15" s="8"/>
    </row>
    <row r="16">
      <c r="A16" s="4" t="s">
        <v>18</v>
      </c>
      <c r="C16" s="8"/>
    </row>
    <row r="17">
      <c r="C17" s="8"/>
    </row>
    <row r="18">
      <c r="A18" s="1" t="s">
        <v>19</v>
      </c>
    </row>
    <row r="19">
      <c r="A19" s="2" t="s">
        <v>1</v>
      </c>
      <c r="B19" s="2" t="s">
        <v>2</v>
      </c>
      <c r="C19" s="3" t="s">
        <v>3</v>
      </c>
    </row>
    <row r="20">
      <c r="A20" s="4" t="s">
        <v>18</v>
      </c>
      <c r="C20" s="5" t="b">
        <v>0</v>
      </c>
    </row>
    <row r="21">
      <c r="A21" s="4" t="s">
        <v>18</v>
      </c>
      <c r="C21" s="8"/>
    </row>
    <row r="22">
      <c r="A22" s="4" t="s">
        <v>18</v>
      </c>
      <c r="C22" s="8"/>
    </row>
    <row r="23">
      <c r="A23" s="4" t="s">
        <v>18</v>
      </c>
      <c r="C23" s="8"/>
    </row>
    <row r="24">
      <c r="A24" s="4" t="s">
        <v>18</v>
      </c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A31" s="4" t="s">
        <v>20</v>
      </c>
      <c r="B31" s="4" t="s">
        <v>21</v>
      </c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  <row r="1001">
      <c r="C1001" s="8"/>
    </row>
  </sheetData>
  <mergeCells count="3">
    <mergeCell ref="A1:C1"/>
    <mergeCell ref="A10:C10"/>
    <mergeCell ref="A18:C18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21.88"/>
    <col customWidth="1" min="3" max="3" width="18.25"/>
    <col customWidth="1" min="4" max="4" width="22.0"/>
    <col customWidth="1" min="5" max="5" width="24.13"/>
    <col customWidth="1" min="6" max="6" width="25.38"/>
    <col customWidth="1" min="7" max="7" width="17.88"/>
    <col customWidth="1" min="8" max="8" width="14.0"/>
    <col customWidth="1" min="9" max="9" width="15.38"/>
    <col customWidth="1" min="10" max="10" width="14.0"/>
    <col customWidth="1" min="11" max="11" width="0.5"/>
    <col customWidth="1" min="12" max="12" width="18.88"/>
    <col customWidth="1" min="13" max="13" width="81.38"/>
  </cols>
  <sheetData>
    <row r="1" ht="22.5" customHeight="1">
      <c r="A1" s="9" t="s">
        <v>22</v>
      </c>
      <c r="B1" s="10" t="s">
        <v>3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2"/>
      <c r="L1" s="13" t="s">
        <v>31</v>
      </c>
      <c r="M1" s="14" t="s">
        <v>32</v>
      </c>
    </row>
    <row r="2" ht="22.5" customHeight="1">
      <c r="A2" s="15" t="s">
        <v>33</v>
      </c>
      <c r="B2" s="16" t="s">
        <v>34</v>
      </c>
      <c r="C2" s="17">
        <v>5.0</v>
      </c>
      <c r="D2" s="18">
        <v>5.0</v>
      </c>
      <c r="E2" s="18">
        <v>5.0</v>
      </c>
      <c r="F2" s="17">
        <v>5.0</v>
      </c>
      <c r="G2" s="17">
        <f>ROUND(AVERAGE(D2:F2),0)</f>
        <v>5</v>
      </c>
      <c r="H2" s="17">
        <v>4.0</v>
      </c>
      <c r="I2" s="17">
        <v>4.0</v>
      </c>
      <c r="J2" s="19">
        <f>C2+G2+H2+I2</f>
        <v>18</v>
      </c>
      <c r="K2" s="12"/>
      <c r="L2" s="20" t="s">
        <v>35</v>
      </c>
      <c r="M2" s="21" t="s">
        <v>36</v>
      </c>
    </row>
    <row r="3" ht="22.5" customHeight="1">
      <c r="A3" s="22" t="s">
        <v>37</v>
      </c>
      <c r="B3" s="16" t="s">
        <v>34</v>
      </c>
      <c r="C3" s="17"/>
      <c r="D3" s="18"/>
      <c r="E3" s="18"/>
      <c r="F3" s="17"/>
      <c r="G3" s="17"/>
      <c r="H3" s="17"/>
      <c r="I3" s="17"/>
      <c r="J3" s="19"/>
      <c r="K3" s="12"/>
      <c r="L3" s="20" t="s">
        <v>38</v>
      </c>
      <c r="M3" s="21" t="s">
        <v>39</v>
      </c>
    </row>
    <row r="4" ht="22.5" customHeight="1">
      <c r="A4" s="22" t="s">
        <v>40</v>
      </c>
      <c r="B4" s="16" t="s">
        <v>34</v>
      </c>
      <c r="C4" s="17">
        <v>5.0</v>
      </c>
      <c r="D4" s="18">
        <v>4.0</v>
      </c>
      <c r="E4" s="18">
        <v>5.0</v>
      </c>
      <c r="F4" s="17">
        <v>5.0</v>
      </c>
      <c r="G4" s="17">
        <f t="shared" ref="G4:G17" si="1">ROUND(AVERAGE(D4:F4),0)</f>
        <v>5</v>
      </c>
      <c r="H4" s="17">
        <v>5.0</v>
      </c>
      <c r="I4" s="17">
        <v>5.0</v>
      </c>
      <c r="J4" s="18">
        <f t="shared" ref="J4:J23" si="2">C4+G4+H4+I4</f>
        <v>20</v>
      </c>
      <c r="K4" s="12"/>
      <c r="L4" s="23" t="s">
        <v>41</v>
      </c>
      <c r="M4" s="24" t="s">
        <v>42</v>
      </c>
    </row>
    <row r="5" ht="22.5" customHeight="1">
      <c r="A5" s="25" t="s">
        <v>43</v>
      </c>
      <c r="B5" s="26" t="s">
        <v>34</v>
      </c>
      <c r="C5" s="27">
        <v>5.0</v>
      </c>
      <c r="D5" s="19">
        <v>5.0</v>
      </c>
      <c r="E5" s="19">
        <v>5.0</v>
      </c>
      <c r="F5" s="27">
        <v>5.0</v>
      </c>
      <c r="G5" s="27">
        <f t="shared" si="1"/>
        <v>5</v>
      </c>
      <c r="H5" s="27">
        <v>5.0</v>
      </c>
      <c r="I5" s="27">
        <v>5.0</v>
      </c>
      <c r="J5" s="19">
        <f t="shared" si="2"/>
        <v>20</v>
      </c>
      <c r="K5" s="12"/>
      <c r="L5" s="28"/>
      <c r="M5" s="21" t="s">
        <v>44</v>
      </c>
    </row>
    <row r="6" ht="22.5" customHeight="1">
      <c r="A6" s="22" t="s">
        <v>45</v>
      </c>
      <c r="B6" s="16" t="s">
        <v>34</v>
      </c>
      <c r="C6" s="17">
        <v>5.0</v>
      </c>
      <c r="D6" s="18">
        <v>3.0</v>
      </c>
      <c r="E6" s="18">
        <v>5.0</v>
      </c>
      <c r="F6" s="17">
        <v>5.0</v>
      </c>
      <c r="G6" s="17">
        <f t="shared" si="1"/>
        <v>4</v>
      </c>
      <c r="H6" s="17">
        <v>5.0</v>
      </c>
      <c r="I6" s="17">
        <v>5.0</v>
      </c>
      <c r="J6" s="18">
        <f t="shared" si="2"/>
        <v>19</v>
      </c>
      <c r="K6" s="12"/>
      <c r="L6" s="28"/>
      <c r="M6" s="21" t="s">
        <v>46</v>
      </c>
    </row>
    <row r="7" ht="22.5" customHeight="1">
      <c r="A7" s="29" t="s">
        <v>47</v>
      </c>
      <c r="B7" s="26" t="s">
        <v>34</v>
      </c>
      <c r="C7" s="27">
        <v>5.0</v>
      </c>
      <c r="D7" s="19">
        <v>3.0</v>
      </c>
      <c r="E7" s="19">
        <v>4.0</v>
      </c>
      <c r="F7" s="27">
        <v>5.0</v>
      </c>
      <c r="G7" s="17">
        <f t="shared" si="1"/>
        <v>4</v>
      </c>
      <c r="H7" s="27">
        <v>4.0</v>
      </c>
      <c r="I7" s="27">
        <v>5.0</v>
      </c>
      <c r="J7" s="18">
        <f t="shared" si="2"/>
        <v>18</v>
      </c>
      <c r="K7" s="12"/>
      <c r="L7" s="28"/>
      <c r="M7" s="21" t="s">
        <v>48</v>
      </c>
    </row>
    <row r="8" ht="22.5" customHeight="1">
      <c r="A8" s="22" t="s">
        <v>49</v>
      </c>
      <c r="B8" s="16" t="s">
        <v>34</v>
      </c>
      <c r="C8" s="17">
        <v>5.0</v>
      </c>
      <c r="D8" s="18">
        <v>3.0</v>
      </c>
      <c r="E8" s="18">
        <v>3.0</v>
      </c>
      <c r="F8" s="17">
        <v>5.0</v>
      </c>
      <c r="G8" s="17">
        <f t="shared" si="1"/>
        <v>4</v>
      </c>
      <c r="H8" s="17">
        <v>4.0</v>
      </c>
      <c r="I8" s="17">
        <v>4.0</v>
      </c>
      <c r="J8" s="18">
        <f t="shared" si="2"/>
        <v>17</v>
      </c>
      <c r="K8" s="12"/>
      <c r="L8" s="23" t="s">
        <v>50</v>
      </c>
      <c r="M8" s="24" t="s">
        <v>51</v>
      </c>
    </row>
    <row r="9" ht="22.5" customHeight="1">
      <c r="A9" s="25" t="s">
        <v>52</v>
      </c>
      <c r="B9" s="26" t="s">
        <v>34</v>
      </c>
      <c r="C9" s="27">
        <v>4.0</v>
      </c>
      <c r="D9" s="19">
        <v>4.0</v>
      </c>
      <c r="E9" s="19">
        <v>3.0</v>
      </c>
      <c r="F9" s="27">
        <v>5.0</v>
      </c>
      <c r="G9" s="27">
        <f t="shared" si="1"/>
        <v>4</v>
      </c>
      <c r="H9" s="27">
        <v>5.0</v>
      </c>
      <c r="I9" s="27">
        <v>4.0</v>
      </c>
      <c r="J9" s="19">
        <f t="shared" si="2"/>
        <v>17</v>
      </c>
      <c r="K9" s="12"/>
      <c r="L9" s="28"/>
      <c r="M9" s="21" t="s">
        <v>53</v>
      </c>
    </row>
    <row r="10" ht="22.5" customHeight="1">
      <c r="A10" s="22" t="s">
        <v>54</v>
      </c>
      <c r="B10" s="16" t="s">
        <v>34</v>
      </c>
      <c r="C10" s="17">
        <v>5.0</v>
      </c>
      <c r="D10" s="18">
        <v>3.0</v>
      </c>
      <c r="E10" s="18">
        <v>5.0</v>
      </c>
      <c r="F10" s="17">
        <v>5.0</v>
      </c>
      <c r="G10" s="17">
        <f t="shared" si="1"/>
        <v>4</v>
      </c>
      <c r="H10" s="17">
        <v>3.0</v>
      </c>
      <c r="I10" s="17">
        <v>5.0</v>
      </c>
      <c r="J10" s="18">
        <f t="shared" si="2"/>
        <v>17</v>
      </c>
      <c r="K10" s="12"/>
      <c r="L10" s="28"/>
      <c r="M10" s="21" t="s">
        <v>55</v>
      </c>
    </row>
    <row r="11" ht="22.5" customHeight="1">
      <c r="A11" s="22" t="s">
        <v>56</v>
      </c>
      <c r="B11" s="16" t="s">
        <v>34</v>
      </c>
      <c r="C11" s="17">
        <v>5.0</v>
      </c>
      <c r="D11" s="18">
        <v>1.0</v>
      </c>
      <c r="E11" s="18">
        <v>4.0</v>
      </c>
      <c r="F11" s="17">
        <v>3.0</v>
      </c>
      <c r="G11" s="17">
        <f t="shared" si="1"/>
        <v>3</v>
      </c>
      <c r="H11" s="17">
        <v>4.0</v>
      </c>
      <c r="I11" s="17">
        <v>5.0</v>
      </c>
      <c r="J11" s="18">
        <f t="shared" si="2"/>
        <v>17</v>
      </c>
      <c r="K11" s="12"/>
      <c r="L11" s="28"/>
      <c r="M11" s="21" t="s">
        <v>57</v>
      </c>
    </row>
    <row r="12" ht="22.5" customHeight="1">
      <c r="A12" s="25" t="s">
        <v>58</v>
      </c>
      <c r="B12" s="26" t="s">
        <v>34</v>
      </c>
      <c r="C12" s="17">
        <v>5.0</v>
      </c>
      <c r="D12" s="18">
        <v>1.0</v>
      </c>
      <c r="E12" s="18">
        <v>4.0</v>
      </c>
      <c r="F12" s="17">
        <v>3.0</v>
      </c>
      <c r="G12" s="17">
        <f t="shared" si="1"/>
        <v>3</v>
      </c>
      <c r="H12" s="17">
        <v>4.0</v>
      </c>
      <c r="I12" s="17">
        <v>5.0</v>
      </c>
      <c r="J12" s="18">
        <f t="shared" si="2"/>
        <v>17</v>
      </c>
      <c r="K12" s="12"/>
      <c r="L12" s="23" t="s">
        <v>59</v>
      </c>
      <c r="M12" s="24" t="s">
        <v>60</v>
      </c>
    </row>
    <row r="13" ht="22.5" customHeight="1">
      <c r="A13" s="25" t="s">
        <v>61</v>
      </c>
      <c r="B13" s="26" t="s">
        <v>34</v>
      </c>
      <c r="C13" s="27">
        <v>5.0</v>
      </c>
      <c r="D13" s="19">
        <v>1.0</v>
      </c>
      <c r="E13" s="19">
        <v>3.0</v>
      </c>
      <c r="F13" s="27">
        <v>3.0</v>
      </c>
      <c r="G13" s="17">
        <f t="shared" si="1"/>
        <v>2</v>
      </c>
      <c r="H13" s="27">
        <v>5.0</v>
      </c>
      <c r="I13" s="27">
        <v>5.0</v>
      </c>
      <c r="J13" s="18">
        <f t="shared" si="2"/>
        <v>17</v>
      </c>
      <c r="K13" s="12"/>
      <c r="L13" s="28"/>
      <c r="M13" s="21" t="s">
        <v>62</v>
      </c>
    </row>
    <row r="14" ht="22.5" customHeight="1">
      <c r="A14" s="22" t="s">
        <v>63</v>
      </c>
      <c r="B14" s="16" t="s">
        <v>34</v>
      </c>
      <c r="C14" s="17">
        <v>5.0</v>
      </c>
      <c r="D14" s="18">
        <v>1.0</v>
      </c>
      <c r="E14" s="18">
        <v>3.0</v>
      </c>
      <c r="F14" s="17">
        <v>4.0</v>
      </c>
      <c r="G14" s="17">
        <f t="shared" si="1"/>
        <v>3</v>
      </c>
      <c r="H14" s="17">
        <v>5.0</v>
      </c>
      <c r="I14" s="17">
        <v>3.0</v>
      </c>
      <c r="J14" s="18">
        <f t="shared" si="2"/>
        <v>16</v>
      </c>
      <c r="K14" s="12"/>
      <c r="L14" s="28"/>
      <c r="M14" s="21" t="s">
        <v>64</v>
      </c>
    </row>
    <row r="15" ht="22.5" customHeight="1">
      <c r="A15" s="29" t="s">
        <v>65</v>
      </c>
      <c r="B15" s="26" t="s">
        <v>34</v>
      </c>
      <c r="C15" s="27">
        <v>5.0</v>
      </c>
      <c r="D15" s="19">
        <v>3.0</v>
      </c>
      <c r="E15" s="19">
        <v>4.0</v>
      </c>
      <c r="F15" s="27">
        <v>5.0</v>
      </c>
      <c r="G15" s="27">
        <f t="shared" si="1"/>
        <v>4</v>
      </c>
      <c r="H15" s="27">
        <v>2.0</v>
      </c>
      <c r="I15" s="27">
        <v>5.0</v>
      </c>
      <c r="J15" s="19">
        <f t="shared" si="2"/>
        <v>16</v>
      </c>
      <c r="K15" s="12"/>
      <c r="L15" s="28"/>
      <c r="M15" s="21" t="s">
        <v>66</v>
      </c>
    </row>
    <row r="16" ht="22.5" customHeight="1">
      <c r="A16" s="22" t="s">
        <v>67</v>
      </c>
      <c r="B16" s="16" t="s">
        <v>34</v>
      </c>
      <c r="C16" s="17">
        <v>4.0</v>
      </c>
      <c r="D16" s="18">
        <v>3.0</v>
      </c>
      <c r="E16" s="18">
        <v>5.0</v>
      </c>
      <c r="F16" s="17">
        <v>5.0</v>
      </c>
      <c r="G16" s="17">
        <f t="shared" si="1"/>
        <v>4</v>
      </c>
      <c r="H16" s="17">
        <v>3.0</v>
      </c>
      <c r="I16" s="17">
        <v>4.5</v>
      </c>
      <c r="J16" s="18">
        <f t="shared" si="2"/>
        <v>15.5</v>
      </c>
      <c r="K16" s="12"/>
      <c r="L16" s="28" t="s">
        <v>28</v>
      </c>
      <c r="M16" s="21" t="s">
        <v>68</v>
      </c>
    </row>
    <row r="17" ht="22.5" customHeight="1">
      <c r="A17" s="25" t="s">
        <v>69</v>
      </c>
      <c r="B17" s="16" t="s">
        <v>34</v>
      </c>
      <c r="C17" s="27">
        <v>1.0</v>
      </c>
      <c r="D17" s="19">
        <v>1.0</v>
      </c>
      <c r="E17" s="19">
        <v>1.0</v>
      </c>
      <c r="F17" s="27">
        <v>1.0</v>
      </c>
      <c r="G17" s="17">
        <f t="shared" si="1"/>
        <v>1</v>
      </c>
      <c r="H17" s="27">
        <v>5.0</v>
      </c>
      <c r="I17" s="27">
        <v>5.0</v>
      </c>
      <c r="J17" s="18">
        <f t="shared" si="2"/>
        <v>12</v>
      </c>
      <c r="K17" s="12"/>
      <c r="L17" s="30" t="s">
        <v>29</v>
      </c>
      <c r="M17" s="31" t="s">
        <v>70</v>
      </c>
    </row>
    <row r="18" ht="22.5" customHeight="1">
      <c r="A18" s="29" t="s">
        <v>71</v>
      </c>
      <c r="B18" s="16" t="s">
        <v>34</v>
      </c>
      <c r="C18" s="27"/>
      <c r="D18" s="19"/>
      <c r="E18" s="19"/>
      <c r="F18" s="27"/>
      <c r="G18" s="27"/>
      <c r="H18" s="27"/>
      <c r="I18" s="27"/>
      <c r="J18" s="19">
        <f t="shared" si="2"/>
        <v>0</v>
      </c>
      <c r="K18" s="12"/>
    </row>
    <row r="19" ht="22.5" customHeight="1">
      <c r="A19" s="29" t="s">
        <v>72</v>
      </c>
      <c r="B19" s="16" t="s">
        <v>34</v>
      </c>
      <c r="C19" s="27">
        <v>5.0</v>
      </c>
      <c r="D19" s="19">
        <v>4.0</v>
      </c>
      <c r="E19" s="19">
        <v>5.0</v>
      </c>
      <c r="F19" s="27">
        <v>5.0</v>
      </c>
      <c r="G19" s="27">
        <f t="shared" ref="G19:G23" si="3">ROUND(AVERAGE(D19:F19),0)</f>
        <v>5</v>
      </c>
      <c r="H19" s="27">
        <v>4.0</v>
      </c>
      <c r="I19" s="27">
        <v>5.0</v>
      </c>
      <c r="J19" s="19">
        <f t="shared" si="2"/>
        <v>19</v>
      </c>
      <c r="K19" s="12"/>
    </row>
    <row r="20" ht="22.5" customHeight="1">
      <c r="A20" s="25" t="s">
        <v>73</v>
      </c>
      <c r="B20" s="26" t="s">
        <v>34</v>
      </c>
      <c r="C20" s="27">
        <v>5.0</v>
      </c>
      <c r="D20" s="19">
        <v>5.0</v>
      </c>
      <c r="E20" s="19">
        <v>5.0</v>
      </c>
      <c r="F20" s="27">
        <v>5.0</v>
      </c>
      <c r="G20" s="27">
        <f t="shared" si="3"/>
        <v>5</v>
      </c>
      <c r="H20" s="27">
        <v>3.5</v>
      </c>
      <c r="I20" s="27">
        <v>5.0</v>
      </c>
      <c r="J20" s="19">
        <f t="shared" si="2"/>
        <v>18.5</v>
      </c>
      <c r="K20" s="12"/>
    </row>
    <row r="21" ht="22.5" customHeight="1">
      <c r="A21" s="22" t="s">
        <v>74</v>
      </c>
      <c r="B21" s="16" t="s">
        <v>75</v>
      </c>
      <c r="C21" s="17">
        <v>5.0</v>
      </c>
      <c r="D21" s="18">
        <v>1.0</v>
      </c>
      <c r="E21" s="18">
        <v>3.0</v>
      </c>
      <c r="F21" s="17">
        <v>3.0</v>
      </c>
      <c r="G21" s="17">
        <f t="shared" si="3"/>
        <v>2</v>
      </c>
      <c r="H21" s="17">
        <v>2.0</v>
      </c>
      <c r="I21" s="17">
        <v>2.0</v>
      </c>
      <c r="J21" s="18">
        <f t="shared" si="2"/>
        <v>11</v>
      </c>
      <c r="K21" s="12"/>
    </row>
    <row r="22" ht="22.5" customHeight="1">
      <c r="A22" s="29" t="s">
        <v>76</v>
      </c>
      <c r="B22" s="26" t="s">
        <v>75</v>
      </c>
      <c r="C22" s="27">
        <v>5.0</v>
      </c>
      <c r="D22" s="19">
        <v>1.0</v>
      </c>
      <c r="E22" s="19">
        <v>5.0</v>
      </c>
      <c r="F22" s="27">
        <v>5.0</v>
      </c>
      <c r="G22" s="17">
        <f t="shared" si="3"/>
        <v>4</v>
      </c>
      <c r="H22" s="27">
        <v>4.0</v>
      </c>
      <c r="I22" s="27">
        <v>4.0</v>
      </c>
      <c r="J22" s="18">
        <f t="shared" si="2"/>
        <v>17</v>
      </c>
      <c r="K22" s="12"/>
    </row>
    <row r="23" ht="22.5" customHeight="1">
      <c r="A23" s="25" t="s">
        <v>77</v>
      </c>
      <c r="B23" s="26" t="s">
        <v>75</v>
      </c>
      <c r="C23" s="27">
        <v>5.0</v>
      </c>
      <c r="D23" s="19">
        <v>3.0</v>
      </c>
      <c r="E23" s="19">
        <v>5.0</v>
      </c>
      <c r="F23" s="27">
        <v>5.0</v>
      </c>
      <c r="G23" s="27">
        <f t="shared" si="3"/>
        <v>4</v>
      </c>
      <c r="H23" s="27">
        <v>3.0</v>
      </c>
      <c r="I23" s="27">
        <v>3.0</v>
      </c>
      <c r="J23" s="19">
        <f t="shared" si="2"/>
        <v>15</v>
      </c>
      <c r="K23" s="12"/>
    </row>
    <row r="24" ht="22.5" customHeight="1">
      <c r="A24" s="25"/>
      <c r="B24" s="26"/>
      <c r="C24" s="27"/>
      <c r="D24" s="19"/>
      <c r="E24" s="19"/>
      <c r="F24" s="27"/>
      <c r="G24" s="27"/>
      <c r="H24" s="27"/>
      <c r="I24" s="27"/>
      <c r="J24" s="19"/>
      <c r="K24" s="12"/>
    </row>
    <row r="25" ht="22.5" customHeight="1">
      <c r="A25" s="25"/>
      <c r="B25" s="32"/>
      <c r="C25" s="27"/>
      <c r="D25" s="19"/>
      <c r="E25" s="19"/>
      <c r="F25" s="27"/>
      <c r="G25" s="27"/>
      <c r="H25" s="27"/>
      <c r="I25" s="27"/>
      <c r="J25" s="19"/>
      <c r="K25" s="12"/>
    </row>
    <row r="26" ht="22.5" customHeight="1">
      <c r="A26" s="22"/>
      <c r="B26" s="33"/>
      <c r="C26" s="17"/>
      <c r="D26" s="18"/>
      <c r="E26" s="18"/>
      <c r="F26" s="17"/>
      <c r="G26" s="17"/>
      <c r="H26" s="17"/>
      <c r="I26" s="17"/>
      <c r="J26" s="18"/>
      <c r="K26" s="12"/>
    </row>
    <row r="27" ht="22.5" customHeight="1">
      <c r="A27" s="29"/>
      <c r="B27" s="33"/>
      <c r="C27" s="27"/>
      <c r="D27" s="19"/>
      <c r="E27" s="19"/>
      <c r="F27" s="27"/>
      <c r="G27" s="27"/>
      <c r="H27" s="27"/>
      <c r="I27" s="27"/>
      <c r="J27" s="19"/>
      <c r="K27" s="12"/>
    </row>
    <row r="28" ht="22.5" customHeight="1">
      <c r="A28" s="29"/>
      <c r="B28" s="33"/>
      <c r="C28" s="27"/>
      <c r="D28" s="19"/>
      <c r="E28" s="19"/>
      <c r="F28" s="27"/>
      <c r="G28" s="27"/>
      <c r="H28" s="27"/>
      <c r="I28" s="27"/>
      <c r="J28" s="19"/>
      <c r="K28" s="12"/>
    </row>
    <row r="29" ht="22.5" customHeight="1">
      <c r="A29" s="29"/>
      <c r="B29" s="33"/>
      <c r="C29" s="27"/>
      <c r="D29" s="19"/>
      <c r="E29" s="19"/>
      <c r="F29" s="27"/>
      <c r="G29" s="27"/>
      <c r="H29" s="27"/>
      <c r="I29" s="27"/>
      <c r="J29" s="19"/>
      <c r="K29" s="12"/>
    </row>
    <row r="30" ht="22.5" customHeight="1">
      <c r="A30" s="29"/>
      <c r="B30" s="33"/>
      <c r="C30" s="27"/>
      <c r="D30" s="19"/>
      <c r="E30" s="19"/>
      <c r="F30" s="27"/>
      <c r="G30" s="27"/>
      <c r="H30" s="27"/>
      <c r="I30" s="27"/>
      <c r="J30" s="19"/>
      <c r="K30" s="12"/>
    </row>
    <row r="31" ht="22.5" customHeight="1">
      <c r="A31" s="29"/>
      <c r="B31" s="16"/>
      <c r="C31" s="27"/>
      <c r="D31" s="19"/>
      <c r="E31" s="19"/>
      <c r="F31" s="27"/>
      <c r="G31" s="27"/>
      <c r="H31" s="27"/>
      <c r="I31" s="27"/>
      <c r="J31" s="19"/>
      <c r="K31" s="12"/>
    </row>
    <row r="32">
      <c r="A32" s="34"/>
      <c r="B32" s="34"/>
      <c r="C32" s="35"/>
      <c r="D32" s="8"/>
      <c r="E32" s="8"/>
      <c r="F32" s="35"/>
      <c r="G32" s="35"/>
      <c r="H32" s="35"/>
      <c r="I32" s="35"/>
      <c r="J32" s="8"/>
      <c r="K32" s="12"/>
    </row>
    <row r="33">
      <c r="A33" s="34"/>
      <c r="B33" s="34"/>
      <c r="C33" s="35"/>
      <c r="D33" s="8"/>
      <c r="E33" s="8"/>
      <c r="F33" s="35"/>
      <c r="G33" s="35"/>
      <c r="H33" s="35"/>
      <c r="I33" s="35"/>
      <c r="J33" s="8"/>
      <c r="K33" s="12"/>
    </row>
    <row r="34">
      <c r="A34" s="36"/>
      <c r="B34" s="36"/>
      <c r="C34" s="35"/>
      <c r="D34" s="8"/>
      <c r="E34" s="8"/>
      <c r="F34" s="35"/>
      <c r="G34" s="35"/>
      <c r="H34" s="35"/>
      <c r="I34" s="35"/>
      <c r="J34" s="8"/>
      <c r="K34" s="12"/>
    </row>
    <row r="35">
      <c r="A35" s="36"/>
      <c r="B35" s="36"/>
      <c r="C35" s="35"/>
      <c r="D35" s="8"/>
      <c r="E35" s="8"/>
      <c r="F35" s="35"/>
      <c r="G35" s="35"/>
      <c r="H35" s="35"/>
      <c r="I35" s="35"/>
      <c r="J35" s="8"/>
      <c r="K35" s="12"/>
    </row>
    <row r="36">
      <c r="A36" s="36"/>
      <c r="B36" s="36"/>
      <c r="C36" s="35"/>
      <c r="D36" s="8"/>
      <c r="E36" s="8"/>
      <c r="F36" s="35"/>
      <c r="G36" s="35"/>
      <c r="H36" s="35"/>
      <c r="I36" s="35"/>
      <c r="J36" s="8"/>
      <c r="K36" s="12"/>
    </row>
    <row r="37">
      <c r="A37" s="36"/>
      <c r="B37" s="36"/>
      <c r="C37" s="35"/>
      <c r="D37" s="8"/>
      <c r="E37" s="8"/>
      <c r="F37" s="35"/>
      <c r="G37" s="35"/>
      <c r="H37" s="35"/>
      <c r="I37" s="35"/>
      <c r="J37" s="8"/>
      <c r="K37" s="12"/>
    </row>
    <row r="38">
      <c r="A38" s="36"/>
      <c r="B38" s="36"/>
      <c r="C38" s="35"/>
      <c r="D38" s="8"/>
      <c r="E38" s="8"/>
      <c r="F38" s="35"/>
      <c r="G38" s="35"/>
      <c r="H38" s="35"/>
      <c r="I38" s="35"/>
      <c r="J38" s="8"/>
      <c r="K38" s="12"/>
    </row>
    <row r="39">
      <c r="A39" s="36"/>
      <c r="B39" s="36"/>
      <c r="C39" s="35"/>
      <c r="D39" s="8"/>
      <c r="E39" s="8"/>
      <c r="F39" s="35"/>
      <c r="G39" s="35"/>
      <c r="H39" s="35"/>
      <c r="I39" s="35"/>
      <c r="J39" s="8"/>
      <c r="K39" s="12"/>
    </row>
    <row r="40">
      <c r="A40" s="36"/>
      <c r="B40" s="36"/>
      <c r="C40" s="35"/>
      <c r="D40" s="8"/>
      <c r="E40" s="8"/>
      <c r="F40" s="35"/>
      <c r="G40" s="35"/>
      <c r="H40" s="35"/>
      <c r="I40" s="35"/>
      <c r="J40" s="8"/>
      <c r="K40" s="12"/>
    </row>
    <row r="41">
      <c r="A41" s="36"/>
      <c r="B41" s="36"/>
      <c r="C41" s="35"/>
      <c r="D41" s="8"/>
      <c r="E41" s="8"/>
      <c r="F41" s="35"/>
      <c r="G41" s="35"/>
      <c r="H41" s="35"/>
      <c r="I41" s="35"/>
      <c r="J41" s="8"/>
      <c r="K41" s="12"/>
    </row>
    <row r="42">
      <c r="A42" s="36"/>
      <c r="B42" s="36"/>
      <c r="C42" s="35"/>
      <c r="D42" s="8"/>
      <c r="E42" s="8"/>
      <c r="F42" s="35"/>
      <c r="G42" s="35"/>
      <c r="H42" s="35"/>
      <c r="I42" s="35"/>
      <c r="J42" s="8"/>
      <c r="K42" s="12"/>
    </row>
    <row r="43">
      <c r="A43" s="36"/>
      <c r="B43" s="36"/>
      <c r="C43" s="35"/>
      <c r="D43" s="8"/>
      <c r="E43" s="8"/>
      <c r="F43" s="35"/>
      <c r="G43" s="35"/>
      <c r="H43" s="35"/>
      <c r="I43" s="35"/>
      <c r="J43" s="8"/>
      <c r="K43" s="12"/>
    </row>
    <row r="44">
      <c r="A44" s="36"/>
      <c r="B44" s="36"/>
      <c r="C44" s="35"/>
      <c r="D44" s="8"/>
      <c r="E44" s="8"/>
      <c r="F44" s="35"/>
      <c r="G44" s="35"/>
      <c r="H44" s="35"/>
      <c r="I44" s="35"/>
      <c r="J44" s="8"/>
      <c r="K44" s="12"/>
    </row>
    <row r="45">
      <c r="A45" s="36"/>
      <c r="B45" s="36"/>
      <c r="C45" s="35"/>
      <c r="D45" s="8"/>
      <c r="E45" s="8"/>
      <c r="F45" s="35"/>
      <c r="G45" s="35"/>
      <c r="H45" s="35"/>
      <c r="I45" s="35"/>
      <c r="J45" s="8"/>
      <c r="K45" s="12"/>
    </row>
    <row r="46">
      <c r="A46" s="36"/>
      <c r="B46" s="36"/>
      <c r="C46" s="35"/>
      <c r="D46" s="8"/>
      <c r="E46" s="8"/>
      <c r="F46" s="35"/>
      <c r="G46" s="35"/>
      <c r="H46" s="35"/>
      <c r="I46" s="35"/>
      <c r="J46" s="8"/>
      <c r="K46" s="12"/>
    </row>
    <row r="47">
      <c r="A47" s="36"/>
      <c r="B47" s="36"/>
      <c r="C47" s="35"/>
      <c r="D47" s="8"/>
      <c r="E47" s="8"/>
      <c r="F47" s="35"/>
      <c r="G47" s="35"/>
      <c r="H47" s="35"/>
      <c r="I47" s="35"/>
      <c r="J47" s="8"/>
      <c r="K47" s="12"/>
    </row>
    <row r="48">
      <c r="A48" s="36"/>
      <c r="B48" s="36"/>
      <c r="C48" s="35"/>
      <c r="D48" s="8"/>
      <c r="E48" s="8"/>
      <c r="F48" s="35"/>
      <c r="G48" s="35"/>
      <c r="H48" s="35"/>
      <c r="I48" s="35"/>
      <c r="J48" s="8"/>
      <c r="K48" s="12"/>
    </row>
    <row r="49">
      <c r="A49" s="36"/>
      <c r="B49" s="36"/>
      <c r="C49" s="35"/>
      <c r="D49" s="8"/>
      <c r="E49" s="8"/>
      <c r="F49" s="35"/>
      <c r="G49" s="35"/>
      <c r="H49" s="35"/>
      <c r="I49" s="35"/>
      <c r="J49" s="8"/>
      <c r="K49" s="12"/>
    </row>
    <row r="50">
      <c r="A50" s="36"/>
      <c r="B50" s="36"/>
      <c r="C50" s="35"/>
      <c r="D50" s="8"/>
      <c r="E50" s="8"/>
      <c r="F50" s="35"/>
      <c r="G50" s="35"/>
      <c r="H50" s="35"/>
      <c r="I50" s="35"/>
      <c r="J50" s="8"/>
      <c r="K50" s="12"/>
    </row>
    <row r="51">
      <c r="A51" s="36"/>
      <c r="B51" s="36"/>
      <c r="C51" s="35"/>
      <c r="D51" s="8"/>
      <c r="E51" s="8"/>
      <c r="F51" s="35"/>
      <c r="G51" s="35"/>
      <c r="H51" s="35"/>
      <c r="I51" s="35"/>
      <c r="J51" s="8"/>
      <c r="K51" s="12"/>
    </row>
    <row r="52">
      <c r="A52" s="36"/>
      <c r="B52" s="36"/>
      <c r="C52" s="35"/>
      <c r="D52" s="8"/>
      <c r="E52" s="8"/>
      <c r="F52" s="35"/>
      <c r="G52" s="35"/>
      <c r="H52" s="35"/>
      <c r="I52" s="35"/>
      <c r="J52" s="8"/>
      <c r="K52" s="12"/>
    </row>
    <row r="53">
      <c r="A53" s="36"/>
      <c r="B53" s="36"/>
      <c r="C53" s="35"/>
      <c r="D53" s="8"/>
      <c r="E53" s="8"/>
      <c r="F53" s="35"/>
      <c r="G53" s="35"/>
      <c r="H53" s="35"/>
      <c r="I53" s="35"/>
      <c r="J53" s="8"/>
      <c r="K53" s="12"/>
    </row>
    <row r="54">
      <c r="A54" s="36"/>
      <c r="B54" s="36"/>
      <c r="C54" s="35"/>
      <c r="D54" s="8"/>
      <c r="E54" s="8"/>
      <c r="F54" s="35"/>
      <c r="G54" s="35"/>
      <c r="H54" s="35"/>
      <c r="I54" s="35"/>
      <c r="J54" s="8"/>
      <c r="K54" s="12"/>
    </row>
    <row r="55">
      <c r="A55" s="36"/>
      <c r="B55" s="36"/>
      <c r="C55" s="35"/>
      <c r="D55" s="8"/>
      <c r="E55" s="8"/>
      <c r="F55" s="35"/>
      <c r="G55" s="35"/>
      <c r="H55" s="35"/>
      <c r="I55" s="35"/>
      <c r="J55" s="8"/>
      <c r="K55" s="12"/>
    </row>
    <row r="56">
      <c r="A56" s="36"/>
      <c r="B56" s="36"/>
      <c r="C56" s="35"/>
      <c r="D56" s="8"/>
      <c r="E56" s="8"/>
      <c r="F56" s="35"/>
      <c r="G56" s="35"/>
      <c r="H56" s="35"/>
      <c r="I56" s="35"/>
      <c r="J56" s="8"/>
      <c r="K56" s="12"/>
    </row>
    <row r="57">
      <c r="A57" s="36"/>
      <c r="B57" s="36"/>
      <c r="C57" s="35"/>
      <c r="D57" s="8"/>
      <c r="E57" s="8"/>
      <c r="F57" s="35"/>
      <c r="G57" s="35"/>
      <c r="H57" s="35"/>
      <c r="I57" s="35"/>
      <c r="J57" s="8"/>
      <c r="K57" s="12"/>
    </row>
    <row r="58">
      <c r="A58" s="36"/>
      <c r="B58" s="36"/>
      <c r="C58" s="35"/>
      <c r="D58" s="8"/>
      <c r="E58" s="8"/>
      <c r="F58" s="35"/>
      <c r="G58" s="35"/>
      <c r="H58" s="35"/>
      <c r="I58" s="35"/>
      <c r="J58" s="8"/>
      <c r="K58" s="12"/>
    </row>
    <row r="59">
      <c r="A59" s="36"/>
      <c r="B59" s="36"/>
      <c r="C59" s="35"/>
      <c r="D59" s="8"/>
      <c r="E59" s="8"/>
      <c r="F59" s="35"/>
      <c r="G59" s="35"/>
      <c r="H59" s="35"/>
      <c r="I59" s="35"/>
      <c r="J59" s="8"/>
      <c r="K59" s="12"/>
    </row>
    <row r="60">
      <c r="A60" s="36"/>
      <c r="B60" s="36"/>
      <c r="C60" s="35"/>
      <c r="D60" s="8"/>
      <c r="E60" s="8"/>
      <c r="F60" s="35"/>
      <c r="G60" s="35"/>
      <c r="H60" s="35"/>
      <c r="I60" s="35"/>
      <c r="J60" s="8"/>
      <c r="K60" s="12"/>
    </row>
    <row r="61">
      <c r="A61" s="36"/>
      <c r="B61" s="36"/>
      <c r="C61" s="35"/>
      <c r="D61" s="8"/>
      <c r="E61" s="8"/>
      <c r="F61" s="35"/>
      <c r="G61" s="35"/>
      <c r="H61" s="35"/>
      <c r="I61" s="35"/>
      <c r="J61" s="8"/>
      <c r="K61" s="12"/>
    </row>
    <row r="62">
      <c r="A62" s="36"/>
      <c r="B62" s="36"/>
      <c r="C62" s="35"/>
      <c r="D62" s="8"/>
      <c r="E62" s="8"/>
      <c r="F62" s="35"/>
      <c r="G62" s="35"/>
      <c r="H62" s="35"/>
      <c r="I62" s="35"/>
      <c r="J62" s="8"/>
      <c r="K62" s="12"/>
    </row>
    <row r="63">
      <c r="A63" s="36"/>
      <c r="B63" s="36"/>
      <c r="C63" s="35"/>
      <c r="D63" s="8"/>
      <c r="E63" s="8"/>
      <c r="F63" s="35"/>
      <c r="G63" s="35"/>
      <c r="H63" s="35"/>
      <c r="I63" s="35"/>
      <c r="J63" s="8"/>
      <c r="K63" s="12"/>
    </row>
    <row r="64">
      <c r="A64" s="36"/>
      <c r="B64" s="36"/>
      <c r="C64" s="35"/>
      <c r="D64" s="8"/>
      <c r="E64" s="8"/>
      <c r="F64" s="35"/>
      <c r="G64" s="35"/>
      <c r="H64" s="35"/>
      <c r="I64" s="35"/>
      <c r="J64" s="8"/>
      <c r="K64" s="12"/>
    </row>
    <row r="65">
      <c r="A65" s="36"/>
      <c r="B65" s="36"/>
      <c r="C65" s="35"/>
      <c r="D65" s="8"/>
      <c r="E65" s="8"/>
      <c r="F65" s="35"/>
      <c r="G65" s="35"/>
      <c r="H65" s="35"/>
      <c r="I65" s="35"/>
      <c r="J65" s="8"/>
      <c r="K65" s="12"/>
    </row>
    <row r="66">
      <c r="A66" s="36"/>
      <c r="B66" s="36"/>
      <c r="C66" s="35"/>
      <c r="D66" s="8"/>
      <c r="E66" s="8"/>
      <c r="F66" s="35"/>
      <c r="G66" s="35"/>
      <c r="H66" s="35"/>
      <c r="I66" s="35"/>
      <c r="J66" s="8"/>
      <c r="K66" s="12"/>
    </row>
    <row r="67">
      <c r="A67" s="36"/>
      <c r="B67" s="36"/>
      <c r="C67" s="35"/>
      <c r="D67" s="8"/>
      <c r="E67" s="8"/>
      <c r="F67" s="35"/>
      <c r="G67" s="35"/>
      <c r="H67" s="35"/>
      <c r="I67" s="35"/>
      <c r="J67" s="8"/>
      <c r="K67" s="12"/>
    </row>
    <row r="68">
      <c r="A68" s="36"/>
      <c r="B68" s="36"/>
      <c r="C68" s="35"/>
      <c r="D68" s="8"/>
      <c r="E68" s="8"/>
      <c r="F68" s="35"/>
      <c r="G68" s="35"/>
      <c r="H68" s="35"/>
      <c r="I68" s="35"/>
      <c r="J68" s="8"/>
      <c r="K68" s="12"/>
    </row>
    <row r="69">
      <c r="A69" s="36"/>
      <c r="B69" s="36"/>
      <c r="C69" s="35"/>
      <c r="D69" s="8"/>
      <c r="E69" s="8"/>
      <c r="F69" s="35"/>
      <c r="G69" s="35"/>
      <c r="H69" s="35"/>
      <c r="I69" s="35"/>
      <c r="J69" s="8"/>
      <c r="K69" s="12"/>
    </row>
    <row r="70">
      <c r="A70" s="36"/>
      <c r="B70" s="36"/>
      <c r="C70" s="35"/>
      <c r="D70" s="8"/>
      <c r="E70" s="8"/>
      <c r="F70" s="35"/>
      <c r="G70" s="35"/>
      <c r="H70" s="35"/>
      <c r="I70" s="35"/>
      <c r="J70" s="8"/>
      <c r="K70" s="12"/>
    </row>
    <row r="71">
      <c r="A71" s="36"/>
      <c r="B71" s="36"/>
      <c r="C71" s="35"/>
      <c r="D71" s="8"/>
      <c r="E71" s="8"/>
      <c r="F71" s="35"/>
      <c r="G71" s="35"/>
      <c r="H71" s="35"/>
      <c r="I71" s="35"/>
      <c r="J71" s="8"/>
      <c r="K71" s="12"/>
    </row>
    <row r="72">
      <c r="A72" s="36"/>
      <c r="B72" s="36"/>
      <c r="C72" s="35"/>
      <c r="D72" s="8"/>
      <c r="E72" s="8"/>
      <c r="F72" s="35"/>
      <c r="G72" s="35"/>
      <c r="H72" s="35"/>
      <c r="I72" s="35"/>
      <c r="J72" s="8"/>
      <c r="K72" s="12"/>
    </row>
    <row r="73">
      <c r="A73" s="36"/>
      <c r="B73" s="36"/>
      <c r="C73" s="35"/>
      <c r="D73" s="8"/>
      <c r="E73" s="8"/>
      <c r="F73" s="35"/>
      <c r="G73" s="35"/>
      <c r="H73" s="35"/>
      <c r="I73" s="35"/>
      <c r="J73" s="8"/>
      <c r="K73" s="12"/>
    </row>
    <row r="74">
      <c r="A74" s="36"/>
      <c r="B74" s="36"/>
      <c r="C74" s="35"/>
      <c r="D74" s="8"/>
      <c r="E74" s="8"/>
      <c r="F74" s="35"/>
      <c r="G74" s="35"/>
      <c r="H74" s="35"/>
      <c r="I74" s="35"/>
      <c r="J74" s="8"/>
      <c r="K74" s="12"/>
    </row>
    <row r="75">
      <c r="A75" s="36"/>
      <c r="B75" s="36"/>
      <c r="C75" s="35"/>
      <c r="D75" s="8"/>
      <c r="E75" s="8"/>
      <c r="F75" s="35"/>
      <c r="G75" s="35"/>
      <c r="H75" s="35"/>
      <c r="I75" s="35"/>
      <c r="J75" s="8"/>
      <c r="K75" s="12"/>
    </row>
    <row r="76">
      <c r="A76" s="36"/>
      <c r="B76" s="36"/>
      <c r="C76" s="35"/>
      <c r="D76" s="8"/>
      <c r="E76" s="8"/>
      <c r="F76" s="35"/>
      <c r="G76" s="35"/>
      <c r="H76" s="35"/>
      <c r="I76" s="35"/>
      <c r="J76" s="8"/>
      <c r="K76" s="12"/>
    </row>
    <row r="77">
      <c r="A77" s="36"/>
      <c r="B77" s="36"/>
      <c r="C77" s="35"/>
      <c r="D77" s="8"/>
      <c r="E77" s="8"/>
      <c r="F77" s="35"/>
      <c r="G77" s="35"/>
      <c r="H77" s="35"/>
      <c r="I77" s="35"/>
      <c r="J77" s="8"/>
      <c r="K77" s="12"/>
    </row>
    <row r="78">
      <c r="A78" s="36"/>
      <c r="B78" s="36"/>
      <c r="C78" s="35"/>
      <c r="D78" s="8"/>
      <c r="E78" s="8"/>
      <c r="F78" s="35"/>
      <c r="G78" s="35"/>
      <c r="H78" s="35"/>
      <c r="I78" s="35"/>
      <c r="J78" s="8"/>
      <c r="K78" s="12"/>
    </row>
    <row r="79">
      <c r="A79" s="36"/>
      <c r="B79" s="36"/>
      <c r="C79" s="35"/>
      <c r="D79" s="8"/>
      <c r="E79" s="8"/>
      <c r="F79" s="35"/>
      <c r="G79" s="35"/>
      <c r="H79" s="35"/>
      <c r="I79" s="35"/>
      <c r="J79" s="8"/>
      <c r="K79" s="12"/>
    </row>
    <row r="80">
      <c r="A80" s="36"/>
      <c r="B80" s="36"/>
      <c r="C80" s="35"/>
      <c r="D80" s="8"/>
      <c r="E80" s="8"/>
      <c r="F80" s="35"/>
      <c r="G80" s="35"/>
      <c r="H80" s="35"/>
      <c r="I80" s="35"/>
      <c r="J80" s="8"/>
      <c r="K80" s="12"/>
    </row>
    <row r="81">
      <c r="A81" s="36"/>
      <c r="B81" s="36"/>
      <c r="C81" s="35"/>
      <c r="D81" s="8"/>
      <c r="E81" s="8"/>
      <c r="F81" s="35"/>
      <c r="G81" s="35"/>
      <c r="H81" s="35"/>
      <c r="I81" s="35"/>
      <c r="J81" s="8"/>
      <c r="K81" s="12"/>
    </row>
    <row r="82">
      <c r="A82" s="36"/>
      <c r="B82" s="36"/>
      <c r="C82" s="35"/>
      <c r="D82" s="8"/>
      <c r="E82" s="8"/>
      <c r="F82" s="35"/>
      <c r="G82" s="35"/>
      <c r="H82" s="35"/>
      <c r="I82" s="35"/>
      <c r="J82" s="8"/>
      <c r="K82" s="12"/>
    </row>
    <row r="83">
      <c r="A83" s="36"/>
      <c r="B83" s="36"/>
      <c r="C83" s="35"/>
      <c r="D83" s="8"/>
      <c r="E83" s="8"/>
      <c r="F83" s="35"/>
      <c r="G83" s="35"/>
      <c r="H83" s="35"/>
      <c r="I83" s="35"/>
      <c r="J83" s="8"/>
      <c r="K83" s="12"/>
    </row>
    <row r="84">
      <c r="A84" s="36"/>
      <c r="B84" s="36"/>
      <c r="C84" s="35"/>
      <c r="D84" s="8"/>
      <c r="E84" s="8"/>
      <c r="F84" s="35"/>
      <c r="G84" s="35"/>
      <c r="H84" s="35"/>
      <c r="I84" s="35"/>
      <c r="J84" s="8"/>
      <c r="K84" s="12"/>
    </row>
    <row r="85">
      <c r="A85" s="36"/>
      <c r="B85" s="36"/>
      <c r="C85" s="35"/>
      <c r="D85" s="8"/>
      <c r="E85" s="8"/>
      <c r="F85" s="35"/>
      <c r="G85" s="35"/>
      <c r="H85" s="35"/>
      <c r="I85" s="35"/>
      <c r="J85" s="8"/>
      <c r="K85" s="12"/>
    </row>
    <row r="86">
      <c r="A86" s="36"/>
      <c r="B86" s="36"/>
      <c r="C86" s="35"/>
      <c r="D86" s="8"/>
      <c r="E86" s="8"/>
      <c r="F86" s="35"/>
      <c r="G86" s="35"/>
      <c r="H86" s="35"/>
      <c r="I86" s="35"/>
      <c r="J86" s="8"/>
      <c r="K86" s="12"/>
    </row>
    <row r="87">
      <c r="A87" s="36"/>
      <c r="B87" s="36"/>
      <c r="C87" s="35"/>
      <c r="D87" s="8"/>
      <c r="E87" s="8"/>
      <c r="F87" s="35"/>
      <c r="G87" s="35"/>
      <c r="H87" s="35"/>
      <c r="I87" s="35"/>
      <c r="J87" s="8"/>
      <c r="K87" s="12"/>
    </row>
    <row r="88">
      <c r="A88" s="36"/>
      <c r="B88" s="36"/>
      <c r="C88" s="35"/>
      <c r="D88" s="8"/>
      <c r="E88" s="8"/>
      <c r="F88" s="35"/>
      <c r="G88" s="35"/>
      <c r="H88" s="35"/>
      <c r="I88" s="35"/>
      <c r="J88" s="8"/>
      <c r="K88" s="12"/>
    </row>
    <row r="89">
      <c r="A89" s="36"/>
      <c r="B89" s="36"/>
      <c r="C89" s="35"/>
      <c r="D89" s="8"/>
      <c r="E89" s="8"/>
      <c r="F89" s="35"/>
      <c r="G89" s="35"/>
      <c r="H89" s="35"/>
      <c r="I89" s="35"/>
      <c r="J89" s="8"/>
      <c r="K89" s="12"/>
    </row>
    <row r="90">
      <c r="A90" s="36"/>
      <c r="B90" s="36"/>
      <c r="C90" s="35"/>
      <c r="D90" s="8"/>
      <c r="E90" s="8"/>
      <c r="F90" s="35"/>
      <c r="G90" s="35"/>
      <c r="H90" s="35"/>
      <c r="I90" s="35"/>
      <c r="J90" s="8"/>
      <c r="K90" s="12"/>
    </row>
    <row r="91">
      <c r="A91" s="36"/>
      <c r="B91" s="36"/>
      <c r="C91" s="35"/>
      <c r="D91" s="8"/>
      <c r="E91" s="8"/>
      <c r="F91" s="35"/>
      <c r="G91" s="35"/>
      <c r="H91" s="35"/>
      <c r="I91" s="35"/>
      <c r="J91" s="8"/>
      <c r="K91" s="12"/>
    </row>
    <row r="92">
      <c r="A92" s="36"/>
      <c r="B92" s="36"/>
      <c r="C92" s="35"/>
      <c r="D92" s="8"/>
      <c r="E92" s="8"/>
      <c r="F92" s="35"/>
      <c r="G92" s="35"/>
      <c r="H92" s="35"/>
      <c r="I92" s="35"/>
      <c r="J92" s="8"/>
      <c r="K92" s="12"/>
    </row>
    <row r="93">
      <c r="A93" s="36"/>
      <c r="B93" s="36"/>
      <c r="C93" s="35"/>
      <c r="D93" s="8"/>
      <c r="E93" s="8"/>
      <c r="F93" s="35"/>
      <c r="G93" s="35"/>
      <c r="H93" s="35"/>
      <c r="I93" s="35"/>
      <c r="J93" s="8"/>
      <c r="K93" s="12"/>
    </row>
    <row r="94">
      <c r="A94" s="36"/>
      <c r="B94" s="36"/>
      <c r="C94" s="35"/>
      <c r="D94" s="8"/>
      <c r="E94" s="8"/>
      <c r="F94" s="35"/>
      <c r="G94" s="35"/>
      <c r="H94" s="35"/>
      <c r="I94" s="35"/>
      <c r="J94" s="8"/>
      <c r="K94" s="12"/>
    </row>
    <row r="95">
      <c r="A95" s="36"/>
      <c r="B95" s="36"/>
      <c r="C95" s="35"/>
      <c r="D95" s="8"/>
      <c r="E95" s="8"/>
      <c r="F95" s="35"/>
      <c r="G95" s="35"/>
      <c r="H95" s="35"/>
      <c r="I95" s="35"/>
      <c r="J95" s="8"/>
      <c r="K95" s="12"/>
    </row>
    <row r="96">
      <c r="A96" s="36"/>
      <c r="B96" s="36"/>
      <c r="C96" s="35"/>
      <c r="D96" s="8"/>
      <c r="E96" s="8"/>
      <c r="F96" s="35"/>
      <c r="G96" s="35"/>
      <c r="H96" s="35"/>
      <c r="I96" s="35"/>
      <c r="J96" s="8"/>
      <c r="K96" s="12"/>
    </row>
    <row r="97">
      <c r="A97" s="36"/>
      <c r="B97" s="36"/>
      <c r="C97" s="35"/>
      <c r="D97" s="8"/>
      <c r="E97" s="8"/>
      <c r="F97" s="35"/>
      <c r="G97" s="35"/>
      <c r="H97" s="35"/>
      <c r="I97" s="35"/>
      <c r="J97" s="8"/>
      <c r="K97" s="12"/>
    </row>
    <row r="98">
      <c r="A98" s="36"/>
      <c r="B98" s="36"/>
      <c r="C98" s="35"/>
      <c r="D98" s="8"/>
      <c r="E98" s="8"/>
      <c r="F98" s="35"/>
      <c r="G98" s="35"/>
      <c r="H98" s="35"/>
      <c r="I98" s="35"/>
      <c r="J98" s="8"/>
      <c r="K98" s="12"/>
    </row>
    <row r="99">
      <c r="A99" s="36"/>
      <c r="B99" s="36"/>
      <c r="C99" s="35"/>
      <c r="D99" s="8"/>
      <c r="E99" s="8"/>
      <c r="F99" s="35"/>
      <c r="G99" s="35"/>
      <c r="H99" s="35"/>
      <c r="I99" s="35"/>
      <c r="J99" s="8"/>
      <c r="K99" s="12"/>
    </row>
    <row r="100">
      <c r="A100" s="36"/>
      <c r="B100" s="36"/>
      <c r="C100" s="35"/>
      <c r="D100" s="8"/>
      <c r="E100" s="8"/>
      <c r="F100" s="35"/>
      <c r="G100" s="35"/>
      <c r="H100" s="35"/>
      <c r="I100" s="35"/>
      <c r="J100" s="8"/>
      <c r="K100" s="12"/>
    </row>
    <row r="101">
      <c r="A101" s="36"/>
      <c r="B101" s="36"/>
      <c r="C101" s="35"/>
      <c r="D101" s="8"/>
      <c r="E101" s="8"/>
      <c r="F101" s="35"/>
      <c r="G101" s="35"/>
      <c r="H101" s="35"/>
      <c r="I101" s="35"/>
      <c r="J101" s="8"/>
      <c r="K101" s="12"/>
    </row>
    <row r="102">
      <c r="A102" s="36"/>
      <c r="B102" s="36"/>
      <c r="C102" s="35"/>
      <c r="D102" s="8"/>
      <c r="E102" s="8"/>
      <c r="F102" s="35"/>
      <c r="G102" s="35"/>
      <c r="H102" s="35"/>
      <c r="I102" s="35"/>
      <c r="J102" s="8"/>
      <c r="K102" s="12"/>
    </row>
    <row r="103">
      <c r="A103" s="36"/>
      <c r="B103" s="36"/>
      <c r="C103" s="35"/>
      <c r="D103" s="8"/>
      <c r="E103" s="8"/>
      <c r="F103" s="35"/>
      <c r="G103" s="35"/>
      <c r="H103" s="35"/>
      <c r="I103" s="35"/>
      <c r="J103" s="8"/>
      <c r="K103" s="12"/>
    </row>
    <row r="104">
      <c r="A104" s="36"/>
      <c r="B104" s="36"/>
      <c r="C104" s="35"/>
      <c r="D104" s="8"/>
      <c r="E104" s="8"/>
      <c r="F104" s="35"/>
      <c r="G104" s="35"/>
      <c r="H104" s="35"/>
      <c r="I104" s="35"/>
      <c r="J104" s="8"/>
      <c r="K104" s="12"/>
    </row>
    <row r="105">
      <c r="A105" s="36"/>
      <c r="B105" s="36"/>
      <c r="C105" s="35"/>
      <c r="D105" s="8"/>
      <c r="E105" s="8"/>
      <c r="F105" s="35"/>
      <c r="G105" s="35"/>
      <c r="H105" s="35"/>
      <c r="I105" s="35"/>
      <c r="J105" s="8"/>
      <c r="K105" s="12"/>
    </row>
    <row r="106">
      <c r="A106" s="36"/>
      <c r="B106" s="36"/>
      <c r="C106" s="35"/>
      <c r="D106" s="8"/>
      <c r="E106" s="8"/>
      <c r="F106" s="35"/>
      <c r="G106" s="35"/>
      <c r="H106" s="35"/>
      <c r="I106" s="35"/>
      <c r="J106" s="8"/>
      <c r="K106" s="12"/>
    </row>
    <row r="107">
      <c r="A107" s="36"/>
      <c r="B107" s="36"/>
      <c r="C107" s="35"/>
      <c r="D107" s="8"/>
      <c r="E107" s="8"/>
      <c r="F107" s="35"/>
      <c r="G107" s="35"/>
      <c r="H107" s="35"/>
      <c r="I107" s="35"/>
      <c r="J107" s="8"/>
      <c r="K107" s="12"/>
    </row>
    <row r="108">
      <c r="A108" s="36"/>
      <c r="B108" s="36"/>
      <c r="C108" s="35"/>
      <c r="D108" s="8"/>
      <c r="E108" s="8"/>
      <c r="F108" s="35"/>
      <c r="G108" s="35"/>
      <c r="H108" s="35"/>
      <c r="I108" s="35"/>
      <c r="J108" s="8"/>
      <c r="K108" s="12"/>
    </row>
    <row r="109">
      <c r="A109" s="36"/>
      <c r="B109" s="36"/>
      <c r="C109" s="35"/>
      <c r="D109" s="8"/>
      <c r="E109" s="8"/>
      <c r="F109" s="35"/>
      <c r="G109" s="35"/>
      <c r="H109" s="35"/>
      <c r="I109" s="35"/>
      <c r="J109" s="8"/>
      <c r="K109" s="12"/>
    </row>
    <row r="110">
      <c r="A110" s="36"/>
      <c r="B110" s="36"/>
      <c r="C110" s="35"/>
      <c r="D110" s="8"/>
      <c r="E110" s="8"/>
      <c r="F110" s="35"/>
      <c r="G110" s="35"/>
      <c r="H110" s="35"/>
      <c r="I110" s="35"/>
      <c r="J110" s="8"/>
      <c r="K110" s="12"/>
    </row>
    <row r="111">
      <c r="A111" s="36"/>
      <c r="B111" s="36"/>
      <c r="C111" s="35"/>
      <c r="D111" s="8"/>
      <c r="E111" s="8"/>
      <c r="F111" s="35"/>
      <c r="G111" s="35"/>
      <c r="H111" s="35"/>
      <c r="I111" s="35"/>
      <c r="J111" s="8"/>
      <c r="K111" s="12"/>
    </row>
    <row r="112">
      <c r="A112" s="36"/>
      <c r="B112" s="36"/>
      <c r="C112" s="35"/>
      <c r="D112" s="8"/>
      <c r="E112" s="8"/>
      <c r="F112" s="35"/>
      <c r="G112" s="35"/>
      <c r="H112" s="35"/>
      <c r="I112" s="35"/>
      <c r="J112" s="8"/>
      <c r="K112" s="12"/>
    </row>
    <row r="113">
      <c r="A113" s="36"/>
      <c r="B113" s="36"/>
      <c r="C113" s="35"/>
      <c r="D113" s="8"/>
      <c r="E113" s="8"/>
      <c r="F113" s="35"/>
      <c r="G113" s="35"/>
      <c r="H113" s="35"/>
      <c r="I113" s="35"/>
      <c r="J113" s="8"/>
      <c r="K113" s="12"/>
    </row>
    <row r="114">
      <c r="A114" s="36"/>
      <c r="B114" s="36"/>
      <c r="C114" s="35"/>
      <c r="D114" s="8"/>
      <c r="E114" s="8"/>
      <c r="F114" s="35"/>
      <c r="G114" s="35"/>
      <c r="H114" s="35"/>
      <c r="I114" s="35"/>
      <c r="J114" s="8"/>
      <c r="K114" s="12"/>
    </row>
    <row r="115">
      <c r="A115" s="36"/>
      <c r="B115" s="36"/>
      <c r="C115" s="35"/>
      <c r="D115" s="8"/>
      <c r="E115" s="8"/>
      <c r="F115" s="35"/>
      <c r="G115" s="35"/>
      <c r="H115" s="35"/>
      <c r="I115" s="35"/>
      <c r="J115" s="8"/>
      <c r="K115" s="12"/>
    </row>
    <row r="116">
      <c r="A116" s="36"/>
      <c r="B116" s="36"/>
      <c r="C116" s="35"/>
      <c r="D116" s="8"/>
      <c r="E116" s="8"/>
      <c r="F116" s="35"/>
      <c r="G116" s="35"/>
      <c r="H116" s="35"/>
      <c r="I116" s="35"/>
      <c r="J116" s="8"/>
      <c r="K116" s="12"/>
    </row>
    <row r="117">
      <c r="A117" s="36"/>
      <c r="B117" s="36"/>
      <c r="C117" s="35"/>
      <c r="D117" s="8"/>
      <c r="E117" s="8"/>
      <c r="F117" s="35"/>
      <c r="G117" s="35"/>
      <c r="H117" s="35"/>
      <c r="I117" s="35"/>
      <c r="J117" s="8"/>
      <c r="K117" s="12"/>
    </row>
    <row r="118">
      <c r="A118" s="36"/>
      <c r="B118" s="36"/>
      <c r="C118" s="35"/>
      <c r="D118" s="8"/>
      <c r="E118" s="8"/>
      <c r="F118" s="35"/>
      <c r="G118" s="35"/>
      <c r="H118" s="35"/>
      <c r="I118" s="35"/>
      <c r="J118" s="8"/>
      <c r="K118" s="12"/>
    </row>
    <row r="119">
      <c r="A119" s="36"/>
      <c r="B119" s="36"/>
      <c r="C119" s="35"/>
      <c r="D119" s="8"/>
      <c r="E119" s="8"/>
      <c r="F119" s="35"/>
      <c r="G119" s="35"/>
      <c r="H119" s="35"/>
      <c r="I119" s="35"/>
      <c r="J119" s="8"/>
      <c r="K119" s="12"/>
    </row>
    <row r="120">
      <c r="A120" s="36"/>
      <c r="B120" s="36"/>
      <c r="C120" s="35"/>
      <c r="D120" s="8"/>
      <c r="E120" s="8"/>
      <c r="F120" s="35"/>
      <c r="G120" s="35"/>
      <c r="H120" s="35"/>
      <c r="I120" s="35"/>
      <c r="J120" s="8"/>
      <c r="K120" s="12"/>
    </row>
    <row r="121">
      <c r="A121" s="36"/>
      <c r="B121" s="36"/>
      <c r="C121" s="35"/>
      <c r="D121" s="8"/>
      <c r="E121" s="8"/>
      <c r="F121" s="35"/>
      <c r="G121" s="35"/>
      <c r="H121" s="35"/>
      <c r="I121" s="35"/>
      <c r="J121" s="8"/>
      <c r="K121" s="12"/>
    </row>
    <row r="122">
      <c r="A122" s="36"/>
      <c r="B122" s="36"/>
      <c r="C122" s="35"/>
      <c r="D122" s="8"/>
      <c r="E122" s="8"/>
      <c r="F122" s="35"/>
      <c r="G122" s="35"/>
      <c r="H122" s="35"/>
      <c r="I122" s="35"/>
      <c r="J122" s="8"/>
      <c r="K122" s="12"/>
    </row>
    <row r="123">
      <c r="A123" s="36"/>
      <c r="B123" s="36"/>
      <c r="C123" s="35"/>
      <c r="D123" s="8"/>
      <c r="E123" s="8"/>
      <c r="F123" s="35"/>
      <c r="G123" s="35"/>
      <c r="H123" s="35"/>
      <c r="I123" s="35"/>
      <c r="J123" s="8"/>
      <c r="K123" s="12"/>
    </row>
    <row r="124">
      <c r="A124" s="36"/>
      <c r="B124" s="36"/>
      <c r="C124" s="35"/>
      <c r="D124" s="8"/>
      <c r="E124" s="8"/>
      <c r="F124" s="35"/>
      <c r="G124" s="35"/>
      <c r="H124" s="35"/>
      <c r="I124" s="35"/>
      <c r="J124" s="8"/>
      <c r="K124" s="12"/>
    </row>
    <row r="125">
      <c r="A125" s="36"/>
      <c r="B125" s="36"/>
      <c r="C125" s="35"/>
      <c r="D125" s="8"/>
      <c r="E125" s="8"/>
      <c r="F125" s="35"/>
      <c r="G125" s="35"/>
      <c r="H125" s="35"/>
      <c r="I125" s="35"/>
      <c r="J125" s="8"/>
      <c r="K125" s="12"/>
    </row>
    <row r="126">
      <c r="A126" s="36"/>
      <c r="B126" s="36"/>
      <c r="C126" s="35"/>
      <c r="D126" s="8"/>
      <c r="E126" s="8"/>
      <c r="F126" s="35"/>
      <c r="G126" s="35"/>
      <c r="H126" s="35"/>
      <c r="I126" s="35"/>
      <c r="J126" s="8"/>
      <c r="K126" s="12"/>
    </row>
    <row r="127">
      <c r="A127" s="36"/>
      <c r="B127" s="36"/>
      <c r="C127" s="35"/>
      <c r="D127" s="8"/>
      <c r="E127" s="8"/>
      <c r="F127" s="35"/>
      <c r="G127" s="35"/>
      <c r="H127" s="35"/>
      <c r="I127" s="35"/>
      <c r="J127" s="8"/>
      <c r="K127" s="12"/>
    </row>
    <row r="128">
      <c r="A128" s="36"/>
      <c r="B128" s="36"/>
      <c r="C128" s="35"/>
      <c r="D128" s="8"/>
      <c r="E128" s="8"/>
      <c r="F128" s="35"/>
      <c r="G128" s="35"/>
      <c r="H128" s="35"/>
      <c r="I128" s="35"/>
      <c r="J128" s="8"/>
      <c r="K128" s="12"/>
    </row>
    <row r="129">
      <c r="A129" s="36"/>
      <c r="B129" s="36"/>
      <c r="C129" s="35"/>
      <c r="D129" s="8"/>
      <c r="E129" s="8"/>
      <c r="F129" s="35"/>
      <c r="G129" s="35"/>
      <c r="H129" s="35"/>
      <c r="I129" s="35"/>
      <c r="J129" s="8"/>
      <c r="K129" s="12"/>
    </row>
    <row r="130">
      <c r="A130" s="36"/>
      <c r="B130" s="36"/>
      <c r="C130" s="35"/>
      <c r="D130" s="8"/>
      <c r="E130" s="8"/>
      <c r="F130" s="35"/>
      <c r="G130" s="35"/>
      <c r="H130" s="35"/>
      <c r="I130" s="35"/>
      <c r="J130" s="8"/>
      <c r="K130" s="12"/>
    </row>
    <row r="131">
      <c r="A131" s="36"/>
      <c r="B131" s="36"/>
      <c r="C131" s="35"/>
      <c r="D131" s="8"/>
      <c r="E131" s="8"/>
      <c r="F131" s="35"/>
      <c r="G131" s="35"/>
      <c r="H131" s="35"/>
      <c r="I131" s="35"/>
      <c r="J131" s="8"/>
      <c r="K131" s="12"/>
    </row>
    <row r="132">
      <c r="A132" s="36"/>
      <c r="B132" s="36"/>
      <c r="C132" s="35"/>
      <c r="D132" s="8"/>
      <c r="E132" s="8"/>
      <c r="F132" s="35"/>
      <c r="G132" s="35"/>
      <c r="H132" s="35"/>
      <c r="I132" s="35"/>
      <c r="J132" s="8"/>
      <c r="K132" s="12"/>
    </row>
    <row r="133">
      <c r="A133" s="36"/>
      <c r="B133" s="36"/>
      <c r="C133" s="35"/>
      <c r="D133" s="8"/>
      <c r="E133" s="8"/>
      <c r="F133" s="35"/>
      <c r="G133" s="35"/>
      <c r="H133" s="35"/>
      <c r="I133" s="35"/>
      <c r="J133" s="8"/>
      <c r="K133" s="12"/>
    </row>
    <row r="134">
      <c r="A134" s="36"/>
      <c r="B134" s="36"/>
      <c r="C134" s="35"/>
      <c r="D134" s="8"/>
      <c r="E134" s="8"/>
      <c r="F134" s="35"/>
      <c r="G134" s="35"/>
      <c r="H134" s="35"/>
      <c r="I134" s="35"/>
      <c r="J134" s="8"/>
      <c r="K134" s="12"/>
    </row>
    <row r="135">
      <c r="A135" s="36"/>
      <c r="B135" s="36"/>
      <c r="C135" s="35"/>
      <c r="D135" s="8"/>
      <c r="E135" s="8"/>
      <c r="F135" s="35"/>
      <c r="G135" s="35"/>
      <c r="H135" s="35"/>
      <c r="I135" s="35"/>
      <c r="J135" s="8"/>
      <c r="K135" s="12"/>
    </row>
    <row r="136">
      <c r="A136" s="36"/>
      <c r="B136" s="36"/>
      <c r="C136" s="35"/>
      <c r="D136" s="8"/>
      <c r="E136" s="8"/>
      <c r="F136" s="35"/>
      <c r="G136" s="35"/>
      <c r="H136" s="35"/>
      <c r="I136" s="35"/>
      <c r="J136" s="8"/>
      <c r="K136" s="12"/>
    </row>
    <row r="137">
      <c r="A137" s="36"/>
      <c r="B137" s="36"/>
      <c r="C137" s="35"/>
      <c r="D137" s="8"/>
      <c r="E137" s="8"/>
      <c r="F137" s="35"/>
      <c r="G137" s="35"/>
      <c r="H137" s="35"/>
      <c r="I137" s="35"/>
      <c r="J137" s="8"/>
      <c r="K137" s="12"/>
    </row>
    <row r="138">
      <c r="A138" s="36"/>
      <c r="B138" s="36"/>
      <c r="C138" s="35"/>
      <c r="D138" s="8"/>
      <c r="E138" s="8"/>
      <c r="F138" s="35"/>
      <c r="G138" s="35"/>
      <c r="H138" s="35"/>
      <c r="I138" s="35"/>
      <c r="J138" s="8"/>
      <c r="K138" s="12"/>
    </row>
    <row r="139">
      <c r="A139" s="36"/>
      <c r="B139" s="36"/>
      <c r="C139" s="35"/>
      <c r="D139" s="8"/>
      <c r="E139" s="8"/>
      <c r="F139" s="35"/>
      <c r="G139" s="35"/>
      <c r="H139" s="35"/>
      <c r="I139" s="35"/>
      <c r="J139" s="8"/>
      <c r="K139" s="12"/>
    </row>
    <row r="140">
      <c r="A140" s="36"/>
      <c r="B140" s="36"/>
      <c r="C140" s="35"/>
      <c r="D140" s="8"/>
      <c r="E140" s="8"/>
      <c r="F140" s="35"/>
      <c r="G140" s="35"/>
      <c r="H140" s="35"/>
      <c r="I140" s="35"/>
      <c r="J140" s="8"/>
      <c r="K140" s="12"/>
    </row>
    <row r="141">
      <c r="A141" s="36"/>
      <c r="B141" s="36"/>
      <c r="C141" s="35"/>
      <c r="D141" s="8"/>
      <c r="E141" s="8"/>
      <c r="F141" s="35"/>
      <c r="G141" s="35"/>
      <c r="H141" s="35"/>
      <c r="I141" s="35"/>
      <c r="J141" s="8"/>
      <c r="K141" s="12"/>
    </row>
    <row r="142">
      <c r="A142" s="36"/>
      <c r="B142" s="36"/>
      <c r="C142" s="35"/>
      <c r="D142" s="8"/>
      <c r="E142" s="8"/>
      <c r="F142" s="35"/>
      <c r="G142" s="35"/>
      <c r="H142" s="35"/>
      <c r="I142" s="35"/>
      <c r="J142" s="8"/>
      <c r="K142" s="12"/>
    </row>
    <row r="143">
      <c r="A143" s="36"/>
      <c r="B143" s="36"/>
      <c r="C143" s="35"/>
      <c r="D143" s="8"/>
      <c r="E143" s="8"/>
      <c r="F143" s="35"/>
      <c r="G143" s="35"/>
      <c r="H143" s="35"/>
      <c r="I143" s="35"/>
      <c r="J143" s="8"/>
      <c r="K143" s="12"/>
    </row>
    <row r="144">
      <c r="A144" s="36"/>
      <c r="B144" s="36"/>
      <c r="C144" s="35"/>
      <c r="D144" s="8"/>
      <c r="E144" s="8"/>
      <c r="F144" s="35"/>
      <c r="G144" s="35"/>
      <c r="H144" s="35"/>
      <c r="I144" s="35"/>
      <c r="J144" s="8"/>
      <c r="K144" s="12"/>
    </row>
    <row r="145">
      <c r="A145" s="36"/>
      <c r="B145" s="36"/>
      <c r="C145" s="35"/>
      <c r="D145" s="8"/>
      <c r="E145" s="8"/>
      <c r="F145" s="35"/>
      <c r="G145" s="35"/>
      <c r="H145" s="35"/>
      <c r="I145" s="35"/>
      <c r="J145" s="8"/>
      <c r="K145" s="12"/>
    </row>
    <row r="146">
      <c r="A146" s="36"/>
      <c r="B146" s="36"/>
      <c r="C146" s="35"/>
      <c r="D146" s="8"/>
      <c r="E146" s="8"/>
      <c r="F146" s="35"/>
      <c r="G146" s="35"/>
      <c r="H146" s="35"/>
      <c r="I146" s="35"/>
      <c r="J146" s="8"/>
      <c r="K146" s="12"/>
    </row>
    <row r="147">
      <c r="A147" s="36"/>
      <c r="B147" s="36"/>
      <c r="C147" s="35"/>
      <c r="D147" s="8"/>
      <c r="E147" s="8"/>
      <c r="F147" s="35"/>
      <c r="G147" s="35"/>
      <c r="H147" s="35"/>
      <c r="I147" s="35"/>
      <c r="J147" s="8"/>
      <c r="K147" s="12"/>
    </row>
    <row r="148">
      <c r="A148" s="36"/>
      <c r="B148" s="36"/>
      <c r="C148" s="35"/>
      <c r="D148" s="8"/>
      <c r="E148" s="8"/>
      <c r="F148" s="35"/>
      <c r="G148" s="35"/>
      <c r="H148" s="35"/>
      <c r="I148" s="35"/>
      <c r="J148" s="8"/>
      <c r="K148" s="12"/>
    </row>
    <row r="149">
      <c r="A149" s="36"/>
      <c r="B149" s="36"/>
      <c r="C149" s="35"/>
      <c r="D149" s="8"/>
      <c r="E149" s="8"/>
      <c r="F149" s="35"/>
      <c r="G149" s="35"/>
      <c r="H149" s="35"/>
      <c r="I149" s="35"/>
      <c r="J149" s="8"/>
      <c r="K149" s="12"/>
    </row>
    <row r="150">
      <c r="A150" s="36"/>
      <c r="B150" s="36"/>
      <c r="C150" s="35"/>
      <c r="D150" s="8"/>
      <c r="E150" s="8"/>
      <c r="F150" s="35"/>
      <c r="G150" s="35"/>
      <c r="H150" s="35"/>
      <c r="I150" s="35"/>
      <c r="J150" s="8"/>
      <c r="K150" s="12"/>
    </row>
    <row r="151">
      <c r="A151" s="36"/>
      <c r="B151" s="36"/>
      <c r="C151" s="35"/>
      <c r="D151" s="8"/>
      <c r="E151" s="8"/>
      <c r="F151" s="35"/>
      <c r="G151" s="35"/>
      <c r="H151" s="35"/>
      <c r="I151" s="35"/>
      <c r="J151" s="8"/>
      <c r="K151" s="12"/>
    </row>
    <row r="152">
      <c r="A152" s="36"/>
      <c r="B152" s="36"/>
      <c r="C152" s="35"/>
      <c r="D152" s="8"/>
      <c r="E152" s="8"/>
      <c r="F152" s="35"/>
      <c r="G152" s="35"/>
      <c r="H152" s="35"/>
      <c r="I152" s="35"/>
      <c r="J152" s="8"/>
      <c r="K152" s="12"/>
    </row>
    <row r="153">
      <c r="A153" s="36"/>
      <c r="B153" s="36"/>
      <c r="C153" s="35"/>
      <c r="D153" s="8"/>
      <c r="E153" s="8"/>
      <c r="F153" s="35"/>
      <c r="G153" s="35"/>
      <c r="H153" s="35"/>
      <c r="I153" s="35"/>
      <c r="J153" s="8"/>
      <c r="K153" s="12"/>
    </row>
    <row r="154">
      <c r="A154" s="36"/>
      <c r="B154" s="36"/>
      <c r="C154" s="35"/>
      <c r="D154" s="8"/>
      <c r="E154" s="8"/>
      <c r="F154" s="35"/>
      <c r="G154" s="35"/>
      <c r="H154" s="35"/>
      <c r="I154" s="35"/>
      <c r="J154" s="8"/>
      <c r="K154" s="12"/>
    </row>
    <row r="155">
      <c r="A155" s="36"/>
      <c r="B155" s="36"/>
      <c r="C155" s="35"/>
      <c r="D155" s="8"/>
      <c r="E155" s="8"/>
      <c r="F155" s="35"/>
      <c r="G155" s="35"/>
      <c r="H155" s="35"/>
      <c r="I155" s="35"/>
      <c r="J155" s="8"/>
      <c r="K155" s="12"/>
    </row>
    <row r="156">
      <c r="A156" s="36"/>
      <c r="B156" s="36"/>
      <c r="C156" s="35"/>
      <c r="D156" s="8"/>
      <c r="E156" s="8"/>
      <c r="F156" s="35"/>
      <c r="G156" s="35"/>
      <c r="H156" s="35"/>
      <c r="I156" s="35"/>
      <c r="J156" s="8"/>
      <c r="K156" s="12"/>
    </row>
    <row r="157">
      <c r="A157" s="36"/>
      <c r="B157" s="36"/>
      <c r="C157" s="35"/>
      <c r="D157" s="8"/>
      <c r="E157" s="8"/>
      <c r="F157" s="35"/>
      <c r="G157" s="35"/>
      <c r="H157" s="35"/>
      <c r="I157" s="35"/>
      <c r="J157" s="8"/>
      <c r="K157" s="12"/>
    </row>
    <row r="158">
      <c r="A158" s="36"/>
      <c r="B158" s="36"/>
      <c r="C158" s="35"/>
      <c r="D158" s="8"/>
      <c r="E158" s="8"/>
      <c r="F158" s="35"/>
      <c r="G158" s="35"/>
      <c r="H158" s="35"/>
      <c r="I158" s="35"/>
      <c r="J158" s="8"/>
      <c r="K158" s="12"/>
    </row>
    <row r="159">
      <c r="A159" s="36"/>
      <c r="B159" s="36"/>
      <c r="C159" s="35"/>
      <c r="D159" s="8"/>
      <c r="E159" s="8"/>
      <c r="F159" s="35"/>
      <c r="G159" s="35"/>
      <c r="H159" s="35"/>
      <c r="I159" s="35"/>
      <c r="J159" s="8"/>
      <c r="K159" s="12"/>
    </row>
    <row r="160">
      <c r="A160" s="36"/>
      <c r="B160" s="36"/>
      <c r="C160" s="35"/>
      <c r="D160" s="8"/>
      <c r="E160" s="8"/>
      <c r="F160" s="35"/>
      <c r="G160" s="35"/>
      <c r="H160" s="35"/>
      <c r="I160" s="35"/>
      <c r="J160" s="8"/>
      <c r="K160" s="12"/>
    </row>
    <row r="161">
      <c r="A161" s="36"/>
      <c r="B161" s="36"/>
      <c r="C161" s="35"/>
      <c r="D161" s="8"/>
      <c r="E161" s="8"/>
      <c r="F161" s="35"/>
      <c r="G161" s="35"/>
      <c r="H161" s="35"/>
      <c r="I161" s="35"/>
      <c r="J161" s="8"/>
      <c r="K161" s="12"/>
    </row>
    <row r="162">
      <c r="A162" s="36"/>
      <c r="B162" s="36"/>
      <c r="C162" s="35"/>
      <c r="D162" s="8"/>
      <c r="E162" s="8"/>
      <c r="F162" s="35"/>
      <c r="G162" s="35"/>
      <c r="H162" s="35"/>
      <c r="I162" s="35"/>
      <c r="J162" s="8"/>
      <c r="K162" s="12"/>
    </row>
    <row r="163">
      <c r="A163" s="36"/>
      <c r="B163" s="36"/>
      <c r="C163" s="35"/>
      <c r="D163" s="8"/>
      <c r="E163" s="8"/>
      <c r="F163" s="35"/>
      <c r="G163" s="35"/>
      <c r="H163" s="35"/>
      <c r="I163" s="35"/>
      <c r="J163" s="8"/>
      <c r="K163" s="12"/>
    </row>
    <row r="164">
      <c r="A164" s="36"/>
      <c r="B164" s="36"/>
      <c r="C164" s="35"/>
      <c r="D164" s="8"/>
      <c r="E164" s="8"/>
      <c r="F164" s="35"/>
      <c r="G164" s="35"/>
      <c r="H164" s="35"/>
      <c r="I164" s="35"/>
      <c r="J164" s="8"/>
      <c r="K164" s="12"/>
    </row>
    <row r="165">
      <c r="A165" s="36"/>
      <c r="B165" s="36"/>
      <c r="C165" s="35"/>
      <c r="D165" s="8"/>
      <c r="E165" s="8"/>
      <c r="F165" s="35"/>
      <c r="G165" s="35"/>
      <c r="H165" s="35"/>
      <c r="I165" s="35"/>
      <c r="J165" s="8"/>
      <c r="K165" s="12"/>
    </row>
    <row r="166">
      <c r="A166" s="36"/>
      <c r="B166" s="36"/>
      <c r="C166" s="35"/>
      <c r="D166" s="8"/>
      <c r="E166" s="8"/>
      <c r="F166" s="35"/>
      <c r="G166" s="35"/>
      <c r="H166" s="35"/>
      <c r="I166" s="35"/>
      <c r="J166" s="8"/>
      <c r="K166" s="12"/>
    </row>
    <row r="167">
      <c r="A167" s="36"/>
      <c r="B167" s="36"/>
      <c r="C167" s="35"/>
      <c r="D167" s="8"/>
      <c r="E167" s="8"/>
      <c r="F167" s="35"/>
      <c r="G167" s="35"/>
      <c r="H167" s="35"/>
      <c r="I167" s="35"/>
      <c r="J167" s="8"/>
      <c r="K167" s="12"/>
    </row>
    <row r="168">
      <c r="A168" s="36"/>
      <c r="B168" s="36"/>
      <c r="C168" s="35"/>
      <c r="D168" s="8"/>
      <c r="E168" s="8"/>
      <c r="F168" s="35"/>
      <c r="G168" s="35"/>
      <c r="H168" s="35"/>
      <c r="I168" s="35"/>
      <c r="J168" s="8"/>
      <c r="K168" s="12"/>
    </row>
    <row r="169">
      <c r="A169" s="36"/>
      <c r="B169" s="36"/>
      <c r="C169" s="35"/>
      <c r="D169" s="8"/>
      <c r="E169" s="8"/>
      <c r="F169" s="35"/>
      <c r="G169" s="35"/>
      <c r="H169" s="35"/>
      <c r="I169" s="35"/>
      <c r="J169" s="8"/>
      <c r="K169" s="12"/>
    </row>
    <row r="170">
      <c r="A170" s="36"/>
      <c r="B170" s="36"/>
      <c r="C170" s="35"/>
      <c r="D170" s="8"/>
      <c r="E170" s="8"/>
      <c r="F170" s="35"/>
      <c r="G170" s="35"/>
      <c r="H170" s="35"/>
      <c r="I170" s="35"/>
      <c r="J170" s="8"/>
      <c r="K170" s="12"/>
    </row>
    <row r="171">
      <c r="A171" s="36"/>
      <c r="B171" s="36"/>
      <c r="C171" s="35"/>
      <c r="D171" s="8"/>
      <c r="E171" s="8"/>
      <c r="F171" s="35"/>
      <c r="G171" s="35"/>
      <c r="H171" s="35"/>
      <c r="I171" s="35"/>
      <c r="J171" s="8"/>
      <c r="K171" s="12"/>
    </row>
    <row r="172">
      <c r="A172" s="36"/>
      <c r="B172" s="36"/>
      <c r="C172" s="35"/>
      <c r="D172" s="8"/>
      <c r="E172" s="8"/>
      <c r="F172" s="35"/>
      <c r="G172" s="35"/>
      <c r="H172" s="35"/>
      <c r="I172" s="35"/>
      <c r="J172" s="8"/>
      <c r="K172" s="12"/>
    </row>
    <row r="173">
      <c r="A173" s="36"/>
      <c r="B173" s="36"/>
      <c r="C173" s="35"/>
      <c r="D173" s="8"/>
      <c r="E173" s="8"/>
      <c r="F173" s="35"/>
      <c r="G173" s="35"/>
      <c r="H173" s="35"/>
      <c r="I173" s="35"/>
      <c r="J173" s="8"/>
      <c r="K173" s="12"/>
    </row>
    <row r="174">
      <c r="A174" s="36"/>
      <c r="B174" s="36"/>
      <c r="C174" s="35"/>
      <c r="D174" s="8"/>
      <c r="E174" s="8"/>
      <c r="F174" s="35"/>
      <c r="G174" s="35"/>
      <c r="H174" s="35"/>
      <c r="I174" s="35"/>
      <c r="J174" s="8"/>
      <c r="K174" s="12"/>
    </row>
    <row r="175">
      <c r="A175" s="36"/>
      <c r="B175" s="36"/>
      <c r="C175" s="35"/>
      <c r="D175" s="8"/>
      <c r="E175" s="8"/>
      <c r="F175" s="35"/>
      <c r="G175" s="35"/>
      <c r="H175" s="35"/>
      <c r="I175" s="35"/>
      <c r="J175" s="8"/>
      <c r="K175" s="12"/>
    </row>
    <row r="176">
      <c r="A176" s="36"/>
      <c r="B176" s="36"/>
      <c r="C176" s="35"/>
      <c r="D176" s="8"/>
      <c r="E176" s="8"/>
      <c r="F176" s="35"/>
      <c r="G176" s="35"/>
      <c r="H176" s="35"/>
      <c r="I176" s="35"/>
      <c r="J176" s="8"/>
      <c r="K176" s="12"/>
    </row>
    <row r="177">
      <c r="A177" s="36"/>
      <c r="B177" s="36"/>
      <c r="C177" s="35"/>
      <c r="D177" s="8"/>
      <c r="E177" s="8"/>
      <c r="F177" s="35"/>
      <c r="G177" s="35"/>
      <c r="H177" s="35"/>
      <c r="I177" s="35"/>
      <c r="J177" s="8"/>
      <c r="K177" s="12"/>
    </row>
    <row r="178">
      <c r="A178" s="36"/>
      <c r="B178" s="36"/>
      <c r="C178" s="35"/>
      <c r="D178" s="8"/>
      <c r="E178" s="8"/>
      <c r="F178" s="35"/>
      <c r="G178" s="35"/>
      <c r="H178" s="35"/>
      <c r="I178" s="35"/>
      <c r="J178" s="8"/>
      <c r="K178" s="12"/>
    </row>
    <row r="179">
      <c r="A179" s="36"/>
      <c r="B179" s="36"/>
      <c r="C179" s="35"/>
      <c r="D179" s="8"/>
      <c r="E179" s="8"/>
      <c r="F179" s="35"/>
      <c r="G179" s="35"/>
      <c r="H179" s="35"/>
      <c r="I179" s="35"/>
      <c r="J179" s="8"/>
      <c r="K179" s="12"/>
    </row>
    <row r="180">
      <c r="A180" s="36"/>
      <c r="B180" s="36"/>
      <c r="C180" s="35"/>
      <c r="D180" s="8"/>
      <c r="E180" s="8"/>
      <c r="F180" s="35"/>
      <c r="G180" s="35"/>
      <c r="H180" s="35"/>
      <c r="I180" s="35"/>
      <c r="J180" s="8"/>
      <c r="K180" s="12"/>
    </row>
    <row r="181">
      <c r="A181" s="36"/>
      <c r="B181" s="36"/>
      <c r="C181" s="35"/>
      <c r="D181" s="8"/>
      <c r="E181" s="8"/>
      <c r="F181" s="35"/>
      <c r="G181" s="35"/>
      <c r="H181" s="35"/>
      <c r="I181" s="35"/>
      <c r="J181" s="8"/>
      <c r="K181" s="12"/>
    </row>
    <row r="182">
      <c r="A182" s="36"/>
      <c r="B182" s="36"/>
      <c r="C182" s="35"/>
      <c r="D182" s="8"/>
      <c r="E182" s="8"/>
      <c r="F182" s="35"/>
      <c r="G182" s="35"/>
      <c r="H182" s="35"/>
      <c r="I182" s="35"/>
      <c r="J182" s="8"/>
      <c r="K182" s="12"/>
    </row>
    <row r="183">
      <c r="A183" s="36"/>
      <c r="B183" s="36"/>
      <c r="C183" s="35"/>
      <c r="D183" s="8"/>
      <c r="E183" s="8"/>
      <c r="F183" s="35"/>
      <c r="G183" s="35"/>
      <c r="H183" s="35"/>
      <c r="I183" s="35"/>
      <c r="J183" s="8"/>
      <c r="K183" s="12"/>
    </row>
    <row r="184">
      <c r="A184" s="36"/>
      <c r="B184" s="36"/>
      <c r="C184" s="35"/>
      <c r="D184" s="8"/>
      <c r="E184" s="8"/>
      <c r="F184" s="35"/>
      <c r="G184" s="35"/>
      <c r="H184" s="35"/>
      <c r="I184" s="35"/>
      <c r="J184" s="8"/>
      <c r="K184" s="12"/>
    </row>
    <row r="185">
      <c r="A185" s="36"/>
      <c r="B185" s="36"/>
      <c r="C185" s="35"/>
      <c r="D185" s="8"/>
      <c r="E185" s="8"/>
      <c r="F185" s="35"/>
      <c r="G185" s="35"/>
      <c r="H185" s="35"/>
      <c r="I185" s="35"/>
      <c r="J185" s="8"/>
      <c r="K185" s="12"/>
    </row>
    <row r="186">
      <c r="A186" s="36"/>
      <c r="B186" s="36"/>
      <c r="C186" s="35"/>
      <c r="D186" s="8"/>
      <c r="E186" s="8"/>
      <c r="F186" s="35"/>
      <c r="G186" s="35"/>
      <c r="H186" s="35"/>
      <c r="I186" s="35"/>
      <c r="J186" s="8"/>
      <c r="K186" s="12"/>
    </row>
    <row r="187">
      <c r="A187" s="36"/>
      <c r="B187" s="36"/>
      <c r="C187" s="35"/>
      <c r="D187" s="8"/>
      <c r="E187" s="8"/>
      <c r="F187" s="35"/>
      <c r="G187" s="35"/>
      <c r="H187" s="35"/>
      <c r="I187" s="35"/>
      <c r="J187" s="8"/>
      <c r="K187" s="12"/>
    </row>
    <row r="188">
      <c r="A188" s="36"/>
      <c r="B188" s="36"/>
      <c r="C188" s="35"/>
      <c r="D188" s="8"/>
      <c r="E188" s="8"/>
      <c r="F188" s="35"/>
      <c r="G188" s="35"/>
      <c r="H188" s="35"/>
      <c r="I188" s="35"/>
      <c r="J188" s="8"/>
      <c r="K188" s="12"/>
    </row>
    <row r="189">
      <c r="A189" s="36"/>
      <c r="B189" s="36"/>
      <c r="C189" s="35"/>
      <c r="D189" s="8"/>
      <c r="E189" s="8"/>
      <c r="F189" s="35"/>
      <c r="G189" s="35"/>
      <c r="H189" s="35"/>
      <c r="I189" s="35"/>
      <c r="J189" s="8"/>
      <c r="K189" s="12"/>
    </row>
    <row r="190">
      <c r="A190" s="36"/>
      <c r="B190" s="36"/>
      <c r="C190" s="35"/>
      <c r="D190" s="8"/>
      <c r="E190" s="8"/>
      <c r="F190" s="35"/>
      <c r="G190" s="35"/>
      <c r="H190" s="35"/>
      <c r="I190" s="35"/>
      <c r="J190" s="8"/>
      <c r="K190" s="12"/>
    </row>
    <row r="191">
      <c r="A191" s="36"/>
      <c r="B191" s="36"/>
      <c r="C191" s="35"/>
      <c r="D191" s="8"/>
      <c r="E191" s="8"/>
      <c r="F191" s="35"/>
      <c r="G191" s="35"/>
      <c r="H191" s="35"/>
      <c r="I191" s="35"/>
      <c r="J191" s="8"/>
      <c r="K191" s="12"/>
    </row>
    <row r="192">
      <c r="A192" s="36"/>
      <c r="B192" s="36"/>
      <c r="C192" s="35"/>
      <c r="D192" s="8"/>
      <c r="E192" s="8"/>
      <c r="F192" s="35"/>
      <c r="G192" s="35"/>
      <c r="H192" s="35"/>
      <c r="I192" s="35"/>
      <c r="J192" s="8"/>
      <c r="K192" s="12"/>
    </row>
    <row r="193">
      <c r="A193" s="36"/>
      <c r="B193" s="36"/>
      <c r="C193" s="35"/>
      <c r="D193" s="8"/>
      <c r="E193" s="8"/>
      <c r="F193" s="35"/>
      <c r="G193" s="35"/>
      <c r="H193" s="35"/>
      <c r="I193" s="35"/>
      <c r="J193" s="8"/>
      <c r="K193" s="12"/>
    </row>
    <row r="194">
      <c r="A194" s="36"/>
      <c r="B194" s="36"/>
      <c r="C194" s="35"/>
      <c r="D194" s="8"/>
      <c r="E194" s="8"/>
      <c r="F194" s="35"/>
      <c r="G194" s="35"/>
      <c r="H194" s="35"/>
      <c r="I194" s="35"/>
      <c r="J194" s="8"/>
      <c r="K194" s="12"/>
    </row>
    <row r="195">
      <c r="A195" s="36"/>
      <c r="B195" s="36"/>
      <c r="C195" s="35"/>
      <c r="D195" s="8"/>
      <c r="E195" s="8"/>
      <c r="F195" s="35"/>
      <c r="G195" s="35"/>
      <c r="H195" s="35"/>
      <c r="I195" s="35"/>
      <c r="J195" s="8"/>
      <c r="K195" s="12"/>
    </row>
    <row r="196">
      <c r="A196" s="36"/>
      <c r="B196" s="36"/>
      <c r="C196" s="35"/>
      <c r="D196" s="8"/>
      <c r="E196" s="8"/>
      <c r="F196" s="35"/>
      <c r="G196" s="35"/>
      <c r="H196" s="35"/>
      <c r="I196" s="35"/>
      <c r="J196" s="8"/>
      <c r="K196" s="12"/>
    </row>
    <row r="197">
      <c r="A197" s="36"/>
      <c r="B197" s="36"/>
      <c r="C197" s="35"/>
      <c r="D197" s="8"/>
      <c r="E197" s="8"/>
      <c r="F197" s="35"/>
      <c r="G197" s="35"/>
      <c r="H197" s="35"/>
      <c r="I197" s="35"/>
      <c r="J197" s="8"/>
      <c r="K197" s="12"/>
    </row>
    <row r="198">
      <c r="A198" s="36"/>
      <c r="B198" s="36"/>
      <c r="C198" s="35"/>
      <c r="D198" s="8"/>
      <c r="E198" s="8"/>
      <c r="F198" s="35"/>
      <c r="G198" s="35"/>
      <c r="H198" s="35"/>
      <c r="I198" s="35"/>
      <c r="J198" s="8"/>
      <c r="K198" s="12"/>
    </row>
    <row r="199">
      <c r="A199" s="36"/>
      <c r="B199" s="36"/>
      <c r="C199" s="35"/>
      <c r="D199" s="8"/>
      <c r="E199" s="8"/>
      <c r="F199" s="35"/>
      <c r="G199" s="35"/>
      <c r="H199" s="35"/>
      <c r="I199" s="35"/>
      <c r="J199" s="8"/>
      <c r="K199" s="12"/>
    </row>
    <row r="200">
      <c r="A200" s="36"/>
      <c r="B200" s="36"/>
      <c r="C200" s="35"/>
      <c r="D200" s="8"/>
      <c r="E200" s="8"/>
      <c r="F200" s="35"/>
      <c r="G200" s="35"/>
      <c r="H200" s="35"/>
      <c r="I200" s="35"/>
      <c r="J200" s="8"/>
      <c r="K200" s="12"/>
    </row>
    <row r="201">
      <c r="A201" s="36"/>
      <c r="B201" s="36"/>
      <c r="C201" s="35"/>
      <c r="D201" s="8"/>
      <c r="E201" s="8"/>
      <c r="F201" s="35"/>
      <c r="G201" s="35"/>
      <c r="H201" s="35"/>
      <c r="I201" s="35"/>
      <c r="J201" s="8"/>
      <c r="K201" s="12"/>
    </row>
    <row r="202">
      <c r="A202" s="36"/>
      <c r="B202" s="36"/>
      <c r="C202" s="35"/>
      <c r="D202" s="8"/>
      <c r="E202" s="8"/>
      <c r="F202" s="35"/>
      <c r="G202" s="35"/>
      <c r="H202" s="35"/>
      <c r="I202" s="35"/>
      <c r="J202" s="8"/>
      <c r="K202" s="12"/>
    </row>
    <row r="203">
      <c r="A203" s="36"/>
      <c r="B203" s="36"/>
      <c r="C203" s="35"/>
      <c r="D203" s="8"/>
      <c r="E203" s="8"/>
      <c r="F203" s="35"/>
      <c r="G203" s="35"/>
      <c r="H203" s="35"/>
      <c r="I203" s="35"/>
      <c r="J203" s="8"/>
      <c r="K203" s="12"/>
    </row>
    <row r="204">
      <c r="A204" s="36"/>
      <c r="B204" s="36"/>
      <c r="C204" s="35"/>
      <c r="D204" s="8"/>
      <c r="E204" s="8"/>
      <c r="F204" s="35"/>
      <c r="G204" s="35"/>
      <c r="H204" s="35"/>
      <c r="I204" s="35"/>
      <c r="J204" s="8"/>
      <c r="K204" s="12"/>
    </row>
    <row r="205">
      <c r="A205" s="36"/>
      <c r="B205" s="36"/>
      <c r="C205" s="35"/>
      <c r="D205" s="8"/>
      <c r="E205" s="8"/>
      <c r="F205" s="35"/>
      <c r="G205" s="35"/>
      <c r="H205" s="35"/>
      <c r="I205" s="35"/>
      <c r="J205" s="8"/>
      <c r="K205" s="12"/>
    </row>
    <row r="206">
      <c r="A206" s="36"/>
      <c r="B206" s="36"/>
      <c r="C206" s="35"/>
      <c r="D206" s="8"/>
      <c r="E206" s="8"/>
      <c r="F206" s="35"/>
      <c r="G206" s="35"/>
      <c r="H206" s="35"/>
      <c r="I206" s="35"/>
      <c r="J206" s="8"/>
      <c r="K206" s="12"/>
    </row>
    <row r="207">
      <c r="A207" s="36"/>
      <c r="B207" s="36"/>
      <c r="C207" s="35"/>
      <c r="D207" s="8"/>
      <c r="E207" s="8"/>
      <c r="F207" s="35"/>
      <c r="G207" s="35"/>
      <c r="H207" s="35"/>
      <c r="I207" s="35"/>
      <c r="J207" s="8"/>
      <c r="K207" s="12"/>
    </row>
    <row r="208">
      <c r="A208" s="36"/>
      <c r="B208" s="36"/>
      <c r="C208" s="35"/>
      <c r="D208" s="8"/>
      <c r="E208" s="8"/>
      <c r="F208" s="35"/>
      <c r="G208" s="35"/>
      <c r="H208" s="35"/>
      <c r="I208" s="35"/>
      <c r="J208" s="8"/>
      <c r="K208" s="12"/>
    </row>
    <row r="209">
      <c r="A209" s="36"/>
      <c r="B209" s="36"/>
      <c r="C209" s="35"/>
      <c r="D209" s="8"/>
      <c r="E209" s="8"/>
      <c r="F209" s="35"/>
      <c r="G209" s="35"/>
      <c r="H209" s="35"/>
      <c r="I209" s="35"/>
      <c r="J209" s="8"/>
      <c r="K209" s="12"/>
    </row>
    <row r="210">
      <c r="A210" s="36"/>
      <c r="B210" s="36"/>
      <c r="C210" s="35"/>
      <c r="D210" s="8"/>
      <c r="E210" s="8"/>
      <c r="F210" s="35"/>
      <c r="G210" s="35"/>
      <c r="H210" s="35"/>
      <c r="I210" s="35"/>
      <c r="J210" s="8"/>
      <c r="K210" s="12"/>
    </row>
    <row r="211">
      <c r="A211" s="36"/>
      <c r="B211" s="36"/>
      <c r="C211" s="35"/>
      <c r="D211" s="8"/>
      <c r="E211" s="8"/>
      <c r="F211" s="35"/>
      <c r="G211" s="35"/>
      <c r="H211" s="35"/>
      <c r="I211" s="35"/>
      <c r="J211" s="8"/>
      <c r="K211" s="12"/>
    </row>
    <row r="212">
      <c r="A212" s="36"/>
      <c r="B212" s="36"/>
      <c r="C212" s="35"/>
      <c r="D212" s="8"/>
      <c r="E212" s="8"/>
      <c r="F212" s="35"/>
      <c r="G212" s="35"/>
      <c r="H212" s="35"/>
      <c r="I212" s="35"/>
      <c r="J212" s="8"/>
      <c r="K212" s="12"/>
    </row>
    <row r="213">
      <c r="A213" s="36"/>
      <c r="B213" s="36"/>
      <c r="C213" s="35"/>
      <c r="D213" s="8"/>
      <c r="E213" s="8"/>
      <c r="F213" s="35"/>
      <c r="G213" s="35"/>
      <c r="H213" s="35"/>
      <c r="I213" s="35"/>
      <c r="J213" s="8"/>
      <c r="K213" s="12"/>
    </row>
    <row r="214">
      <c r="A214" s="36"/>
      <c r="B214" s="36"/>
      <c r="C214" s="35"/>
      <c r="D214" s="8"/>
      <c r="E214" s="8"/>
      <c r="F214" s="35"/>
      <c r="G214" s="35"/>
      <c r="H214" s="35"/>
      <c r="I214" s="35"/>
      <c r="J214" s="8"/>
      <c r="K214" s="12"/>
    </row>
    <row r="215">
      <c r="A215" s="36"/>
      <c r="B215" s="36"/>
      <c r="C215" s="35"/>
      <c r="D215" s="8"/>
      <c r="E215" s="8"/>
      <c r="F215" s="35"/>
      <c r="G215" s="35"/>
      <c r="H215" s="35"/>
      <c r="I215" s="35"/>
      <c r="J215" s="8"/>
      <c r="K215" s="12"/>
    </row>
    <row r="216">
      <c r="A216" s="36"/>
      <c r="B216" s="36"/>
      <c r="C216" s="35"/>
      <c r="D216" s="8"/>
      <c r="E216" s="8"/>
      <c r="F216" s="35"/>
      <c r="G216" s="35"/>
      <c r="H216" s="35"/>
      <c r="I216" s="35"/>
      <c r="J216" s="8"/>
      <c r="K216" s="12"/>
    </row>
    <row r="217">
      <c r="A217" s="36"/>
      <c r="B217" s="36"/>
      <c r="C217" s="35"/>
      <c r="D217" s="8"/>
      <c r="E217" s="8"/>
      <c r="F217" s="35"/>
      <c r="G217" s="35"/>
      <c r="H217" s="35"/>
      <c r="I217" s="35"/>
      <c r="J217" s="8"/>
      <c r="K217" s="12"/>
    </row>
    <row r="218">
      <c r="A218" s="36"/>
      <c r="B218" s="36"/>
      <c r="C218" s="35"/>
      <c r="D218" s="8"/>
      <c r="E218" s="8"/>
      <c r="F218" s="35"/>
      <c r="G218" s="35"/>
      <c r="H218" s="35"/>
      <c r="I218" s="35"/>
      <c r="J218" s="8"/>
      <c r="K218" s="12"/>
    </row>
    <row r="219">
      <c r="A219" s="36"/>
      <c r="B219" s="36"/>
      <c r="C219" s="35"/>
      <c r="D219" s="8"/>
      <c r="E219" s="8"/>
      <c r="F219" s="35"/>
      <c r="G219" s="35"/>
      <c r="H219" s="35"/>
      <c r="I219" s="35"/>
      <c r="J219" s="8"/>
      <c r="K219" s="12"/>
    </row>
    <row r="220">
      <c r="A220" s="36"/>
      <c r="B220" s="36"/>
      <c r="C220" s="35"/>
      <c r="D220" s="8"/>
      <c r="E220" s="8"/>
      <c r="F220" s="35"/>
      <c r="G220" s="35"/>
      <c r="H220" s="35"/>
      <c r="I220" s="35"/>
      <c r="J220" s="8"/>
      <c r="K220" s="12"/>
    </row>
    <row r="221">
      <c r="A221" s="36"/>
      <c r="B221" s="36"/>
      <c r="C221" s="35"/>
      <c r="D221" s="8"/>
      <c r="E221" s="8"/>
      <c r="F221" s="35"/>
      <c r="G221" s="35"/>
      <c r="H221" s="35"/>
      <c r="I221" s="35"/>
      <c r="J221" s="8"/>
      <c r="K221" s="12"/>
    </row>
    <row r="222">
      <c r="A222" s="36"/>
      <c r="B222" s="36"/>
      <c r="C222" s="35"/>
      <c r="D222" s="8"/>
      <c r="E222" s="8"/>
      <c r="F222" s="35"/>
      <c r="G222" s="35"/>
      <c r="H222" s="35"/>
      <c r="I222" s="35"/>
      <c r="J222" s="8"/>
      <c r="K222" s="12"/>
    </row>
    <row r="223">
      <c r="A223" s="36"/>
      <c r="B223" s="36"/>
      <c r="C223" s="35"/>
      <c r="D223" s="8"/>
      <c r="E223" s="8"/>
      <c r="F223" s="35"/>
      <c r="G223" s="35"/>
      <c r="H223" s="35"/>
      <c r="I223" s="35"/>
      <c r="J223" s="8"/>
      <c r="K223" s="12"/>
    </row>
    <row r="224">
      <c r="A224" s="36"/>
      <c r="B224" s="36"/>
      <c r="C224" s="35"/>
      <c r="D224" s="8"/>
      <c r="E224" s="8"/>
      <c r="F224" s="35"/>
      <c r="G224" s="35"/>
      <c r="H224" s="35"/>
      <c r="I224" s="35"/>
      <c r="J224" s="8"/>
      <c r="K224" s="12"/>
    </row>
    <row r="225">
      <c r="A225" s="36"/>
      <c r="B225" s="36"/>
      <c r="C225" s="35"/>
      <c r="D225" s="8"/>
      <c r="E225" s="8"/>
      <c r="F225" s="35"/>
      <c r="G225" s="35"/>
      <c r="H225" s="35"/>
      <c r="I225" s="35"/>
      <c r="J225" s="8"/>
      <c r="K225" s="12"/>
    </row>
    <row r="226">
      <c r="A226" s="36"/>
      <c r="B226" s="36"/>
      <c r="C226" s="35"/>
      <c r="D226" s="8"/>
      <c r="E226" s="8"/>
      <c r="F226" s="35"/>
      <c r="G226" s="35"/>
      <c r="H226" s="35"/>
      <c r="I226" s="35"/>
      <c r="J226" s="8"/>
      <c r="K226" s="12"/>
    </row>
    <row r="227">
      <c r="A227" s="36"/>
      <c r="B227" s="36"/>
      <c r="C227" s="35"/>
      <c r="D227" s="8"/>
      <c r="E227" s="8"/>
      <c r="F227" s="35"/>
      <c r="G227" s="35"/>
      <c r="H227" s="35"/>
      <c r="I227" s="35"/>
      <c r="J227" s="8"/>
      <c r="K227" s="12"/>
    </row>
    <row r="228">
      <c r="A228" s="36"/>
      <c r="B228" s="36"/>
      <c r="C228" s="35"/>
      <c r="D228" s="8"/>
      <c r="E228" s="8"/>
      <c r="F228" s="35"/>
      <c r="G228" s="35"/>
      <c r="H228" s="35"/>
      <c r="I228" s="35"/>
      <c r="J228" s="8"/>
      <c r="K228" s="12"/>
    </row>
    <row r="229">
      <c r="A229" s="36"/>
      <c r="B229" s="36"/>
      <c r="C229" s="35"/>
      <c r="D229" s="8"/>
      <c r="E229" s="8"/>
      <c r="F229" s="35"/>
      <c r="G229" s="35"/>
      <c r="H229" s="35"/>
      <c r="I229" s="35"/>
      <c r="J229" s="8"/>
      <c r="K229" s="12"/>
    </row>
    <row r="230">
      <c r="A230" s="36"/>
      <c r="B230" s="36"/>
      <c r="C230" s="35"/>
      <c r="D230" s="8"/>
      <c r="E230" s="8"/>
      <c r="F230" s="35"/>
      <c r="G230" s="35"/>
      <c r="H230" s="35"/>
      <c r="I230" s="35"/>
      <c r="J230" s="8"/>
      <c r="K230" s="12"/>
    </row>
    <row r="231">
      <c r="A231" s="36"/>
      <c r="B231" s="36"/>
      <c r="C231" s="35"/>
      <c r="D231" s="8"/>
      <c r="E231" s="8"/>
      <c r="F231" s="35"/>
      <c r="G231" s="35"/>
      <c r="H231" s="35"/>
      <c r="I231" s="35"/>
      <c r="J231" s="8"/>
      <c r="K231" s="12"/>
    </row>
    <row r="232">
      <c r="A232" s="36"/>
      <c r="B232" s="36"/>
      <c r="C232" s="35"/>
      <c r="D232" s="8"/>
      <c r="E232" s="8"/>
      <c r="F232" s="35"/>
      <c r="G232" s="35"/>
      <c r="H232" s="35"/>
      <c r="I232" s="35"/>
      <c r="J232" s="8"/>
      <c r="K232" s="12"/>
    </row>
    <row r="233">
      <c r="A233" s="36"/>
      <c r="B233" s="36"/>
      <c r="C233" s="35"/>
      <c r="D233" s="8"/>
      <c r="E233" s="8"/>
      <c r="F233" s="35"/>
      <c r="G233" s="35"/>
      <c r="H233" s="35"/>
      <c r="I233" s="35"/>
      <c r="J233" s="8"/>
      <c r="K233" s="12"/>
    </row>
    <row r="234">
      <c r="A234" s="36"/>
      <c r="B234" s="36"/>
      <c r="C234" s="35"/>
      <c r="D234" s="8"/>
      <c r="E234" s="8"/>
      <c r="F234" s="35"/>
      <c r="G234" s="35"/>
      <c r="H234" s="35"/>
      <c r="I234" s="35"/>
      <c r="J234" s="8"/>
      <c r="K234" s="12"/>
    </row>
    <row r="235">
      <c r="A235" s="36"/>
      <c r="B235" s="36"/>
      <c r="C235" s="35"/>
      <c r="D235" s="8"/>
      <c r="E235" s="8"/>
      <c r="F235" s="35"/>
      <c r="G235" s="35"/>
      <c r="H235" s="35"/>
      <c r="I235" s="35"/>
      <c r="J235" s="8"/>
      <c r="K235" s="12"/>
    </row>
    <row r="236">
      <c r="A236" s="36"/>
      <c r="B236" s="36"/>
      <c r="C236" s="35"/>
      <c r="D236" s="8"/>
      <c r="E236" s="8"/>
      <c r="F236" s="35"/>
      <c r="G236" s="35"/>
      <c r="H236" s="35"/>
      <c r="I236" s="35"/>
      <c r="J236" s="8"/>
      <c r="K236" s="12"/>
    </row>
    <row r="237">
      <c r="A237" s="36"/>
      <c r="B237" s="36"/>
      <c r="C237" s="35"/>
      <c r="D237" s="8"/>
      <c r="E237" s="8"/>
      <c r="F237" s="35"/>
      <c r="G237" s="35"/>
      <c r="H237" s="35"/>
      <c r="I237" s="35"/>
      <c r="J237" s="8"/>
      <c r="K237" s="12"/>
    </row>
    <row r="238">
      <c r="A238" s="36"/>
      <c r="B238" s="36"/>
      <c r="C238" s="35"/>
      <c r="D238" s="8"/>
      <c r="E238" s="8"/>
      <c r="F238" s="35"/>
      <c r="G238" s="35"/>
      <c r="H238" s="35"/>
      <c r="I238" s="35"/>
      <c r="J238" s="8"/>
      <c r="K238" s="12"/>
    </row>
    <row r="239">
      <c r="A239" s="36"/>
      <c r="B239" s="36"/>
      <c r="C239" s="35"/>
      <c r="D239" s="8"/>
      <c r="E239" s="8"/>
      <c r="F239" s="35"/>
      <c r="G239" s="35"/>
      <c r="H239" s="35"/>
      <c r="I239" s="35"/>
      <c r="J239" s="8"/>
      <c r="K239" s="12"/>
    </row>
    <row r="240">
      <c r="A240" s="36"/>
      <c r="B240" s="36"/>
      <c r="C240" s="35"/>
      <c r="D240" s="8"/>
      <c r="E240" s="8"/>
      <c r="F240" s="35"/>
      <c r="G240" s="35"/>
      <c r="H240" s="35"/>
      <c r="I240" s="35"/>
      <c r="J240" s="8"/>
      <c r="K240" s="12"/>
    </row>
    <row r="241">
      <c r="A241" s="36"/>
      <c r="B241" s="36"/>
      <c r="C241" s="35"/>
      <c r="D241" s="8"/>
      <c r="E241" s="8"/>
      <c r="F241" s="35"/>
      <c r="G241" s="35"/>
      <c r="H241" s="35"/>
      <c r="I241" s="35"/>
      <c r="J241" s="8"/>
      <c r="K241" s="12"/>
    </row>
    <row r="242">
      <c r="A242" s="36"/>
      <c r="B242" s="36"/>
      <c r="C242" s="35"/>
      <c r="D242" s="8"/>
      <c r="E242" s="8"/>
      <c r="F242" s="35"/>
      <c r="G242" s="35"/>
      <c r="H242" s="35"/>
      <c r="I242" s="35"/>
      <c r="J242" s="8"/>
      <c r="K242" s="12"/>
    </row>
    <row r="243">
      <c r="A243" s="36"/>
      <c r="B243" s="36"/>
      <c r="C243" s="35"/>
      <c r="D243" s="8"/>
      <c r="E243" s="8"/>
      <c r="F243" s="35"/>
      <c r="G243" s="35"/>
      <c r="H243" s="35"/>
      <c r="I243" s="35"/>
      <c r="J243" s="8"/>
      <c r="K243" s="12"/>
    </row>
    <row r="244">
      <c r="A244" s="36"/>
      <c r="B244" s="36"/>
      <c r="C244" s="35"/>
      <c r="D244" s="8"/>
      <c r="E244" s="8"/>
      <c r="F244" s="35"/>
      <c r="G244" s="35"/>
      <c r="H244" s="35"/>
      <c r="I244" s="35"/>
      <c r="J244" s="8"/>
      <c r="K244" s="12"/>
    </row>
    <row r="245">
      <c r="A245" s="36"/>
      <c r="B245" s="36"/>
      <c r="C245" s="35"/>
      <c r="D245" s="8"/>
      <c r="E245" s="8"/>
      <c r="F245" s="35"/>
      <c r="G245" s="35"/>
      <c r="H245" s="35"/>
      <c r="I245" s="35"/>
      <c r="J245" s="8"/>
      <c r="K245" s="12"/>
    </row>
    <row r="246">
      <c r="A246" s="36"/>
      <c r="B246" s="36"/>
      <c r="C246" s="35"/>
      <c r="D246" s="8"/>
      <c r="E246" s="8"/>
      <c r="F246" s="35"/>
      <c r="G246" s="35"/>
      <c r="H246" s="35"/>
      <c r="I246" s="35"/>
      <c r="J246" s="8"/>
      <c r="K246" s="12"/>
    </row>
    <row r="247">
      <c r="A247" s="36"/>
      <c r="B247" s="36"/>
      <c r="C247" s="35"/>
      <c r="D247" s="8"/>
      <c r="E247" s="8"/>
      <c r="F247" s="35"/>
      <c r="G247" s="35"/>
      <c r="H247" s="35"/>
      <c r="I247" s="35"/>
      <c r="J247" s="8"/>
      <c r="K247" s="12"/>
    </row>
    <row r="248">
      <c r="A248" s="36"/>
      <c r="B248" s="36"/>
      <c r="C248" s="35"/>
      <c r="D248" s="8"/>
      <c r="E248" s="8"/>
      <c r="F248" s="35"/>
      <c r="G248" s="35"/>
      <c r="H248" s="35"/>
      <c r="I248" s="35"/>
      <c r="J248" s="8"/>
      <c r="K248" s="12"/>
    </row>
    <row r="249">
      <c r="A249" s="36"/>
      <c r="B249" s="36"/>
      <c r="C249" s="35"/>
      <c r="D249" s="8"/>
      <c r="E249" s="8"/>
      <c r="F249" s="35"/>
      <c r="G249" s="35"/>
      <c r="H249" s="35"/>
      <c r="I249" s="35"/>
      <c r="J249" s="8"/>
      <c r="K249" s="12"/>
    </row>
    <row r="250">
      <c r="A250" s="36"/>
      <c r="B250" s="36"/>
      <c r="C250" s="35"/>
      <c r="D250" s="8"/>
      <c r="E250" s="8"/>
      <c r="F250" s="35"/>
      <c r="G250" s="35"/>
      <c r="H250" s="35"/>
      <c r="I250" s="35"/>
      <c r="J250" s="8"/>
      <c r="K250" s="12"/>
    </row>
    <row r="251">
      <c r="A251" s="36"/>
      <c r="B251" s="36"/>
      <c r="C251" s="35"/>
      <c r="D251" s="8"/>
      <c r="E251" s="8"/>
      <c r="F251" s="35"/>
      <c r="G251" s="35"/>
      <c r="H251" s="35"/>
      <c r="I251" s="35"/>
      <c r="J251" s="8"/>
      <c r="K251" s="12"/>
    </row>
    <row r="252">
      <c r="A252" s="36"/>
      <c r="B252" s="36"/>
      <c r="C252" s="35"/>
      <c r="D252" s="8"/>
      <c r="E252" s="8"/>
      <c r="F252" s="35"/>
      <c r="G252" s="35"/>
      <c r="H252" s="35"/>
      <c r="I252" s="35"/>
      <c r="J252" s="8"/>
      <c r="K252" s="12"/>
    </row>
    <row r="253">
      <c r="A253" s="36"/>
      <c r="B253" s="36"/>
      <c r="C253" s="35"/>
      <c r="D253" s="8"/>
      <c r="E253" s="8"/>
      <c r="F253" s="35"/>
      <c r="G253" s="35"/>
      <c r="H253" s="35"/>
      <c r="I253" s="35"/>
      <c r="J253" s="8"/>
      <c r="K253" s="12"/>
    </row>
    <row r="254">
      <c r="A254" s="36"/>
      <c r="B254" s="36"/>
      <c r="C254" s="35"/>
      <c r="D254" s="8"/>
      <c r="E254" s="8"/>
      <c r="F254" s="35"/>
      <c r="G254" s="35"/>
      <c r="H254" s="35"/>
      <c r="I254" s="35"/>
      <c r="J254" s="8"/>
      <c r="K254" s="12"/>
    </row>
    <row r="255">
      <c r="A255" s="36"/>
      <c r="B255" s="36"/>
      <c r="C255" s="35"/>
      <c r="D255" s="8"/>
      <c r="E255" s="8"/>
      <c r="F255" s="35"/>
      <c r="G255" s="35"/>
      <c r="H255" s="35"/>
      <c r="I255" s="35"/>
      <c r="J255" s="8"/>
      <c r="K255" s="12"/>
    </row>
    <row r="256">
      <c r="A256" s="36"/>
      <c r="B256" s="36"/>
      <c r="C256" s="35"/>
      <c r="D256" s="8"/>
      <c r="E256" s="8"/>
      <c r="F256" s="35"/>
      <c r="G256" s="35"/>
      <c r="H256" s="35"/>
      <c r="I256" s="35"/>
      <c r="J256" s="8"/>
      <c r="K256" s="12"/>
    </row>
    <row r="257">
      <c r="A257" s="36"/>
      <c r="B257" s="36"/>
      <c r="C257" s="35"/>
      <c r="D257" s="8"/>
      <c r="E257" s="8"/>
      <c r="F257" s="35"/>
      <c r="G257" s="35"/>
      <c r="H257" s="35"/>
      <c r="I257" s="35"/>
      <c r="J257" s="8"/>
      <c r="K257" s="12"/>
    </row>
    <row r="258">
      <c r="A258" s="36"/>
      <c r="B258" s="36"/>
      <c r="C258" s="35"/>
      <c r="D258" s="8"/>
      <c r="E258" s="8"/>
      <c r="F258" s="35"/>
      <c r="G258" s="35"/>
      <c r="H258" s="35"/>
      <c r="I258" s="35"/>
      <c r="J258" s="8"/>
      <c r="K258" s="12"/>
    </row>
    <row r="259">
      <c r="A259" s="36"/>
      <c r="B259" s="36"/>
      <c r="C259" s="35"/>
      <c r="D259" s="8"/>
      <c r="E259" s="8"/>
      <c r="F259" s="35"/>
      <c r="G259" s="35"/>
      <c r="H259" s="35"/>
      <c r="I259" s="35"/>
      <c r="J259" s="8"/>
      <c r="K259" s="12"/>
    </row>
    <row r="260">
      <c r="A260" s="36"/>
      <c r="B260" s="36"/>
      <c r="C260" s="35"/>
      <c r="D260" s="8"/>
      <c r="E260" s="8"/>
      <c r="F260" s="35"/>
      <c r="G260" s="35"/>
      <c r="H260" s="35"/>
      <c r="I260" s="35"/>
      <c r="J260" s="8"/>
      <c r="K260" s="12"/>
    </row>
    <row r="261">
      <c r="A261" s="36"/>
      <c r="B261" s="36"/>
      <c r="C261" s="35"/>
      <c r="D261" s="8"/>
      <c r="E261" s="8"/>
      <c r="F261" s="35"/>
      <c r="G261" s="35"/>
      <c r="H261" s="35"/>
      <c r="I261" s="35"/>
      <c r="J261" s="8"/>
      <c r="K261" s="12"/>
    </row>
    <row r="262">
      <c r="A262" s="36"/>
      <c r="B262" s="36"/>
      <c r="C262" s="35"/>
      <c r="D262" s="8"/>
      <c r="E262" s="8"/>
      <c r="F262" s="35"/>
      <c r="G262" s="35"/>
      <c r="H262" s="35"/>
      <c r="I262" s="35"/>
      <c r="J262" s="8"/>
      <c r="K262" s="12"/>
    </row>
    <row r="263">
      <c r="A263" s="36"/>
      <c r="B263" s="36"/>
      <c r="C263" s="35"/>
      <c r="D263" s="8"/>
      <c r="E263" s="8"/>
      <c r="F263" s="35"/>
      <c r="G263" s="35"/>
      <c r="H263" s="35"/>
      <c r="I263" s="35"/>
      <c r="J263" s="8"/>
      <c r="K263" s="12"/>
    </row>
    <row r="264">
      <c r="A264" s="36"/>
      <c r="B264" s="36"/>
      <c r="C264" s="35"/>
      <c r="D264" s="8"/>
      <c r="E264" s="8"/>
      <c r="F264" s="35"/>
      <c r="G264" s="35"/>
      <c r="H264" s="35"/>
      <c r="I264" s="35"/>
      <c r="J264" s="8"/>
      <c r="K264" s="12"/>
    </row>
    <row r="265">
      <c r="A265" s="36"/>
      <c r="B265" s="36"/>
      <c r="C265" s="35"/>
      <c r="D265" s="8"/>
      <c r="E265" s="8"/>
      <c r="F265" s="35"/>
      <c r="G265" s="35"/>
      <c r="H265" s="35"/>
      <c r="I265" s="35"/>
      <c r="J265" s="8"/>
      <c r="K265" s="12"/>
    </row>
    <row r="266">
      <c r="A266" s="36"/>
      <c r="B266" s="36"/>
      <c r="C266" s="35"/>
      <c r="D266" s="8"/>
      <c r="E266" s="8"/>
      <c r="F266" s="35"/>
      <c r="G266" s="35"/>
      <c r="H266" s="35"/>
      <c r="I266" s="35"/>
      <c r="J266" s="8"/>
      <c r="K266" s="12"/>
    </row>
    <row r="267">
      <c r="A267" s="36"/>
      <c r="B267" s="36"/>
      <c r="C267" s="35"/>
      <c r="D267" s="8"/>
      <c r="E267" s="8"/>
      <c r="F267" s="35"/>
      <c r="G267" s="35"/>
      <c r="H267" s="35"/>
      <c r="I267" s="35"/>
      <c r="J267" s="8"/>
      <c r="K267" s="12"/>
    </row>
    <row r="268">
      <c r="A268" s="36"/>
      <c r="B268" s="36"/>
      <c r="C268" s="35"/>
      <c r="D268" s="8"/>
      <c r="E268" s="8"/>
      <c r="F268" s="35"/>
      <c r="G268" s="35"/>
      <c r="H268" s="35"/>
      <c r="I268" s="35"/>
      <c r="J268" s="8"/>
      <c r="K268" s="12"/>
    </row>
    <row r="269">
      <c r="A269" s="36"/>
      <c r="B269" s="36"/>
      <c r="C269" s="35"/>
      <c r="D269" s="8"/>
      <c r="E269" s="8"/>
      <c r="F269" s="35"/>
      <c r="G269" s="35"/>
      <c r="H269" s="35"/>
      <c r="I269" s="35"/>
      <c r="J269" s="8"/>
      <c r="K269" s="12"/>
    </row>
    <row r="270">
      <c r="A270" s="36"/>
      <c r="B270" s="36"/>
      <c r="C270" s="35"/>
      <c r="D270" s="8"/>
      <c r="E270" s="8"/>
      <c r="F270" s="35"/>
      <c r="G270" s="35"/>
      <c r="H270" s="35"/>
      <c r="I270" s="35"/>
      <c r="J270" s="8"/>
      <c r="K270" s="12"/>
    </row>
    <row r="271">
      <c r="A271" s="36"/>
      <c r="B271" s="36"/>
      <c r="C271" s="35"/>
      <c r="D271" s="8"/>
      <c r="E271" s="8"/>
      <c r="F271" s="35"/>
      <c r="G271" s="35"/>
      <c r="H271" s="35"/>
      <c r="I271" s="35"/>
      <c r="J271" s="8"/>
      <c r="K271" s="12"/>
    </row>
    <row r="272">
      <c r="A272" s="36"/>
      <c r="B272" s="36"/>
      <c r="C272" s="35"/>
      <c r="D272" s="8"/>
      <c r="E272" s="8"/>
      <c r="F272" s="35"/>
      <c r="G272" s="35"/>
      <c r="H272" s="35"/>
      <c r="I272" s="35"/>
      <c r="J272" s="8"/>
      <c r="K272" s="12"/>
    </row>
    <row r="273">
      <c r="A273" s="36"/>
      <c r="B273" s="36"/>
      <c r="C273" s="35"/>
      <c r="D273" s="8"/>
      <c r="E273" s="8"/>
      <c r="F273" s="35"/>
      <c r="G273" s="35"/>
      <c r="H273" s="35"/>
      <c r="I273" s="35"/>
      <c r="J273" s="8"/>
      <c r="K273" s="12"/>
    </row>
    <row r="274">
      <c r="A274" s="36"/>
      <c r="B274" s="36"/>
      <c r="C274" s="35"/>
      <c r="D274" s="8"/>
      <c r="E274" s="8"/>
      <c r="F274" s="35"/>
      <c r="G274" s="35"/>
      <c r="H274" s="35"/>
      <c r="I274" s="35"/>
      <c r="J274" s="8"/>
      <c r="K274" s="12"/>
    </row>
    <row r="275">
      <c r="A275" s="36"/>
      <c r="B275" s="36"/>
      <c r="C275" s="35"/>
      <c r="D275" s="8"/>
      <c r="E275" s="8"/>
      <c r="F275" s="35"/>
      <c r="G275" s="35"/>
      <c r="H275" s="35"/>
      <c r="I275" s="35"/>
      <c r="J275" s="8"/>
      <c r="K275" s="12"/>
    </row>
    <row r="276">
      <c r="A276" s="36"/>
      <c r="B276" s="36"/>
      <c r="C276" s="35"/>
      <c r="D276" s="8"/>
      <c r="E276" s="8"/>
      <c r="F276" s="35"/>
      <c r="G276" s="35"/>
      <c r="H276" s="35"/>
      <c r="I276" s="35"/>
      <c r="J276" s="8"/>
      <c r="K276" s="12"/>
    </row>
    <row r="277">
      <c r="A277" s="36"/>
      <c r="B277" s="36"/>
      <c r="C277" s="35"/>
      <c r="D277" s="8"/>
      <c r="E277" s="8"/>
      <c r="F277" s="35"/>
      <c r="G277" s="35"/>
      <c r="H277" s="35"/>
      <c r="I277" s="35"/>
      <c r="J277" s="8"/>
      <c r="K277" s="12"/>
    </row>
    <row r="278">
      <c r="A278" s="36"/>
      <c r="B278" s="36"/>
      <c r="C278" s="35"/>
      <c r="D278" s="8"/>
      <c r="E278" s="8"/>
      <c r="F278" s="35"/>
      <c r="G278" s="35"/>
      <c r="H278" s="35"/>
      <c r="I278" s="35"/>
      <c r="J278" s="8"/>
      <c r="K278" s="12"/>
    </row>
    <row r="279">
      <c r="A279" s="36"/>
      <c r="B279" s="36"/>
      <c r="C279" s="35"/>
      <c r="D279" s="8"/>
      <c r="E279" s="8"/>
      <c r="F279" s="35"/>
      <c r="G279" s="35"/>
      <c r="H279" s="35"/>
      <c r="I279" s="35"/>
      <c r="J279" s="8"/>
      <c r="K279" s="12"/>
    </row>
    <row r="280">
      <c r="A280" s="36"/>
      <c r="B280" s="36"/>
      <c r="C280" s="35"/>
      <c r="D280" s="8"/>
      <c r="E280" s="8"/>
      <c r="F280" s="35"/>
      <c r="G280" s="35"/>
      <c r="H280" s="35"/>
      <c r="I280" s="35"/>
      <c r="J280" s="8"/>
      <c r="K280" s="12"/>
    </row>
    <row r="281">
      <c r="A281" s="36"/>
      <c r="B281" s="36"/>
      <c r="C281" s="35"/>
      <c r="D281" s="8"/>
      <c r="E281" s="8"/>
      <c r="F281" s="35"/>
      <c r="G281" s="35"/>
      <c r="H281" s="35"/>
      <c r="I281" s="35"/>
      <c r="J281" s="8"/>
      <c r="K281" s="12"/>
    </row>
    <row r="282">
      <c r="A282" s="36"/>
      <c r="B282" s="36"/>
      <c r="C282" s="35"/>
      <c r="D282" s="8"/>
      <c r="E282" s="8"/>
      <c r="F282" s="35"/>
      <c r="G282" s="35"/>
      <c r="H282" s="35"/>
      <c r="I282" s="35"/>
      <c r="J282" s="8"/>
      <c r="K282" s="12"/>
    </row>
    <row r="283">
      <c r="A283" s="36"/>
      <c r="B283" s="36"/>
      <c r="C283" s="35"/>
      <c r="D283" s="8"/>
      <c r="E283" s="8"/>
      <c r="F283" s="35"/>
      <c r="G283" s="35"/>
      <c r="H283" s="35"/>
      <c r="I283" s="35"/>
      <c r="J283" s="8"/>
      <c r="K283" s="12"/>
    </row>
    <row r="284">
      <c r="A284" s="36"/>
      <c r="B284" s="36"/>
      <c r="C284" s="35"/>
      <c r="D284" s="8"/>
      <c r="E284" s="8"/>
      <c r="F284" s="35"/>
      <c r="G284" s="35"/>
      <c r="H284" s="35"/>
      <c r="I284" s="35"/>
      <c r="J284" s="8"/>
      <c r="K284" s="12"/>
    </row>
    <row r="285">
      <c r="A285" s="36"/>
      <c r="B285" s="36"/>
      <c r="C285" s="35"/>
      <c r="D285" s="8"/>
      <c r="E285" s="8"/>
      <c r="F285" s="35"/>
      <c r="G285" s="35"/>
      <c r="H285" s="35"/>
      <c r="I285" s="35"/>
      <c r="J285" s="8"/>
      <c r="K285" s="12"/>
    </row>
    <row r="286">
      <c r="A286" s="36"/>
      <c r="B286" s="36"/>
      <c r="C286" s="35"/>
      <c r="D286" s="8"/>
      <c r="E286" s="8"/>
      <c r="F286" s="35"/>
      <c r="G286" s="35"/>
      <c r="H286" s="35"/>
      <c r="I286" s="35"/>
      <c r="J286" s="8"/>
      <c r="K286" s="12"/>
    </row>
    <row r="287">
      <c r="A287" s="36"/>
      <c r="B287" s="36"/>
      <c r="C287" s="35"/>
      <c r="D287" s="8"/>
      <c r="E287" s="8"/>
      <c r="F287" s="35"/>
      <c r="G287" s="35"/>
      <c r="H287" s="35"/>
      <c r="I287" s="35"/>
      <c r="J287" s="8"/>
      <c r="K287" s="12"/>
    </row>
    <row r="288">
      <c r="A288" s="36"/>
      <c r="B288" s="36"/>
      <c r="C288" s="35"/>
      <c r="D288" s="8"/>
      <c r="E288" s="8"/>
      <c r="F288" s="35"/>
      <c r="G288" s="35"/>
      <c r="H288" s="35"/>
      <c r="I288" s="35"/>
      <c r="J288" s="8"/>
      <c r="K288" s="12"/>
    </row>
    <row r="289">
      <c r="A289" s="36"/>
      <c r="B289" s="36"/>
      <c r="C289" s="35"/>
      <c r="D289" s="8"/>
      <c r="E289" s="8"/>
      <c r="F289" s="35"/>
      <c r="G289" s="35"/>
      <c r="H289" s="35"/>
      <c r="I289" s="35"/>
      <c r="J289" s="8"/>
      <c r="K289" s="12"/>
    </row>
    <row r="290">
      <c r="A290" s="36"/>
      <c r="B290" s="36"/>
      <c r="C290" s="35"/>
      <c r="D290" s="8"/>
      <c r="E290" s="8"/>
      <c r="F290" s="35"/>
      <c r="G290" s="35"/>
      <c r="H290" s="35"/>
      <c r="I290" s="35"/>
      <c r="J290" s="8"/>
      <c r="K290" s="12"/>
    </row>
    <row r="291">
      <c r="A291" s="36"/>
      <c r="B291" s="36"/>
      <c r="C291" s="35"/>
      <c r="D291" s="8"/>
      <c r="E291" s="8"/>
      <c r="F291" s="35"/>
      <c r="G291" s="35"/>
      <c r="H291" s="35"/>
      <c r="I291" s="35"/>
      <c r="J291" s="8"/>
      <c r="K291" s="12"/>
    </row>
    <row r="292">
      <c r="A292" s="36"/>
      <c r="B292" s="36"/>
      <c r="C292" s="35"/>
      <c r="D292" s="8"/>
      <c r="E292" s="8"/>
      <c r="F292" s="35"/>
      <c r="G292" s="35"/>
      <c r="H292" s="35"/>
      <c r="I292" s="35"/>
      <c r="J292" s="8"/>
      <c r="K292" s="12"/>
    </row>
    <row r="293">
      <c r="A293" s="36"/>
      <c r="B293" s="36"/>
      <c r="C293" s="35"/>
      <c r="D293" s="8"/>
      <c r="E293" s="8"/>
      <c r="F293" s="35"/>
      <c r="G293" s="35"/>
      <c r="H293" s="35"/>
      <c r="I293" s="35"/>
      <c r="J293" s="8"/>
      <c r="K293" s="12"/>
    </row>
    <row r="294">
      <c r="A294" s="36"/>
      <c r="B294" s="36"/>
      <c r="C294" s="35"/>
      <c r="D294" s="8"/>
      <c r="E294" s="8"/>
      <c r="F294" s="35"/>
      <c r="G294" s="35"/>
      <c r="H294" s="35"/>
      <c r="I294" s="35"/>
      <c r="J294" s="8"/>
      <c r="K294" s="12"/>
    </row>
    <row r="295">
      <c r="A295" s="36"/>
      <c r="B295" s="36"/>
      <c r="C295" s="35"/>
      <c r="D295" s="8"/>
      <c r="E295" s="8"/>
      <c r="F295" s="35"/>
      <c r="G295" s="35"/>
      <c r="H295" s="35"/>
      <c r="I295" s="35"/>
      <c r="J295" s="8"/>
      <c r="K295" s="12"/>
    </row>
    <row r="296">
      <c r="A296" s="36"/>
      <c r="B296" s="36"/>
      <c r="C296" s="35"/>
      <c r="D296" s="8"/>
      <c r="E296" s="8"/>
      <c r="F296" s="35"/>
      <c r="G296" s="35"/>
      <c r="H296" s="35"/>
      <c r="I296" s="35"/>
      <c r="J296" s="8"/>
      <c r="K296" s="12"/>
    </row>
    <row r="297">
      <c r="A297" s="36"/>
      <c r="B297" s="36"/>
      <c r="C297" s="35"/>
      <c r="D297" s="8"/>
      <c r="E297" s="8"/>
      <c r="F297" s="35"/>
      <c r="G297" s="35"/>
      <c r="H297" s="35"/>
      <c r="I297" s="35"/>
      <c r="J297" s="8"/>
      <c r="K297" s="12"/>
    </row>
    <row r="298">
      <c r="A298" s="36"/>
      <c r="B298" s="36"/>
      <c r="C298" s="35"/>
      <c r="D298" s="8"/>
      <c r="E298" s="8"/>
      <c r="F298" s="35"/>
      <c r="G298" s="35"/>
      <c r="H298" s="35"/>
      <c r="I298" s="35"/>
      <c r="J298" s="8"/>
      <c r="K298" s="12"/>
    </row>
    <row r="299">
      <c r="A299" s="36"/>
      <c r="B299" s="36"/>
      <c r="C299" s="35"/>
      <c r="D299" s="8"/>
      <c r="E299" s="8"/>
      <c r="F299" s="35"/>
      <c r="G299" s="35"/>
      <c r="H299" s="35"/>
      <c r="I299" s="35"/>
      <c r="J299" s="8"/>
      <c r="K299" s="12"/>
    </row>
    <row r="300">
      <c r="A300" s="36"/>
      <c r="B300" s="36"/>
      <c r="C300" s="35"/>
      <c r="D300" s="8"/>
      <c r="E300" s="8"/>
      <c r="F300" s="35"/>
      <c r="G300" s="35"/>
      <c r="H300" s="35"/>
      <c r="I300" s="35"/>
      <c r="J300" s="8"/>
      <c r="K300" s="12"/>
    </row>
    <row r="301">
      <c r="A301" s="36"/>
      <c r="B301" s="36"/>
      <c r="C301" s="35"/>
      <c r="D301" s="8"/>
      <c r="E301" s="8"/>
      <c r="F301" s="35"/>
      <c r="G301" s="35"/>
      <c r="H301" s="35"/>
      <c r="I301" s="35"/>
      <c r="J301" s="8"/>
      <c r="K301" s="12"/>
    </row>
    <row r="302">
      <c r="A302" s="36"/>
      <c r="B302" s="36"/>
      <c r="C302" s="35"/>
      <c r="D302" s="8"/>
      <c r="E302" s="8"/>
      <c r="F302" s="35"/>
      <c r="G302" s="35"/>
      <c r="H302" s="35"/>
      <c r="I302" s="35"/>
      <c r="J302" s="8"/>
      <c r="K302" s="12"/>
    </row>
    <row r="303">
      <c r="A303" s="36"/>
      <c r="B303" s="36"/>
      <c r="C303" s="35"/>
      <c r="D303" s="8"/>
      <c r="E303" s="8"/>
      <c r="F303" s="35"/>
      <c r="G303" s="35"/>
      <c r="H303" s="35"/>
      <c r="I303" s="35"/>
      <c r="J303" s="8"/>
      <c r="K303" s="12"/>
    </row>
    <row r="304">
      <c r="A304" s="36"/>
      <c r="B304" s="36"/>
      <c r="C304" s="35"/>
      <c r="D304" s="8"/>
      <c r="E304" s="8"/>
      <c r="F304" s="35"/>
      <c r="G304" s="35"/>
      <c r="H304" s="35"/>
      <c r="I304" s="35"/>
      <c r="J304" s="8"/>
      <c r="K304" s="12"/>
    </row>
    <row r="305">
      <c r="A305" s="36"/>
      <c r="B305" s="36"/>
      <c r="C305" s="35"/>
      <c r="D305" s="8"/>
      <c r="E305" s="8"/>
      <c r="F305" s="35"/>
      <c r="G305" s="35"/>
      <c r="H305" s="35"/>
      <c r="I305" s="35"/>
      <c r="J305" s="8"/>
      <c r="K305" s="12"/>
    </row>
    <row r="306">
      <c r="A306" s="36"/>
      <c r="B306" s="36"/>
      <c r="C306" s="35"/>
      <c r="D306" s="8"/>
      <c r="E306" s="8"/>
      <c r="F306" s="35"/>
      <c r="G306" s="35"/>
      <c r="H306" s="35"/>
      <c r="I306" s="35"/>
      <c r="J306" s="8"/>
      <c r="K306" s="12"/>
    </row>
    <row r="307">
      <c r="A307" s="36"/>
      <c r="B307" s="36"/>
      <c r="C307" s="35"/>
      <c r="D307" s="8"/>
      <c r="E307" s="8"/>
      <c r="F307" s="35"/>
      <c r="G307" s="35"/>
      <c r="H307" s="35"/>
      <c r="I307" s="35"/>
      <c r="J307" s="8"/>
      <c r="K307" s="12"/>
    </row>
    <row r="308">
      <c r="A308" s="36"/>
      <c r="B308" s="36"/>
      <c r="C308" s="35"/>
      <c r="D308" s="8"/>
      <c r="E308" s="8"/>
      <c r="F308" s="35"/>
      <c r="G308" s="35"/>
      <c r="H308" s="35"/>
      <c r="I308" s="35"/>
      <c r="J308" s="8"/>
      <c r="K308" s="12"/>
    </row>
    <row r="309">
      <c r="A309" s="36"/>
      <c r="B309" s="36"/>
      <c r="C309" s="35"/>
      <c r="D309" s="8"/>
      <c r="E309" s="8"/>
      <c r="F309" s="35"/>
      <c r="G309" s="35"/>
      <c r="H309" s="35"/>
      <c r="I309" s="35"/>
      <c r="J309" s="8"/>
      <c r="K309" s="12"/>
    </row>
    <row r="310">
      <c r="A310" s="36"/>
      <c r="B310" s="36"/>
      <c r="C310" s="35"/>
      <c r="D310" s="8"/>
      <c r="E310" s="8"/>
      <c r="F310" s="35"/>
      <c r="G310" s="35"/>
      <c r="H310" s="35"/>
      <c r="I310" s="35"/>
      <c r="J310" s="8"/>
      <c r="K310" s="12"/>
    </row>
    <row r="311">
      <c r="A311" s="36"/>
      <c r="B311" s="36"/>
      <c r="C311" s="35"/>
      <c r="D311" s="8"/>
      <c r="E311" s="8"/>
      <c r="F311" s="35"/>
      <c r="G311" s="35"/>
      <c r="H311" s="35"/>
      <c r="I311" s="35"/>
      <c r="J311" s="8"/>
      <c r="K311" s="12"/>
    </row>
    <row r="312">
      <c r="A312" s="36"/>
      <c r="B312" s="36"/>
      <c r="C312" s="35"/>
      <c r="D312" s="8"/>
      <c r="E312" s="8"/>
      <c r="F312" s="35"/>
      <c r="G312" s="35"/>
      <c r="H312" s="35"/>
      <c r="I312" s="35"/>
      <c r="J312" s="8"/>
      <c r="K312" s="12"/>
    </row>
    <row r="313">
      <c r="A313" s="36"/>
      <c r="B313" s="36"/>
      <c r="C313" s="35"/>
      <c r="D313" s="8"/>
      <c r="E313" s="8"/>
      <c r="F313" s="35"/>
      <c r="G313" s="35"/>
      <c r="H313" s="35"/>
      <c r="I313" s="35"/>
      <c r="J313" s="8"/>
      <c r="K313" s="12"/>
    </row>
    <row r="314">
      <c r="A314" s="36"/>
      <c r="B314" s="36"/>
      <c r="C314" s="35"/>
      <c r="D314" s="8"/>
      <c r="E314" s="8"/>
      <c r="F314" s="35"/>
      <c r="G314" s="35"/>
      <c r="H314" s="35"/>
      <c r="I314" s="35"/>
      <c r="J314" s="8"/>
      <c r="K314" s="12"/>
    </row>
    <row r="315">
      <c r="A315" s="36"/>
      <c r="B315" s="36"/>
      <c r="C315" s="35"/>
      <c r="D315" s="8"/>
      <c r="E315" s="8"/>
      <c r="F315" s="35"/>
      <c r="G315" s="35"/>
      <c r="H315" s="35"/>
      <c r="I315" s="35"/>
      <c r="J315" s="8"/>
      <c r="K315" s="12"/>
    </row>
    <row r="316">
      <c r="A316" s="36"/>
      <c r="B316" s="36"/>
      <c r="C316" s="35"/>
      <c r="D316" s="8"/>
      <c r="E316" s="8"/>
      <c r="F316" s="35"/>
      <c r="G316" s="35"/>
      <c r="H316" s="35"/>
      <c r="I316" s="35"/>
      <c r="J316" s="8"/>
      <c r="K316" s="12"/>
    </row>
    <row r="317">
      <c r="A317" s="36"/>
      <c r="B317" s="36"/>
      <c r="C317" s="35"/>
      <c r="D317" s="8"/>
      <c r="E317" s="8"/>
      <c r="F317" s="35"/>
      <c r="G317" s="35"/>
      <c r="H317" s="35"/>
      <c r="I317" s="35"/>
      <c r="J317" s="8"/>
      <c r="K317" s="12"/>
    </row>
    <row r="318">
      <c r="A318" s="36"/>
      <c r="B318" s="36"/>
      <c r="C318" s="35"/>
      <c r="D318" s="8"/>
      <c r="E318" s="8"/>
      <c r="F318" s="35"/>
      <c r="G318" s="35"/>
      <c r="H318" s="35"/>
      <c r="I318" s="35"/>
      <c r="J318" s="8"/>
      <c r="K318" s="12"/>
    </row>
    <row r="319">
      <c r="A319" s="36"/>
      <c r="B319" s="36"/>
      <c r="C319" s="35"/>
      <c r="D319" s="8"/>
      <c r="E319" s="8"/>
      <c r="F319" s="35"/>
      <c r="G319" s="35"/>
      <c r="H319" s="35"/>
      <c r="I319" s="35"/>
      <c r="J319" s="8"/>
      <c r="K319" s="12"/>
    </row>
    <row r="320">
      <c r="A320" s="36"/>
      <c r="B320" s="36"/>
      <c r="C320" s="35"/>
      <c r="D320" s="8"/>
      <c r="E320" s="8"/>
      <c r="F320" s="35"/>
      <c r="G320" s="35"/>
      <c r="H320" s="35"/>
      <c r="I320" s="35"/>
      <c r="J320" s="8"/>
      <c r="K320" s="12"/>
    </row>
    <row r="321">
      <c r="A321" s="36"/>
      <c r="B321" s="36"/>
      <c r="C321" s="35"/>
      <c r="D321" s="8"/>
      <c r="E321" s="8"/>
      <c r="F321" s="35"/>
      <c r="G321" s="35"/>
      <c r="H321" s="35"/>
      <c r="I321" s="35"/>
      <c r="J321" s="8"/>
      <c r="K321" s="12"/>
    </row>
    <row r="322">
      <c r="A322" s="36"/>
      <c r="B322" s="36"/>
      <c r="C322" s="35"/>
      <c r="D322" s="8"/>
      <c r="E322" s="8"/>
      <c r="F322" s="35"/>
      <c r="G322" s="35"/>
      <c r="H322" s="35"/>
      <c r="I322" s="35"/>
      <c r="J322" s="8"/>
      <c r="K322" s="12"/>
    </row>
    <row r="323">
      <c r="A323" s="36"/>
      <c r="B323" s="36"/>
      <c r="C323" s="35"/>
      <c r="D323" s="8"/>
      <c r="E323" s="8"/>
      <c r="F323" s="35"/>
      <c r="G323" s="35"/>
      <c r="H323" s="35"/>
      <c r="I323" s="35"/>
      <c r="J323" s="8"/>
      <c r="K323" s="12"/>
    </row>
    <row r="324">
      <c r="A324" s="36"/>
      <c r="B324" s="36"/>
      <c r="C324" s="35"/>
      <c r="D324" s="8"/>
      <c r="E324" s="8"/>
      <c r="F324" s="35"/>
      <c r="G324" s="35"/>
      <c r="H324" s="35"/>
      <c r="I324" s="35"/>
      <c r="J324" s="8"/>
      <c r="K324" s="12"/>
    </row>
    <row r="325">
      <c r="A325" s="36"/>
      <c r="B325" s="36"/>
      <c r="C325" s="35"/>
      <c r="D325" s="8"/>
      <c r="E325" s="8"/>
      <c r="F325" s="35"/>
      <c r="G325" s="35"/>
      <c r="H325" s="35"/>
      <c r="I325" s="35"/>
      <c r="J325" s="8"/>
      <c r="K325" s="12"/>
    </row>
    <row r="326">
      <c r="A326" s="36"/>
      <c r="B326" s="36"/>
      <c r="C326" s="35"/>
      <c r="D326" s="8"/>
      <c r="E326" s="8"/>
      <c r="F326" s="35"/>
      <c r="G326" s="35"/>
      <c r="H326" s="35"/>
      <c r="I326" s="35"/>
      <c r="J326" s="8"/>
      <c r="K326" s="12"/>
    </row>
    <row r="327">
      <c r="A327" s="36"/>
      <c r="B327" s="36"/>
      <c r="C327" s="35"/>
      <c r="D327" s="8"/>
      <c r="E327" s="8"/>
      <c r="F327" s="35"/>
      <c r="G327" s="35"/>
      <c r="H327" s="35"/>
      <c r="I327" s="35"/>
      <c r="J327" s="8"/>
      <c r="K327" s="12"/>
    </row>
    <row r="328">
      <c r="A328" s="36"/>
      <c r="B328" s="36"/>
      <c r="C328" s="35"/>
      <c r="D328" s="8"/>
      <c r="E328" s="8"/>
      <c r="F328" s="35"/>
      <c r="G328" s="35"/>
      <c r="H328" s="35"/>
      <c r="I328" s="35"/>
      <c r="J328" s="8"/>
      <c r="K328" s="12"/>
    </row>
    <row r="329">
      <c r="A329" s="36"/>
      <c r="B329" s="36"/>
      <c r="C329" s="35"/>
      <c r="D329" s="8"/>
      <c r="E329" s="8"/>
      <c r="F329" s="35"/>
      <c r="G329" s="35"/>
      <c r="H329" s="35"/>
      <c r="I329" s="35"/>
      <c r="J329" s="8"/>
      <c r="K329" s="12"/>
    </row>
    <row r="330">
      <c r="A330" s="36"/>
      <c r="B330" s="36"/>
      <c r="C330" s="35"/>
      <c r="D330" s="8"/>
      <c r="E330" s="8"/>
      <c r="F330" s="35"/>
      <c r="G330" s="35"/>
      <c r="H330" s="35"/>
      <c r="I330" s="35"/>
      <c r="J330" s="8"/>
      <c r="K330" s="12"/>
    </row>
    <row r="331">
      <c r="A331" s="36"/>
      <c r="B331" s="36"/>
      <c r="C331" s="35"/>
      <c r="D331" s="8"/>
      <c r="E331" s="8"/>
      <c r="F331" s="35"/>
      <c r="G331" s="35"/>
      <c r="H331" s="35"/>
      <c r="I331" s="35"/>
      <c r="J331" s="8"/>
      <c r="K331" s="12"/>
    </row>
    <row r="332">
      <c r="A332" s="36"/>
      <c r="B332" s="36"/>
      <c r="C332" s="35"/>
      <c r="D332" s="8"/>
      <c r="E332" s="8"/>
      <c r="F332" s="35"/>
      <c r="G332" s="35"/>
      <c r="H332" s="35"/>
      <c r="I332" s="35"/>
      <c r="J332" s="8"/>
      <c r="K332" s="12"/>
    </row>
    <row r="333">
      <c r="A333" s="36"/>
      <c r="B333" s="36"/>
      <c r="C333" s="35"/>
      <c r="D333" s="8"/>
      <c r="E333" s="8"/>
      <c r="F333" s="35"/>
      <c r="G333" s="35"/>
      <c r="H333" s="35"/>
      <c r="I333" s="35"/>
      <c r="J333" s="8"/>
      <c r="K333" s="12"/>
    </row>
    <row r="334">
      <c r="A334" s="36"/>
      <c r="B334" s="36"/>
      <c r="C334" s="35"/>
      <c r="D334" s="8"/>
      <c r="E334" s="8"/>
      <c r="F334" s="35"/>
      <c r="G334" s="35"/>
      <c r="H334" s="35"/>
      <c r="I334" s="35"/>
      <c r="J334" s="8"/>
      <c r="K334" s="12"/>
    </row>
    <row r="335">
      <c r="A335" s="36"/>
      <c r="B335" s="36"/>
      <c r="C335" s="35"/>
      <c r="D335" s="8"/>
      <c r="E335" s="8"/>
      <c r="F335" s="35"/>
      <c r="G335" s="35"/>
      <c r="H335" s="35"/>
      <c r="I335" s="35"/>
      <c r="J335" s="8"/>
      <c r="K335" s="12"/>
    </row>
    <row r="336">
      <c r="A336" s="36"/>
      <c r="B336" s="36"/>
      <c r="C336" s="35"/>
      <c r="D336" s="8"/>
      <c r="E336" s="8"/>
      <c r="F336" s="35"/>
      <c r="G336" s="35"/>
      <c r="H336" s="35"/>
      <c r="I336" s="35"/>
      <c r="J336" s="8"/>
      <c r="K336" s="12"/>
    </row>
    <row r="337">
      <c r="A337" s="36"/>
      <c r="B337" s="36"/>
      <c r="C337" s="35"/>
      <c r="D337" s="8"/>
      <c r="E337" s="8"/>
      <c r="F337" s="35"/>
      <c r="G337" s="35"/>
      <c r="H337" s="35"/>
      <c r="I337" s="35"/>
      <c r="J337" s="8"/>
      <c r="K337" s="12"/>
    </row>
    <row r="338">
      <c r="A338" s="36"/>
      <c r="B338" s="36"/>
      <c r="C338" s="35"/>
      <c r="D338" s="8"/>
      <c r="E338" s="8"/>
      <c r="F338" s="35"/>
      <c r="G338" s="35"/>
      <c r="H338" s="35"/>
      <c r="I338" s="35"/>
      <c r="J338" s="8"/>
      <c r="K338" s="12"/>
    </row>
    <row r="339">
      <c r="A339" s="36"/>
      <c r="B339" s="36"/>
      <c r="C339" s="35"/>
      <c r="D339" s="8"/>
      <c r="E339" s="8"/>
      <c r="F339" s="35"/>
      <c r="G339" s="35"/>
      <c r="H339" s="35"/>
      <c r="I339" s="35"/>
      <c r="J339" s="8"/>
      <c r="K339" s="12"/>
    </row>
    <row r="340">
      <c r="A340" s="36"/>
      <c r="B340" s="36"/>
      <c r="C340" s="35"/>
      <c r="D340" s="8"/>
      <c r="E340" s="8"/>
      <c r="F340" s="35"/>
      <c r="G340" s="35"/>
      <c r="H340" s="35"/>
      <c r="I340" s="35"/>
      <c r="J340" s="8"/>
      <c r="K340" s="12"/>
    </row>
    <row r="341">
      <c r="A341" s="36"/>
      <c r="B341" s="36"/>
      <c r="C341" s="35"/>
      <c r="D341" s="8"/>
      <c r="E341" s="8"/>
      <c r="F341" s="35"/>
      <c r="G341" s="35"/>
      <c r="H341" s="35"/>
      <c r="I341" s="35"/>
      <c r="J341" s="8"/>
      <c r="K341" s="12"/>
    </row>
    <row r="342">
      <c r="A342" s="36"/>
      <c r="B342" s="36"/>
      <c r="C342" s="35"/>
      <c r="D342" s="8"/>
      <c r="E342" s="8"/>
      <c r="F342" s="35"/>
      <c r="G342" s="35"/>
      <c r="H342" s="35"/>
      <c r="I342" s="35"/>
      <c r="J342" s="8"/>
      <c r="K342" s="12"/>
    </row>
    <row r="343">
      <c r="A343" s="36"/>
      <c r="B343" s="36"/>
      <c r="C343" s="35"/>
      <c r="D343" s="8"/>
      <c r="E343" s="8"/>
      <c r="F343" s="35"/>
      <c r="G343" s="35"/>
      <c r="H343" s="35"/>
      <c r="I343" s="35"/>
      <c r="J343" s="8"/>
      <c r="K343" s="12"/>
    </row>
    <row r="344">
      <c r="A344" s="36"/>
      <c r="B344" s="36"/>
      <c r="C344" s="35"/>
      <c r="D344" s="8"/>
      <c r="E344" s="8"/>
      <c r="F344" s="35"/>
      <c r="G344" s="35"/>
      <c r="H344" s="35"/>
      <c r="I344" s="35"/>
      <c r="J344" s="8"/>
      <c r="K344" s="12"/>
    </row>
    <row r="345">
      <c r="A345" s="36"/>
      <c r="B345" s="36"/>
      <c r="C345" s="35"/>
      <c r="D345" s="8"/>
      <c r="E345" s="8"/>
      <c r="F345" s="35"/>
      <c r="G345" s="35"/>
      <c r="H345" s="35"/>
      <c r="I345" s="35"/>
      <c r="J345" s="8"/>
      <c r="K345" s="12"/>
    </row>
    <row r="346">
      <c r="A346" s="36"/>
      <c r="B346" s="36"/>
      <c r="C346" s="35"/>
      <c r="D346" s="8"/>
      <c r="E346" s="8"/>
      <c r="F346" s="35"/>
      <c r="G346" s="35"/>
      <c r="H346" s="35"/>
      <c r="I346" s="35"/>
      <c r="J346" s="8"/>
      <c r="K346" s="12"/>
    </row>
    <row r="347">
      <c r="A347" s="36"/>
      <c r="B347" s="36"/>
      <c r="C347" s="35"/>
      <c r="D347" s="8"/>
      <c r="E347" s="8"/>
      <c r="F347" s="35"/>
      <c r="G347" s="35"/>
      <c r="H347" s="35"/>
      <c r="I347" s="35"/>
      <c r="J347" s="8"/>
      <c r="K347" s="12"/>
    </row>
    <row r="348">
      <c r="A348" s="36"/>
      <c r="B348" s="36"/>
      <c r="C348" s="35"/>
      <c r="D348" s="8"/>
      <c r="E348" s="8"/>
      <c r="F348" s="35"/>
      <c r="G348" s="35"/>
      <c r="H348" s="35"/>
      <c r="I348" s="35"/>
      <c r="J348" s="8"/>
      <c r="K348" s="12"/>
    </row>
    <row r="349">
      <c r="A349" s="36"/>
      <c r="B349" s="36"/>
      <c r="C349" s="35"/>
      <c r="D349" s="8"/>
      <c r="E349" s="8"/>
      <c r="F349" s="35"/>
      <c r="G349" s="35"/>
      <c r="H349" s="35"/>
      <c r="I349" s="35"/>
      <c r="J349" s="8"/>
      <c r="K349" s="12"/>
    </row>
    <row r="350">
      <c r="A350" s="36"/>
      <c r="B350" s="36"/>
      <c r="C350" s="35"/>
      <c r="D350" s="8"/>
      <c r="E350" s="8"/>
      <c r="F350" s="35"/>
      <c r="G350" s="35"/>
      <c r="H350" s="35"/>
      <c r="I350" s="35"/>
      <c r="J350" s="8"/>
      <c r="K350" s="12"/>
    </row>
    <row r="351">
      <c r="A351" s="36"/>
      <c r="B351" s="36"/>
      <c r="C351" s="35"/>
      <c r="D351" s="8"/>
      <c r="E351" s="8"/>
      <c r="F351" s="35"/>
      <c r="G351" s="35"/>
      <c r="H351" s="35"/>
      <c r="I351" s="35"/>
      <c r="J351" s="8"/>
      <c r="K351" s="12"/>
    </row>
    <row r="352">
      <c r="A352" s="36"/>
      <c r="B352" s="36"/>
      <c r="C352" s="35"/>
      <c r="D352" s="8"/>
      <c r="E352" s="8"/>
      <c r="F352" s="35"/>
      <c r="G352" s="35"/>
      <c r="H352" s="35"/>
      <c r="I352" s="35"/>
      <c r="J352" s="8"/>
      <c r="K352" s="12"/>
    </row>
    <row r="353">
      <c r="A353" s="36"/>
      <c r="B353" s="36"/>
      <c r="C353" s="35"/>
      <c r="D353" s="8"/>
      <c r="E353" s="8"/>
      <c r="F353" s="35"/>
      <c r="G353" s="35"/>
      <c r="H353" s="35"/>
      <c r="I353" s="35"/>
      <c r="J353" s="8"/>
      <c r="K353" s="12"/>
    </row>
    <row r="354">
      <c r="A354" s="36"/>
      <c r="B354" s="36"/>
      <c r="C354" s="35"/>
      <c r="D354" s="8"/>
      <c r="E354" s="8"/>
      <c r="F354" s="35"/>
      <c r="G354" s="35"/>
      <c r="H354" s="35"/>
      <c r="I354" s="35"/>
      <c r="J354" s="8"/>
      <c r="K354" s="12"/>
    </row>
    <row r="355">
      <c r="A355" s="36"/>
      <c r="B355" s="36"/>
      <c r="C355" s="35"/>
      <c r="D355" s="8"/>
      <c r="E355" s="8"/>
      <c r="F355" s="35"/>
      <c r="G355" s="35"/>
      <c r="H355" s="35"/>
      <c r="I355" s="35"/>
      <c r="J355" s="8"/>
      <c r="K355" s="12"/>
    </row>
    <row r="356">
      <c r="A356" s="36"/>
      <c r="B356" s="36"/>
      <c r="C356" s="35"/>
      <c r="D356" s="8"/>
      <c r="E356" s="8"/>
      <c r="F356" s="35"/>
      <c r="G356" s="35"/>
      <c r="H356" s="35"/>
      <c r="I356" s="35"/>
      <c r="J356" s="8"/>
      <c r="K356" s="12"/>
    </row>
    <row r="357">
      <c r="A357" s="36"/>
      <c r="B357" s="36"/>
      <c r="C357" s="35"/>
      <c r="D357" s="8"/>
      <c r="E357" s="8"/>
      <c r="F357" s="35"/>
      <c r="G357" s="35"/>
      <c r="H357" s="35"/>
      <c r="I357" s="35"/>
      <c r="J357" s="8"/>
      <c r="K357" s="12"/>
    </row>
    <row r="358">
      <c r="A358" s="36"/>
      <c r="B358" s="36"/>
      <c r="C358" s="35"/>
      <c r="D358" s="8"/>
      <c r="E358" s="8"/>
      <c r="F358" s="35"/>
      <c r="G358" s="35"/>
      <c r="H358" s="35"/>
      <c r="I358" s="35"/>
      <c r="J358" s="8"/>
      <c r="K358" s="12"/>
    </row>
    <row r="359">
      <c r="A359" s="36"/>
      <c r="B359" s="36"/>
      <c r="C359" s="35"/>
      <c r="D359" s="8"/>
      <c r="E359" s="8"/>
      <c r="F359" s="35"/>
      <c r="G359" s="35"/>
      <c r="H359" s="35"/>
      <c r="I359" s="35"/>
      <c r="J359" s="8"/>
      <c r="K359" s="12"/>
    </row>
    <row r="360">
      <c r="A360" s="36"/>
      <c r="B360" s="36"/>
      <c r="C360" s="35"/>
      <c r="D360" s="8"/>
      <c r="E360" s="8"/>
      <c r="F360" s="35"/>
      <c r="G360" s="35"/>
      <c r="H360" s="35"/>
      <c r="I360" s="35"/>
      <c r="J360" s="8"/>
      <c r="K360" s="12"/>
    </row>
    <row r="361">
      <c r="A361" s="36"/>
      <c r="B361" s="36"/>
      <c r="C361" s="35"/>
      <c r="D361" s="8"/>
      <c r="E361" s="8"/>
      <c r="F361" s="35"/>
      <c r="G361" s="35"/>
      <c r="H361" s="35"/>
      <c r="I361" s="35"/>
      <c r="J361" s="8"/>
      <c r="K361" s="12"/>
    </row>
    <row r="362">
      <c r="A362" s="36"/>
      <c r="B362" s="36"/>
      <c r="C362" s="35"/>
      <c r="D362" s="8"/>
      <c r="E362" s="8"/>
      <c r="F362" s="35"/>
      <c r="G362" s="35"/>
      <c r="H362" s="35"/>
      <c r="I362" s="35"/>
      <c r="J362" s="8"/>
      <c r="K362" s="12"/>
    </row>
    <row r="363">
      <c r="A363" s="36"/>
      <c r="B363" s="36"/>
      <c r="C363" s="35"/>
      <c r="D363" s="8"/>
      <c r="E363" s="8"/>
      <c r="F363" s="35"/>
      <c r="G363" s="35"/>
      <c r="H363" s="35"/>
      <c r="I363" s="35"/>
      <c r="J363" s="8"/>
      <c r="K363" s="12"/>
    </row>
    <row r="364">
      <c r="A364" s="36"/>
      <c r="B364" s="36"/>
      <c r="C364" s="35"/>
      <c r="D364" s="8"/>
      <c r="E364" s="8"/>
      <c r="F364" s="35"/>
      <c r="G364" s="35"/>
      <c r="H364" s="35"/>
      <c r="I364" s="35"/>
      <c r="J364" s="8"/>
      <c r="K364" s="12"/>
    </row>
    <row r="365">
      <c r="A365" s="36"/>
      <c r="B365" s="36"/>
      <c r="C365" s="35"/>
      <c r="D365" s="8"/>
      <c r="E365" s="8"/>
      <c r="F365" s="35"/>
      <c r="G365" s="35"/>
      <c r="H365" s="35"/>
      <c r="I365" s="35"/>
      <c r="J365" s="8"/>
      <c r="K365" s="12"/>
    </row>
    <row r="366">
      <c r="A366" s="36"/>
      <c r="B366" s="36"/>
      <c r="C366" s="35"/>
      <c r="D366" s="8"/>
      <c r="E366" s="8"/>
      <c r="F366" s="35"/>
      <c r="G366" s="35"/>
      <c r="H366" s="35"/>
      <c r="I366" s="35"/>
      <c r="J366" s="8"/>
      <c r="K366" s="12"/>
    </row>
    <row r="367">
      <c r="A367" s="36"/>
      <c r="B367" s="36"/>
      <c r="C367" s="35"/>
      <c r="D367" s="8"/>
      <c r="E367" s="8"/>
      <c r="F367" s="35"/>
      <c r="G367" s="35"/>
      <c r="H367" s="35"/>
      <c r="I367" s="35"/>
      <c r="J367" s="8"/>
      <c r="K367" s="12"/>
    </row>
    <row r="368">
      <c r="A368" s="36"/>
      <c r="B368" s="36"/>
      <c r="C368" s="35"/>
      <c r="D368" s="8"/>
      <c r="E368" s="8"/>
      <c r="F368" s="35"/>
      <c r="G368" s="35"/>
      <c r="H368" s="35"/>
      <c r="I368" s="35"/>
      <c r="J368" s="8"/>
      <c r="K368" s="12"/>
    </row>
    <row r="369">
      <c r="A369" s="36"/>
      <c r="B369" s="36"/>
      <c r="C369" s="35"/>
      <c r="D369" s="8"/>
      <c r="E369" s="8"/>
      <c r="F369" s="35"/>
      <c r="G369" s="35"/>
      <c r="H369" s="35"/>
      <c r="I369" s="35"/>
      <c r="J369" s="8"/>
      <c r="K369" s="12"/>
    </row>
    <row r="370">
      <c r="A370" s="36"/>
      <c r="B370" s="36"/>
      <c r="C370" s="35"/>
      <c r="D370" s="8"/>
      <c r="E370" s="8"/>
      <c r="F370" s="35"/>
      <c r="G370" s="35"/>
      <c r="H370" s="35"/>
      <c r="I370" s="35"/>
      <c r="J370" s="8"/>
      <c r="K370" s="12"/>
    </row>
    <row r="371">
      <c r="A371" s="36"/>
      <c r="B371" s="36"/>
      <c r="C371" s="35"/>
      <c r="D371" s="8"/>
      <c r="E371" s="8"/>
      <c r="F371" s="35"/>
      <c r="G371" s="35"/>
      <c r="H371" s="35"/>
      <c r="I371" s="35"/>
      <c r="J371" s="8"/>
      <c r="K371" s="12"/>
    </row>
    <row r="372">
      <c r="A372" s="36"/>
      <c r="B372" s="36"/>
      <c r="C372" s="35"/>
      <c r="D372" s="8"/>
      <c r="E372" s="8"/>
      <c r="F372" s="35"/>
      <c r="G372" s="35"/>
      <c r="H372" s="35"/>
      <c r="I372" s="35"/>
      <c r="J372" s="8"/>
      <c r="K372" s="12"/>
    </row>
    <row r="373">
      <c r="A373" s="36"/>
      <c r="B373" s="36"/>
      <c r="C373" s="35"/>
      <c r="D373" s="8"/>
      <c r="E373" s="8"/>
      <c r="F373" s="35"/>
      <c r="G373" s="35"/>
      <c r="H373" s="35"/>
      <c r="I373" s="35"/>
      <c r="J373" s="8"/>
      <c r="K373" s="12"/>
    </row>
    <row r="374">
      <c r="A374" s="36"/>
      <c r="B374" s="36"/>
      <c r="C374" s="35"/>
      <c r="D374" s="8"/>
      <c r="E374" s="8"/>
      <c r="F374" s="35"/>
      <c r="G374" s="35"/>
      <c r="H374" s="35"/>
      <c r="I374" s="35"/>
      <c r="J374" s="8"/>
      <c r="K374" s="12"/>
    </row>
    <row r="375">
      <c r="A375" s="36"/>
      <c r="B375" s="36"/>
      <c r="C375" s="35"/>
      <c r="D375" s="8"/>
      <c r="E375" s="8"/>
      <c r="F375" s="35"/>
      <c r="G375" s="35"/>
      <c r="H375" s="35"/>
      <c r="I375" s="35"/>
      <c r="J375" s="8"/>
      <c r="K375" s="12"/>
    </row>
    <row r="376">
      <c r="A376" s="36"/>
      <c r="B376" s="36"/>
      <c r="C376" s="35"/>
      <c r="D376" s="8"/>
      <c r="E376" s="8"/>
      <c r="F376" s="35"/>
      <c r="G376" s="35"/>
      <c r="H376" s="35"/>
      <c r="I376" s="35"/>
      <c r="J376" s="8"/>
      <c r="K376" s="12"/>
    </row>
    <row r="377">
      <c r="A377" s="36"/>
      <c r="B377" s="36"/>
      <c r="C377" s="35"/>
      <c r="D377" s="8"/>
      <c r="E377" s="8"/>
      <c r="F377" s="35"/>
      <c r="G377" s="35"/>
      <c r="H377" s="35"/>
      <c r="I377" s="35"/>
      <c r="J377" s="8"/>
      <c r="K377" s="12"/>
    </row>
    <row r="378">
      <c r="A378" s="36"/>
      <c r="B378" s="36"/>
      <c r="C378" s="35"/>
      <c r="D378" s="8"/>
      <c r="E378" s="8"/>
      <c r="F378" s="35"/>
      <c r="G378" s="35"/>
      <c r="H378" s="35"/>
      <c r="I378" s="35"/>
      <c r="J378" s="8"/>
      <c r="K378" s="12"/>
    </row>
    <row r="379">
      <c r="A379" s="36"/>
      <c r="B379" s="36"/>
      <c r="C379" s="35"/>
      <c r="D379" s="8"/>
      <c r="E379" s="8"/>
      <c r="F379" s="35"/>
      <c r="G379" s="35"/>
      <c r="H379" s="35"/>
      <c r="I379" s="35"/>
      <c r="J379" s="8"/>
      <c r="K379" s="12"/>
    </row>
    <row r="380">
      <c r="A380" s="36"/>
      <c r="B380" s="36"/>
      <c r="C380" s="35"/>
      <c r="D380" s="8"/>
      <c r="E380" s="8"/>
      <c r="F380" s="35"/>
      <c r="G380" s="35"/>
      <c r="H380" s="35"/>
      <c r="I380" s="35"/>
      <c r="J380" s="8"/>
      <c r="K380" s="12"/>
    </row>
    <row r="381">
      <c r="A381" s="36"/>
      <c r="B381" s="36"/>
      <c r="C381" s="35"/>
      <c r="D381" s="8"/>
      <c r="E381" s="8"/>
      <c r="F381" s="35"/>
      <c r="G381" s="35"/>
      <c r="H381" s="35"/>
      <c r="I381" s="35"/>
      <c r="J381" s="8"/>
      <c r="K381" s="12"/>
    </row>
    <row r="382">
      <c r="A382" s="36"/>
      <c r="B382" s="36"/>
      <c r="C382" s="35"/>
      <c r="D382" s="8"/>
      <c r="E382" s="8"/>
      <c r="F382" s="35"/>
      <c r="G382" s="35"/>
      <c r="H382" s="35"/>
      <c r="I382" s="35"/>
      <c r="J382" s="8"/>
      <c r="K382" s="12"/>
    </row>
    <row r="383">
      <c r="A383" s="36"/>
      <c r="B383" s="36"/>
      <c r="C383" s="35"/>
      <c r="D383" s="8"/>
      <c r="E383" s="8"/>
      <c r="F383" s="35"/>
      <c r="G383" s="35"/>
      <c r="H383" s="35"/>
      <c r="I383" s="35"/>
      <c r="J383" s="8"/>
      <c r="K383" s="12"/>
    </row>
    <row r="384">
      <c r="A384" s="36"/>
      <c r="B384" s="36"/>
      <c r="C384" s="35"/>
      <c r="D384" s="8"/>
      <c r="E384" s="8"/>
      <c r="F384" s="35"/>
      <c r="G384" s="35"/>
      <c r="H384" s="35"/>
      <c r="I384" s="35"/>
      <c r="J384" s="8"/>
      <c r="K384" s="12"/>
    </row>
    <row r="385">
      <c r="A385" s="36"/>
      <c r="B385" s="36"/>
      <c r="C385" s="35"/>
      <c r="D385" s="8"/>
      <c r="E385" s="8"/>
      <c r="F385" s="35"/>
      <c r="G385" s="35"/>
      <c r="H385" s="35"/>
      <c r="I385" s="35"/>
      <c r="J385" s="8"/>
      <c r="K385" s="12"/>
    </row>
    <row r="386">
      <c r="A386" s="36"/>
      <c r="B386" s="36"/>
      <c r="C386" s="35"/>
      <c r="D386" s="8"/>
      <c r="E386" s="8"/>
      <c r="F386" s="35"/>
      <c r="G386" s="35"/>
      <c r="H386" s="35"/>
      <c r="I386" s="35"/>
      <c r="J386" s="8"/>
      <c r="K386" s="12"/>
    </row>
    <row r="387">
      <c r="A387" s="36"/>
      <c r="B387" s="36"/>
      <c r="C387" s="35"/>
      <c r="D387" s="8"/>
      <c r="E387" s="8"/>
      <c r="F387" s="35"/>
      <c r="G387" s="35"/>
      <c r="H387" s="35"/>
      <c r="I387" s="35"/>
      <c r="J387" s="8"/>
      <c r="K387" s="12"/>
    </row>
    <row r="388">
      <c r="A388" s="36"/>
      <c r="B388" s="36"/>
      <c r="C388" s="35"/>
      <c r="D388" s="8"/>
      <c r="E388" s="8"/>
      <c r="F388" s="35"/>
      <c r="G388" s="35"/>
      <c r="H388" s="35"/>
      <c r="I388" s="35"/>
      <c r="J388" s="8"/>
      <c r="K388" s="12"/>
    </row>
    <row r="389">
      <c r="A389" s="36"/>
      <c r="B389" s="36"/>
      <c r="C389" s="35"/>
      <c r="D389" s="8"/>
      <c r="E389" s="8"/>
      <c r="F389" s="35"/>
      <c r="G389" s="35"/>
      <c r="H389" s="35"/>
      <c r="I389" s="35"/>
      <c r="J389" s="8"/>
      <c r="K389" s="12"/>
    </row>
    <row r="390">
      <c r="A390" s="36"/>
      <c r="B390" s="36"/>
      <c r="C390" s="35"/>
      <c r="D390" s="8"/>
      <c r="E390" s="8"/>
      <c r="F390" s="35"/>
      <c r="G390" s="35"/>
      <c r="H390" s="35"/>
      <c r="I390" s="35"/>
      <c r="J390" s="8"/>
      <c r="K390" s="12"/>
    </row>
    <row r="391">
      <c r="A391" s="36"/>
      <c r="B391" s="36"/>
      <c r="C391" s="35"/>
      <c r="D391" s="8"/>
      <c r="E391" s="8"/>
      <c r="F391" s="35"/>
      <c r="G391" s="35"/>
      <c r="H391" s="35"/>
      <c r="I391" s="35"/>
      <c r="J391" s="8"/>
      <c r="K391" s="12"/>
    </row>
    <row r="392">
      <c r="A392" s="36"/>
      <c r="B392" s="36"/>
      <c r="C392" s="35"/>
      <c r="D392" s="8"/>
      <c r="E392" s="8"/>
      <c r="F392" s="35"/>
      <c r="G392" s="35"/>
      <c r="H392" s="35"/>
      <c r="I392" s="35"/>
      <c r="J392" s="8"/>
      <c r="K392" s="12"/>
    </row>
    <row r="393">
      <c r="A393" s="36"/>
      <c r="B393" s="36"/>
      <c r="C393" s="35"/>
      <c r="D393" s="8"/>
      <c r="E393" s="8"/>
      <c r="F393" s="35"/>
      <c r="G393" s="35"/>
      <c r="H393" s="35"/>
      <c r="I393" s="35"/>
      <c r="J393" s="8"/>
      <c r="K393" s="12"/>
    </row>
    <row r="394">
      <c r="A394" s="36"/>
      <c r="B394" s="36"/>
      <c r="C394" s="35"/>
      <c r="D394" s="8"/>
      <c r="E394" s="8"/>
      <c r="F394" s="35"/>
      <c r="G394" s="35"/>
      <c r="H394" s="35"/>
      <c r="I394" s="35"/>
      <c r="J394" s="8"/>
      <c r="K394" s="12"/>
    </row>
    <row r="395">
      <c r="A395" s="36"/>
      <c r="B395" s="36"/>
      <c r="C395" s="35"/>
      <c r="D395" s="8"/>
      <c r="E395" s="8"/>
      <c r="F395" s="35"/>
      <c r="G395" s="35"/>
      <c r="H395" s="35"/>
      <c r="I395" s="35"/>
      <c r="J395" s="8"/>
      <c r="K395" s="12"/>
    </row>
    <row r="396">
      <c r="A396" s="36"/>
      <c r="B396" s="36"/>
      <c r="C396" s="35"/>
      <c r="D396" s="8"/>
      <c r="E396" s="8"/>
      <c r="F396" s="35"/>
      <c r="G396" s="35"/>
      <c r="H396" s="35"/>
      <c r="I396" s="35"/>
      <c r="J396" s="8"/>
      <c r="K396" s="12"/>
    </row>
    <row r="397">
      <c r="A397" s="36"/>
      <c r="B397" s="36"/>
      <c r="C397" s="35"/>
      <c r="D397" s="8"/>
      <c r="E397" s="8"/>
      <c r="F397" s="35"/>
      <c r="G397" s="35"/>
      <c r="H397" s="35"/>
      <c r="I397" s="35"/>
      <c r="J397" s="8"/>
      <c r="K397" s="12"/>
    </row>
    <row r="398">
      <c r="A398" s="36"/>
      <c r="B398" s="36"/>
      <c r="C398" s="35"/>
      <c r="D398" s="8"/>
      <c r="E398" s="8"/>
      <c r="F398" s="35"/>
      <c r="G398" s="35"/>
      <c r="H398" s="35"/>
      <c r="I398" s="35"/>
      <c r="J398" s="8"/>
      <c r="K398" s="12"/>
    </row>
    <row r="399">
      <c r="A399" s="36"/>
      <c r="B399" s="36"/>
      <c r="C399" s="35"/>
      <c r="D399" s="8"/>
      <c r="E399" s="8"/>
      <c r="F399" s="35"/>
      <c r="G399" s="35"/>
      <c r="H399" s="35"/>
      <c r="I399" s="35"/>
      <c r="J399" s="8"/>
      <c r="K399" s="12"/>
    </row>
    <row r="400">
      <c r="A400" s="36"/>
      <c r="B400" s="36"/>
      <c r="C400" s="35"/>
      <c r="D400" s="8"/>
      <c r="E400" s="8"/>
      <c r="F400" s="35"/>
      <c r="G400" s="35"/>
      <c r="H400" s="35"/>
      <c r="I400" s="35"/>
      <c r="J400" s="8"/>
      <c r="K400" s="12"/>
    </row>
    <row r="401">
      <c r="A401" s="36"/>
      <c r="B401" s="36"/>
      <c r="C401" s="35"/>
      <c r="D401" s="8"/>
      <c r="E401" s="8"/>
      <c r="F401" s="35"/>
      <c r="G401" s="35"/>
      <c r="H401" s="35"/>
      <c r="I401" s="35"/>
      <c r="J401" s="8"/>
      <c r="K401" s="12"/>
    </row>
    <row r="402">
      <c r="A402" s="36"/>
      <c r="B402" s="36"/>
      <c r="C402" s="35"/>
      <c r="D402" s="8"/>
      <c r="E402" s="8"/>
      <c r="F402" s="35"/>
      <c r="G402" s="35"/>
      <c r="H402" s="35"/>
      <c r="I402" s="35"/>
      <c r="J402" s="8"/>
      <c r="K402" s="12"/>
    </row>
    <row r="403">
      <c r="A403" s="36"/>
      <c r="B403" s="36"/>
      <c r="C403" s="35"/>
      <c r="D403" s="8"/>
      <c r="E403" s="8"/>
      <c r="F403" s="35"/>
      <c r="G403" s="35"/>
      <c r="H403" s="35"/>
      <c r="I403" s="35"/>
      <c r="J403" s="8"/>
      <c r="K403" s="12"/>
    </row>
    <row r="404">
      <c r="A404" s="36"/>
      <c r="B404" s="36"/>
      <c r="C404" s="35"/>
      <c r="D404" s="8"/>
      <c r="E404" s="8"/>
      <c r="F404" s="35"/>
      <c r="G404" s="35"/>
      <c r="H404" s="35"/>
      <c r="I404" s="35"/>
      <c r="J404" s="8"/>
      <c r="K404" s="12"/>
    </row>
    <row r="405">
      <c r="A405" s="36"/>
      <c r="B405" s="36"/>
      <c r="C405" s="35"/>
      <c r="D405" s="8"/>
      <c r="E405" s="8"/>
      <c r="F405" s="35"/>
      <c r="G405" s="35"/>
      <c r="H405" s="35"/>
      <c r="I405" s="35"/>
      <c r="J405" s="8"/>
      <c r="K405" s="12"/>
    </row>
    <row r="406">
      <c r="A406" s="36"/>
      <c r="B406" s="36"/>
      <c r="C406" s="35"/>
      <c r="D406" s="8"/>
      <c r="E406" s="8"/>
      <c r="F406" s="35"/>
      <c r="G406" s="35"/>
      <c r="H406" s="35"/>
      <c r="I406" s="35"/>
      <c r="J406" s="8"/>
      <c r="K406" s="12"/>
    </row>
    <row r="407">
      <c r="A407" s="36"/>
      <c r="B407" s="36"/>
      <c r="C407" s="35"/>
      <c r="D407" s="8"/>
      <c r="E407" s="8"/>
      <c r="F407" s="35"/>
      <c r="G407" s="35"/>
      <c r="H407" s="35"/>
      <c r="I407" s="35"/>
      <c r="J407" s="8"/>
      <c r="K407" s="12"/>
    </row>
    <row r="408">
      <c r="A408" s="36"/>
      <c r="B408" s="36"/>
      <c r="C408" s="35"/>
      <c r="D408" s="8"/>
      <c r="E408" s="8"/>
      <c r="F408" s="35"/>
      <c r="G408" s="35"/>
      <c r="H408" s="35"/>
      <c r="I408" s="35"/>
      <c r="J408" s="8"/>
      <c r="K408" s="12"/>
    </row>
    <row r="409">
      <c r="A409" s="36"/>
      <c r="B409" s="36"/>
      <c r="C409" s="35"/>
      <c r="D409" s="8"/>
      <c r="E409" s="8"/>
      <c r="F409" s="35"/>
      <c r="G409" s="35"/>
      <c r="H409" s="35"/>
      <c r="I409" s="35"/>
      <c r="J409" s="8"/>
      <c r="K409" s="12"/>
    </row>
    <row r="410">
      <c r="A410" s="36"/>
      <c r="B410" s="36"/>
      <c r="C410" s="35"/>
      <c r="D410" s="8"/>
      <c r="E410" s="8"/>
      <c r="F410" s="35"/>
      <c r="G410" s="35"/>
      <c r="H410" s="35"/>
      <c r="I410" s="35"/>
      <c r="J410" s="8"/>
      <c r="K410" s="12"/>
    </row>
    <row r="411">
      <c r="A411" s="36"/>
      <c r="B411" s="36"/>
      <c r="C411" s="35"/>
      <c r="D411" s="8"/>
      <c r="E411" s="8"/>
      <c r="F411" s="35"/>
      <c r="G411" s="35"/>
      <c r="H411" s="35"/>
      <c r="I411" s="35"/>
      <c r="J411" s="8"/>
      <c r="K411" s="12"/>
    </row>
    <row r="412">
      <c r="A412" s="36"/>
      <c r="B412" s="36"/>
      <c r="C412" s="35"/>
      <c r="D412" s="8"/>
      <c r="E412" s="8"/>
      <c r="F412" s="35"/>
      <c r="G412" s="35"/>
      <c r="H412" s="35"/>
      <c r="I412" s="35"/>
      <c r="J412" s="8"/>
      <c r="K412" s="12"/>
    </row>
    <row r="413">
      <c r="A413" s="36"/>
      <c r="B413" s="36"/>
      <c r="C413" s="35"/>
      <c r="D413" s="8"/>
      <c r="E413" s="8"/>
      <c r="F413" s="35"/>
      <c r="G413" s="35"/>
      <c r="H413" s="35"/>
      <c r="I413" s="35"/>
      <c r="J413" s="8"/>
      <c r="K413" s="12"/>
    </row>
    <row r="414">
      <c r="A414" s="36"/>
      <c r="B414" s="36"/>
      <c r="C414" s="35"/>
      <c r="D414" s="8"/>
      <c r="E414" s="8"/>
      <c r="F414" s="35"/>
      <c r="G414" s="35"/>
      <c r="H414" s="35"/>
      <c r="I414" s="35"/>
      <c r="J414" s="8"/>
      <c r="K414" s="12"/>
    </row>
    <row r="415">
      <c r="A415" s="36"/>
      <c r="B415" s="36"/>
      <c r="C415" s="35"/>
      <c r="D415" s="8"/>
      <c r="E415" s="8"/>
      <c r="F415" s="35"/>
      <c r="G415" s="35"/>
      <c r="H415" s="35"/>
      <c r="I415" s="35"/>
      <c r="J415" s="8"/>
      <c r="K415" s="12"/>
    </row>
    <row r="416">
      <c r="A416" s="36"/>
      <c r="B416" s="36"/>
      <c r="C416" s="35"/>
      <c r="D416" s="8"/>
      <c r="E416" s="8"/>
      <c r="F416" s="35"/>
      <c r="G416" s="35"/>
      <c r="H416" s="35"/>
      <c r="I416" s="35"/>
      <c r="J416" s="8"/>
      <c r="K416" s="12"/>
    </row>
    <row r="417">
      <c r="A417" s="36"/>
      <c r="B417" s="36"/>
      <c r="C417" s="35"/>
      <c r="D417" s="8"/>
      <c r="E417" s="8"/>
      <c r="F417" s="35"/>
      <c r="G417" s="35"/>
      <c r="H417" s="35"/>
      <c r="I417" s="35"/>
      <c r="J417" s="8"/>
      <c r="K417" s="12"/>
    </row>
    <row r="418">
      <c r="A418" s="36"/>
      <c r="B418" s="36"/>
      <c r="C418" s="35"/>
      <c r="D418" s="8"/>
      <c r="E418" s="8"/>
      <c r="F418" s="35"/>
      <c r="G418" s="35"/>
      <c r="H418" s="35"/>
      <c r="I418" s="35"/>
      <c r="J418" s="8"/>
      <c r="K418" s="12"/>
    </row>
    <row r="419">
      <c r="A419" s="36"/>
      <c r="B419" s="36"/>
      <c r="C419" s="35"/>
      <c r="D419" s="8"/>
      <c r="E419" s="8"/>
      <c r="F419" s="35"/>
      <c r="G419" s="35"/>
      <c r="H419" s="35"/>
      <c r="I419" s="35"/>
      <c r="J419" s="8"/>
      <c r="K419" s="12"/>
    </row>
    <row r="420">
      <c r="A420" s="36"/>
      <c r="B420" s="36"/>
      <c r="C420" s="35"/>
      <c r="D420" s="8"/>
      <c r="E420" s="8"/>
      <c r="F420" s="35"/>
      <c r="G420" s="35"/>
      <c r="H420" s="35"/>
      <c r="I420" s="35"/>
      <c r="J420" s="8"/>
      <c r="K420" s="12"/>
    </row>
    <row r="421">
      <c r="A421" s="36"/>
      <c r="B421" s="36"/>
      <c r="C421" s="35"/>
      <c r="D421" s="8"/>
      <c r="E421" s="8"/>
      <c r="F421" s="35"/>
      <c r="G421" s="35"/>
      <c r="H421" s="35"/>
      <c r="I421" s="35"/>
      <c r="J421" s="8"/>
      <c r="K421" s="12"/>
    </row>
    <row r="422">
      <c r="A422" s="36"/>
      <c r="B422" s="36"/>
      <c r="C422" s="35"/>
      <c r="D422" s="8"/>
      <c r="E422" s="8"/>
      <c r="F422" s="35"/>
      <c r="G422" s="35"/>
      <c r="H422" s="35"/>
      <c r="I422" s="35"/>
      <c r="J422" s="8"/>
      <c r="K422" s="12"/>
    </row>
    <row r="423">
      <c r="A423" s="36"/>
      <c r="B423" s="36"/>
      <c r="C423" s="35"/>
      <c r="D423" s="8"/>
      <c r="E423" s="8"/>
      <c r="F423" s="35"/>
      <c r="G423" s="35"/>
      <c r="H423" s="35"/>
      <c r="I423" s="35"/>
      <c r="J423" s="8"/>
      <c r="K423" s="12"/>
    </row>
    <row r="424">
      <c r="A424" s="36"/>
      <c r="B424" s="36"/>
      <c r="C424" s="35"/>
      <c r="D424" s="8"/>
      <c r="E424" s="8"/>
      <c r="F424" s="35"/>
      <c r="G424" s="35"/>
      <c r="H424" s="35"/>
      <c r="I424" s="35"/>
      <c r="J424" s="8"/>
      <c r="K424" s="12"/>
    </row>
    <row r="425">
      <c r="A425" s="36"/>
      <c r="B425" s="36"/>
      <c r="C425" s="35"/>
      <c r="D425" s="8"/>
      <c r="E425" s="8"/>
      <c r="F425" s="35"/>
      <c r="G425" s="35"/>
      <c r="H425" s="35"/>
      <c r="I425" s="35"/>
      <c r="J425" s="8"/>
      <c r="K425" s="12"/>
    </row>
    <row r="426">
      <c r="A426" s="36"/>
      <c r="B426" s="36"/>
      <c r="C426" s="35"/>
      <c r="D426" s="8"/>
      <c r="E426" s="8"/>
      <c r="F426" s="35"/>
      <c r="G426" s="35"/>
      <c r="H426" s="35"/>
      <c r="I426" s="35"/>
      <c r="J426" s="8"/>
      <c r="K426" s="12"/>
    </row>
    <row r="427">
      <c r="A427" s="36"/>
      <c r="B427" s="36"/>
      <c r="C427" s="35"/>
      <c r="D427" s="8"/>
      <c r="E427" s="8"/>
      <c r="F427" s="35"/>
      <c r="G427" s="35"/>
      <c r="H427" s="35"/>
      <c r="I427" s="35"/>
      <c r="J427" s="8"/>
      <c r="K427" s="12"/>
    </row>
    <row r="428">
      <c r="A428" s="36"/>
      <c r="B428" s="36"/>
      <c r="C428" s="35"/>
      <c r="D428" s="8"/>
      <c r="E428" s="8"/>
      <c r="F428" s="35"/>
      <c r="G428" s="35"/>
      <c r="H428" s="35"/>
      <c r="I428" s="35"/>
      <c r="J428" s="8"/>
      <c r="K428" s="12"/>
    </row>
    <row r="429">
      <c r="A429" s="36"/>
      <c r="B429" s="36"/>
      <c r="C429" s="35"/>
      <c r="D429" s="8"/>
      <c r="E429" s="8"/>
      <c r="F429" s="35"/>
      <c r="G429" s="35"/>
      <c r="H429" s="35"/>
      <c r="I429" s="35"/>
      <c r="J429" s="8"/>
      <c r="K429" s="12"/>
    </row>
    <row r="430">
      <c r="A430" s="36"/>
      <c r="B430" s="36"/>
      <c r="C430" s="35"/>
      <c r="D430" s="8"/>
      <c r="E430" s="8"/>
      <c r="F430" s="35"/>
      <c r="G430" s="35"/>
      <c r="H430" s="35"/>
      <c r="I430" s="35"/>
      <c r="J430" s="8"/>
      <c r="K430" s="12"/>
    </row>
    <row r="431">
      <c r="A431" s="36"/>
      <c r="B431" s="36"/>
      <c r="C431" s="35"/>
      <c r="D431" s="8"/>
      <c r="E431" s="8"/>
      <c r="F431" s="35"/>
      <c r="G431" s="35"/>
      <c r="H431" s="35"/>
      <c r="I431" s="35"/>
      <c r="J431" s="8"/>
      <c r="K431" s="12"/>
    </row>
    <row r="432">
      <c r="A432" s="36"/>
      <c r="B432" s="36"/>
      <c r="C432" s="35"/>
      <c r="D432" s="8"/>
      <c r="E432" s="8"/>
      <c r="F432" s="35"/>
      <c r="G432" s="35"/>
      <c r="H432" s="35"/>
      <c r="I432" s="35"/>
      <c r="J432" s="8"/>
      <c r="K432" s="12"/>
    </row>
    <row r="433">
      <c r="A433" s="36"/>
      <c r="B433" s="36"/>
      <c r="C433" s="35"/>
      <c r="D433" s="8"/>
      <c r="E433" s="8"/>
      <c r="F433" s="35"/>
      <c r="G433" s="35"/>
      <c r="H433" s="35"/>
      <c r="I433" s="35"/>
      <c r="J433" s="8"/>
      <c r="K433" s="12"/>
    </row>
    <row r="434">
      <c r="A434" s="36"/>
      <c r="B434" s="36"/>
      <c r="C434" s="35"/>
      <c r="D434" s="8"/>
      <c r="E434" s="8"/>
      <c r="F434" s="35"/>
      <c r="G434" s="35"/>
      <c r="H434" s="35"/>
      <c r="I434" s="35"/>
      <c r="J434" s="8"/>
      <c r="K434" s="12"/>
    </row>
    <row r="435">
      <c r="A435" s="36"/>
      <c r="B435" s="36"/>
      <c r="C435" s="35"/>
      <c r="D435" s="8"/>
      <c r="E435" s="8"/>
      <c r="F435" s="35"/>
      <c r="G435" s="35"/>
      <c r="H435" s="35"/>
      <c r="I435" s="35"/>
      <c r="J435" s="8"/>
      <c r="K435" s="12"/>
    </row>
    <row r="436">
      <c r="A436" s="36"/>
      <c r="B436" s="36"/>
      <c r="C436" s="35"/>
      <c r="D436" s="8"/>
      <c r="E436" s="8"/>
      <c r="F436" s="35"/>
      <c r="G436" s="35"/>
      <c r="H436" s="35"/>
      <c r="I436" s="35"/>
      <c r="J436" s="8"/>
      <c r="K436" s="12"/>
    </row>
    <row r="437">
      <c r="A437" s="36"/>
      <c r="B437" s="36"/>
      <c r="C437" s="35"/>
      <c r="D437" s="8"/>
      <c r="E437" s="8"/>
      <c r="F437" s="35"/>
      <c r="G437" s="35"/>
      <c r="H437" s="35"/>
      <c r="I437" s="35"/>
      <c r="J437" s="8"/>
      <c r="K437" s="12"/>
    </row>
    <row r="438">
      <c r="A438" s="36"/>
      <c r="B438" s="36"/>
      <c r="C438" s="35"/>
      <c r="D438" s="8"/>
      <c r="E438" s="8"/>
      <c r="F438" s="35"/>
      <c r="G438" s="35"/>
      <c r="H438" s="35"/>
      <c r="I438" s="35"/>
      <c r="J438" s="8"/>
      <c r="K438" s="12"/>
    </row>
    <row r="439">
      <c r="A439" s="36"/>
      <c r="B439" s="36"/>
      <c r="C439" s="35"/>
      <c r="D439" s="8"/>
      <c r="E439" s="8"/>
      <c r="F439" s="35"/>
      <c r="G439" s="35"/>
      <c r="H439" s="35"/>
      <c r="I439" s="35"/>
      <c r="J439" s="8"/>
      <c r="K439" s="12"/>
    </row>
    <row r="440">
      <c r="A440" s="36"/>
      <c r="B440" s="36"/>
      <c r="C440" s="35"/>
      <c r="D440" s="8"/>
      <c r="E440" s="8"/>
      <c r="F440" s="35"/>
      <c r="G440" s="35"/>
      <c r="H440" s="35"/>
      <c r="I440" s="35"/>
      <c r="J440" s="8"/>
      <c r="K440" s="12"/>
    </row>
    <row r="441">
      <c r="A441" s="36"/>
      <c r="B441" s="36"/>
      <c r="C441" s="35"/>
      <c r="D441" s="8"/>
      <c r="E441" s="8"/>
      <c r="F441" s="35"/>
      <c r="G441" s="35"/>
      <c r="H441" s="35"/>
      <c r="I441" s="35"/>
      <c r="J441" s="8"/>
      <c r="K441" s="12"/>
    </row>
    <row r="442">
      <c r="A442" s="36"/>
      <c r="B442" s="36"/>
      <c r="C442" s="35"/>
      <c r="D442" s="8"/>
      <c r="E442" s="8"/>
      <c r="F442" s="35"/>
      <c r="G442" s="35"/>
      <c r="H442" s="35"/>
      <c r="I442" s="35"/>
      <c r="J442" s="8"/>
      <c r="K442" s="12"/>
    </row>
    <row r="443">
      <c r="A443" s="36"/>
      <c r="B443" s="36"/>
      <c r="C443" s="35"/>
      <c r="D443" s="8"/>
      <c r="E443" s="8"/>
      <c r="F443" s="35"/>
      <c r="G443" s="35"/>
      <c r="H443" s="35"/>
      <c r="I443" s="35"/>
      <c r="J443" s="8"/>
      <c r="K443" s="12"/>
    </row>
    <row r="444">
      <c r="A444" s="36"/>
      <c r="B444" s="36"/>
      <c r="C444" s="35"/>
      <c r="D444" s="8"/>
      <c r="E444" s="8"/>
      <c r="F444" s="35"/>
      <c r="G444" s="35"/>
      <c r="H444" s="35"/>
      <c r="I444" s="35"/>
      <c r="J444" s="8"/>
      <c r="K444" s="12"/>
    </row>
    <row r="445">
      <c r="A445" s="36"/>
      <c r="B445" s="36"/>
      <c r="C445" s="35"/>
      <c r="D445" s="8"/>
      <c r="E445" s="8"/>
      <c r="F445" s="35"/>
      <c r="G445" s="35"/>
      <c r="H445" s="35"/>
      <c r="I445" s="35"/>
      <c r="J445" s="8"/>
      <c r="K445" s="12"/>
    </row>
    <row r="446">
      <c r="A446" s="36"/>
      <c r="B446" s="36"/>
      <c r="C446" s="35"/>
      <c r="D446" s="8"/>
      <c r="E446" s="8"/>
      <c r="F446" s="35"/>
      <c r="G446" s="35"/>
      <c r="H446" s="35"/>
      <c r="I446" s="35"/>
      <c r="J446" s="8"/>
      <c r="K446" s="12"/>
    </row>
    <row r="447">
      <c r="A447" s="36"/>
      <c r="B447" s="36"/>
      <c r="C447" s="35"/>
      <c r="D447" s="8"/>
      <c r="E447" s="8"/>
      <c r="F447" s="35"/>
      <c r="G447" s="35"/>
      <c r="H447" s="35"/>
      <c r="I447" s="35"/>
      <c r="J447" s="8"/>
      <c r="K447" s="12"/>
    </row>
    <row r="448">
      <c r="A448" s="36"/>
      <c r="B448" s="36"/>
      <c r="C448" s="35"/>
      <c r="D448" s="8"/>
      <c r="E448" s="8"/>
      <c r="F448" s="35"/>
      <c r="G448" s="35"/>
      <c r="H448" s="35"/>
      <c r="I448" s="35"/>
      <c r="J448" s="8"/>
      <c r="K448" s="12"/>
    </row>
    <row r="449">
      <c r="A449" s="36"/>
      <c r="B449" s="36"/>
      <c r="C449" s="35"/>
      <c r="D449" s="8"/>
      <c r="E449" s="8"/>
      <c r="F449" s="35"/>
      <c r="G449" s="35"/>
      <c r="H449" s="35"/>
      <c r="I449" s="35"/>
      <c r="J449" s="8"/>
      <c r="K449" s="12"/>
    </row>
    <row r="450">
      <c r="A450" s="36"/>
      <c r="B450" s="36"/>
      <c r="C450" s="35"/>
      <c r="D450" s="8"/>
      <c r="E450" s="8"/>
      <c r="F450" s="35"/>
      <c r="G450" s="35"/>
      <c r="H450" s="35"/>
      <c r="I450" s="35"/>
      <c r="J450" s="8"/>
      <c r="K450" s="12"/>
    </row>
    <row r="451">
      <c r="A451" s="36"/>
      <c r="B451" s="36"/>
      <c r="C451" s="35"/>
      <c r="D451" s="8"/>
      <c r="E451" s="8"/>
      <c r="F451" s="35"/>
      <c r="G451" s="35"/>
      <c r="H451" s="35"/>
      <c r="I451" s="35"/>
      <c r="J451" s="8"/>
      <c r="K451" s="12"/>
    </row>
    <row r="452">
      <c r="A452" s="36"/>
      <c r="B452" s="36"/>
      <c r="C452" s="35"/>
      <c r="D452" s="8"/>
      <c r="E452" s="8"/>
      <c r="F452" s="35"/>
      <c r="G452" s="35"/>
      <c r="H452" s="35"/>
      <c r="I452" s="35"/>
      <c r="J452" s="8"/>
      <c r="K452" s="12"/>
    </row>
    <row r="453">
      <c r="A453" s="36"/>
      <c r="B453" s="36"/>
      <c r="C453" s="35"/>
      <c r="D453" s="8"/>
      <c r="E453" s="8"/>
      <c r="F453" s="35"/>
      <c r="G453" s="35"/>
      <c r="H453" s="35"/>
      <c r="I453" s="35"/>
      <c r="J453" s="8"/>
      <c r="K453" s="12"/>
    </row>
    <row r="454">
      <c r="A454" s="36"/>
      <c r="B454" s="36"/>
      <c r="C454" s="35"/>
      <c r="D454" s="8"/>
      <c r="E454" s="8"/>
      <c r="F454" s="35"/>
      <c r="G454" s="35"/>
      <c r="H454" s="35"/>
      <c r="I454" s="35"/>
      <c r="J454" s="8"/>
      <c r="K454" s="12"/>
    </row>
    <row r="455">
      <c r="A455" s="36"/>
      <c r="B455" s="36"/>
      <c r="C455" s="35"/>
      <c r="D455" s="8"/>
      <c r="E455" s="8"/>
      <c r="F455" s="35"/>
      <c r="G455" s="35"/>
      <c r="H455" s="35"/>
      <c r="I455" s="35"/>
      <c r="J455" s="8"/>
      <c r="K455" s="12"/>
    </row>
    <row r="456">
      <c r="A456" s="36"/>
      <c r="B456" s="36"/>
      <c r="C456" s="35"/>
      <c r="D456" s="8"/>
      <c r="E456" s="8"/>
      <c r="F456" s="35"/>
      <c r="G456" s="35"/>
      <c r="H456" s="35"/>
      <c r="I456" s="35"/>
      <c r="J456" s="8"/>
      <c r="K456" s="12"/>
    </row>
    <row r="457">
      <c r="A457" s="36"/>
      <c r="B457" s="36"/>
      <c r="C457" s="35"/>
      <c r="D457" s="8"/>
      <c r="E457" s="8"/>
      <c r="F457" s="35"/>
      <c r="G457" s="35"/>
      <c r="H457" s="35"/>
      <c r="I457" s="35"/>
      <c r="J457" s="8"/>
      <c r="K457" s="12"/>
    </row>
    <row r="458">
      <c r="A458" s="36"/>
      <c r="B458" s="36"/>
      <c r="C458" s="35"/>
      <c r="D458" s="8"/>
      <c r="E458" s="8"/>
      <c r="F458" s="35"/>
      <c r="G458" s="35"/>
      <c r="H458" s="35"/>
      <c r="I458" s="35"/>
      <c r="J458" s="8"/>
      <c r="K458" s="12"/>
    </row>
    <row r="459">
      <c r="A459" s="36"/>
      <c r="B459" s="36"/>
      <c r="C459" s="35"/>
      <c r="D459" s="8"/>
      <c r="E459" s="8"/>
      <c r="F459" s="35"/>
      <c r="G459" s="35"/>
      <c r="H459" s="35"/>
      <c r="I459" s="35"/>
      <c r="J459" s="8"/>
      <c r="K459" s="12"/>
    </row>
    <row r="460">
      <c r="A460" s="36"/>
      <c r="B460" s="36"/>
      <c r="C460" s="35"/>
      <c r="D460" s="8"/>
      <c r="E460" s="8"/>
      <c r="F460" s="35"/>
      <c r="G460" s="35"/>
      <c r="H460" s="35"/>
      <c r="I460" s="35"/>
      <c r="J460" s="8"/>
      <c r="K460" s="12"/>
    </row>
    <row r="461">
      <c r="A461" s="36"/>
      <c r="B461" s="36"/>
      <c r="C461" s="35"/>
      <c r="D461" s="8"/>
      <c r="E461" s="8"/>
      <c r="F461" s="35"/>
      <c r="G461" s="35"/>
      <c r="H461" s="35"/>
      <c r="I461" s="35"/>
      <c r="J461" s="8"/>
      <c r="K461" s="12"/>
    </row>
    <row r="462">
      <c r="A462" s="36"/>
      <c r="B462" s="36"/>
      <c r="C462" s="35"/>
      <c r="D462" s="8"/>
      <c r="E462" s="8"/>
      <c r="F462" s="35"/>
      <c r="G462" s="35"/>
      <c r="H462" s="35"/>
      <c r="I462" s="35"/>
      <c r="J462" s="8"/>
      <c r="K462" s="12"/>
    </row>
    <row r="463">
      <c r="A463" s="36"/>
      <c r="B463" s="36"/>
      <c r="C463" s="35"/>
      <c r="D463" s="8"/>
      <c r="E463" s="8"/>
      <c r="F463" s="35"/>
      <c r="G463" s="35"/>
      <c r="H463" s="35"/>
      <c r="I463" s="35"/>
      <c r="J463" s="8"/>
      <c r="K463" s="12"/>
    </row>
    <row r="464">
      <c r="A464" s="36"/>
      <c r="B464" s="36"/>
      <c r="C464" s="35"/>
      <c r="D464" s="8"/>
      <c r="E464" s="8"/>
      <c r="F464" s="35"/>
      <c r="G464" s="35"/>
      <c r="H464" s="35"/>
      <c r="I464" s="35"/>
      <c r="J464" s="8"/>
      <c r="K464" s="12"/>
    </row>
    <row r="465">
      <c r="A465" s="36"/>
      <c r="B465" s="36"/>
      <c r="C465" s="35"/>
      <c r="D465" s="8"/>
      <c r="E465" s="8"/>
      <c r="F465" s="35"/>
      <c r="G465" s="35"/>
      <c r="H465" s="35"/>
      <c r="I465" s="35"/>
      <c r="J465" s="8"/>
      <c r="K465" s="12"/>
    </row>
    <row r="466">
      <c r="A466" s="36"/>
      <c r="B466" s="36"/>
      <c r="C466" s="35"/>
      <c r="D466" s="8"/>
      <c r="E466" s="8"/>
      <c r="F466" s="35"/>
      <c r="G466" s="35"/>
      <c r="H466" s="35"/>
      <c r="I466" s="35"/>
      <c r="J466" s="8"/>
      <c r="K466" s="12"/>
    </row>
    <row r="467">
      <c r="A467" s="36"/>
      <c r="B467" s="36"/>
      <c r="C467" s="35"/>
      <c r="D467" s="8"/>
      <c r="E467" s="8"/>
      <c r="F467" s="35"/>
      <c r="G467" s="35"/>
      <c r="H467" s="35"/>
      <c r="I467" s="35"/>
      <c r="J467" s="8"/>
      <c r="K467" s="12"/>
    </row>
    <row r="468">
      <c r="A468" s="36"/>
      <c r="B468" s="36"/>
      <c r="C468" s="35"/>
      <c r="D468" s="8"/>
      <c r="E468" s="8"/>
      <c r="F468" s="35"/>
      <c r="G468" s="35"/>
      <c r="H468" s="35"/>
      <c r="I468" s="35"/>
      <c r="J468" s="8"/>
      <c r="K468" s="12"/>
    </row>
    <row r="469">
      <c r="A469" s="36"/>
      <c r="B469" s="36"/>
      <c r="C469" s="35"/>
      <c r="D469" s="8"/>
      <c r="E469" s="8"/>
      <c r="F469" s="35"/>
      <c r="G469" s="35"/>
      <c r="H469" s="35"/>
      <c r="I469" s="35"/>
      <c r="J469" s="8"/>
      <c r="K469" s="12"/>
    </row>
    <row r="470">
      <c r="A470" s="36"/>
      <c r="B470" s="36"/>
      <c r="C470" s="35"/>
      <c r="D470" s="8"/>
      <c r="E470" s="8"/>
      <c r="F470" s="35"/>
      <c r="G470" s="35"/>
      <c r="H470" s="35"/>
      <c r="I470" s="35"/>
      <c r="J470" s="8"/>
      <c r="K470" s="12"/>
    </row>
    <row r="471">
      <c r="A471" s="36"/>
      <c r="B471" s="36"/>
      <c r="C471" s="35"/>
      <c r="D471" s="8"/>
      <c r="E471" s="8"/>
      <c r="F471" s="35"/>
      <c r="G471" s="35"/>
      <c r="H471" s="35"/>
      <c r="I471" s="35"/>
      <c r="J471" s="8"/>
      <c r="K471" s="12"/>
    </row>
    <row r="472">
      <c r="A472" s="36"/>
      <c r="B472" s="36"/>
      <c r="C472" s="35"/>
      <c r="D472" s="8"/>
      <c r="E472" s="8"/>
      <c r="F472" s="35"/>
      <c r="G472" s="35"/>
      <c r="H472" s="35"/>
      <c r="I472" s="35"/>
      <c r="J472" s="8"/>
      <c r="K472" s="12"/>
    </row>
    <row r="473">
      <c r="A473" s="36"/>
      <c r="B473" s="36"/>
      <c r="C473" s="35"/>
      <c r="D473" s="8"/>
      <c r="E473" s="8"/>
      <c r="F473" s="35"/>
      <c r="G473" s="35"/>
      <c r="H473" s="35"/>
      <c r="I473" s="35"/>
      <c r="J473" s="8"/>
      <c r="K473" s="12"/>
    </row>
    <row r="474">
      <c r="A474" s="36"/>
      <c r="B474" s="36"/>
      <c r="C474" s="35"/>
      <c r="D474" s="8"/>
      <c r="E474" s="8"/>
      <c r="F474" s="35"/>
      <c r="G474" s="35"/>
      <c r="H474" s="35"/>
      <c r="I474" s="35"/>
      <c r="J474" s="8"/>
      <c r="K474" s="12"/>
    </row>
    <row r="475">
      <c r="A475" s="36"/>
      <c r="B475" s="36"/>
      <c r="C475" s="35"/>
      <c r="D475" s="8"/>
      <c r="E475" s="8"/>
      <c r="F475" s="35"/>
      <c r="G475" s="35"/>
      <c r="H475" s="35"/>
      <c r="I475" s="35"/>
      <c r="J475" s="8"/>
      <c r="K475" s="12"/>
    </row>
    <row r="476">
      <c r="A476" s="36"/>
      <c r="B476" s="36"/>
      <c r="C476" s="35"/>
      <c r="D476" s="8"/>
      <c r="E476" s="8"/>
      <c r="F476" s="35"/>
      <c r="G476" s="35"/>
      <c r="H476" s="35"/>
      <c r="I476" s="35"/>
      <c r="J476" s="8"/>
      <c r="K476" s="12"/>
    </row>
    <row r="477">
      <c r="A477" s="36"/>
      <c r="B477" s="36"/>
      <c r="C477" s="35"/>
      <c r="D477" s="8"/>
      <c r="E477" s="8"/>
      <c r="F477" s="35"/>
      <c r="G477" s="35"/>
      <c r="H477" s="35"/>
      <c r="I477" s="35"/>
      <c r="J477" s="8"/>
      <c r="K477" s="12"/>
    </row>
    <row r="478">
      <c r="A478" s="36"/>
      <c r="B478" s="36"/>
      <c r="C478" s="35"/>
      <c r="D478" s="8"/>
      <c r="E478" s="8"/>
      <c r="F478" s="35"/>
      <c r="G478" s="35"/>
      <c r="H478" s="35"/>
      <c r="I478" s="35"/>
      <c r="J478" s="8"/>
      <c r="K478" s="12"/>
    </row>
    <row r="479">
      <c r="A479" s="36"/>
      <c r="B479" s="36"/>
      <c r="C479" s="35"/>
      <c r="D479" s="8"/>
      <c r="E479" s="8"/>
      <c r="F479" s="35"/>
      <c r="G479" s="35"/>
      <c r="H479" s="35"/>
      <c r="I479" s="35"/>
      <c r="J479" s="8"/>
      <c r="K479" s="12"/>
    </row>
    <row r="480">
      <c r="A480" s="36"/>
      <c r="B480" s="36"/>
      <c r="C480" s="35"/>
      <c r="D480" s="8"/>
      <c r="E480" s="8"/>
      <c r="F480" s="35"/>
      <c r="G480" s="35"/>
      <c r="H480" s="35"/>
      <c r="I480" s="35"/>
      <c r="J480" s="8"/>
      <c r="K480" s="12"/>
    </row>
    <row r="481">
      <c r="A481" s="36"/>
      <c r="B481" s="36"/>
      <c r="C481" s="35"/>
      <c r="D481" s="8"/>
      <c r="E481" s="8"/>
      <c r="F481" s="35"/>
      <c r="G481" s="35"/>
      <c r="H481" s="35"/>
      <c r="I481" s="35"/>
      <c r="J481" s="8"/>
      <c r="K481" s="12"/>
    </row>
    <row r="482">
      <c r="A482" s="36"/>
      <c r="B482" s="36"/>
      <c r="C482" s="35"/>
      <c r="D482" s="8"/>
      <c r="E482" s="8"/>
      <c r="F482" s="35"/>
      <c r="G482" s="35"/>
      <c r="H482" s="35"/>
      <c r="I482" s="35"/>
      <c r="J482" s="8"/>
      <c r="K482" s="12"/>
    </row>
    <row r="483">
      <c r="A483" s="36"/>
      <c r="B483" s="36"/>
      <c r="C483" s="35"/>
      <c r="D483" s="8"/>
      <c r="E483" s="8"/>
      <c r="F483" s="35"/>
      <c r="G483" s="35"/>
      <c r="H483" s="35"/>
      <c r="I483" s="35"/>
      <c r="J483" s="8"/>
      <c r="K483" s="12"/>
    </row>
    <row r="484">
      <c r="A484" s="36"/>
      <c r="B484" s="36"/>
      <c r="C484" s="35"/>
      <c r="D484" s="8"/>
      <c r="E484" s="8"/>
      <c r="F484" s="35"/>
      <c r="G484" s="35"/>
      <c r="H484" s="35"/>
      <c r="I484" s="35"/>
      <c r="J484" s="8"/>
      <c r="K484" s="12"/>
    </row>
    <row r="485">
      <c r="A485" s="36"/>
      <c r="B485" s="36"/>
      <c r="C485" s="35"/>
      <c r="D485" s="8"/>
      <c r="E485" s="8"/>
      <c r="F485" s="35"/>
      <c r="G485" s="35"/>
      <c r="H485" s="35"/>
      <c r="I485" s="35"/>
      <c r="J485" s="8"/>
      <c r="K485" s="12"/>
    </row>
    <row r="486">
      <c r="A486" s="36"/>
      <c r="B486" s="36"/>
      <c r="C486" s="35"/>
      <c r="D486" s="8"/>
      <c r="E486" s="8"/>
      <c r="F486" s="35"/>
      <c r="G486" s="35"/>
      <c r="H486" s="35"/>
      <c r="I486" s="35"/>
      <c r="J486" s="8"/>
      <c r="K486" s="12"/>
    </row>
    <row r="487">
      <c r="A487" s="36"/>
      <c r="B487" s="36"/>
      <c r="C487" s="35"/>
      <c r="D487" s="8"/>
      <c r="E487" s="8"/>
      <c r="F487" s="35"/>
      <c r="G487" s="35"/>
      <c r="H487" s="35"/>
      <c r="I487" s="35"/>
      <c r="J487" s="8"/>
      <c r="K487" s="12"/>
    </row>
    <row r="488">
      <c r="A488" s="36"/>
      <c r="B488" s="36"/>
      <c r="C488" s="35"/>
      <c r="D488" s="8"/>
      <c r="E488" s="8"/>
      <c r="F488" s="35"/>
      <c r="G488" s="35"/>
      <c r="H488" s="35"/>
      <c r="I488" s="35"/>
      <c r="J488" s="8"/>
      <c r="K488" s="12"/>
    </row>
    <row r="489">
      <c r="A489" s="36"/>
      <c r="B489" s="36"/>
      <c r="C489" s="35"/>
      <c r="D489" s="8"/>
      <c r="E489" s="8"/>
      <c r="F489" s="35"/>
      <c r="G489" s="35"/>
      <c r="H489" s="35"/>
      <c r="I489" s="35"/>
      <c r="J489" s="8"/>
      <c r="K489" s="12"/>
    </row>
    <row r="490">
      <c r="A490" s="36"/>
      <c r="B490" s="36"/>
      <c r="C490" s="35"/>
      <c r="D490" s="8"/>
      <c r="E490" s="8"/>
      <c r="F490" s="35"/>
      <c r="G490" s="35"/>
      <c r="H490" s="35"/>
      <c r="I490" s="35"/>
      <c r="J490" s="8"/>
      <c r="K490" s="12"/>
    </row>
    <row r="491">
      <c r="A491" s="36"/>
      <c r="B491" s="36"/>
      <c r="C491" s="35"/>
      <c r="D491" s="8"/>
      <c r="E491" s="8"/>
      <c r="F491" s="35"/>
      <c r="G491" s="35"/>
      <c r="H491" s="35"/>
      <c r="I491" s="35"/>
      <c r="J491" s="8"/>
      <c r="K491" s="12"/>
    </row>
    <row r="492">
      <c r="A492" s="36"/>
      <c r="B492" s="36"/>
      <c r="C492" s="35"/>
      <c r="D492" s="8"/>
      <c r="E492" s="8"/>
      <c r="F492" s="35"/>
      <c r="G492" s="35"/>
      <c r="H492" s="35"/>
      <c r="I492" s="35"/>
      <c r="J492" s="8"/>
      <c r="K492" s="12"/>
    </row>
    <row r="493">
      <c r="A493" s="36"/>
      <c r="B493" s="36"/>
      <c r="C493" s="35"/>
      <c r="D493" s="8"/>
      <c r="E493" s="8"/>
      <c r="F493" s="35"/>
      <c r="G493" s="35"/>
      <c r="H493" s="35"/>
      <c r="I493" s="35"/>
      <c r="J493" s="8"/>
      <c r="K493" s="12"/>
    </row>
    <row r="494">
      <c r="A494" s="36"/>
      <c r="B494" s="36"/>
      <c r="C494" s="35"/>
      <c r="D494" s="8"/>
      <c r="E494" s="8"/>
      <c r="F494" s="35"/>
      <c r="G494" s="35"/>
      <c r="H494" s="35"/>
      <c r="I494" s="35"/>
      <c r="J494" s="8"/>
      <c r="K494" s="12"/>
    </row>
    <row r="495">
      <c r="A495" s="36"/>
      <c r="B495" s="36"/>
      <c r="C495" s="35"/>
      <c r="D495" s="8"/>
      <c r="E495" s="8"/>
      <c r="F495" s="35"/>
      <c r="G495" s="35"/>
      <c r="H495" s="35"/>
      <c r="I495" s="35"/>
      <c r="J495" s="8"/>
      <c r="K495" s="12"/>
    </row>
    <row r="496">
      <c r="A496" s="36"/>
      <c r="B496" s="36"/>
      <c r="C496" s="35"/>
      <c r="D496" s="8"/>
      <c r="E496" s="8"/>
      <c r="F496" s="35"/>
      <c r="G496" s="35"/>
      <c r="H496" s="35"/>
      <c r="I496" s="35"/>
      <c r="J496" s="8"/>
      <c r="K496" s="12"/>
    </row>
    <row r="497">
      <c r="A497" s="36"/>
      <c r="B497" s="36"/>
      <c r="C497" s="35"/>
      <c r="D497" s="8"/>
      <c r="E497" s="8"/>
      <c r="F497" s="35"/>
      <c r="G497" s="35"/>
      <c r="H497" s="35"/>
      <c r="I497" s="35"/>
      <c r="J497" s="8"/>
      <c r="K497" s="12"/>
    </row>
    <row r="498">
      <c r="A498" s="36"/>
      <c r="B498" s="36"/>
      <c r="C498" s="35"/>
      <c r="D498" s="8"/>
      <c r="E498" s="8"/>
      <c r="F498" s="35"/>
      <c r="G498" s="35"/>
      <c r="H498" s="35"/>
      <c r="I498" s="35"/>
      <c r="J498" s="8"/>
      <c r="K498" s="12"/>
    </row>
    <row r="499">
      <c r="A499" s="36"/>
      <c r="B499" s="36"/>
      <c r="C499" s="35"/>
      <c r="D499" s="8"/>
      <c r="E499" s="8"/>
      <c r="F499" s="35"/>
      <c r="G499" s="35"/>
      <c r="H499" s="35"/>
      <c r="I499" s="35"/>
      <c r="J499" s="8"/>
      <c r="K499" s="12"/>
    </row>
    <row r="500">
      <c r="A500" s="36"/>
      <c r="B500" s="36"/>
      <c r="C500" s="35"/>
      <c r="D500" s="8"/>
      <c r="E500" s="8"/>
      <c r="F500" s="35"/>
      <c r="G500" s="35"/>
      <c r="H500" s="35"/>
      <c r="I500" s="35"/>
      <c r="J500" s="8"/>
      <c r="K500" s="12"/>
    </row>
    <row r="501">
      <c r="A501" s="36"/>
      <c r="B501" s="36"/>
      <c r="C501" s="35"/>
      <c r="D501" s="8"/>
      <c r="E501" s="8"/>
      <c r="F501" s="35"/>
      <c r="G501" s="35"/>
      <c r="H501" s="35"/>
      <c r="I501" s="35"/>
      <c r="J501" s="8"/>
      <c r="K501" s="12"/>
    </row>
    <row r="502">
      <c r="A502" s="36"/>
      <c r="B502" s="36"/>
      <c r="C502" s="35"/>
      <c r="D502" s="8"/>
      <c r="E502" s="8"/>
      <c r="F502" s="35"/>
      <c r="G502" s="35"/>
      <c r="H502" s="35"/>
      <c r="I502" s="35"/>
      <c r="J502" s="8"/>
      <c r="K502" s="12"/>
    </row>
    <row r="503">
      <c r="A503" s="36"/>
      <c r="B503" s="36"/>
      <c r="C503" s="35"/>
      <c r="D503" s="8"/>
      <c r="E503" s="8"/>
      <c r="F503" s="35"/>
      <c r="G503" s="35"/>
      <c r="H503" s="35"/>
      <c r="I503" s="35"/>
      <c r="J503" s="8"/>
      <c r="K503" s="12"/>
    </row>
    <row r="504">
      <c r="A504" s="36"/>
      <c r="B504" s="36"/>
      <c r="C504" s="35"/>
      <c r="D504" s="8"/>
      <c r="E504" s="8"/>
      <c r="F504" s="35"/>
      <c r="G504" s="35"/>
      <c r="H504" s="35"/>
      <c r="I504" s="35"/>
      <c r="J504" s="8"/>
      <c r="K504" s="12"/>
    </row>
    <row r="505">
      <c r="A505" s="36"/>
      <c r="B505" s="36"/>
      <c r="C505" s="35"/>
      <c r="D505" s="8"/>
      <c r="E505" s="8"/>
      <c r="F505" s="35"/>
      <c r="G505" s="35"/>
      <c r="H505" s="35"/>
      <c r="I505" s="35"/>
      <c r="J505" s="8"/>
      <c r="K505" s="12"/>
    </row>
    <row r="506">
      <c r="A506" s="36"/>
      <c r="B506" s="36"/>
      <c r="C506" s="35"/>
      <c r="D506" s="8"/>
      <c r="E506" s="8"/>
      <c r="F506" s="35"/>
      <c r="G506" s="35"/>
      <c r="H506" s="35"/>
      <c r="I506" s="35"/>
      <c r="J506" s="8"/>
      <c r="K506" s="12"/>
    </row>
    <row r="507">
      <c r="A507" s="36"/>
      <c r="B507" s="36"/>
      <c r="C507" s="35"/>
      <c r="D507" s="8"/>
      <c r="E507" s="8"/>
      <c r="F507" s="35"/>
      <c r="G507" s="35"/>
      <c r="H507" s="35"/>
      <c r="I507" s="35"/>
      <c r="J507" s="8"/>
      <c r="K507" s="12"/>
    </row>
    <row r="508">
      <c r="A508" s="36"/>
      <c r="B508" s="36"/>
      <c r="C508" s="35"/>
      <c r="D508" s="8"/>
      <c r="E508" s="8"/>
      <c r="F508" s="35"/>
      <c r="G508" s="35"/>
      <c r="H508" s="35"/>
      <c r="I508" s="35"/>
      <c r="J508" s="8"/>
      <c r="K508" s="12"/>
    </row>
    <row r="509">
      <c r="A509" s="36"/>
      <c r="B509" s="36"/>
      <c r="C509" s="35"/>
      <c r="D509" s="8"/>
      <c r="E509" s="8"/>
      <c r="F509" s="35"/>
      <c r="G509" s="35"/>
      <c r="H509" s="35"/>
      <c r="I509" s="35"/>
      <c r="J509" s="8"/>
      <c r="K509" s="12"/>
    </row>
    <row r="510">
      <c r="A510" s="36"/>
      <c r="B510" s="36"/>
      <c r="C510" s="35"/>
      <c r="D510" s="8"/>
      <c r="E510" s="8"/>
      <c r="F510" s="35"/>
      <c r="G510" s="35"/>
      <c r="H510" s="35"/>
      <c r="I510" s="35"/>
      <c r="J510" s="8"/>
      <c r="K510" s="12"/>
    </row>
    <row r="511">
      <c r="A511" s="36"/>
      <c r="B511" s="36"/>
      <c r="C511" s="35"/>
      <c r="D511" s="8"/>
      <c r="E511" s="8"/>
      <c r="F511" s="35"/>
      <c r="G511" s="35"/>
      <c r="H511" s="35"/>
      <c r="I511" s="35"/>
      <c r="J511" s="8"/>
      <c r="K511" s="12"/>
    </row>
    <row r="512">
      <c r="A512" s="36"/>
      <c r="B512" s="36"/>
      <c r="C512" s="35"/>
      <c r="D512" s="8"/>
      <c r="E512" s="8"/>
      <c r="F512" s="35"/>
      <c r="G512" s="35"/>
      <c r="H512" s="35"/>
      <c r="I512" s="35"/>
      <c r="J512" s="8"/>
      <c r="K512" s="12"/>
    </row>
    <row r="513">
      <c r="A513" s="36"/>
      <c r="B513" s="36"/>
      <c r="C513" s="35"/>
      <c r="D513" s="8"/>
      <c r="E513" s="8"/>
      <c r="F513" s="35"/>
      <c r="G513" s="35"/>
      <c r="H513" s="35"/>
      <c r="I513" s="35"/>
      <c r="J513" s="8"/>
      <c r="K513" s="12"/>
    </row>
    <row r="514">
      <c r="A514" s="36"/>
      <c r="B514" s="36"/>
      <c r="C514" s="35"/>
      <c r="D514" s="8"/>
      <c r="E514" s="8"/>
      <c r="F514" s="35"/>
      <c r="G514" s="35"/>
      <c r="H514" s="35"/>
      <c r="I514" s="35"/>
      <c r="J514" s="8"/>
      <c r="K514" s="12"/>
    </row>
    <row r="515">
      <c r="A515" s="36"/>
      <c r="B515" s="36"/>
      <c r="C515" s="35"/>
      <c r="D515" s="8"/>
      <c r="E515" s="8"/>
      <c r="F515" s="35"/>
      <c r="G515" s="35"/>
      <c r="H515" s="35"/>
      <c r="I515" s="35"/>
      <c r="J515" s="8"/>
      <c r="K515" s="12"/>
    </row>
    <row r="516">
      <c r="A516" s="36"/>
      <c r="B516" s="36"/>
      <c r="C516" s="35"/>
      <c r="D516" s="8"/>
      <c r="E516" s="8"/>
      <c r="F516" s="35"/>
      <c r="G516" s="35"/>
      <c r="H516" s="35"/>
      <c r="I516" s="35"/>
      <c r="J516" s="8"/>
      <c r="K516" s="12"/>
    </row>
    <row r="517">
      <c r="A517" s="36"/>
      <c r="B517" s="36"/>
      <c r="C517" s="35"/>
      <c r="D517" s="8"/>
      <c r="E517" s="8"/>
      <c r="F517" s="35"/>
      <c r="G517" s="35"/>
      <c r="H517" s="35"/>
      <c r="I517" s="35"/>
      <c r="J517" s="8"/>
      <c r="K517" s="12"/>
    </row>
    <row r="518">
      <c r="A518" s="36"/>
      <c r="B518" s="36"/>
      <c r="C518" s="35"/>
      <c r="D518" s="8"/>
      <c r="E518" s="8"/>
      <c r="F518" s="35"/>
      <c r="G518" s="35"/>
      <c r="H518" s="35"/>
      <c r="I518" s="35"/>
      <c r="J518" s="8"/>
      <c r="K518" s="12"/>
    </row>
    <row r="519">
      <c r="A519" s="36"/>
      <c r="B519" s="36"/>
      <c r="C519" s="35"/>
      <c r="D519" s="8"/>
      <c r="E519" s="8"/>
      <c r="F519" s="35"/>
      <c r="G519" s="35"/>
      <c r="H519" s="35"/>
      <c r="I519" s="35"/>
      <c r="J519" s="8"/>
      <c r="K519" s="12"/>
    </row>
    <row r="520">
      <c r="A520" s="36"/>
      <c r="B520" s="36"/>
      <c r="C520" s="35"/>
      <c r="D520" s="8"/>
      <c r="E520" s="8"/>
      <c r="F520" s="35"/>
      <c r="G520" s="35"/>
      <c r="H520" s="35"/>
      <c r="I520" s="35"/>
      <c r="J520" s="8"/>
      <c r="K520" s="12"/>
    </row>
    <row r="521">
      <c r="A521" s="36"/>
      <c r="B521" s="36"/>
      <c r="C521" s="35"/>
      <c r="D521" s="8"/>
      <c r="E521" s="8"/>
      <c r="F521" s="35"/>
      <c r="G521" s="35"/>
      <c r="H521" s="35"/>
      <c r="I521" s="35"/>
      <c r="J521" s="8"/>
      <c r="K521" s="12"/>
    </row>
    <row r="522">
      <c r="A522" s="36"/>
      <c r="B522" s="36"/>
      <c r="C522" s="35"/>
      <c r="D522" s="8"/>
      <c r="E522" s="8"/>
      <c r="F522" s="35"/>
      <c r="G522" s="35"/>
      <c r="H522" s="35"/>
      <c r="I522" s="35"/>
      <c r="J522" s="8"/>
      <c r="K522" s="12"/>
    </row>
    <row r="523">
      <c r="A523" s="36"/>
      <c r="B523" s="36"/>
      <c r="C523" s="35"/>
      <c r="D523" s="8"/>
      <c r="E523" s="8"/>
      <c r="F523" s="35"/>
      <c r="G523" s="35"/>
      <c r="H523" s="35"/>
      <c r="I523" s="35"/>
      <c r="J523" s="8"/>
      <c r="K523" s="12"/>
    </row>
    <row r="524">
      <c r="A524" s="36"/>
      <c r="B524" s="36"/>
      <c r="C524" s="35"/>
      <c r="D524" s="8"/>
      <c r="E524" s="8"/>
      <c r="F524" s="35"/>
      <c r="G524" s="35"/>
      <c r="H524" s="35"/>
      <c r="I524" s="35"/>
      <c r="J524" s="8"/>
      <c r="K524" s="12"/>
    </row>
    <row r="525">
      <c r="A525" s="36"/>
      <c r="B525" s="36"/>
      <c r="C525" s="35"/>
      <c r="D525" s="8"/>
      <c r="E525" s="8"/>
      <c r="F525" s="35"/>
      <c r="G525" s="35"/>
      <c r="H525" s="35"/>
      <c r="I525" s="35"/>
      <c r="J525" s="8"/>
      <c r="K525" s="12"/>
    </row>
    <row r="526">
      <c r="A526" s="36"/>
      <c r="B526" s="36"/>
      <c r="C526" s="35"/>
      <c r="D526" s="8"/>
      <c r="E526" s="8"/>
      <c r="F526" s="35"/>
      <c r="G526" s="35"/>
      <c r="H526" s="35"/>
      <c r="I526" s="35"/>
      <c r="J526" s="8"/>
      <c r="K526" s="12"/>
    </row>
    <row r="527">
      <c r="A527" s="36"/>
      <c r="B527" s="36"/>
      <c r="C527" s="35"/>
      <c r="D527" s="8"/>
      <c r="E527" s="8"/>
      <c r="F527" s="35"/>
      <c r="G527" s="35"/>
      <c r="H527" s="35"/>
      <c r="I527" s="35"/>
      <c r="J527" s="8"/>
      <c r="K527" s="12"/>
    </row>
    <row r="528">
      <c r="A528" s="36"/>
      <c r="B528" s="36"/>
      <c r="C528" s="35"/>
      <c r="D528" s="8"/>
      <c r="E528" s="8"/>
      <c r="F528" s="35"/>
      <c r="G528" s="35"/>
      <c r="H528" s="35"/>
      <c r="I528" s="35"/>
      <c r="J528" s="8"/>
      <c r="K528" s="12"/>
    </row>
    <row r="529">
      <c r="A529" s="36"/>
      <c r="B529" s="36"/>
      <c r="C529" s="35"/>
      <c r="D529" s="8"/>
      <c r="E529" s="8"/>
      <c r="F529" s="35"/>
      <c r="G529" s="35"/>
      <c r="H529" s="35"/>
      <c r="I529" s="35"/>
      <c r="J529" s="8"/>
      <c r="K529" s="12"/>
    </row>
    <row r="530">
      <c r="A530" s="36"/>
      <c r="B530" s="36"/>
      <c r="C530" s="35"/>
      <c r="D530" s="8"/>
      <c r="E530" s="8"/>
      <c r="F530" s="35"/>
      <c r="G530" s="35"/>
      <c r="H530" s="35"/>
      <c r="I530" s="35"/>
      <c r="J530" s="8"/>
      <c r="K530" s="12"/>
    </row>
    <row r="531">
      <c r="A531" s="36"/>
      <c r="B531" s="36"/>
      <c r="C531" s="35"/>
      <c r="D531" s="8"/>
      <c r="E531" s="8"/>
      <c r="F531" s="35"/>
      <c r="G531" s="35"/>
      <c r="H531" s="35"/>
      <c r="I531" s="35"/>
      <c r="J531" s="8"/>
      <c r="K531" s="12"/>
    </row>
    <row r="532">
      <c r="A532" s="36"/>
      <c r="B532" s="36"/>
      <c r="C532" s="35"/>
      <c r="D532" s="8"/>
      <c r="E532" s="8"/>
      <c r="F532" s="35"/>
      <c r="G532" s="35"/>
      <c r="H532" s="35"/>
      <c r="I532" s="35"/>
      <c r="J532" s="8"/>
      <c r="K532" s="12"/>
    </row>
    <row r="533">
      <c r="A533" s="36"/>
      <c r="B533" s="36"/>
      <c r="C533" s="35"/>
      <c r="D533" s="8"/>
      <c r="E533" s="8"/>
      <c r="F533" s="35"/>
      <c r="G533" s="35"/>
      <c r="H533" s="35"/>
      <c r="I533" s="35"/>
      <c r="J533" s="8"/>
      <c r="K533" s="12"/>
    </row>
    <row r="534">
      <c r="A534" s="36"/>
      <c r="B534" s="36"/>
      <c r="C534" s="35"/>
      <c r="D534" s="8"/>
      <c r="E534" s="8"/>
      <c r="F534" s="35"/>
      <c r="G534" s="35"/>
      <c r="H534" s="35"/>
      <c r="I534" s="35"/>
      <c r="J534" s="8"/>
      <c r="K534" s="12"/>
    </row>
    <row r="535">
      <c r="A535" s="36"/>
      <c r="B535" s="36"/>
      <c r="C535" s="35"/>
      <c r="D535" s="8"/>
      <c r="E535" s="8"/>
      <c r="F535" s="35"/>
      <c r="G535" s="35"/>
      <c r="H535" s="35"/>
      <c r="I535" s="35"/>
      <c r="J535" s="8"/>
      <c r="K535" s="12"/>
    </row>
    <row r="536">
      <c r="A536" s="36"/>
      <c r="B536" s="36"/>
      <c r="C536" s="35"/>
      <c r="D536" s="8"/>
      <c r="E536" s="8"/>
      <c r="F536" s="35"/>
      <c r="G536" s="35"/>
      <c r="H536" s="35"/>
      <c r="I536" s="35"/>
      <c r="J536" s="8"/>
      <c r="K536" s="12"/>
    </row>
    <row r="537">
      <c r="A537" s="36"/>
      <c r="B537" s="36"/>
      <c r="C537" s="35"/>
      <c r="D537" s="8"/>
      <c r="E537" s="8"/>
      <c r="F537" s="35"/>
      <c r="G537" s="35"/>
      <c r="H537" s="35"/>
      <c r="I537" s="35"/>
      <c r="J537" s="8"/>
      <c r="K537" s="12"/>
    </row>
    <row r="538">
      <c r="A538" s="36"/>
      <c r="B538" s="36"/>
      <c r="C538" s="35"/>
      <c r="D538" s="8"/>
      <c r="E538" s="8"/>
      <c r="F538" s="35"/>
      <c r="G538" s="35"/>
      <c r="H538" s="35"/>
      <c r="I538" s="35"/>
      <c r="J538" s="8"/>
      <c r="K538" s="12"/>
    </row>
    <row r="539">
      <c r="A539" s="36"/>
      <c r="B539" s="36"/>
      <c r="C539" s="35"/>
      <c r="D539" s="8"/>
      <c r="E539" s="8"/>
      <c r="F539" s="35"/>
      <c r="G539" s="35"/>
      <c r="H539" s="35"/>
      <c r="I539" s="35"/>
      <c r="J539" s="8"/>
      <c r="K539" s="12"/>
    </row>
    <row r="540">
      <c r="A540" s="36"/>
      <c r="B540" s="36"/>
      <c r="C540" s="35"/>
      <c r="D540" s="8"/>
      <c r="E540" s="8"/>
      <c r="F540" s="35"/>
      <c r="G540" s="35"/>
      <c r="H540" s="35"/>
      <c r="I540" s="35"/>
      <c r="J540" s="8"/>
      <c r="K540" s="12"/>
    </row>
    <row r="541">
      <c r="A541" s="36"/>
      <c r="B541" s="36"/>
      <c r="C541" s="35"/>
      <c r="D541" s="8"/>
      <c r="E541" s="8"/>
      <c r="F541" s="35"/>
      <c r="G541" s="35"/>
      <c r="H541" s="35"/>
      <c r="I541" s="35"/>
      <c r="J541" s="8"/>
      <c r="K541" s="12"/>
    </row>
    <row r="542">
      <c r="A542" s="36"/>
      <c r="B542" s="36"/>
      <c r="C542" s="35"/>
      <c r="D542" s="8"/>
      <c r="E542" s="8"/>
      <c r="F542" s="35"/>
      <c r="G542" s="35"/>
      <c r="H542" s="35"/>
      <c r="I542" s="35"/>
      <c r="J542" s="8"/>
      <c r="K542" s="12"/>
    </row>
    <row r="543">
      <c r="A543" s="36"/>
      <c r="B543" s="36"/>
      <c r="C543" s="35"/>
      <c r="D543" s="8"/>
      <c r="E543" s="8"/>
      <c r="F543" s="35"/>
      <c r="G543" s="35"/>
      <c r="H543" s="35"/>
      <c r="I543" s="35"/>
      <c r="J543" s="8"/>
      <c r="K543" s="12"/>
    </row>
    <row r="544">
      <c r="A544" s="36"/>
      <c r="B544" s="36"/>
      <c r="C544" s="35"/>
      <c r="D544" s="8"/>
      <c r="E544" s="8"/>
      <c r="F544" s="35"/>
      <c r="G544" s="35"/>
      <c r="H544" s="35"/>
      <c r="I544" s="35"/>
      <c r="J544" s="8"/>
      <c r="K544" s="12"/>
    </row>
    <row r="545">
      <c r="A545" s="36"/>
      <c r="B545" s="36"/>
      <c r="C545" s="35"/>
      <c r="D545" s="8"/>
      <c r="E545" s="8"/>
      <c r="F545" s="35"/>
      <c r="G545" s="35"/>
      <c r="H545" s="35"/>
      <c r="I545" s="35"/>
      <c r="J545" s="8"/>
      <c r="K545" s="12"/>
    </row>
    <row r="546">
      <c r="A546" s="36"/>
      <c r="B546" s="36"/>
      <c r="C546" s="35"/>
      <c r="D546" s="8"/>
      <c r="E546" s="8"/>
      <c r="F546" s="35"/>
      <c r="G546" s="35"/>
      <c r="H546" s="35"/>
      <c r="I546" s="35"/>
      <c r="J546" s="8"/>
      <c r="K546" s="12"/>
    </row>
    <row r="547">
      <c r="A547" s="36"/>
      <c r="B547" s="36"/>
      <c r="C547" s="35"/>
      <c r="D547" s="8"/>
      <c r="E547" s="8"/>
      <c r="F547" s="35"/>
      <c r="G547" s="35"/>
      <c r="H547" s="35"/>
      <c r="I547" s="35"/>
      <c r="J547" s="8"/>
      <c r="K547" s="12"/>
    </row>
    <row r="548">
      <c r="A548" s="36"/>
      <c r="B548" s="36"/>
      <c r="C548" s="35"/>
      <c r="D548" s="8"/>
      <c r="E548" s="8"/>
      <c r="F548" s="35"/>
      <c r="G548" s="35"/>
      <c r="H548" s="35"/>
      <c r="I548" s="35"/>
      <c r="J548" s="8"/>
      <c r="K548" s="12"/>
    </row>
    <row r="549">
      <c r="A549" s="36"/>
      <c r="B549" s="36"/>
      <c r="C549" s="35"/>
      <c r="D549" s="8"/>
      <c r="E549" s="8"/>
      <c r="F549" s="35"/>
      <c r="G549" s="35"/>
      <c r="H549" s="35"/>
      <c r="I549" s="35"/>
      <c r="J549" s="8"/>
      <c r="K549" s="12"/>
    </row>
    <row r="550">
      <c r="A550" s="36"/>
      <c r="B550" s="36"/>
      <c r="C550" s="35"/>
      <c r="D550" s="8"/>
      <c r="E550" s="8"/>
      <c r="F550" s="35"/>
      <c r="G550" s="35"/>
      <c r="H550" s="35"/>
      <c r="I550" s="35"/>
      <c r="J550" s="8"/>
      <c r="K550" s="12"/>
    </row>
    <row r="551">
      <c r="A551" s="36"/>
      <c r="B551" s="36"/>
      <c r="C551" s="35"/>
      <c r="D551" s="8"/>
      <c r="E551" s="8"/>
      <c r="F551" s="35"/>
      <c r="G551" s="35"/>
      <c r="H551" s="35"/>
      <c r="I551" s="35"/>
      <c r="J551" s="8"/>
      <c r="K551" s="12"/>
    </row>
    <row r="552">
      <c r="A552" s="36"/>
      <c r="B552" s="36"/>
      <c r="C552" s="35"/>
      <c r="D552" s="8"/>
      <c r="E552" s="8"/>
      <c r="F552" s="35"/>
      <c r="G552" s="35"/>
      <c r="H552" s="35"/>
      <c r="I552" s="35"/>
      <c r="J552" s="8"/>
      <c r="K552" s="12"/>
    </row>
    <row r="553">
      <c r="A553" s="36"/>
      <c r="B553" s="36"/>
      <c r="C553" s="35"/>
      <c r="D553" s="8"/>
      <c r="E553" s="8"/>
      <c r="F553" s="35"/>
      <c r="G553" s="35"/>
      <c r="H553" s="35"/>
      <c r="I553" s="35"/>
      <c r="J553" s="8"/>
      <c r="K553" s="12"/>
    </row>
    <row r="554">
      <c r="A554" s="36"/>
      <c r="B554" s="36"/>
      <c r="C554" s="35"/>
      <c r="D554" s="8"/>
      <c r="E554" s="8"/>
      <c r="F554" s="35"/>
      <c r="G554" s="35"/>
      <c r="H554" s="35"/>
      <c r="I554" s="35"/>
      <c r="J554" s="8"/>
      <c r="K554" s="12"/>
    </row>
    <row r="555">
      <c r="A555" s="36"/>
      <c r="B555" s="36"/>
      <c r="C555" s="35"/>
      <c r="D555" s="8"/>
      <c r="E555" s="8"/>
      <c r="F555" s="35"/>
      <c r="G555" s="35"/>
      <c r="H555" s="35"/>
      <c r="I555" s="35"/>
      <c r="J555" s="8"/>
      <c r="K555" s="12"/>
    </row>
    <row r="556">
      <c r="A556" s="36"/>
      <c r="B556" s="36"/>
      <c r="C556" s="35"/>
      <c r="D556" s="8"/>
      <c r="E556" s="8"/>
      <c r="F556" s="35"/>
      <c r="G556" s="35"/>
      <c r="H556" s="35"/>
      <c r="I556" s="35"/>
      <c r="J556" s="8"/>
      <c r="K556" s="12"/>
    </row>
    <row r="557">
      <c r="A557" s="36"/>
      <c r="B557" s="36"/>
      <c r="C557" s="35"/>
      <c r="D557" s="8"/>
      <c r="E557" s="8"/>
      <c r="F557" s="35"/>
      <c r="G557" s="35"/>
      <c r="H557" s="35"/>
      <c r="I557" s="35"/>
      <c r="J557" s="8"/>
      <c r="K557" s="12"/>
    </row>
    <row r="558">
      <c r="A558" s="36"/>
      <c r="B558" s="36"/>
      <c r="C558" s="35"/>
      <c r="D558" s="8"/>
      <c r="E558" s="8"/>
      <c r="F558" s="35"/>
      <c r="G558" s="35"/>
      <c r="H558" s="35"/>
      <c r="I558" s="35"/>
      <c r="J558" s="8"/>
      <c r="K558" s="12"/>
    </row>
    <row r="559">
      <c r="A559" s="36"/>
      <c r="B559" s="36"/>
      <c r="C559" s="35"/>
      <c r="D559" s="8"/>
      <c r="E559" s="8"/>
      <c r="F559" s="35"/>
      <c r="G559" s="35"/>
      <c r="H559" s="35"/>
      <c r="I559" s="35"/>
      <c r="J559" s="8"/>
      <c r="K559" s="12"/>
    </row>
    <row r="560">
      <c r="A560" s="36"/>
      <c r="B560" s="36"/>
      <c r="C560" s="35"/>
      <c r="D560" s="8"/>
      <c r="E560" s="8"/>
      <c r="F560" s="35"/>
      <c r="G560" s="35"/>
      <c r="H560" s="35"/>
      <c r="I560" s="35"/>
      <c r="J560" s="8"/>
      <c r="K560" s="12"/>
    </row>
    <row r="561">
      <c r="A561" s="36"/>
      <c r="B561" s="36"/>
      <c r="C561" s="35"/>
      <c r="D561" s="8"/>
      <c r="E561" s="8"/>
      <c r="F561" s="35"/>
      <c r="G561" s="35"/>
      <c r="H561" s="35"/>
      <c r="I561" s="35"/>
      <c r="J561" s="8"/>
      <c r="K561" s="12"/>
    </row>
    <row r="562">
      <c r="A562" s="36"/>
      <c r="B562" s="36"/>
      <c r="C562" s="35"/>
      <c r="D562" s="8"/>
      <c r="E562" s="8"/>
      <c r="F562" s="35"/>
      <c r="G562" s="35"/>
      <c r="H562" s="35"/>
      <c r="I562" s="35"/>
      <c r="J562" s="8"/>
      <c r="K562" s="12"/>
    </row>
    <row r="563">
      <c r="A563" s="36"/>
      <c r="B563" s="36"/>
      <c r="C563" s="35"/>
      <c r="D563" s="8"/>
      <c r="E563" s="8"/>
      <c r="F563" s="35"/>
      <c r="G563" s="35"/>
      <c r="H563" s="35"/>
      <c r="I563" s="35"/>
      <c r="J563" s="8"/>
      <c r="K563" s="12"/>
    </row>
    <row r="564">
      <c r="A564" s="36"/>
      <c r="B564" s="36"/>
      <c r="C564" s="35"/>
      <c r="D564" s="8"/>
      <c r="E564" s="8"/>
      <c r="F564" s="35"/>
      <c r="G564" s="35"/>
      <c r="H564" s="35"/>
      <c r="I564" s="35"/>
      <c r="J564" s="8"/>
      <c r="K564" s="12"/>
    </row>
    <row r="565">
      <c r="A565" s="36"/>
      <c r="B565" s="36"/>
      <c r="C565" s="35"/>
      <c r="D565" s="8"/>
      <c r="E565" s="8"/>
      <c r="F565" s="35"/>
      <c r="G565" s="35"/>
      <c r="H565" s="35"/>
      <c r="I565" s="35"/>
      <c r="J565" s="8"/>
      <c r="K565" s="12"/>
    </row>
    <row r="566">
      <c r="A566" s="36"/>
      <c r="B566" s="36"/>
      <c r="C566" s="35"/>
      <c r="D566" s="8"/>
      <c r="E566" s="8"/>
      <c r="F566" s="35"/>
      <c r="G566" s="35"/>
      <c r="H566" s="35"/>
      <c r="I566" s="35"/>
      <c r="J566" s="8"/>
      <c r="K566" s="12"/>
    </row>
    <row r="567">
      <c r="A567" s="36"/>
      <c r="B567" s="36"/>
      <c r="C567" s="35"/>
      <c r="D567" s="8"/>
      <c r="E567" s="8"/>
      <c r="F567" s="35"/>
      <c r="G567" s="35"/>
      <c r="H567" s="35"/>
      <c r="I567" s="35"/>
      <c r="J567" s="8"/>
      <c r="K567" s="12"/>
    </row>
    <row r="568">
      <c r="A568" s="36"/>
      <c r="B568" s="36"/>
      <c r="C568" s="35"/>
      <c r="D568" s="8"/>
      <c r="E568" s="8"/>
      <c r="F568" s="35"/>
      <c r="G568" s="35"/>
      <c r="H568" s="35"/>
      <c r="I568" s="35"/>
      <c r="J568" s="8"/>
      <c r="K568" s="12"/>
    </row>
    <row r="569">
      <c r="A569" s="36"/>
      <c r="B569" s="36"/>
      <c r="C569" s="35"/>
      <c r="D569" s="8"/>
      <c r="E569" s="8"/>
      <c r="F569" s="35"/>
      <c r="G569" s="35"/>
      <c r="H569" s="35"/>
      <c r="I569" s="35"/>
      <c r="J569" s="8"/>
      <c r="K569" s="12"/>
    </row>
    <row r="570">
      <c r="A570" s="36"/>
      <c r="B570" s="36"/>
      <c r="C570" s="35"/>
      <c r="D570" s="8"/>
      <c r="E570" s="8"/>
      <c r="F570" s="35"/>
      <c r="G570" s="35"/>
      <c r="H570" s="35"/>
      <c r="I570" s="35"/>
      <c r="J570" s="8"/>
      <c r="K570" s="12"/>
    </row>
    <row r="571">
      <c r="A571" s="36"/>
      <c r="B571" s="36"/>
      <c r="C571" s="35"/>
      <c r="D571" s="8"/>
      <c r="E571" s="8"/>
      <c r="F571" s="35"/>
      <c r="G571" s="35"/>
      <c r="H571" s="35"/>
      <c r="I571" s="35"/>
      <c r="J571" s="8"/>
      <c r="K571" s="12"/>
    </row>
    <row r="572">
      <c r="A572" s="36"/>
      <c r="B572" s="36"/>
      <c r="C572" s="35"/>
      <c r="D572" s="8"/>
      <c r="E572" s="8"/>
      <c r="F572" s="35"/>
      <c r="G572" s="35"/>
      <c r="H572" s="35"/>
      <c r="I572" s="35"/>
      <c r="J572" s="8"/>
      <c r="K572" s="12"/>
    </row>
    <row r="573">
      <c r="A573" s="36"/>
      <c r="B573" s="36"/>
      <c r="C573" s="35"/>
      <c r="D573" s="8"/>
      <c r="E573" s="8"/>
      <c r="F573" s="35"/>
      <c r="G573" s="35"/>
      <c r="H573" s="35"/>
      <c r="I573" s="35"/>
      <c r="J573" s="8"/>
      <c r="K573" s="12"/>
    </row>
    <row r="574">
      <c r="A574" s="36"/>
      <c r="B574" s="36"/>
      <c r="C574" s="35"/>
      <c r="D574" s="8"/>
      <c r="E574" s="8"/>
      <c r="F574" s="35"/>
      <c r="G574" s="35"/>
      <c r="H574" s="35"/>
      <c r="I574" s="35"/>
      <c r="J574" s="8"/>
      <c r="K574" s="12"/>
    </row>
    <row r="575">
      <c r="A575" s="36"/>
      <c r="B575" s="36"/>
      <c r="C575" s="35"/>
      <c r="D575" s="8"/>
      <c r="E575" s="8"/>
      <c r="F575" s="35"/>
      <c r="G575" s="35"/>
      <c r="H575" s="35"/>
      <c r="I575" s="35"/>
      <c r="J575" s="8"/>
      <c r="K575" s="12"/>
    </row>
    <row r="576">
      <c r="A576" s="36"/>
      <c r="B576" s="36"/>
      <c r="C576" s="35"/>
      <c r="D576" s="8"/>
      <c r="E576" s="8"/>
      <c r="F576" s="35"/>
      <c r="G576" s="35"/>
      <c r="H576" s="35"/>
      <c r="I576" s="35"/>
      <c r="J576" s="8"/>
      <c r="K576" s="12"/>
    </row>
    <row r="577">
      <c r="A577" s="36"/>
      <c r="B577" s="36"/>
      <c r="C577" s="35"/>
      <c r="D577" s="8"/>
      <c r="E577" s="8"/>
      <c r="F577" s="35"/>
      <c r="G577" s="35"/>
      <c r="H577" s="35"/>
      <c r="I577" s="35"/>
      <c r="J577" s="8"/>
      <c r="K577" s="12"/>
    </row>
    <row r="578">
      <c r="A578" s="36"/>
      <c r="B578" s="36"/>
      <c r="C578" s="35"/>
      <c r="D578" s="8"/>
      <c r="E578" s="8"/>
      <c r="F578" s="35"/>
      <c r="G578" s="35"/>
      <c r="H578" s="35"/>
      <c r="I578" s="35"/>
      <c r="J578" s="8"/>
      <c r="K578" s="12"/>
    </row>
    <row r="579">
      <c r="A579" s="36"/>
      <c r="B579" s="36"/>
      <c r="C579" s="35"/>
      <c r="D579" s="8"/>
      <c r="E579" s="8"/>
      <c r="F579" s="35"/>
      <c r="G579" s="35"/>
      <c r="H579" s="35"/>
      <c r="I579" s="35"/>
      <c r="J579" s="8"/>
      <c r="K579" s="12"/>
    </row>
    <row r="580">
      <c r="A580" s="36"/>
      <c r="B580" s="36"/>
      <c r="C580" s="35"/>
      <c r="D580" s="8"/>
      <c r="E580" s="8"/>
      <c r="F580" s="35"/>
      <c r="G580" s="35"/>
      <c r="H580" s="35"/>
      <c r="I580" s="35"/>
      <c r="J580" s="8"/>
      <c r="K580" s="12"/>
    </row>
    <row r="581">
      <c r="A581" s="36"/>
      <c r="B581" s="36"/>
      <c r="C581" s="35"/>
      <c r="D581" s="8"/>
      <c r="E581" s="8"/>
      <c r="F581" s="35"/>
      <c r="G581" s="35"/>
      <c r="H581" s="35"/>
      <c r="I581" s="35"/>
      <c r="J581" s="8"/>
      <c r="K581" s="12"/>
    </row>
    <row r="582">
      <c r="A582" s="36"/>
      <c r="B582" s="36"/>
      <c r="C582" s="35"/>
      <c r="D582" s="8"/>
      <c r="E582" s="8"/>
      <c r="F582" s="35"/>
      <c r="G582" s="35"/>
      <c r="H582" s="35"/>
      <c r="I582" s="35"/>
      <c r="J582" s="8"/>
      <c r="K582" s="12"/>
    </row>
    <row r="583">
      <c r="A583" s="36"/>
      <c r="B583" s="36"/>
      <c r="C583" s="35"/>
      <c r="D583" s="8"/>
      <c r="E583" s="8"/>
      <c r="F583" s="35"/>
      <c r="G583" s="35"/>
      <c r="H583" s="35"/>
      <c r="I583" s="35"/>
      <c r="J583" s="8"/>
      <c r="K583" s="12"/>
    </row>
    <row r="584">
      <c r="A584" s="36"/>
      <c r="B584" s="36"/>
      <c r="C584" s="35"/>
      <c r="D584" s="8"/>
      <c r="E584" s="8"/>
      <c r="F584" s="35"/>
      <c r="G584" s="35"/>
      <c r="H584" s="35"/>
      <c r="I584" s="35"/>
      <c r="J584" s="8"/>
      <c r="K584" s="12"/>
    </row>
    <row r="585">
      <c r="A585" s="36"/>
      <c r="B585" s="36"/>
      <c r="C585" s="35"/>
      <c r="D585" s="8"/>
      <c r="E585" s="8"/>
      <c r="F585" s="35"/>
      <c r="G585" s="35"/>
      <c r="H585" s="35"/>
      <c r="I585" s="35"/>
      <c r="J585" s="8"/>
      <c r="K585" s="12"/>
    </row>
    <row r="586">
      <c r="A586" s="36"/>
      <c r="B586" s="36"/>
      <c r="C586" s="35"/>
      <c r="D586" s="8"/>
      <c r="E586" s="8"/>
      <c r="F586" s="35"/>
      <c r="G586" s="35"/>
      <c r="H586" s="35"/>
      <c r="I586" s="35"/>
      <c r="J586" s="8"/>
      <c r="K586" s="12"/>
    </row>
    <row r="587">
      <c r="A587" s="36"/>
      <c r="B587" s="36"/>
      <c r="C587" s="35"/>
      <c r="D587" s="8"/>
      <c r="E587" s="8"/>
      <c r="F587" s="35"/>
      <c r="G587" s="35"/>
      <c r="H587" s="35"/>
      <c r="I587" s="35"/>
      <c r="J587" s="8"/>
      <c r="K587" s="12"/>
    </row>
    <row r="588">
      <c r="A588" s="36"/>
      <c r="B588" s="36"/>
      <c r="C588" s="35"/>
      <c r="D588" s="8"/>
      <c r="E588" s="8"/>
      <c r="F588" s="35"/>
      <c r="G588" s="35"/>
      <c r="H588" s="35"/>
      <c r="I588" s="35"/>
      <c r="J588" s="8"/>
      <c r="K588" s="12"/>
    </row>
    <row r="589">
      <c r="A589" s="36"/>
      <c r="B589" s="36"/>
      <c r="C589" s="35"/>
      <c r="D589" s="8"/>
      <c r="E589" s="8"/>
      <c r="F589" s="35"/>
      <c r="G589" s="35"/>
      <c r="H589" s="35"/>
      <c r="I589" s="35"/>
      <c r="J589" s="8"/>
      <c r="K589" s="12"/>
    </row>
    <row r="590">
      <c r="A590" s="36"/>
      <c r="B590" s="36"/>
      <c r="C590" s="35"/>
      <c r="D590" s="8"/>
      <c r="E590" s="8"/>
      <c r="F590" s="35"/>
      <c r="G590" s="35"/>
      <c r="H590" s="35"/>
      <c r="I590" s="35"/>
      <c r="J590" s="8"/>
      <c r="K590" s="12"/>
    </row>
    <row r="591">
      <c r="A591" s="36"/>
      <c r="B591" s="36"/>
      <c r="C591" s="35"/>
      <c r="D591" s="8"/>
      <c r="E591" s="8"/>
      <c r="F591" s="35"/>
      <c r="G591" s="35"/>
      <c r="H591" s="35"/>
      <c r="I591" s="35"/>
      <c r="J591" s="8"/>
      <c r="K591" s="12"/>
    </row>
    <row r="592">
      <c r="A592" s="36"/>
      <c r="B592" s="36"/>
      <c r="C592" s="35"/>
      <c r="D592" s="8"/>
      <c r="E592" s="8"/>
      <c r="F592" s="35"/>
      <c r="G592" s="35"/>
      <c r="H592" s="35"/>
      <c r="I592" s="35"/>
      <c r="J592" s="8"/>
      <c r="K592" s="12"/>
    </row>
    <row r="593">
      <c r="A593" s="36"/>
      <c r="B593" s="36"/>
      <c r="C593" s="35"/>
      <c r="D593" s="8"/>
      <c r="E593" s="8"/>
      <c r="F593" s="35"/>
      <c r="G593" s="35"/>
      <c r="H593" s="35"/>
      <c r="I593" s="35"/>
      <c r="J593" s="8"/>
      <c r="K593" s="12"/>
    </row>
    <row r="594">
      <c r="A594" s="36"/>
      <c r="B594" s="36"/>
      <c r="C594" s="35"/>
      <c r="D594" s="8"/>
      <c r="E594" s="8"/>
      <c r="F594" s="35"/>
      <c r="G594" s="35"/>
      <c r="H594" s="35"/>
      <c r="I594" s="35"/>
      <c r="J594" s="8"/>
      <c r="K594" s="12"/>
    </row>
    <row r="595">
      <c r="A595" s="36"/>
      <c r="B595" s="36"/>
      <c r="C595" s="35"/>
      <c r="D595" s="8"/>
      <c r="E595" s="8"/>
      <c r="F595" s="35"/>
      <c r="G595" s="35"/>
      <c r="H595" s="35"/>
      <c r="I595" s="35"/>
      <c r="J595" s="8"/>
      <c r="K595" s="12"/>
    </row>
    <row r="596">
      <c r="A596" s="36"/>
      <c r="B596" s="36"/>
      <c r="C596" s="35"/>
      <c r="D596" s="8"/>
      <c r="E596" s="8"/>
      <c r="F596" s="35"/>
      <c r="G596" s="35"/>
      <c r="H596" s="35"/>
      <c r="I596" s="35"/>
      <c r="J596" s="8"/>
      <c r="K596" s="12"/>
    </row>
    <row r="597">
      <c r="A597" s="36"/>
      <c r="B597" s="36"/>
      <c r="C597" s="35"/>
      <c r="D597" s="8"/>
      <c r="E597" s="8"/>
      <c r="F597" s="35"/>
      <c r="G597" s="35"/>
      <c r="H597" s="35"/>
      <c r="I597" s="35"/>
      <c r="J597" s="8"/>
      <c r="K597" s="12"/>
    </row>
    <row r="598">
      <c r="A598" s="36"/>
      <c r="B598" s="36"/>
      <c r="C598" s="35"/>
      <c r="D598" s="8"/>
      <c r="E598" s="8"/>
      <c r="F598" s="35"/>
      <c r="G598" s="35"/>
      <c r="H598" s="35"/>
      <c r="I598" s="35"/>
      <c r="J598" s="8"/>
      <c r="K598" s="12"/>
    </row>
    <row r="599">
      <c r="A599" s="36"/>
      <c r="B599" s="36"/>
      <c r="C599" s="35"/>
      <c r="D599" s="8"/>
      <c r="E599" s="8"/>
      <c r="F599" s="35"/>
      <c r="G599" s="35"/>
      <c r="H599" s="35"/>
      <c r="I599" s="35"/>
      <c r="J599" s="8"/>
      <c r="K599" s="12"/>
    </row>
    <row r="600">
      <c r="A600" s="36"/>
      <c r="B600" s="36"/>
      <c r="C600" s="35"/>
      <c r="D600" s="8"/>
      <c r="E600" s="8"/>
      <c r="F600" s="35"/>
      <c r="G600" s="35"/>
      <c r="H600" s="35"/>
      <c r="I600" s="35"/>
      <c r="J600" s="8"/>
      <c r="K600" s="12"/>
    </row>
    <row r="601">
      <c r="A601" s="36"/>
      <c r="B601" s="36"/>
      <c r="C601" s="35"/>
      <c r="D601" s="8"/>
      <c r="E601" s="8"/>
      <c r="F601" s="35"/>
      <c r="G601" s="35"/>
      <c r="H601" s="35"/>
      <c r="I601" s="35"/>
      <c r="J601" s="8"/>
      <c r="K601" s="12"/>
    </row>
    <row r="602">
      <c r="A602" s="36"/>
      <c r="B602" s="36"/>
      <c r="C602" s="35"/>
      <c r="D602" s="8"/>
      <c r="E602" s="8"/>
      <c r="F602" s="35"/>
      <c r="G602" s="35"/>
      <c r="H602" s="35"/>
      <c r="I602" s="35"/>
      <c r="J602" s="8"/>
      <c r="K602" s="12"/>
    </row>
    <row r="603">
      <c r="A603" s="36"/>
      <c r="B603" s="36"/>
      <c r="C603" s="35"/>
      <c r="D603" s="8"/>
      <c r="E603" s="8"/>
      <c r="F603" s="35"/>
      <c r="G603" s="35"/>
      <c r="H603" s="35"/>
      <c r="I603" s="35"/>
      <c r="J603" s="8"/>
      <c r="K603" s="12"/>
    </row>
    <row r="604">
      <c r="A604" s="36"/>
      <c r="B604" s="36"/>
      <c r="C604" s="35"/>
      <c r="D604" s="8"/>
      <c r="E604" s="8"/>
      <c r="F604" s="35"/>
      <c r="G604" s="35"/>
      <c r="H604" s="35"/>
      <c r="I604" s="35"/>
      <c r="J604" s="8"/>
      <c r="K604" s="12"/>
    </row>
    <row r="605">
      <c r="A605" s="36"/>
      <c r="B605" s="36"/>
      <c r="C605" s="35"/>
      <c r="D605" s="8"/>
      <c r="E605" s="8"/>
      <c r="F605" s="35"/>
      <c r="G605" s="35"/>
      <c r="H605" s="35"/>
      <c r="I605" s="35"/>
      <c r="J605" s="8"/>
      <c r="K605" s="12"/>
    </row>
    <row r="606">
      <c r="A606" s="36"/>
      <c r="B606" s="36"/>
      <c r="C606" s="35"/>
      <c r="D606" s="8"/>
      <c r="E606" s="8"/>
      <c r="F606" s="35"/>
      <c r="G606" s="35"/>
      <c r="H606" s="35"/>
      <c r="I606" s="35"/>
      <c r="J606" s="8"/>
      <c r="K606" s="12"/>
    </row>
    <row r="607">
      <c r="A607" s="36"/>
      <c r="B607" s="36"/>
      <c r="C607" s="35"/>
      <c r="D607" s="8"/>
      <c r="E607" s="8"/>
      <c r="F607" s="35"/>
      <c r="G607" s="35"/>
      <c r="H607" s="35"/>
      <c r="I607" s="35"/>
      <c r="J607" s="8"/>
      <c r="K607" s="12"/>
    </row>
    <row r="608">
      <c r="A608" s="36"/>
      <c r="B608" s="36"/>
      <c r="C608" s="35"/>
      <c r="D608" s="8"/>
      <c r="E608" s="8"/>
      <c r="F608" s="35"/>
      <c r="G608" s="35"/>
      <c r="H608" s="35"/>
      <c r="I608" s="35"/>
      <c r="J608" s="8"/>
      <c r="K608" s="12"/>
    </row>
    <row r="609">
      <c r="A609" s="36"/>
      <c r="B609" s="36"/>
      <c r="C609" s="35"/>
      <c r="D609" s="8"/>
      <c r="E609" s="8"/>
      <c r="F609" s="35"/>
      <c r="G609" s="35"/>
      <c r="H609" s="35"/>
      <c r="I609" s="35"/>
      <c r="J609" s="8"/>
      <c r="K609" s="12"/>
    </row>
    <row r="610">
      <c r="A610" s="36"/>
      <c r="B610" s="36"/>
      <c r="C610" s="35"/>
      <c r="D610" s="8"/>
      <c r="E610" s="8"/>
      <c r="F610" s="35"/>
      <c r="G610" s="35"/>
      <c r="H610" s="35"/>
      <c r="I610" s="35"/>
      <c r="J610" s="8"/>
      <c r="K610" s="12"/>
    </row>
    <row r="611">
      <c r="A611" s="36"/>
      <c r="B611" s="36"/>
      <c r="C611" s="35"/>
      <c r="D611" s="8"/>
      <c r="E611" s="8"/>
      <c r="F611" s="35"/>
      <c r="G611" s="35"/>
      <c r="H611" s="35"/>
      <c r="I611" s="35"/>
      <c r="J611" s="8"/>
      <c r="K611" s="12"/>
    </row>
    <row r="612">
      <c r="A612" s="36"/>
      <c r="B612" s="36"/>
      <c r="C612" s="35"/>
      <c r="D612" s="8"/>
      <c r="E612" s="8"/>
      <c r="F612" s="35"/>
      <c r="G612" s="35"/>
      <c r="H612" s="35"/>
      <c r="I612" s="35"/>
      <c r="J612" s="8"/>
      <c r="K612" s="12"/>
    </row>
    <row r="613">
      <c r="A613" s="36"/>
      <c r="B613" s="36"/>
      <c r="C613" s="35"/>
      <c r="D613" s="8"/>
      <c r="E613" s="8"/>
      <c r="F613" s="35"/>
      <c r="G613" s="35"/>
      <c r="H613" s="35"/>
      <c r="I613" s="35"/>
      <c r="J613" s="8"/>
      <c r="K613" s="12"/>
    </row>
    <row r="614">
      <c r="A614" s="36"/>
      <c r="B614" s="36"/>
      <c r="C614" s="35"/>
      <c r="D614" s="8"/>
      <c r="E614" s="8"/>
      <c r="F614" s="35"/>
      <c r="G614" s="35"/>
      <c r="H614" s="35"/>
      <c r="I614" s="35"/>
      <c r="J614" s="8"/>
      <c r="K614" s="12"/>
    </row>
    <row r="615">
      <c r="A615" s="36"/>
      <c r="B615" s="36"/>
      <c r="C615" s="35"/>
      <c r="D615" s="8"/>
      <c r="E615" s="8"/>
      <c r="F615" s="35"/>
      <c r="G615" s="35"/>
      <c r="H615" s="35"/>
      <c r="I615" s="35"/>
      <c r="J615" s="8"/>
      <c r="K615" s="12"/>
    </row>
    <row r="616">
      <c r="A616" s="36"/>
      <c r="B616" s="36"/>
      <c r="C616" s="35"/>
      <c r="D616" s="8"/>
      <c r="E616" s="8"/>
      <c r="F616" s="35"/>
      <c r="G616" s="35"/>
      <c r="H616" s="35"/>
      <c r="I616" s="35"/>
      <c r="J616" s="8"/>
      <c r="K616" s="12"/>
    </row>
    <row r="617">
      <c r="A617" s="36"/>
      <c r="B617" s="36"/>
      <c r="C617" s="35"/>
      <c r="D617" s="8"/>
      <c r="E617" s="8"/>
      <c r="F617" s="35"/>
      <c r="G617" s="35"/>
      <c r="H617" s="35"/>
      <c r="I617" s="35"/>
      <c r="J617" s="8"/>
      <c r="K617" s="12"/>
    </row>
    <row r="618">
      <c r="A618" s="36"/>
      <c r="B618" s="36"/>
      <c r="C618" s="35"/>
      <c r="D618" s="8"/>
      <c r="E618" s="8"/>
      <c r="F618" s="35"/>
      <c r="G618" s="35"/>
      <c r="H618" s="35"/>
      <c r="I618" s="35"/>
      <c r="J618" s="8"/>
      <c r="K618" s="12"/>
    </row>
    <row r="619">
      <c r="A619" s="36"/>
      <c r="B619" s="36"/>
      <c r="C619" s="35"/>
      <c r="D619" s="8"/>
      <c r="E619" s="8"/>
      <c r="F619" s="35"/>
      <c r="G619" s="35"/>
      <c r="H619" s="35"/>
      <c r="I619" s="35"/>
      <c r="J619" s="8"/>
      <c r="K619" s="12"/>
    </row>
    <row r="620">
      <c r="A620" s="36"/>
      <c r="B620" s="36"/>
      <c r="C620" s="35"/>
      <c r="D620" s="8"/>
      <c r="E620" s="8"/>
      <c r="F620" s="35"/>
      <c r="G620" s="35"/>
      <c r="H620" s="35"/>
      <c r="I620" s="35"/>
      <c r="J620" s="8"/>
      <c r="K620" s="12"/>
    </row>
    <row r="621">
      <c r="A621" s="36"/>
      <c r="B621" s="36"/>
      <c r="C621" s="35"/>
      <c r="D621" s="8"/>
      <c r="E621" s="8"/>
      <c r="F621" s="35"/>
      <c r="G621" s="35"/>
      <c r="H621" s="35"/>
      <c r="I621" s="35"/>
      <c r="J621" s="8"/>
      <c r="K621" s="12"/>
    </row>
    <row r="622">
      <c r="A622" s="36"/>
      <c r="B622" s="36"/>
      <c r="C622" s="35"/>
      <c r="D622" s="8"/>
      <c r="E622" s="8"/>
      <c r="F622" s="35"/>
      <c r="G622" s="35"/>
      <c r="H622" s="35"/>
      <c r="I622" s="35"/>
      <c r="J622" s="8"/>
      <c r="K622" s="12"/>
    </row>
    <row r="623">
      <c r="A623" s="36"/>
      <c r="B623" s="36"/>
      <c r="C623" s="35"/>
      <c r="D623" s="8"/>
      <c r="E623" s="8"/>
      <c r="F623" s="35"/>
      <c r="G623" s="35"/>
      <c r="H623" s="35"/>
      <c r="I623" s="35"/>
      <c r="J623" s="8"/>
      <c r="K623" s="12"/>
    </row>
    <row r="624">
      <c r="A624" s="36"/>
      <c r="B624" s="36"/>
      <c r="C624" s="35"/>
      <c r="D624" s="8"/>
      <c r="E624" s="8"/>
      <c r="F624" s="35"/>
      <c r="G624" s="35"/>
      <c r="H624" s="35"/>
      <c r="I624" s="35"/>
      <c r="J624" s="8"/>
      <c r="K624" s="12"/>
    </row>
    <row r="625">
      <c r="A625" s="36"/>
      <c r="B625" s="36"/>
      <c r="C625" s="35"/>
      <c r="D625" s="8"/>
      <c r="E625" s="8"/>
      <c r="F625" s="35"/>
      <c r="G625" s="35"/>
      <c r="H625" s="35"/>
      <c r="I625" s="35"/>
      <c r="J625" s="8"/>
      <c r="K625" s="12"/>
    </row>
    <row r="626">
      <c r="A626" s="36"/>
      <c r="B626" s="36"/>
      <c r="C626" s="35"/>
      <c r="D626" s="8"/>
      <c r="E626" s="8"/>
      <c r="F626" s="35"/>
      <c r="G626" s="35"/>
      <c r="H626" s="35"/>
      <c r="I626" s="35"/>
      <c r="J626" s="8"/>
      <c r="K626" s="12"/>
    </row>
    <row r="627">
      <c r="A627" s="36"/>
      <c r="B627" s="36"/>
      <c r="C627" s="35"/>
      <c r="D627" s="8"/>
      <c r="E627" s="8"/>
      <c r="F627" s="35"/>
      <c r="G627" s="35"/>
      <c r="H627" s="35"/>
      <c r="I627" s="35"/>
      <c r="J627" s="8"/>
      <c r="K627" s="12"/>
    </row>
    <row r="628">
      <c r="A628" s="36"/>
      <c r="B628" s="36"/>
      <c r="C628" s="35"/>
      <c r="D628" s="8"/>
      <c r="E628" s="8"/>
      <c r="F628" s="35"/>
      <c r="G628" s="35"/>
      <c r="H628" s="35"/>
      <c r="I628" s="35"/>
      <c r="J628" s="8"/>
      <c r="K628" s="12"/>
    </row>
    <row r="629">
      <c r="A629" s="36"/>
      <c r="B629" s="36"/>
      <c r="C629" s="35"/>
      <c r="D629" s="8"/>
      <c r="E629" s="8"/>
      <c r="F629" s="35"/>
      <c r="G629" s="35"/>
      <c r="H629" s="35"/>
      <c r="I629" s="35"/>
      <c r="J629" s="8"/>
      <c r="K629" s="12"/>
    </row>
    <row r="630">
      <c r="A630" s="36"/>
      <c r="B630" s="36"/>
      <c r="C630" s="35"/>
      <c r="D630" s="8"/>
      <c r="E630" s="8"/>
      <c r="F630" s="35"/>
      <c r="G630" s="35"/>
      <c r="H630" s="35"/>
      <c r="I630" s="35"/>
      <c r="J630" s="8"/>
      <c r="K630" s="12"/>
    </row>
    <row r="631">
      <c r="A631" s="36"/>
      <c r="B631" s="36"/>
      <c r="C631" s="35"/>
      <c r="D631" s="8"/>
      <c r="E631" s="8"/>
      <c r="F631" s="35"/>
      <c r="G631" s="35"/>
      <c r="H631" s="35"/>
      <c r="I631" s="35"/>
      <c r="J631" s="8"/>
      <c r="K631" s="12"/>
    </row>
    <row r="632">
      <c r="A632" s="36"/>
      <c r="B632" s="36"/>
      <c r="C632" s="35"/>
      <c r="D632" s="8"/>
      <c r="E632" s="8"/>
      <c r="F632" s="35"/>
      <c r="G632" s="35"/>
      <c r="H632" s="35"/>
      <c r="I632" s="35"/>
      <c r="J632" s="8"/>
      <c r="K632" s="12"/>
    </row>
    <row r="633">
      <c r="A633" s="36"/>
      <c r="B633" s="36"/>
      <c r="C633" s="35"/>
      <c r="D633" s="8"/>
      <c r="E633" s="8"/>
      <c r="F633" s="35"/>
      <c r="G633" s="35"/>
      <c r="H633" s="35"/>
      <c r="I633" s="35"/>
      <c r="J633" s="8"/>
      <c r="K633" s="12"/>
    </row>
    <row r="634">
      <c r="A634" s="36"/>
      <c r="B634" s="36"/>
      <c r="C634" s="35"/>
      <c r="D634" s="8"/>
      <c r="E634" s="8"/>
      <c r="F634" s="35"/>
      <c r="G634" s="35"/>
      <c r="H634" s="35"/>
      <c r="I634" s="35"/>
      <c r="J634" s="8"/>
      <c r="K634" s="12"/>
    </row>
    <row r="635">
      <c r="A635" s="36"/>
      <c r="B635" s="36"/>
      <c r="C635" s="35"/>
      <c r="D635" s="8"/>
      <c r="E635" s="8"/>
      <c r="F635" s="35"/>
      <c r="G635" s="35"/>
      <c r="H635" s="35"/>
      <c r="I635" s="35"/>
      <c r="J635" s="8"/>
      <c r="K635" s="12"/>
    </row>
    <row r="636">
      <c r="A636" s="36"/>
      <c r="B636" s="36"/>
      <c r="C636" s="35"/>
      <c r="D636" s="8"/>
      <c r="E636" s="8"/>
      <c r="F636" s="35"/>
      <c r="G636" s="35"/>
      <c r="H636" s="35"/>
      <c r="I636" s="35"/>
      <c r="J636" s="8"/>
      <c r="K636" s="12"/>
    </row>
    <row r="637">
      <c r="A637" s="36"/>
      <c r="B637" s="36"/>
      <c r="C637" s="35"/>
      <c r="D637" s="8"/>
      <c r="E637" s="8"/>
      <c r="F637" s="35"/>
      <c r="G637" s="35"/>
      <c r="H637" s="35"/>
      <c r="I637" s="35"/>
      <c r="J637" s="8"/>
      <c r="K637" s="12"/>
    </row>
    <row r="638">
      <c r="A638" s="36"/>
      <c r="B638" s="36"/>
      <c r="C638" s="35"/>
      <c r="D638" s="8"/>
      <c r="E638" s="8"/>
      <c r="F638" s="35"/>
      <c r="G638" s="35"/>
      <c r="H638" s="35"/>
      <c r="I638" s="35"/>
      <c r="J638" s="8"/>
      <c r="K638" s="12"/>
    </row>
    <row r="639">
      <c r="A639" s="36"/>
      <c r="B639" s="36"/>
      <c r="C639" s="35"/>
      <c r="D639" s="8"/>
      <c r="E639" s="8"/>
      <c r="F639" s="35"/>
      <c r="G639" s="35"/>
      <c r="H639" s="35"/>
      <c r="I639" s="35"/>
      <c r="J639" s="8"/>
      <c r="K639" s="12"/>
    </row>
    <row r="640">
      <c r="A640" s="36"/>
      <c r="B640" s="36"/>
      <c r="C640" s="35"/>
      <c r="D640" s="8"/>
      <c r="E640" s="8"/>
      <c r="F640" s="35"/>
      <c r="G640" s="35"/>
      <c r="H640" s="35"/>
      <c r="I640" s="35"/>
      <c r="J640" s="8"/>
      <c r="K640" s="12"/>
    </row>
    <row r="641">
      <c r="A641" s="36"/>
      <c r="B641" s="36"/>
      <c r="C641" s="35"/>
      <c r="D641" s="8"/>
      <c r="E641" s="8"/>
      <c r="F641" s="35"/>
      <c r="G641" s="35"/>
      <c r="H641" s="35"/>
      <c r="I641" s="35"/>
      <c r="J641" s="8"/>
      <c r="K641" s="12"/>
    </row>
    <row r="642">
      <c r="A642" s="36"/>
      <c r="B642" s="36"/>
      <c r="C642" s="35"/>
      <c r="D642" s="8"/>
      <c r="E642" s="8"/>
      <c r="F642" s="35"/>
      <c r="G642" s="35"/>
      <c r="H642" s="35"/>
      <c r="I642" s="35"/>
      <c r="J642" s="8"/>
      <c r="K642" s="12"/>
    </row>
    <row r="643">
      <c r="A643" s="36"/>
      <c r="B643" s="36"/>
      <c r="C643" s="35"/>
      <c r="D643" s="8"/>
      <c r="E643" s="8"/>
      <c r="F643" s="35"/>
      <c r="G643" s="35"/>
      <c r="H643" s="35"/>
      <c r="I643" s="35"/>
      <c r="J643" s="8"/>
      <c r="K643" s="12"/>
    </row>
    <row r="644">
      <c r="A644" s="36"/>
      <c r="B644" s="36"/>
      <c r="C644" s="35"/>
      <c r="D644" s="8"/>
      <c r="E644" s="8"/>
      <c r="F644" s="35"/>
      <c r="G644" s="35"/>
      <c r="H644" s="35"/>
      <c r="I644" s="35"/>
      <c r="J644" s="8"/>
      <c r="K644" s="12"/>
    </row>
    <row r="645">
      <c r="A645" s="36"/>
      <c r="B645" s="36"/>
      <c r="C645" s="35"/>
      <c r="D645" s="8"/>
      <c r="E645" s="8"/>
      <c r="F645" s="35"/>
      <c r="G645" s="35"/>
      <c r="H645" s="35"/>
      <c r="I645" s="35"/>
      <c r="J645" s="8"/>
      <c r="K645" s="12"/>
    </row>
    <row r="646">
      <c r="A646" s="36"/>
      <c r="B646" s="36"/>
      <c r="C646" s="35"/>
      <c r="D646" s="8"/>
      <c r="E646" s="8"/>
      <c r="F646" s="35"/>
      <c r="G646" s="35"/>
      <c r="H646" s="35"/>
      <c r="I646" s="35"/>
      <c r="J646" s="8"/>
      <c r="K646" s="12"/>
    </row>
    <row r="647">
      <c r="A647" s="36"/>
      <c r="B647" s="36"/>
      <c r="C647" s="35"/>
      <c r="D647" s="8"/>
      <c r="E647" s="8"/>
      <c r="F647" s="35"/>
      <c r="G647" s="35"/>
      <c r="H647" s="35"/>
      <c r="I647" s="35"/>
      <c r="J647" s="8"/>
      <c r="K647" s="12"/>
    </row>
    <row r="648">
      <c r="A648" s="36"/>
      <c r="B648" s="36"/>
      <c r="C648" s="35"/>
      <c r="D648" s="8"/>
      <c r="E648" s="8"/>
      <c r="F648" s="35"/>
      <c r="G648" s="35"/>
      <c r="H648" s="35"/>
      <c r="I648" s="35"/>
      <c r="J648" s="8"/>
      <c r="K648" s="12"/>
    </row>
    <row r="649">
      <c r="A649" s="36"/>
      <c r="B649" s="36"/>
      <c r="C649" s="35"/>
      <c r="D649" s="8"/>
      <c r="E649" s="8"/>
      <c r="F649" s="35"/>
      <c r="G649" s="35"/>
      <c r="H649" s="35"/>
      <c r="I649" s="35"/>
      <c r="J649" s="8"/>
      <c r="K649" s="12"/>
    </row>
    <row r="650">
      <c r="A650" s="36"/>
      <c r="B650" s="36"/>
      <c r="C650" s="35"/>
      <c r="D650" s="8"/>
      <c r="E650" s="8"/>
      <c r="F650" s="35"/>
      <c r="G650" s="35"/>
      <c r="H650" s="35"/>
      <c r="I650" s="35"/>
      <c r="J650" s="8"/>
      <c r="K650" s="12"/>
    </row>
    <row r="651">
      <c r="A651" s="36"/>
      <c r="B651" s="36"/>
      <c r="C651" s="35"/>
      <c r="D651" s="8"/>
      <c r="E651" s="8"/>
      <c r="F651" s="35"/>
      <c r="G651" s="35"/>
      <c r="H651" s="35"/>
      <c r="I651" s="35"/>
      <c r="J651" s="8"/>
      <c r="K651" s="12"/>
    </row>
    <row r="652">
      <c r="A652" s="36"/>
      <c r="B652" s="36"/>
      <c r="C652" s="35"/>
      <c r="D652" s="8"/>
      <c r="E652" s="8"/>
      <c r="F652" s="35"/>
      <c r="G652" s="35"/>
      <c r="H652" s="35"/>
      <c r="I652" s="35"/>
      <c r="J652" s="8"/>
      <c r="K652" s="12"/>
    </row>
    <row r="653">
      <c r="A653" s="36"/>
      <c r="B653" s="36"/>
      <c r="C653" s="35"/>
      <c r="D653" s="8"/>
      <c r="E653" s="8"/>
      <c r="F653" s="35"/>
      <c r="G653" s="35"/>
      <c r="H653" s="35"/>
      <c r="I653" s="35"/>
      <c r="J653" s="8"/>
      <c r="K653" s="12"/>
    </row>
    <row r="654">
      <c r="A654" s="36"/>
      <c r="B654" s="36"/>
      <c r="C654" s="35"/>
      <c r="D654" s="8"/>
      <c r="E654" s="8"/>
      <c r="F654" s="35"/>
      <c r="G654" s="35"/>
      <c r="H654" s="35"/>
      <c r="I654" s="35"/>
      <c r="J654" s="8"/>
      <c r="K654" s="12"/>
    </row>
    <row r="655">
      <c r="A655" s="36"/>
      <c r="B655" s="36"/>
      <c r="C655" s="35"/>
      <c r="D655" s="8"/>
      <c r="E655" s="8"/>
      <c r="F655" s="35"/>
      <c r="G655" s="35"/>
      <c r="H655" s="35"/>
      <c r="I655" s="35"/>
      <c r="J655" s="8"/>
      <c r="K655" s="12"/>
    </row>
    <row r="656">
      <c r="A656" s="36"/>
      <c r="B656" s="36"/>
      <c r="C656" s="35"/>
      <c r="D656" s="8"/>
      <c r="E656" s="8"/>
      <c r="F656" s="35"/>
      <c r="G656" s="35"/>
      <c r="H656" s="35"/>
      <c r="I656" s="35"/>
      <c r="J656" s="8"/>
      <c r="K656" s="12"/>
    </row>
    <row r="657">
      <c r="A657" s="36"/>
      <c r="B657" s="36"/>
      <c r="C657" s="35"/>
      <c r="D657" s="8"/>
      <c r="E657" s="8"/>
      <c r="F657" s="35"/>
      <c r="G657" s="35"/>
      <c r="H657" s="35"/>
      <c r="I657" s="35"/>
      <c r="J657" s="8"/>
      <c r="K657" s="12"/>
    </row>
    <row r="658">
      <c r="A658" s="36"/>
      <c r="B658" s="36"/>
      <c r="C658" s="35"/>
      <c r="D658" s="8"/>
      <c r="E658" s="8"/>
      <c r="F658" s="35"/>
      <c r="G658" s="35"/>
      <c r="H658" s="35"/>
      <c r="I658" s="35"/>
      <c r="J658" s="8"/>
      <c r="K658" s="12"/>
    </row>
    <row r="659">
      <c r="A659" s="36"/>
      <c r="B659" s="36"/>
      <c r="C659" s="35"/>
      <c r="D659" s="8"/>
      <c r="E659" s="8"/>
      <c r="F659" s="35"/>
      <c r="G659" s="35"/>
      <c r="H659" s="35"/>
      <c r="I659" s="35"/>
      <c r="J659" s="8"/>
      <c r="K659" s="12"/>
    </row>
    <row r="660">
      <c r="A660" s="36"/>
      <c r="B660" s="36"/>
      <c r="C660" s="35"/>
      <c r="D660" s="8"/>
      <c r="E660" s="8"/>
      <c r="F660" s="35"/>
      <c r="G660" s="35"/>
      <c r="H660" s="35"/>
      <c r="I660" s="35"/>
      <c r="J660" s="8"/>
      <c r="K660" s="12"/>
    </row>
    <row r="661">
      <c r="A661" s="36"/>
      <c r="B661" s="36"/>
      <c r="C661" s="35"/>
      <c r="D661" s="8"/>
      <c r="E661" s="8"/>
      <c r="F661" s="35"/>
      <c r="G661" s="35"/>
      <c r="H661" s="35"/>
      <c r="I661" s="35"/>
      <c r="J661" s="8"/>
      <c r="K661" s="12"/>
    </row>
    <row r="662">
      <c r="A662" s="36"/>
      <c r="B662" s="36"/>
      <c r="C662" s="35"/>
      <c r="D662" s="8"/>
      <c r="E662" s="8"/>
      <c r="F662" s="35"/>
      <c r="G662" s="35"/>
      <c r="H662" s="35"/>
      <c r="I662" s="35"/>
      <c r="J662" s="8"/>
      <c r="K662" s="12"/>
    </row>
    <row r="663">
      <c r="A663" s="36"/>
      <c r="B663" s="36"/>
      <c r="C663" s="35"/>
      <c r="D663" s="8"/>
      <c r="E663" s="8"/>
      <c r="F663" s="35"/>
      <c r="G663" s="35"/>
      <c r="H663" s="35"/>
      <c r="I663" s="35"/>
      <c r="J663" s="8"/>
      <c r="K663" s="12"/>
    </row>
    <row r="664">
      <c r="A664" s="36"/>
      <c r="B664" s="36"/>
      <c r="C664" s="35"/>
      <c r="D664" s="8"/>
      <c r="E664" s="8"/>
      <c r="F664" s="35"/>
      <c r="G664" s="35"/>
      <c r="H664" s="35"/>
      <c r="I664" s="35"/>
      <c r="J664" s="8"/>
      <c r="K664" s="12"/>
    </row>
    <row r="665">
      <c r="A665" s="36"/>
      <c r="B665" s="36"/>
      <c r="C665" s="35"/>
      <c r="D665" s="8"/>
      <c r="E665" s="8"/>
      <c r="F665" s="35"/>
      <c r="G665" s="35"/>
      <c r="H665" s="35"/>
      <c r="I665" s="35"/>
      <c r="J665" s="8"/>
      <c r="K665" s="12"/>
    </row>
    <row r="666">
      <c r="A666" s="36"/>
      <c r="B666" s="36"/>
      <c r="C666" s="35"/>
      <c r="D666" s="8"/>
      <c r="E666" s="8"/>
      <c r="F666" s="35"/>
      <c r="G666" s="35"/>
      <c r="H666" s="35"/>
      <c r="I666" s="35"/>
      <c r="J666" s="8"/>
      <c r="K666" s="12"/>
    </row>
    <row r="667">
      <c r="A667" s="36"/>
      <c r="B667" s="36"/>
      <c r="C667" s="35"/>
      <c r="D667" s="8"/>
      <c r="E667" s="8"/>
      <c r="F667" s="35"/>
      <c r="G667" s="35"/>
      <c r="H667" s="35"/>
      <c r="I667" s="35"/>
      <c r="J667" s="8"/>
      <c r="K667" s="12"/>
    </row>
    <row r="668">
      <c r="A668" s="36"/>
      <c r="B668" s="36"/>
      <c r="C668" s="35"/>
      <c r="D668" s="8"/>
      <c r="E668" s="8"/>
      <c r="F668" s="35"/>
      <c r="G668" s="35"/>
      <c r="H668" s="35"/>
      <c r="I668" s="35"/>
      <c r="J668" s="8"/>
      <c r="K668" s="12"/>
    </row>
    <row r="669">
      <c r="A669" s="36"/>
      <c r="B669" s="36"/>
      <c r="C669" s="35"/>
      <c r="D669" s="8"/>
      <c r="E669" s="8"/>
      <c r="F669" s="35"/>
      <c r="G669" s="35"/>
      <c r="H669" s="35"/>
      <c r="I669" s="35"/>
      <c r="J669" s="8"/>
      <c r="K669" s="12"/>
    </row>
    <row r="670">
      <c r="A670" s="36"/>
      <c r="B670" s="36"/>
      <c r="C670" s="35"/>
      <c r="D670" s="8"/>
      <c r="E670" s="8"/>
      <c r="F670" s="35"/>
      <c r="G670" s="35"/>
      <c r="H670" s="35"/>
      <c r="I670" s="35"/>
      <c r="J670" s="8"/>
      <c r="K670" s="12"/>
    </row>
    <row r="671">
      <c r="A671" s="36"/>
      <c r="B671" s="36"/>
      <c r="C671" s="35"/>
      <c r="D671" s="8"/>
      <c r="E671" s="8"/>
      <c r="F671" s="35"/>
      <c r="G671" s="35"/>
      <c r="H671" s="35"/>
      <c r="I671" s="35"/>
      <c r="J671" s="8"/>
      <c r="K671" s="12"/>
    </row>
    <row r="672">
      <c r="A672" s="36"/>
      <c r="B672" s="36"/>
      <c r="C672" s="35"/>
      <c r="D672" s="8"/>
      <c r="E672" s="8"/>
      <c r="F672" s="35"/>
      <c r="G672" s="35"/>
      <c r="H672" s="35"/>
      <c r="I672" s="35"/>
      <c r="J672" s="8"/>
      <c r="K672" s="12"/>
    </row>
    <row r="673">
      <c r="A673" s="36"/>
      <c r="B673" s="36"/>
      <c r="C673" s="35"/>
      <c r="D673" s="8"/>
      <c r="E673" s="8"/>
      <c r="F673" s="35"/>
      <c r="G673" s="35"/>
      <c r="H673" s="35"/>
      <c r="I673" s="35"/>
      <c r="J673" s="8"/>
      <c r="K673" s="12"/>
    </row>
    <row r="674">
      <c r="A674" s="36"/>
      <c r="B674" s="36"/>
      <c r="C674" s="35"/>
      <c r="D674" s="8"/>
      <c r="E674" s="8"/>
      <c r="F674" s="35"/>
      <c r="G674" s="35"/>
      <c r="H674" s="35"/>
      <c r="I674" s="35"/>
      <c r="J674" s="8"/>
      <c r="K674" s="12"/>
    </row>
    <row r="675">
      <c r="A675" s="36"/>
      <c r="B675" s="36"/>
      <c r="C675" s="35"/>
      <c r="D675" s="8"/>
      <c r="E675" s="8"/>
      <c r="F675" s="35"/>
      <c r="G675" s="35"/>
      <c r="H675" s="35"/>
      <c r="I675" s="35"/>
      <c r="J675" s="8"/>
      <c r="K675" s="12"/>
    </row>
    <row r="676">
      <c r="A676" s="36"/>
      <c r="B676" s="36"/>
      <c r="C676" s="35"/>
      <c r="D676" s="8"/>
      <c r="E676" s="8"/>
      <c r="F676" s="35"/>
      <c r="G676" s="35"/>
      <c r="H676" s="35"/>
      <c r="I676" s="35"/>
      <c r="J676" s="8"/>
      <c r="K676" s="12"/>
    </row>
    <row r="677">
      <c r="A677" s="36"/>
      <c r="B677" s="36"/>
      <c r="C677" s="35"/>
      <c r="D677" s="8"/>
      <c r="E677" s="8"/>
      <c r="F677" s="35"/>
      <c r="G677" s="35"/>
      <c r="H677" s="35"/>
      <c r="I677" s="35"/>
      <c r="J677" s="8"/>
      <c r="K677" s="12"/>
    </row>
    <row r="678">
      <c r="A678" s="36"/>
      <c r="B678" s="36"/>
      <c r="C678" s="35"/>
      <c r="D678" s="8"/>
      <c r="E678" s="8"/>
      <c r="F678" s="35"/>
      <c r="G678" s="35"/>
      <c r="H678" s="35"/>
      <c r="I678" s="35"/>
      <c r="J678" s="8"/>
      <c r="K678" s="12"/>
    </row>
    <row r="679">
      <c r="A679" s="36"/>
      <c r="B679" s="36"/>
      <c r="C679" s="35"/>
      <c r="D679" s="8"/>
      <c r="E679" s="8"/>
      <c r="F679" s="35"/>
      <c r="G679" s="35"/>
      <c r="H679" s="35"/>
      <c r="I679" s="35"/>
      <c r="J679" s="8"/>
      <c r="K679" s="12"/>
    </row>
    <row r="680">
      <c r="A680" s="36"/>
      <c r="B680" s="36"/>
      <c r="C680" s="35"/>
      <c r="D680" s="8"/>
      <c r="E680" s="8"/>
      <c r="F680" s="35"/>
      <c r="G680" s="35"/>
      <c r="H680" s="35"/>
      <c r="I680" s="35"/>
      <c r="J680" s="8"/>
      <c r="K680" s="12"/>
    </row>
    <row r="681">
      <c r="A681" s="36"/>
      <c r="B681" s="36"/>
      <c r="C681" s="35"/>
      <c r="D681" s="8"/>
      <c r="E681" s="8"/>
      <c r="F681" s="35"/>
      <c r="G681" s="35"/>
      <c r="H681" s="35"/>
      <c r="I681" s="35"/>
      <c r="J681" s="8"/>
      <c r="K681" s="12"/>
    </row>
    <row r="682">
      <c r="A682" s="36"/>
      <c r="B682" s="36"/>
      <c r="C682" s="35"/>
      <c r="D682" s="8"/>
      <c r="E682" s="8"/>
      <c r="F682" s="35"/>
      <c r="G682" s="35"/>
      <c r="H682" s="35"/>
      <c r="I682" s="35"/>
      <c r="J682" s="8"/>
      <c r="K682" s="12"/>
    </row>
    <row r="683">
      <c r="A683" s="36"/>
      <c r="B683" s="36"/>
      <c r="C683" s="35"/>
      <c r="D683" s="8"/>
      <c r="E683" s="8"/>
      <c r="F683" s="35"/>
      <c r="G683" s="35"/>
      <c r="H683" s="35"/>
      <c r="I683" s="35"/>
      <c r="J683" s="8"/>
      <c r="K683" s="12"/>
    </row>
    <row r="684">
      <c r="A684" s="36"/>
      <c r="B684" s="36"/>
      <c r="C684" s="35"/>
      <c r="D684" s="8"/>
      <c r="E684" s="8"/>
      <c r="F684" s="35"/>
      <c r="G684" s="35"/>
      <c r="H684" s="35"/>
      <c r="I684" s="35"/>
      <c r="J684" s="8"/>
      <c r="K684" s="12"/>
    </row>
    <row r="685">
      <c r="A685" s="36"/>
      <c r="B685" s="36"/>
      <c r="C685" s="35"/>
      <c r="D685" s="8"/>
      <c r="E685" s="8"/>
      <c r="F685" s="35"/>
      <c r="G685" s="35"/>
      <c r="H685" s="35"/>
      <c r="I685" s="35"/>
      <c r="J685" s="8"/>
      <c r="K685" s="12"/>
    </row>
    <row r="686">
      <c r="A686" s="36"/>
      <c r="B686" s="36"/>
      <c r="C686" s="35"/>
      <c r="D686" s="8"/>
      <c r="E686" s="8"/>
      <c r="F686" s="35"/>
      <c r="G686" s="35"/>
      <c r="H686" s="35"/>
      <c r="I686" s="35"/>
      <c r="J686" s="8"/>
      <c r="K686" s="12"/>
    </row>
    <row r="687">
      <c r="A687" s="36"/>
      <c r="B687" s="36"/>
      <c r="C687" s="35"/>
      <c r="D687" s="8"/>
      <c r="E687" s="8"/>
      <c r="F687" s="35"/>
      <c r="G687" s="35"/>
      <c r="H687" s="35"/>
      <c r="I687" s="35"/>
      <c r="J687" s="8"/>
      <c r="K687" s="12"/>
    </row>
    <row r="688">
      <c r="A688" s="36"/>
      <c r="B688" s="36"/>
      <c r="C688" s="35"/>
      <c r="D688" s="8"/>
      <c r="E688" s="8"/>
      <c r="F688" s="35"/>
      <c r="G688" s="35"/>
      <c r="H688" s="35"/>
      <c r="I688" s="35"/>
      <c r="J688" s="8"/>
      <c r="K688" s="12"/>
    </row>
    <row r="689">
      <c r="A689" s="36"/>
      <c r="B689" s="36"/>
      <c r="C689" s="35"/>
      <c r="D689" s="8"/>
      <c r="E689" s="8"/>
      <c r="F689" s="35"/>
      <c r="G689" s="35"/>
      <c r="H689" s="35"/>
      <c r="I689" s="35"/>
      <c r="J689" s="8"/>
      <c r="K689" s="12"/>
    </row>
    <row r="690">
      <c r="A690" s="36"/>
      <c r="B690" s="36"/>
      <c r="C690" s="35"/>
      <c r="D690" s="8"/>
      <c r="E690" s="8"/>
      <c r="F690" s="35"/>
      <c r="G690" s="35"/>
      <c r="H690" s="35"/>
      <c r="I690" s="35"/>
      <c r="J690" s="8"/>
      <c r="K690" s="12"/>
    </row>
    <row r="691">
      <c r="A691" s="36"/>
      <c r="B691" s="36"/>
      <c r="C691" s="35"/>
      <c r="D691" s="8"/>
      <c r="E691" s="8"/>
      <c r="F691" s="35"/>
      <c r="G691" s="35"/>
      <c r="H691" s="35"/>
      <c r="I691" s="35"/>
      <c r="J691" s="8"/>
      <c r="K691" s="12"/>
    </row>
    <row r="692">
      <c r="A692" s="36"/>
      <c r="B692" s="36"/>
      <c r="C692" s="35"/>
      <c r="D692" s="8"/>
      <c r="E692" s="8"/>
      <c r="F692" s="35"/>
      <c r="G692" s="35"/>
      <c r="H692" s="35"/>
      <c r="I692" s="35"/>
      <c r="J692" s="8"/>
      <c r="K692" s="12"/>
    </row>
    <row r="693">
      <c r="A693" s="36"/>
      <c r="B693" s="36"/>
      <c r="C693" s="35"/>
      <c r="D693" s="8"/>
      <c r="E693" s="8"/>
      <c r="F693" s="35"/>
      <c r="G693" s="35"/>
      <c r="H693" s="35"/>
      <c r="I693" s="35"/>
      <c r="J693" s="8"/>
      <c r="K693" s="12"/>
    </row>
    <row r="694">
      <c r="A694" s="36"/>
      <c r="B694" s="36"/>
      <c r="C694" s="35"/>
      <c r="D694" s="8"/>
      <c r="E694" s="8"/>
      <c r="F694" s="35"/>
      <c r="G694" s="35"/>
      <c r="H694" s="35"/>
      <c r="I694" s="35"/>
      <c r="J694" s="8"/>
      <c r="K694" s="12"/>
    </row>
    <row r="695">
      <c r="A695" s="36"/>
      <c r="B695" s="36"/>
      <c r="C695" s="35"/>
      <c r="D695" s="8"/>
      <c r="E695" s="8"/>
      <c r="F695" s="35"/>
      <c r="G695" s="35"/>
      <c r="H695" s="35"/>
      <c r="I695" s="35"/>
      <c r="J695" s="8"/>
      <c r="K695" s="12"/>
    </row>
    <row r="696">
      <c r="A696" s="36"/>
      <c r="B696" s="36"/>
      <c r="C696" s="35"/>
      <c r="D696" s="8"/>
      <c r="E696" s="8"/>
      <c r="F696" s="35"/>
      <c r="G696" s="35"/>
      <c r="H696" s="35"/>
      <c r="I696" s="35"/>
      <c r="J696" s="8"/>
      <c r="K696" s="12"/>
    </row>
    <row r="697">
      <c r="A697" s="36"/>
      <c r="B697" s="36"/>
      <c r="C697" s="35"/>
      <c r="D697" s="8"/>
      <c r="E697" s="8"/>
      <c r="F697" s="35"/>
      <c r="G697" s="35"/>
      <c r="H697" s="35"/>
      <c r="I697" s="35"/>
      <c r="J697" s="8"/>
      <c r="K697" s="12"/>
    </row>
    <row r="698">
      <c r="A698" s="36"/>
      <c r="B698" s="36"/>
      <c r="C698" s="35"/>
      <c r="D698" s="8"/>
      <c r="E698" s="8"/>
      <c r="F698" s="35"/>
      <c r="G698" s="35"/>
      <c r="H698" s="35"/>
      <c r="I698" s="35"/>
      <c r="J698" s="8"/>
      <c r="K698" s="12"/>
    </row>
    <row r="699">
      <c r="A699" s="36"/>
      <c r="B699" s="36"/>
      <c r="C699" s="35"/>
      <c r="D699" s="8"/>
      <c r="E699" s="8"/>
      <c r="F699" s="35"/>
      <c r="G699" s="35"/>
      <c r="H699" s="35"/>
      <c r="I699" s="35"/>
      <c r="J699" s="8"/>
      <c r="K699" s="12"/>
    </row>
    <row r="700">
      <c r="A700" s="36"/>
      <c r="B700" s="36"/>
      <c r="C700" s="35"/>
      <c r="D700" s="8"/>
      <c r="E700" s="8"/>
      <c r="F700" s="35"/>
      <c r="G700" s="35"/>
      <c r="H700" s="35"/>
      <c r="I700" s="35"/>
      <c r="J700" s="8"/>
      <c r="K700" s="12"/>
    </row>
    <row r="701">
      <c r="A701" s="36"/>
      <c r="B701" s="36"/>
      <c r="C701" s="35"/>
      <c r="D701" s="8"/>
      <c r="E701" s="8"/>
      <c r="F701" s="35"/>
      <c r="G701" s="35"/>
      <c r="H701" s="35"/>
      <c r="I701" s="35"/>
      <c r="J701" s="8"/>
      <c r="K701" s="12"/>
    </row>
    <row r="702">
      <c r="A702" s="36"/>
      <c r="B702" s="36"/>
      <c r="C702" s="35"/>
      <c r="D702" s="8"/>
      <c r="E702" s="8"/>
      <c r="F702" s="35"/>
      <c r="G702" s="35"/>
      <c r="H702" s="35"/>
      <c r="I702" s="35"/>
      <c r="J702" s="8"/>
      <c r="K702" s="12"/>
    </row>
    <row r="703">
      <c r="A703" s="36"/>
      <c r="B703" s="36"/>
      <c r="C703" s="35"/>
      <c r="D703" s="8"/>
      <c r="E703" s="8"/>
      <c r="F703" s="35"/>
      <c r="G703" s="35"/>
      <c r="H703" s="35"/>
      <c r="I703" s="35"/>
      <c r="J703" s="8"/>
      <c r="K703" s="12"/>
    </row>
    <row r="704">
      <c r="A704" s="36"/>
      <c r="B704" s="36"/>
      <c r="C704" s="35"/>
      <c r="D704" s="8"/>
      <c r="E704" s="8"/>
      <c r="F704" s="35"/>
      <c r="G704" s="35"/>
      <c r="H704" s="35"/>
      <c r="I704" s="35"/>
      <c r="J704" s="8"/>
      <c r="K704" s="12"/>
    </row>
    <row r="705">
      <c r="A705" s="36"/>
      <c r="B705" s="36"/>
      <c r="C705" s="35"/>
      <c r="D705" s="8"/>
      <c r="E705" s="8"/>
      <c r="F705" s="35"/>
      <c r="G705" s="35"/>
      <c r="H705" s="35"/>
      <c r="I705" s="35"/>
      <c r="J705" s="8"/>
      <c r="K705" s="12"/>
    </row>
    <row r="706">
      <c r="A706" s="36"/>
      <c r="B706" s="36"/>
      <c r="C706" s="35"/>
      <c r="D706" s="8"/>
      <c r="E706" s="8"/>
      <c r="F706" s="35"/>
      <c r="G706" s="35"/>
      <c r="H706" s="35"/>
      <c r="I706" s="35"/>
      <c r="J706" s="8"/>
      <c r="K706" s="12"/>
    </row>
    <row r="707">
      <c r="A707" s="36"/>
      <c r="B707" s="36"/>
      <c r="C707" s="35"/>
      <c r="D707" s="8"/>
      <c r="E707" s="8"/>
      <c r="F707" s="35"/>
      <c r="G707" s="35"/>
      <c r="H707" s="35"/>
      <c r="I707" s="35"/>
      <c r="J707" s="8"/>
      <c r="K707" s="12"/>
    </row>
    <row r="708">
      <c r="A708" s="36"/>
      <c r="B708" s="36"/>
      <c r="C708" s="35"/>
      <c r="D708" s="8"/>
      <c r="E708" s="8"/>
      <c r="F708" s="35"/>
      <c r="G708" s="35"/>
      <c r="H708" s="35"/>
      <c r="I708" s="35"/>
      <c r="J708" s="8"/>
      <c r="K708" s="12"/>
    </row>
    <row r="709">
      <c r="A709" s="36"/>
      <c r="B709" s="36"/>
      <c r="C709" s="35"/>
      <c r="D709" s="8"/>
      <c r="E709" s="8"/>
      <c r="F709" s="35"/>
      <c r="G709" s="35"/>
      <c r="H709" s="35"/>
      <c r="I709" s="35"/>
      <c r="J709" s="8"/>
      <c r="K709" s="12"/>
    </row>
    <row r="710">
      <c r="A710" s="36"/>
      <c r="B710" s="36"/>
      <c r="C710" s="35"/>
      <c r="D710" s="8"/>
      <c r="E710" s="8"/>
      <c r="F710" s="35"/>
      <c r="G710" s="35"/>
      <c r="H710" s="35"/>
      <c r="I710" s="35"/>
      <c r="J710" s="8"/>
      <c r="K710" s="12"/>
    </row>
    <row r="711">
      <c r="A711" s="36"/>
      <c r="B711" s="36"/>
      <c r="C711" s="35"/>
      <c r="D711" s="8"/>
      <c r="E711" s="8"/>
      <c r="F711" s="35"/>
      <c r="G711" s="35"/>
      <c r="H711" s="35"/>
      <c r="I711" s="35"/>
      <c r="J711" s="8"/>
      <c r="K711" s="12"/>
    </row>
    <row r="712">
      <c r="A712" s="36"/>
      <c r="B712" s="36"/>
      <c r="C712" s="35"/>
      <c r="D712" s="8"/>
      <c r="E712" s="8"/>
      <c r="F712" s="35"/>
      <c r="G712" s="35"/>
      <c r="H712" s="35"/>
      <c r="I712" s="35"/>
      <c r="J712" s="8"/>
      <c r="K712" s="12"/>
    </row>
    <row r="713">
      <c r="A713" s="36"/>
      <c r="B713" s="36"/>
      <c r="C713" s="35"/>
      <c r="D713" s="8"/>
      <c r="E713" s="8"/>
      <c r="F713" s="35"/>
      <c r="G713" s="35"/>
      <c r="H713" s="35"/>
      <c r="I713" s="35"/>
      <c r="J713" s="8"/>
      <c r="K713" s="12"/>
    </row>
    <row r="714">
      <c r="A714" s="36"/>
      <c r="B714" s="36"/>
      <c r="C714" s="35"/>
      <c r="D714" s="8"/>
      <c r="E714" s="8"/>
      <c r="F714" s="35"/>
      <c r="G714" s="35"/>
      <c r="H714" s="35"/>
      <c r="I714" s="35"/>
      <c r="J714" s="8"/>
      <c r="K714" s="12"/>
    </row>
    <row r="715">
      <c r="A715" s="36"/>
      <c r="B715" s="36"/>
      <c r="C715" s="35"/>
      <c r="D715" s="8"/>
      <c r="E715" s="8"/>
      <c r="F715" s="35"/>
      <c r="G715" s="35"/>
      <c r="H715" s="35"/>
      <c r="I715" s="35"/>
      <c r="J715" s="8"/>
      <c r="K715" s="12"/>
    </row>
    <row r="716">
      <c r="A716" s="36"/>
      <c r="B716" s="36"/>
      <c r="C716" s="35"/>
      <c r="D716" s="8"/>
      <c r="E716" s="8"/>
      <c r="F716" s="35"/>
      <c r="G716" s="35"/>
      <c r="H716" s="35"/>
      <c r="I716" s="35"/>
      <c r="J716" s="8"/>
      <c r="K716" s="12"/>
    </row>
    <row r="717">
      <c r="A717" s="36"/>
      <c r="B717" s="36"/>
      <c r="C717" s="35"/>
      <c r="D717" s="8"/>
      <c r="E717" s="8"/>
      <c r="F717" s="35"/>
      <c r="G717" s="35"/>
      <c r="H717" s="35"/>
      <c r="I717" s="35"/>
      <c r="J717" s="8"/>
      <c r="K717" s="12"/>
    </row>
    <row r="718">
      <c r="A718" s="36"/>
      <c r="B718" s="36"/>
      <c r="C718" s="35"/>
      <c r="D718" s="8"/>
      <c r="E718" s="8"/>
      <c r="F718" s="35"/>
      <c r="G718" s="35"/>
      <c r="H718" s="35"/>
      <c r="I718" s="35"/>
      <c r="J718" s="8"/>
      <c r="K718" s="12"/>
    </row>
    <row r="719">
      <c r="A719" s="36"/>
      <c r="B719" s="36"/>
      <c r="C719" s="35"/>
      <c r="D719" s="8"/>
      <c r="E719" s="8"/>
      <c r="F719" s="35"/>
      <c r="G719" s="35"/>
      <c r="H719" s="35"/>
      <c r="I719" s="35"/>
      <c r="J719" s="8"/>
      <c r="K719" s="12"/>
    </row>
    <row r="720">
      <c r="A720" s="36"/>
      <c r="B720" s="36"/>
      <c r="C720" s="35"/>
      <c r="D720" s="8"/>
      <c r="E720" s="8"/>
      <c r="F720" s="35"/>
      <c r="G720" s="35"/>
      <c r="H720" s="35"/>
      <c r="I720" s="35"/>
      <c r="J720" s="8"/>
      <c r="K720" s="12"/>
    </row>
    <row r="721">
      <c r="A721" s="36"/>
      <c r="B721" s="36"/>
      <c r="C721" s="35"/>
      <c r="D721" s="8"/>
      <c r="E721" s="8"/>
      <c r="F721" s="35"/>
      <c r="G721" s="35"/>
      <c r="H721" s="35"/>
      <c r="I721" s="35"/>
      <c r="J721" s="8"/>
      <c r="K721" s="12"/>
    </row>
    <row r="722">
      <c r="A722" s="36"/>
      <c r="B722" s="36"/>
      <c r="C722" s="35"/>
      <c r="D722" s="8"/>
      <c r="E722" s="8"/>
      <c r="F722" s="35"/>
      <c r="G722" s="35"/>
      <c r="H722" s="35"/>
      <c r="I722" s="35"/>
      <c r="J722" s="8"/>
      <c r="K722" s="12"/>
    </row>
    <row r="723">
      <c r="A723" s="36"/>
      <c r="B723" s="36"/>
      <c r="C723" s="35"/>
      <c r="D723" s="8"/>
      <c r="E723" s="8"/>
      <c r="F723" s="35"/>
      <c r="G723" s="35"/>
      <c r="H723" s="35"/>
      <c r="I723" s="35"/>
      <c r="J723" s="8"/>
      <c r="K723" s="12"/>
    </row>
    <row r="724">
      <c r="A724" s="36"/>
      <c r="B724" s="36"/>
      <c r="C724" s="35"/>
      <c r="D724" s="8"/>
      <c r="E724" s="8"/>
      <c r="F724" s="35"/>
      <c r="G724" s="35"/>
      <c r="H724" s="35"/>
      <c r="I724" s="35"/>
      <c r="J724" s="8"/>
      <c r="K724" s="12"/>
    </row>
    <row r="725">
      <c r="A725" s="36"/>
      <c r="B725" s="36"/>
      <c r="C725" s="35"/>
      <c r="D725" s="8"/>
      <c r="E725" s="8"/>
      <c r="F725" s="35"/>
      <c r="G725" s="35"/>
      <c r="H725" s="35"/>
      <c r="I725" s="35"/>
      <c r="J725" s="8"/>
      <c r="K725" s="12"/>
    </row>
    <row r="726">
      <c r="A726" s="36"/>
      <c r="B726" s="36"/>
      <c r="C726" s="35"/>
      <c r="D726" s="8"/>
      <c r="E726" s="8"/>
      <c r="F726" s="35"/>
      <c r="G726" s="35"/>
      <c r="H726" s="35"/>
      <c r="I726" s="35"/>
      <c r="J726" s="8"/>
      <c r="K726" s="12"/>
    </row>
    <row r="727">
      <c r="A727" s="36"/>
      <c r="B727" s="36"/>
      <c r="C727" s="35"/>
      <c r="D727" s="8"/>
      <c r="E727" s="8"/>
      <c r="F727" s="35"/>
      <c r="G727" s="35"/>
      <c r="H727" s="35"/>
      <c r="I727" s="35"/>
      <c r="J727" s="8"/>
      <c r="K727" s="12"/>
    </row>
    <row r="728">
      <c r="A728" s="36"/>
      <c r="B728" s="36"/>
      <c r="C728" s="35"/>
      <c r="D728" s="8"/>
      <c r="E728" s="8"/>
      <c r="F728" s="35"/>
      <c r="G728" s="35"/>
      <c r="H728" s="35"/>
      <c r="I728" s="35"/>
      <c r="J728" s="8"/>
      <c r="K728" s="12"/>
    </row>
    <row r="729">
      <c r="A729" s="36"/>
      <c r="B729" s="36"/>
      <c r="C729" s="35"/>
      <c r="D729" s="8"/>
      <c r="E729" s="8"/>
      <c r="F729" s="35"/>
      <c r="G729" s="35"/>
      <c r="H729" s="35"/>
      <c r="I729" s="35"/>
      <c r="J729" s="8"/>
      <c r="K729" s="12"/>
    </row>
    <row r="730">
      <c r="A730" s="36"/>
      <c r="B730" s="36"/>
      <c r="C730" s="35"/>
      <c r="D730" s="8"/>
      <c r="E730" s="8"/>
      <c r="F730" s="35"/>
      <c r="G730" s="35"/>
      <c r="H730" s="35"/>
      <c r="I730" s="35"/>
      <c r="J730" s="8"/>
      <c r="K730" s="12"/>
    </row>
    <row r="731">
      <c r="A731" s="36"/>
      <c r="B731" s="36"/>
      <c r="C731" s="35"/>
      <c r="D731" s="8"/>
      <c r="E731" s="8"/>
      <c r="F731" s="35"/>
      <c r="G731" s="35"/>
      <c r="H731" s="35"/>
      <c r="I731" s="35"/>
      <c r="J731" s="8"/>
      <c r="K731" s="12"/>
    </row>
    <row r="732">
      <c r="A732" s="36"/>
      <c r="B732" s="36"/>
      <c r="C732" s="35"/>
      <c r="D732" s="8"/>
      <c r="E732" s="8"/>
      <c r="F732" s="35"/>
      <c r="G732" s="35"/>
      <c r="H732" s="35"/>
      <c r="I732" s="35"/>
      <c r="J732" s="8"/>
      <c r="K732" s="12"/>
    </row>
    <row r="733">
      <c r="A733" s="36"/>
      <c r="B733" s="36"/>
      <c r="C733" s="35"/>
      <c r="D733" s="8"/>
      <c r="E733" s="8"/>
      <c r="F733" s="35"/>
      <c r="G733" s="35"/>
      <c r="H733" s="35"/>
      <c r="I733" s="35"/>
      <c r="J733" s="8"/>
      <c r="K733" s="12"/>
    </row>
    <row r="734">
      <c r="A734" s="36"/>
      <c r="B734" s="36"/>
      <c r="C734" s="35"/>
      <c r="D734" s="8"/>
      <c r="E734" s="8"/>
      <c r="F734" s="35"/>
      <c r="G734" s="35"/>
      <c r="H734" s="35"/>
      <c r="I734" s="35"/>
      <c r="J734" s="8"/>
      <c r="K734" s="12"/>
    </row>
    <row r="735">
      <c r="A735" s="36"/>
      <c r="B735" s="36"/>
      <c r="C735" s="35"/>
      <c r="D735" s="8"/>
      <c r="E735" s="8"/>
      <c r="F735" s="35"/>
      <c r="G735" s="35"/>
      <c r="H735" s="35"/>
      <c r="I735" s="35"/>
      <c r="J735" s="8"/>
      <c r="K735" s="12"/>
    </row>
    <row r="736">
      <c r="A736" s="36"/>
      <c r="B736" s="36"/>
      <c r="C736" s="35"/>
      <c r="D736" s="8"/>
      <c r="E736" s="8"/>
      <c r="F736" s="35"/>
      <c r="G736" s="35"/>
      <c r="H736" s="35"/>
      <c r="I736" s="35"/>
      <c r="J736" s="8"/>
      <c r="K736" s="12"/>
    </row>
    <row r="737">
      <c r="A737" s="36"/>
      <c r="B737" s="36"/>
      <c r="C737" s="35"/>
      <c r="D737" s="8"/>
      <c r="E737" s="8"/>
      <c r="F737" s="35"/>
      <c r="G737" s="35"/>
      <c r="H737" s="35"/>
      <c r="I737" s="35"/>
      <c r="J737" s="8"/>
      <c r="K737" s="12"/>
    </row>
    <row r="738">
      <c r="A738" s="36"/>
      <c r="B738" s="36"/>
      <c r="C738" s="35"/>
      <c r="D738" s="8"/>
      <c r="E738" s="8"/>
      <c r="F738" s="35"/>
      <c r="G738" s="35"/>
      <c r="H738" s="35"/>
      <c r="I738" s="35"/>
      <c r="J738" s="8"/>
      <c r="K738" s="12"/>
    </row>
    <row r="739">
      <c r="A739" s="36"/>
      <c r="B739" s="36"/>
      <c r="C739" s="35"/>
      <c r="D739" s="8"/>
      <c r="E739" s="8"/>
      <c r="F739" s="35"/>
      <c r="G739" s="35"/>
      <c r="H739" s="35"/>
      <c r="I739" s="35"/>
      <c r="J739" s="8"/>
      <c r="K739" s="12"/>
    </row>
    <row r="740">
      <c r="A740" s="36"/>
      <c r="B740" s="36"/>
      <c r="C740" s="35"/>
      <c r="D740" s="8"/>
      <c r="E740" s="8"/>
      <c r="F740" s="35"/>
      <c r="G740" s="35"/>
      <c r="H740" s="35"/>
      <c r="I740" s="35"/>
      <c r="J740" s="8"/>
      <c r="K740" s="12"/>
    </row>
    <row r="741">
      <c r="A741" s="36"/>
      <c r="B741" s="36"/>
      <c r="C741" s="35"/>
      <c r="D741" s="8"/>
      <c r="E741" s="8"/>
      <c r="F741" s="35"/>
      <c r="G741" s="35"/>
      <c r="H741" s="35"/>
      <c r="I741" s="35"/>
      <c r="J741" s="8"/>
      <c r="K741" s="12"/>
    </row>
    <row r="742">
      <c r="A742" s="36"/>
      <c r="B742" s="36"/>
      <c r="C742" s="35"/>
      <c r="D742" s="8"/>
      <c r="E742" s="8"/>
      <c r="F742" s="35"/>
      <c r="G742" s="35"/>
      <c r="H742" s="35"/>
      <c r="I742" s="35"/>
      <c r="J742" s="8"/>
      <c r="K742" s="12"/>
    </row>
    <row r="743">
      <c r="A743" s="36"/>
      <c r="B743" s="36"/>
      <c r="C743" s="35"/>
      <c r="D743" s="8"/>
      <c r="E743" s="8"/>
      <c r="F743" s="35"/>
      <c r="G743" s="35"/>
      <c r="H743" s="35"/>
      <c r="I743" s="35"/>
      <c r="J743" s="8"/>
      <c r="K743" s="12"/>
    </row>
    <row r="744">
      <c r="A744" s="36"/>
      <c r="B744" s="36"/>
      <c r="C744" s="35"/>
      <c r="D744" s="8"/>
      <c r="E744" s="8"/>
      <c r="F744" s="35"/>
      <c r="G744" s="35"/>
      <c r="H744" s="35"/>
      <c r="I744" s="35"/>
      <c r="J744" s="8"/>
      <c r="K744" s="12"/>
    </row>
    <row r="745">
      <c r="A745" s="36"/>
      <c r="B745" s="36"/>
      <c r="C745" s="35"/>
      <c r="D745" s="8"/>
      <c r="E745" s="8"/>
      <c r="F745" s="35"/>
      <c r="G745" s="35"/>
      <c r="H745" s="35"/>
      <c r="I745" s="35"/>
      <c r="J745" s="8"/>
      <c r="K745" s="12"/>
    </row>
    <row r="746">
      <c r="A746" s="36"/>
      <c r="B746" s="36"/>
      <c r="C746" s="35"/>
      <c r="D746" s="8"/>
      <c r="E746" s="8"/>
      <c r="F746" s="35"/>
      <c r="G746" s="35"/>
      <c r="H746" s="35"/>
      <c r="I746" s="35"/>
      <c r="J746" s="8"/>
      <c r="K746" s="12"/>
    </row>
    <row r="747">
      <c r="A747" s="36"/>
      <c r="B747" s="36"/>
      <c r="C747" s="35"/>
      <c r="D747" s="8"/>
      <c r="E747" s="8"/>
      <c r="F747" s="35"/>
      <c r="G747" s="35"/>
      <c r="H747" s="35"/>
      <c r="I747" s="35"/>
      <c r="J747" s="8"/>
      <c r="K747" s="12"/>
    </row>
    <row r="748">
      <c r="A748" s="36"/>
      <c r="B748" s="36"/>
      <c r="C748" s="35"/>
      <c r="D748" s="8"/>
      <c r="E748" s="8"/>
      <c r="F748" s="35"/>
      <c r="G748" s="35"/>
      <c r="H748" s="35"/>
      <c r="I748" s="35"/>
      <c r="J748" s="8"/>
      <c r="K748" s="12"/>
    </row>
    <row r="749">
      <c r="A749" s="36"/>
      <c r="B749" s="36"/>
      <c r="C749" s="35"/>
      <c r="D749" s="8"/>
      <c r="E749" s="8"/>
      <c r="F749" s="35"/>
      <c r="G749" s="35"/>
      <c r="H749" s="35"/>
      <c r="I749" s="35"/>
      <c r="J749" s="8"/>
      <c r="K749" s="12"/>
    </row>
    <row r="750">
      <c r="A750" s="36"/>
      <c r="B750" s="36"/>
      <c r="C750" s="35"/>
      <c r="D750" s="8"/>
      <c r="E750" s="8"/>
      <c r="F750" s="35"/>
      <c r="G750" s="35"/>
      <c r="H750" s="35"/>
      <c r="I750" s="35"/>
      <c r="J750" s="8"/>
      <c r="K750" s="12"/>
    </row>
    <row r="751">
      <c r="A751" s="36"/>
      <c r="B751" s="36"/>
      <c r="C751" s="35"/>
      <c r="D751" s="8"/>
      <c r="E751" s="8"/>
      <c r="F751" s="35"/>
      <c r="G751" s="35"/>
      <c r="H751" s="35"/>
      <c r="I751" s="35"/>
      <c r="J751" s="8"/>
      <c r="K751" s="12"/>
    </row>
    <row r="752">
      <c r="A752" s="36"/>
      <c r="B752" s="36"/>
      <c r="C752" s="35"/>
      <c r="D752" s="8"/>
      <c r="E752" s="8"/>
      <c r="F752" s="35"/>
      <c r="G752" s="35"/>
      <c r="H752" s="35"/>
      <c r="I752" s="35"/>
      <c r="J752" s="8"/>
      <c r="K752" s="12"/>
    </row>
    <row r="753">
      <c r="A753" s="36"/>
      <c r="B753" s="36"/>
      <c r="C753" s="35"/>
      <c r="D753" s="8"/>
      <c r="E753" s="8"/>
      <c r="F753" s="35"/>
      <c r="G753" s="35"/>
      <c r="H753" s="35"/>
      <c r="I753" s="35"/>
      <c r="J753" s="8"/>
      <c r="K753" s="12"/>
    </row>
    <row r="754">
      <c r="A754" s="36"/>
      <c r="B754" s="36"/>
      <c r="C754" s="35"/>
      <c r="D754" s="8"/>
      <c r="E754" s="8"/>
      <c r="F754" s="35"/>
      <c r="G754" s="35"/>
      <c r="H754" s="35"/>
      <c r="I754" s="35"/>
      <c r="J754" s="8"/>
      <c r="K754" s="12"/>
    </row>
    <row r="755">
      <c r="A755" s="36"/>
      <c r="B755" s="36"/>
      <c r="C755" s="35"/>
      <c r="D755" s="8"/>
      <c r="E755" s="8"/>
      <c r="F755" s="35"/>
      <c r="G755" s="35"/>
      <c r="H755" s="35"/>
      <c r="I755" s="35"/>
      <c r="J755" s="8"/>
      <c r="K755" s="12"/>
    </row>
    <row r="756">
      <c r="A756" s="36"/>
      <c r="B756" s="36"/>
      <c r="C756" s="35"/>
      <c r="D756" s="8"/>
      <c r="E756" s="8"/>
      <c r="F756" s="35"/>
      <c r="G756" s="35"/>
      <c r="H756" s="35"/>
      <c r="I756" s="35"/>
      <c r="J756" s="8"/>
      <c r="K756" s="12"/>
    </row>
    <row r="757">
      <c r="A757" s="36"/>
      <c r="B757" s="36"/>
      <c r="C757" s="35"/>
      <c r="D757" s="8"/>
      <c r="E757" s="8"/>
      <c r="F757" s="35"/>
      <c r="G757" s="35"/>
      <c r="H757" s="35"/>
      <c r="I757" s="35"/>
      <c r="J757" s="8"/>
      <c r="K757" s="12"/>
    </row>
    <row r="758">
      <c r="A758" s="36"/>
      <c r="B758" s="36"/>
      <c r="C758" s="35"/>
      <c r="D758" s="8"/>
      <c r="E758" s="8"/>
      <c r="F758" s="35"/>
      <c r="G758" s="35"/>
      <c r="H758" s="35"/>
      <c r="I758" s="35"/>
      <c r="J758" s="8"/>
      <c r="K758" s="12"/>
    </row>
    <row r="759">
      <c r="A759" s="36"/>
      <c r="B759" s="36"/>
      <c r="C759" s="35"/>
      <c r="D759" s="8"/>
      <c r="E759" s="8"/>
      <c r="F759" s="35"/>
      <c r="G759" s="35"/>
      <c r="H759" s="35"/>
      <c r="I759" s="35"/>
      <c r="J759" s="8"/>
      <c r="K759" s="12"/>
    </row>
    <row r="760">
      <c r="A760" s="36"/>
      <c r="B760" s="36"/>
      <c r="C760" s="35"/>
      <c r="D760" s="8"/>
      <c r="E760" s="8"/>
      <c r="F760" s="35"/>
      <c r="G760" s="35"/>
      <c r="H760" s="35"/>
      <c r="I760" s="35"/>
      <c r="J760" s="8"/>
      <c r="K760" s="12"/>
    </row>
    <row r="761">
      <c r="A761" s="36"/>
      <c r="B761" s="36"/>
      <c r="C761" s="35"/>
      <c r="D761" s="8"/>
      <c r="E761" s="8"/>
      <c r="F761" s="35"/>
      <c r="G761" s="35"/>
      <c r="H761" s="35"/>
      <c r="I761" s="35"/>
      <c r="J761" s="8"/>
      <c r="K761" s="12"/>
    </row>
    <row r="762">
      <c r="A762" s="36"/>
      <c r="B762" s="36"/>
      <c r="C762" s="35"/>
      <c r="D762" s="8"/>
      <c r="E762" s="8"/>
      <c r="F762" s="35"/>
      <c r="G762" s="35"/>
      <c r="H762" s="35"/>
      <c r="I762" s="35"/>
      <c r="J762" s="8"/>
      <c r="K762" s="12"/>
    </row>
    <row r="763">
      <c r="A763" s="36"/>
      <c r="B763" s="36"/>
      <c r="C763" s="35"/>
      <c r="D763" s="8"/>
      <c r="E763" s="8"/>
      <c r="F763" s="35"/>
      <c r="G763" s="35"/>
      <c r="H763" s="35"/>
      <c r="I763" s="35"/>
      <c r="J763" s="8"/>
      <c r="K763" s="12"/>
    </row>
    <row r="764">
      <c r="A764" s="36"/>
      <c r="B764" s="36"/>
      <c r="C764" s="35"/>
      <c r="D764" s="8"/>
      <c r="E764" s="8"/>
      <c r="F764" s="35"/>
      <c r="G764" s="35"/>
      <c r="H764" s="35"/>
      <c r="I764" s="35"/>
      <c r="J764" s="8"/>
      <c r="K764" s="12"/>
    </row>
    <row r="765">
      <c r="A765" s="36"/>
      <c r="B765" s="36"/>
      <c r="C765" s="35"/>
      <c r="D765" s="8"/>
      <c r="E765" s="8"/>
      <c r="F765" s="35"/>
      <c r="G765" s="35"/>
      <c r="H765" s="35"/>
      <c r="I765" s="35"/>
      <c r="J765" s="8"/>
      <c r="K765" s="12"/>
    </row>
    <row r="766">
      <c r="A766" s="36"/>
      <c r="B766" s="36"/>
      <c r="C766" s="35"/>
      <c r="D766" s="8"/>
      <c r="E766" s="8"/>
      <c r="F766" s="35"/>
      <c r="G766" s="35"/>
      <c r="H766" s="35"/>
      <c r="I766" s="35"/>
      <c r="J766" s="8"/>
      <c r="K766" s="12"/>
    </row>
    <row r="767">
      <c r="A767" s="36"/>
      <c r="B767" s="36"/>
      <c r="C767" s="35"/>
      <c r="D767" s="8"/>
      <c r="E767" s="8"/>
      <c r="F767" s="35"/>
      <c r="G767" s="35"/>
      <c r="H767" s="35"/>
      <c r="I767" s="35"/>
      <c r="J767" s="8"/>
      <c r="K767" s="12"/>
    </row>
    <row r="768">
      <c r="A768" s="36"/>
      <c r="B768" s="36"/>
      <c r="C768" s="35"/>
      <c r="D768" s="8"/>
      <c r="E768" s="8"/>
      <c r="F768" s="35"/>
      <c r="G768" s="35"/>
      <c r="H768" s="35"/>
      <c r="I768" s="35"/>
      <c r="J768" s="8"/>
      <c r="K768" s="12"/>
    </row>
    <row r="769">
      <c r="A769" s="36"/>
      <c r="B769" s="36"/>
      <c r="C769" s="35"/>
      <c r="D769" s="8"/>
      <c r="E769" s="8"/>
      <c r="F769" s="35"/>
      <c r="G769" s="35"/>
      <c r="H769" s="35"/>
      <c r="I769" s="35"/>
      <c r="J769" s="8"/>
      <c r="K769" s="12"/>
    </row>
    <row r="770">
      <c r="A770" s="36"/>
      <c r="B770" s="36"/>
      <c r="C770" s="35"/>
      <c r="D770" s="8"/>
      <c r="E770" s="8"/>
      <c r="F770" s="35"/>
      <c r="G770" s="35"/>
      <c r="H770" s="35"/>
      <c r="I770" s="35"/>
      <c r="J770" s="8"/>
      <c r="K770" s="12"/>
    </row>
    <row r="771">
      <c r="A771" s="36"/>
      <c r="B771" s="36"/>
      <c r="C771" s="35"/>
      <c r="D771" s="8"/>
      <c r="E771" s="8"/>
      <c r="F771" s="35"/>
      <c r="G771" s="35"/>
      <c r="H771" s="35"/>
      <c r="I771" s="35"/>
      <c r="J771" s="8"/>
      <c r="K771" s="12"/>
    </row>
    <row r="772">
      <c r="A772" s="36"/>
      <c r="B772" s="36"/>
      <c r="C772" s="35"/>
      <c r="D772" s="8"/>
      <c r="E772" s="8"/>
      <c r="F772" s="35"/>
      <c r="G772" s="35"/>
      <c r="H772" s="35"/>
      <c r="I772" s="35"/>
      <c r="J772" s="8"/>
      <c r="K772" s="12"/>
    </row>
    <row r="773">
      <c r="A773" s="36"/>
      <c r="B773" s="36"/>
      <c r="C773" s="35"/>
      <c r="D773" s="8"/>
      <c r="E773" s="8"/>
      <c r="F773" s="35"/>
      <c r="G773" s="35"/>
      <c r="H773" s="35"/>
      <c r="I773" s="35"/>
      <c r="J773" s="8"/>
      <c r="K773" s="12"/>
    </row>
    <row r="774">
      <c r="A774" s="36"/>
      <c r="B774" s="36"/>
      <c r="C774" s="35"/>
      <c r="D774" s="8"/>
      <c r="E774" s="8"/>
      <c r="F774" s="35"/>
      <c r="G774" s="35"/>
      <c r="H774" s="35"/>
      <c r="I774" s="35"/>
      <c r="J774" s="8"/>
      <c r="K774" s="12"/>
    </row>
    <row r="775">
      <c r="A775" s="36"/>
      <c r="B775" s="36"/>
      <c r="C775" s="35"/>
      <c r="D775" s="8"/>
      <c r="E775" s="8"/>
      <c r="F775" s="35"/>
      <c r="G775" s="35"/>
      <c r="H775" s="35"/>
      <c r="I775" s="35"/>
      <c r="J775" s="8"/>
      <c r="K775" s="12"/>
    </row>
    <row r="776">
      <c r="A776" s="36"/>
      <c r="B776" s="36"/>
      <c r="C776" s="35"/>
      <c r="D776" s="8"/>
      <c r="E776" s="8"/>
      <c r="F776" s="35"/>
      <c r="G776" s="35"/>
      <c r="H776" s="35"/>
      <c r="I776" s="35"/>
      <c r="J776" s="8"/>
      <c r="K776" s="12"/>
    </row>
    <row r="777">
      <c r="A777" s="36"/>
      <c r="B777" s="36"/>
      <c r="C777" s="35"/>
      <c r="D777" s="8"/>
      <c r="E777" s="8"/>
      <c r="F777" s="35"/>
      <c r="G777" s="35"/>
      <c r="H777" s="35"/>
      <c r="I777" s="35"/>
      <c r="J777" s="8"/>
      <c r="K777" s="12"/>
    </row>
    <row r="778">
      <c r="A778" s="36"/>
      <c r="B778" s="36"/>
      <c r="C778" s="35"/>
      <c r="D778" s="8"/>
      <c r="E778" s="8"/>
      <c r="F778" s="35"/>
      <c r="G778" s="35"/>
      <c r="H778" s="35"/>
      <c r="I778" s="35"/>
      <c r="J778" s="8"/>
      <c r="K778" s="12"/>
    </row>
    <row r="779">
      <c r="A779" s="36"/>
      <c r="B779" s="36"/>
      <c r="C779" s="35"/>
      <c r="D779" s="8"/>
      <c r="E779" s="8"/>
      <c r="F779" s="35"/>
      <c r="G779" s="35"/>
      <c r="H779" s="35"/>
      <c r="I779" s="35"/>
      <c r="J779" s="8"/>
      <c r="K779" s="12"/>
    </row>
    <row r="780">
      <c r="A780" s="36"/>
      <c r="B780" s="36"/>
      <c r="C780" s="35"/>
      <c r="D780" s="8"/>
      <c r="E780" s="8"/>
      <c r="F780" s="35"/>
      <c r="G780" s="35"/>
      <c r="H780" s="35"/>
      <c r="I780" s="35"/>
      <c r="J780" s="8"/>
      <c r="K780" s="12"/>
    </row>
    <row r="781">
      <c r="A781" s="36"/>
      <c r="B781" s="36"/>
      <c r="C781" s="35"/>
      <c r="D781" s="8"/>
      <c r="E781" s="8"/>
      <c r="F781" s="35"/>
      <c r="G781" s="35"/>
      <c r="H781" s="35"/>
      <c r="I781" s="35"/>
      <c r="J781" s="8"/>
      <c r="K781" s="12"/>
    </row>
    <row r="782">
      <c r="A782" s="36"/>
      <c r="B782" s="36"/>
      <c r="C782" s="35"/>
      <c r="D782" s="8"/>
      <c r="E782" s="8"/>
      <c r="F782" s="35"/>
      <c r="G782" s="35"/>
      <c r="H782" s="35"/>
      <c r="I782" s="35"/>
      <c r="J782" s="8"/>
      <c r="K782" s="12"/>
    </row>
    <row r="783">
      <c r="A783" s="36"/>
      <c r="B783" s="36"/>
      <c r="C783" s="35"/>
      <c r="D783" s="8"/>
      <c r="E783" s="8"/>
      <c r="F783" s="35"/>
      <c r="G783" s="35"/>
      <c r="H783" s="35"/>
      <c r="I783" s="35"/>
      <c r="J783" s="8"/>
      <c r="K783" s="12"/>
    </row>
    <row r="784">
      <c r="A784" s="36"/>
      <c r="B784" s="36"/>
      <c r="C784" s="35"/>
      <c r="D784" s="8"/>
      <c r="E784" s="8"/>
      <c r="F784" s="35"/>
      <c r="G784" s="35"/>
      <c r="H784" s="35"/>
      <c r="I784" s="35"/>
      <c r="J784" s="8"/>
      <c r="K784" s="12"/>
    </row>
    <row r="785">
      <c r="A785" s="36"/>
      <c r="B785" s="36"/>
      <c r="C785" s="35"/>
      <c r="D785" s="8"/>
      <c r="E785" s="8"/>
      <c r="F785" s="35"/>
      <c r="G785" s="35"/>
      <c r="H785" s="35"/>
      <c r="I785" s="35"/>
      <c r="J785" s="8"/>
      <c r="K785" s="12"/>
    </row>
    <row r="786">
      <c r="A786" s="36"/>
      <c r="B786" s="36"/>
      <c r="C786" s="35"/>
      <c r="D786" s="8"/>
      <c r="E786" s="8"/>
      <c r="F786" s="35"/>
      <c r="G786" s="35"/>
      <c r="H786" s="35"/>
      <c r="I786" s="35"/>
      <c r="J786" s="8"/>
      <c r="K786" s="12"/>
    </row>
    <row r="787">
      <c r="A787" s="36"/>
      <c r="B787" s="36"/>
      <c r="C787" s="35"/>
      <c r="D787" s="8"/>
      <c r="E787" s="8"/>
      <c r="F787" s="35"/>
      <c r="G787" s="35"/>
      <c r="H787" s="35"/>
      <c r="I787" s="35"/>
      <c r="J787" s="8"/>
      <c r="K787" s="12"/>
    </row>
    <row r="788">
      <c r="A788" s="36"/>
      <c r="B788" s="36"/>
      <c r="C788" s="35"/>
      <c r="D788" s="8"/>
      <c r="E788" s="8"/>
      <c r="F788" s="35"/>
      <c r="G788" s="35"/>
      <c r="H788" s="35"/>
      <c r="I788" s="35"/>
      <c r="J788" s="8"/>
      <c r="K788" s="12"/>
    </row>
    <row r="789">
      <c r="A789" s="36"/>
      <c r="B789" s="36"/>
      <c r="C789" s="35"/>
      <c r="D789" s="8"/>
      <c r="E789" s="8"/>
      <c r="F789" s="35"/>
      <c r="G789" s="35"/>
      <c r="H789" s="35"/>
      <c r="I789" s="35"/>
      <c r="J789" s="8"/>
      <c r="K789" s="12"/>
    </row>
    <row r="790">
      <c r="A790" s="36"/>
      <c r="B790" s="36"/>
      <c r="C790" s="35"/>
      <c r="D790" s="8"/>
      <c r="E790" s="8"/>
      <c r="F790" s="35"/>
      <c r="G790" s="35"/>
      <c r="H790" s="35"/>
      <c r="I790" s="35"/>
      <c r="J790" s="8"/>
      <c r="K790" s="12"/>
    </row>
    <row r="791">
      <c r="A791" s="36"/>
      <c r="B791" s="36"/>
      <c r="C791" s="35"/>
      <c r="D791" s="8"/>
      <c r="E791" s="8"/>
      <c r="F791" s="35"/>
      <c r="G791" s="35"/>
      <c r="H791" s="35"/>
      <c r="I791" s="35"/>
      <c r="J791" s="8"/>
      <c r="K791" s="12"/>
    </row>
    <row r="792">
      <c r="A792" s="36"/>
      <c r="B792" s="36"/>
      <c r="C792" s="35"/>
      <c r="D792" s="8"/>
      <c r="E792" s="8"/>
      <c r="F792" s="35"/>
      <c r="G792" s="35"/>
      <c r="H792" s="35"/>
      <c r="I792" s="35"/>
      <c r="J792" s="8"/>
      <c r="K792" s="12"/>
    </row>
    <row r="793">
      <c r="A793" s="36"/>
      <c r="B793" s="36"/>
      <c r="C793" s="35"/>
      <c r="D793" s="8"/>
      <c r="E793" s="8"/>
      <c r="F793" s="35"/>
      <c r="G793" s="35"/>
      <c r="H793" s="35"/>
      <c r="I793" s="35"/>
      <c r="J793" s="8"/>
      <c r="K793" s="12"/>
    </row>
    <row r="794">
      <c r="A794" s="36"/>
      <c r="B794" s="36"/>
      <c r="C794" s="35"/>
      <c r="D794" s="8"/>
      <c r="E794" s="8"/>
      <c r="F794" s="35"/>
      <c r="G794" s="35"/>
      <c r="H794" s="35"/>
      <c r="I794" s="35"/>
      <c r="J794" s="8"/>
      <c r="K794" s="12"/>
    </row>
    <row r="795">
      <c r="A795" s="36"/>
      <c r="B795" s="36"/>
      <c r="C795" s="35"/>
      <c r="D795" s="8"/>
      <c r="E795" s="8"/>
      <c r="F795" s="35"/>
      <c r="G795" s="35"/>
      <c r="H795" s="35"/>
      <c r="I795" s="35"/>
      <c r="J795" s="8"/>
      <c r="K795" s="12"/>
    </row>
    <row r="796">
      <c r="A796" s="36"/>
      <c r="B796" s="36"/>
      <c r="C796" s="35"/>
      <c r="D796" s="8"/>
      <c r="E796" s="8"/>
      <c r="F796" s="35"/>
      <c r="G796" s="35"/>
      <c r="H796" s="35"/>
      <c r="I796" s="35"/>
      <c r="J796" s="8"/>
      <c r="K796" s="12"/>
    </row>
    <row r="797">
      <c r="A797" s="36"/>
      <c r="B797" s="36"/>
      <c r="C797" s="35"/>
      <c r="D797" s="8"/>
      <c r="E797" s="8"/>
      <c r="F797" s="35"/>
      <c r="G797" s="35"/>
      <c r="H797" s="35"/>
      <c r="I797" s="35"/>
      <c r="J797" s="8"/>
      <c r="K797" s="12"/>
    </row>
    <row r="798">
      <c r="A798" s="36"/>
      <c r="B798" s="36"/>
      <c r="C798" s="35"/>
      <c r="D798" s="8"/>
      <c r="E798" s="8"/>
      <c r="F798" s="35"/>
      <c r="G798" s="35"/>
      <c r="H798" s="35"/>
      <c r="I798" s="35"/>
      <c r="J798" s="8"/>
      <c r="K798" s="12"/>
    </row>
    <row r="799">
      <c r="A799" s="36"/>
      <c r="B799" s="36"/>
      <c r="C799" s="35"/>
      <c r="D799" s="8"/>
      <c r="E799" s="8"/>
      <c r="F799" s="35"/>
      <c r="G799" s="35"/>
      <c r="H799" s="35"/>
      <c r="I799" s="35"/>
      <c r="J799" s="8"/>
      <c r="K799" s="12"/>
    </row>
    <row r="800">
      <c r="A800" s="36"/>
      <c r="B800" s="36"/>
      <c r="C800" s="35"/>
      <c r="D800" s="8"/>
      <c r="E800" s="8"/>
      <c r="F800" s="35"/>
      <c r="G800" s="35"/>
      <c r="H800" s="35"/>
      <c r="I800" s="35"/>
      <c r="J800" s="8"/>
      <c r="K800" s="12"/>
    </row>
    <row r="801">
      <c r="A801" s="36"/>
      <c r="B801" s="36"/>
      <c r="C801" s="35"/>
      <c r="D801" s="8"/>
      <c r="E801" s="8"/>
      <c r="F801" s="35"/>
      <c r="G801" s="35"/>
      <c r="H801" s="35"/>
      <c r="I801" s="35"/>
      <c r="J801" s="8"/>
      <c r="K801" s="12"/>
    </row>
    <row r="802">
      <c r="A802" s="36"/>
      <c r="B802" s="36"/>
      <c r="C802" s="35"/>
      <c r="D802" s="8"/>
      <c r="E802" s="8"/>
      <c r="F802" s="35"/>
      <c r="G802" s="35"/>
      <c r="H802" s="35"/>
      <c r="I802" s="35"/>
      <c r="J802" s="8"/>
      <c r="K802" s="12"/>
    </row>
    <row r="803">
      <c r="A803" s="36"/>
      <c r="B803" s="36"/>
      <c r="C803" s="35"/>
      <c r="D803" s="8"/>
      <c r="E803" s="8"/>
      <c r="F803" s="35"/>
      <c r="G803" s="35"/>
      <c r="H803" s="35"/>
      <c r="I803" s="35"/>
      <c r="J803" s="8"/>
      <c r="K803" s="12"/>
    </row>
    <row r="804">
      <c r="A804" s="36"/>
      <c r="B804" s="36"/>
      <c r="C804" s="35"/>
      <c r="D804" s="8"/>
      <c r="E804" s="8"/>
      <c r="F804" s="35"/>
      <c r="G804" s="35"/>
      <c r="H804" s="35"/>
      <c r="I804" s="35"/>
      <c r="J804" s="8"/>
      <c r="K804" s="12"/>
    </row>
    <row r="805">
      <c r="A805" s="36"/>
      <c r="B805" s="36"/>
      <c r="C805" s="35"/>
      <c r="D805" s="8"/>
      <c r="E805" s="8"/>
      <c r="F805" s="35"/>
      <c r="G805" s="35"/>
      <c r="H805" s="35"/>
      <c r="I805" s="35"/>
      <c r="J805" s="8"/>
      <c r="K805" s="12"/>
    </row>
    <row r="806">
      <c r="A806" s="36"/>
      <c r="B806" s="36"/>
      <c r="C806" s="35"/>
      <c r="D806" s="8"/>
      <c r="E806" s="8"/>
      <c r="F806" s="35"/>
      <c r="G806" s="35"/>
      <c r="H806" s="35"/>
      <c r="I806" s="35"/>
      <c r="J806" s="8"/>
      <c r="K806" s="12"/>
    </row>
    <row r="807">
      <c r="A807" s="36"/>
      <c r="B807" s="36"/>
      <c r="C807" s="35"/>
      <c r="D807" s="8"/>
      <c r="E807" s="8"/>
      <c r="F807" s="35"/>
      <c r="G807" s="35"/>
      <c r="H807" s="35"/>
      <c r="I807" s="35"/>
      <c r="J807" s="8"/>
      <c r="K807" s="12"/>
    </row>
    <row r="808">
      <c r="A808" s="36"/>
      <c r="B808" s="36"/>
      <c r="C808" s="35"/>
      <c r="D808" s="8"/>
      <c r="E808" s="8"/>
      <c r="F808" s="35"/>
      <c r="G808" s="35"/>
      <c r="H808" s="35"/>
      <c r="I808" s="35"/>
      <c r="J808" s="8"/>
      <c r="K808" s="12"/>
    </row>
    <row r="809">
      <c r="A809" s="36"/>
      <c r="B809" s="36"/>
      <c r="C809" s="35"/>
      <c r="D809" s="8"/>
      <c r="E809" s="8"/>
      <c r="F809" s="35"/>
      <c r="G809" s="35"/>
      <c r="H809" s="35"/>
      <c r="I809" s="35"/>
      <c r="J809" s="8"/>
      <c r="K809" s="12"/>
    </row>
    <row r="810">
      <c r="A810" s="36"/>
      <c r="B810" s="36"/>
      <c r="C810" s="35"/>
      <c r="D810" s="8"/>
      <c r="E810" s="8"/>
      <c r="F810" s="35"/>
      <c r="G810" s="35"/>
      <c r="H810" s="35"/>
      <c r="I810" s="35"/>
      <c r="J810" s="8"/>
      <c r="K810" s="12"/>
    </row>
    <row r="811">
      <c r="A811" s="36"/>
      <c r="B811" s="36"/>
      <c r="C811" s="35"/>
      <c r="D811" s="8"/>
      <c r="E811" s="8"/>
      <c r="F811" s="35"/>
      <c r="G811" s="35"/>
      <c r="H811" s="35"/>
      <c r="I811" s="35"/>
      <c r="J811" s="8"/>
      <c r="K811" s="12"/>
    </row>
    <row r="812">
      <c r="A812" s="36"/>
      <c r="B812" s="36"/>
      <c r="C812" s="35"/>
      <c r="D812" s="8"/>
      <c r="E812" s="8"/>
      <c r="F812" s="35"/>
      <c r="G812" s="35"/>
      <c r="H812" s="35"/>
      <c r="I812" s="35"/>
      <c r="J812" s="8"/>
      <c r="K812" s="12"/>
    </row>
    <row r="813">
      <c r="A813" s="36"/>
      <c r="B813" s="36"/>
      <c r="C813" s="35"/>
      <c r="D813" s="8"/>
      <c r="E813" s="8"/>
      <c r="F813" s="35"/>
      <c r="G813" s="35"/>
      <c r="H813" s="35"/>
      <c r="I813" s="35"/>
      <c r="J813" s="8"/>
      <c r="K813" s="12"/>
    </row>
    <row r="814">
      <c r="A814" s="36"/>
      <c r="B814" s="36"/>
      <c r="C814" s="35"/>
      <c r="D814" s="8"/>
      <c r="E814" s="8"/>
      <c r="F814" s="35"/>
      <c r="G814" s="35"/>
      <c r="H814" s="35"/>
      <c r="I814" s="35"/>
      <c r="J814" s="8"/>
      <c r="K814" s="12"/>
    </row>
    <row r="815">
      <c r="A815" s="36"/>
      <c r="B815" s="36"/>
      <c r="C815" s="35"/>
      <c r="D815" s="8"/>
      <c r="E815" s="8"/>
      <c r="F815" s="35"/>
      <c r="G815" s="35"/>
      <c r="H815" s="35"/>
      <c r="I815" s="35"/>
      <c r="J815" s="8"/>
      <c r="K815" s="12"/>
    </row>
    <row r="816">
      <c r="A816" s="36"/>
      <c r="B816" s="36"/>
      <c r="C816" s="35"/>
      <c r="D816" s="8"/>
      <c r="E816" s="8"/>
      <c r="F816" s="35"/>
      <c r="G816" s="35"/>
      <c r="H816" s="35"/>
      <c r="I816" s="35"/>
      <c r="J816" s="8"/>
      <c r="K816" s="12"/>
    </row>
    <row r="817">
      <c r="A817" s="36"/>
      <c r="B817" s="36"/>
      <c r="C817" s="35"/>
      <c r="D817" s="8"/>
      <c r="E817" s="8"/>
      <c r="F817" s="35"/>
      <c r="G817" s="35"/>
      <c r="H817" s="35"/>
      <c r="I817" s="35"/>
      <c r="J817" s="8"/>
      <c r="K817" s="12"/>
    </row>
    <row r="818">
      <c r="A818" s="36"/>
      <c r="B818" s="36"/>
      <c r="C818" s="35"/>
      <c r="D818" s="8"/>
      <c r="E818" s="8"/>
      <c r="F818" s="35"/>
      <c r="G818" s="35"/>
      <c r="H818" s="35"/>
      <c r="I818" s="35"/>
      <c r="J818" s="8"/>
      <c r="K818" s="12"/>
    </row>
    <row r="819">
      <c r="A819" s="36"/>
      <c r="B819" s="36"/>
      <c r="C819" s="35"/>
      <c r="D819" s="8"/>
      <c r="E819" s="8"/>
      <c r="F819" s="35"/>
      <c r="G819" s="35"/>
      <c r="H819" s="35"/>
      <c r="I819" s="35"/>
      <c r="J819" s="8"/>
      <c r="K819" s="12"/>
    </row>
    <row r="820">
      <c r="A820" s="36"/>
      <c r="B820" s="36"/>
      <c r="C820" s="35"/>
      <c r="D820" s="8"/>
      <c r="E820" s="8"/>
      <c r="F820" s="35"/>
      <c r="G820" s="35"/>
      <c r="H820" s="35"/>
      <c r="I820" s="35"/>
      <c r="J820" s="8"/>
      <c r="K820" s="12"/>
    </row>
    <row r="821">
      <c r="A821" s="36"/>
      <c r="B821" s="36"/>
      <c r="C821" s="35"/>
      <c r="D821" s="8"/>
      <c r="E821" s="8"/>
      <c r="F821" s="35"/>
      <c r="G821" s="35"/>
      <c r="H821" s="35"/>
      <c r="I821" s="35"/>
      <c r="J821" s="8"/>
      <c r="K821" s="12"/>
    </row>
    <row r="822">
      <c r="A822" s="36"/>
      <c r="B822" s="36"/>
      <c r="C822" s="35"/>
      <c r="D822" s="8"/>
      <c r="E822" s="8"/>
      <c r="F822" s="35"/>
      <c r="G822" s="35"/>
      <c r="H822" s="35"/>
      <c r="I822" s="35"/>
      <c r="J822" s="8"/>
      <c r="K822" s="12"/>
    </row>
    <row r="823">
      <c r="A823" s="36"/>
      <c r="B823" s="36"/>
      <c r="C823" s="35"/>
      <c r="D823" s="8"/>
      <c r="E823" s="8"/>
      <c r="F823" s="35"/>
      <c r="G823" s="35"/>
      <c r="H823" s="35"/>
      <c r="I823" s="35"/>
      <c r="J823" s="8"/>
      <c r="K823" s="12"/>
    </row>
    <row r="824">
      <c r="A824" s="36"/>
      <c r="B824" s="36"/>
      <c r="C824" s="35"/>
      <c r="D824" s="8"/>
      <c r="E824" s="8"/>
      <c r="F824" s="35"/>
      <c r="G824" s="35"/>
      <c r="H824" s="35"/>
      <c r="I824" s="35"/>
      <c r="J824" s="8"/>
      <c r="K824" s="12"/>
    </row>
    <row r="825">
      <c r="A825" s="36"/>
      <c r="B825" s="36"/>
      <c r="C825" s="35"/>
      <c r="D825" s="8"/>
      <c r="E825" s="8"/>
      <c r="F825" s="35"/>
      <c r="G825" s="35"/>
      <c r="H825" s="35"/>
      <c r="I825" s="35"/>
      <c r="J825" s="8"/>
      <c r="K825" s="12"/>
    </row>
    <row r="826">
      <c r="A826" s="36"/>
      <c r="B826" s="36"/>
      <c r="C826" s="35"/>
      <c r="D826" s="8"/>
      <c r="E826" s="8"/>
      <c r="F826" s="35"/>
      <c r="G826" s="35"/>
      <c r="H826" s="35"/>
      <c r="I826" s="35"/>
      <c r="J826" s="8"/>
      <c r="K826" s="12"/>
    </row>
    <row r="827">
      <c r="A827" s="36"/>
      <c r="B827" s="36"/>
      <c r="C827" s="35"/>
      <c r="D827" s="8"/>
      <c r="E827" s="8"/>
      <c r="F827" s="35"/>
      <c r="G827" s="35"/>
      <c r="H827" s="35"/>
      <c r="I827" s="35"/>
      <c r="J827" s="8"/>
      <c r="K827" s="12"/>
    </row>
    <row r="828">
      <c r="A828" s="36"/>
      <c r="B828" s="36"/>
      <c r="C828" s="35"/>
      <c r="D828" s="8"/>
      <c r="E828" s="8"/>
      <c r="F828" s="35"/>
      <c r="G828" s="35"/>
      <c r="H828" s="35"/>
      <c r="I828" s="35"/>
      <c r="J828" s="8"/>
      <c r="K828" s="12"/>
    </row>
    <row r="829">
      <c r="A829" s="36"/>
      <c r="B829" s="36"/>
      <c r="C829" s="35"/>
      <c r="D829" s="8"/>
      <c r="E829" s="8"/>
      <c r="F829" s="35"/>
      <c r="G829" s="35"/>
      <c r="H829" s="35"/>
      <c r="I829" s="35"/>
      <c r="J829" s="8"/>
      <c r="K829" s="12"/>
    </row>
    <row r="830">
      <c r="A830" s="36"/>
      <c r="B830" s="36"/>
      <c r="C830" s="35"/>
      <c r="D830" s="8"/>
      <c r="E830" s="8"/>
      <c r="F830" s="35"/>
      <c r="G830" s="35"/>
      <c r="H830" s="35"/>
      <c r="I830" s="35"/>
      <c r="J830" s="8"/>
      <c r="K830" s="12"/>
    </row>
    <row r="831">
      <c r="A831" s="36"/>
      <c r="B831" s="36"/>
      <c r="C831" s="35"/>
      <c r="D831" s="8"/>
      <c r="E831" s="8"/>
      <c r="F831" s="35"/>
      <c r="G831" s="35"/>
      <c r="H831" s="35"/>
      <c r="I831" s="35"/>
      <c r="J831" s="8"/>
      <c r="K831" s="12"/>
    </row>
    <row r="832">
      <c r="A832" s="36"/>
      <c r="B832" s="36"/>
      <c r="C832" s="35"/>
      <c r="D832" s="8"/>
      <c r="E832" s="8"/>
      <c r="F832" s="35"/>
      <c r="G832" s="35"/>
      <c r="H832" s="35"/>
      <c r="I832" s="35"/>
      <c r="J832" s="8"/>
      <c r="K832" s="12"/>
    </row>
    <row r="833">
      <c r="A833" s="36"/>
      <c r="B833" s="36"/>
      <c r="C833" s="35"/>
      <c r="D833" s="8"/>
      <c r="E833" s="8"/>
      <c r="F833" s="35"/>
      <c r="G833" s="35"/>
      <c r="H833" s="35"/>
      <c r="I833" s="35"/>
      <c r="J833" s="8"/>
      <c r="K833" s="12"/>
    </row>
    <row r="834">
      <c r="A834" s="36"/>
      <c r="B834" s="36"/>
      <c r="C834" s="35"/>
      <c r="D834" s="8"/>
      <c r="E834" s="8"/>
      <c r="F834" s="35"/>
      <c r="G834" s="35"/>
      <c r="H834" s="35"/>
      <c r="I834" s="35"/>
      <c r="J834" s="8"/>
      <c r="K834" s="12"/>
    </row>
    <row r="835">
      <c r="A835" s="36"/>
      <c r="B835" s="36"/>
      <c r="C835" s="35"/>
      <c r="D835" s="8"/>
      <c r="E835" s="8"/>
      <c r="F835" s="35"/>
      <c r="G835" s="35"/>
      <c r="H835" s="35"/>
      <c r="I835" s="35"/>
      <c r="J835" s="8"/>
      <c r="K835" s="12"/>
    </row>
    <row r="836">
      <c r="A836" s="36"/>
      <c r="B836" s="36"/>
      <c r="C836" s="35"/>
      <c r="D836" s="8"/>
      <c r="E836" s="8"/>
      <c r="F836" s="35"/>
      <c r="G836" s="35"/>
      <c r="H836" s="35"/>
      <c r="I836" s="35"/>
      <c r="J836" s="8"/>
      <c r="K836" s="12"/>
    </row>
    <row r="837">
      <c r="A837" s="36"/>
      <c r="B837" s="36"/>
      <c r="C837" s="35"/>
      <c r="D837" s="8"/>
      <c r="E837" s="8"/>
      <c r="F837" s="35"/>
      <c r="G837" s="35"/>
      <c r="H837" s="35"/>
      <c r="I837" s="35"/>
      <c r="J837" s="8"/>
      <c r="K837" s="12"/>
    </row>
    <row r="838">
      <c r="A838" s="36"/>
      <c r="B838" s="36"/>
      <c r="C838" s="35"/>
      <c r="D838" s="8"/>
      <c r="E838" s="8"/>
      <c r="F838" s="35"/>
      <c r="G838" s="35"/>
      <c r="H838" s="35"/>
      <c r="I838" s="35"/>
      <c r="J838" s="8"/>
      <c r="K838" s="12"/>
    </row>
    <row r="839">
      <c r="A839" s="36"/>
      <c r="B839" s="36"/>
      <c r="C839" s="35"/>
      <c r="D839" s="8"/>
      <c r="E839" s="8"/>
      <c r="F839" s="35"/>
      <c r="G839" s="35"/>
      <c r="H839" s="35"/>
      <c r="I839" s="35"/>
      <c r="J839" s="8"/>
      <c r="K839" s="12"/>
    </row>
    <row r="840">
      <c r="A840" s="36"/>
      <c r="B840" s="36"/>
      <c r="C840" s="35"/>
      <c r="D840" s="8"/>
      <c r="E840" s="8"/>
      <c r="F840" s="35"/>
      <c r="G840" s="35"/>
      <c r="H840" s="35"/>
      <c r="I840" s="35"/>
      <c r="J840" s="8"/>
      <c r="K840" s="12"/>
    </row>
    <row r="841">
      <c r="A841" s="36"/>
      <c r="B841" s="36"/>
      <c r="C841" s="35"/>
      <c r="D841" s="8"/>
      <c r="E841" s="8"/>
      <c r="F841" s="35"/>
      <c r="G841" s="35"/>
      <c r="H841" s="35"/>
      <c r="I841" s="35"/>
      <c r="J841" s="8"/>
      <c r="K841" s="12"/>
    </row>
    <row r="842">
      <c r="A842" s="36"/>
      <c r="B842" s="36"/>
      <c r="C842" s="35"/>
      <c r="D842" s="8"/>
      <c r="E842" s="8"/>
      <c r="F842" s="35"/>
      <c r="G842" s="35"/>
      <c r="H842" s="35"/>
      <c r="I842" s="35"/>
      <c r="J842" s="8"/>
      <c r="K842" s="12"/>
    </row>
    <row r="843">
      <c r="A843" s="36"/>
      <c r="B843" s="36"/>
      <c r="C843" s="35"/>
      <c r="D843" s="8"/>
      <c r="E843" s="8"/>
      <c r="F843" s="35"/>
      <c r="G843" s="35"/>
      <c r="H843" s="35"/>
      <c r="I843" s="35"/>
      <c r="J843" s="8"/>
      <c r="K843" s="12"/>
    </row>
    <row r="844">
      <c r="A844" s="36"/>
      <c r="B844" s="36"/>
      <c r="C844" s="35"/>
      <c r="D844" s="8"/>
      <c r="E844" s="8"/>
      <c r="F844" s="35"/>
      <c r="G844" s="35"/>
      <c r="H844" s="35"/>
      <c r="I844" s="35"/>
      <c r="J844" s="8"/>
      <c r="K844" s="12"/>
    </row>
    <row r="845">
      <c r="A845" s="36"/>
      <c r="B845" s="36"/>
      <c r="C845" s="35"/>
      <c r="D845" s="8"/>
      <c r="E845" s="8"/>
      <c r="F845" s="35"/>
      <c r="G845" s="35"/>
      <c r="H845" s="35"/>
      <c r="I845" s="35"/>
      <c r="J845" s="8"/>
      <c r="K845" s="12"/>
    </row>
    <row r="846">
      <c r="A846" s="36"/>
      <c r="B846" s="36"/>
      <c r="C846" s="35"/>
      <c r="D846" s="8"/>
      <c r="E846" s="8"/>
      <c r="F846" s="35"/>
      <c r="G846" s="35"/>
      <c r="H846" s="35"/>
      <c r="I846" s="35"/>
      <c r="J846" s="8"/>
      <c r="K846" s="12"/>
    </row>
    <row r="847">
      <c r="A847" s="36"/>
      <c r="B847" s="36"/>
      <c r="C847" s="35"/>
      <c r="D847" s="8"/>
      <c r="E847" s="8"/>
      <c r="F847" s="35"/>
      <c r="G847" s="35"/>
      <c r="H847" s="35"/>
      <c r="I847" s="35"/>
      <c r="J847" s="8"/>
      <c r="K847" s="12"/>
    </row>
    <row r="848">
      <c r="A848" s="36"/>
      <c r="B848" s="36"/>
      <c r="C848" s="35"/>
      <c r="D848" s="8"/>
      <c r="E848" s="8"/>
      <c r="F848" s="35"/>
      <c r="G848" s="35"/>
      <c r="H848" s="35"/>
      <c r="I848" s="35"/>
      <c r="J848" s="8"/>
      <c r="K848" s="12"/>
    </row>
    <row r="849">
      <c r="A849" s="36"/>
      <c r="B849" s="36"/>
      <c r="C849" s="35"/>
      <c r="D849" s="8"/>
      <c r="E849" s="8"/>
      <c r="F849" s="35"/>
      <c r="G849" s="35"/>
      <c r="H849" s="35"/>
      <c r="I849" s="35"/>
      <c r="J849" s="8"/>
      <c r="K849" s="12"/>
    </row>
    <row r="850">
      <c r="A850" s="36"/>
      <c r="B850" s="36"/>
      <c r="C850" s="35"/>
      <c r="D850" s="8"/>
      <c r="E850" s="8"/>
      <c r="F850" s="35"/>
      <c r="G850" s="35"/>
      <c r="H850" s="35"/>
      <c r="I850" s="35"/>
      <c r="J850" s="8"/>
      <c r="K850" s="12"/>
    </row>
    <row r="851">
      <c r="A851" s="36"/>
      <c r="B851" s="36"/>
      <c r="C851" s="35"/>
      <c r="D851" s="8"/>
      <c r="E851" s="8"/>
      <c r="F851" s="35"/>
      <c r="G851" s="35"/>
      <c r="H851" s="35"/>
      <c r="I851" s="35"/>
      <c r="J851" s="8"/>
      <c r="K851" s="12"/>
    </row>
    <row r="852">
      <c r="A852" s="36"/>
      <c r="B852" s="36"/>
      <c r="C852" s="35"/>
      <c r="D852" s="8"/>
      <c r="E852" s="8"/>
      <c r="F852" s="35"/>
      <c r="G852" s="35"/>
      <c r="H852" s="35"/>
      <c r="I852" s="35"/>
      <c r="J852" s="8"/>
      <c r="K852" s="12"/>
    </row>
    <row r="853">
      <c r="A853" s="36"/>
      <c r="B853" s="36"/>
      <c r="C853" s="35"/>
      <c r="D853" s="8"/>
      <c r="E853" s="8"/>
      <c r="F853" s="35"/>
      <c r="G853" s="35"/>
      <c r="H853" s="35"/>
      <c r="I853" s="35"/>
      <c r="J853" s="8"/>
      <c r="K853" s="12"/>
    </row>
    <row r="854">
      <c r="A854" s="36"/>
      <c r="B854" s="36"/>
      <c r="C854" s="35"/>
      <c r="D854" s="8"/>
      <c r="E854" s="8"/>
      <c r="F854" s="35"/>
      <c r="G854" s="35"/>
      <c r="H854" s="35"/>
      <c r="I854" s="35"/>
      <c r="J854" s="8"/>
      <c r="K854" s="12"/>
    </row>
    <row r="855">
      <c r="A855" s="36"/>
      <c r="B855" s="36"/>
      <c r="C855" s="35"/>
      <c r="D855" s="8"/>
      <c r="E855" s="8"/>
      <c r="F855" s="35"/>
      <c r="G855" s="35"/>
      <c r="H855" s="35"/>
      <c r="I855" s="35"/>
      <c r="J855" s="8"/>
      <c r="K855" s="12"/>
    </row>
    <row r="856">
      <c r="A856" s="36"/>
      <c r="B856" s="36"/>
      <c r="C856" s="35"/>
      <c r="D856" s="8"/>
      <c r="E856" s="8"/>
      <c r="F856" s="35"/>
      <c r="G856" s="35"/>
      <c r="H856" s="35"/>
      <c r="I856" s="35"/>
      <c r="J856" s="8"/>
      <c r="K856" s="12"/>
    </row>
    <row r="857">
      <c r="A857" s="36"/>
      <c r="B857" s="36"/>
      <c r="C857" s="35"/>
      <c r="D857" s="8"/>
      <c r="E857" s="8"/>
      <c r="F857" s="35"/>
      <c r="G857" s="35"/>
      <c r="H857" s="35"/>
      <c r="I857" s="35"/>
      <c r="J857" s="8"/>
      <c r="K857" s="12"/>
    </row>
    <row r="858">
      <c r="A858" s="36"/>
      <c r="B858" s="36"/>
      <c r="C858" s="35"/>
      <c r="D858" s="8"/>
      <c r="E858" s="8"/>
      <c r="F858" s="35"/>
      <c r="G858" s="35"/>
      <c r="H858" s="35"/>
      <c r="I858" s="35"/>
      <c r="J858" s="8"/>
      <c r="K858" s="12"/>
    </row>
    <row r="859">
      <c r="A859" s="36"/>
      <c r="B859" s="36"/>
      <c r="C859" s="35"/>
      <c r="D859" s="8"/>
      <c r="E859" s="8"/>
      <c r="F859" s="35"/>
      <c r="G859" s="35"/>
      <c r="H859" s="35"/>
      <c r="I859" s="35"/>
      <c r="J859" s="8"/>
      <c r="K859" s="12"/>
    </row>
    <row r="860">
      <c r="A860" s="36"/>
      <c r="B860" s="36"/>
      <c r="C860" s="35"/>
      <c r="D860" s="8"/>
      <c r="E860" s="8"/>
      <c r="F860" s="35"/>
      <c r="G860" s="35"/>
      <c r="H860" s="35"/>
      <c r="I860" s="35"/>
      <c r="J860" s="8"/>
      <c r="K860" s="12"/>
    </row>
    <row r="861">
      <c r="A861" s="36"/>
      <c r="B861" s="36"/>
      <c r="C861" s="35"/>
      <c r="D861" s="8"/>
      <c r="E861" s="8"/>
      <c r="F861" s="35"/>
      <c r="G861" s="35"/>
      <c r="H861" s="35"/>
      <c r="I861" s="35"/>
      <c r="J861" s="8"/>
      <c r="K861" s="12"/>
    </row>
    <row r="862">
      <c r="A862" s="36"/>
      <c r="B862" s="36"/>
      <c r="C862" s="35"/>
      <c r="D862" s="8"/>
      <c r="E862" s="8"/>
      <c r="F862" s="35"/>
      <c r="G862" s="35"/>
      <c r="H862" s="35"/>
      <c r="I862" s="35"/>
      <c r="J862" s="8"/>
      <c r="K862" s="12"/>
    </row>
    <row r="863">
      <c r="A863" s="36"/>
      <c r="B863" s="36"/>
      <c r="C863" s="35"/>
      <c r="D863" s="8"/>
      <c r="E863" s="8"/>
      <c r="F863" s="35"/>
      <c r="G863" s="35"/>
      <c r="H863" s="35"/>
      <c r="I863" s="35"/>
      <c r="J863" s="8"/>
      <c r="K863" s="12"/>
    </row>
    <row r="864">
      <c r="A864" s="36"/>
      <c r="B864" s="36"/>
      <c r="C864" s="35"/>
      <c r="D864" s="8"/>
      <c r="E864" s="8"/>
      <c r="F864" s="35"/>
      <c r="G864" s="35"/>
      <c r="H864" s="35"/>
      <c r="I864" s="35"/>
      <c r="J864" s="8"/>
      <c r="K864" s="12"/>
    </row>
    <row r="865">
      <c r="A865" s="36"/>
      <c r="B865" s="36"/>
      <c r="C865" s="35"/>
      <c r="D865" s="8"/>
      <c r="E865" s="8"/>
      <c r="F865" s="35"/>
      <c r="G865" s="35"/>
      <c r="H865" s="35"/>
      <c r="I865" s="35"/>
      <c r="J865" s="8"/>
      <c r="K865" s="12"/>
    </row>
    <row r="866">
      <c r="A866" s="36"/>
      <c r="B866" s="36"/>
      <c r="C866" s="35"/>
      <c r="D866" s="8"/>
      <c r="E866" s="8"/>
      <c r="F866" s="35"/>
      <c r="G866" s="35"/>
      <c r="H866" s="35"/>
      <c r="I866" s="35"/>
      <c r="J866" s="8"/>
      <c r="K866" s="12"/>
    </row>
    <row r="867">
      <c r="A867" s="36"/>
      <c r="B867" s="36"/>
      <c r="C867" s="35"/>
      <c r="D867" s="8"/>
      <c r="E867" s="8"/>
      <c r="F867" s="35"/>
      <c r="G867" s="35"/>
      <c r="H867" s="35"/>
      <c r="I867" s="35"/>
      <c r="J867" s="8"/>
      <c r="K867" s="12"/>
    </row>
    <row r="868">
      <c r="A868" s="36"/>
      <c r="B868" s="36"/>
      <c r="C868" s="35"/>
      <c r="D868" s="8"/>
      <c r="E868" s="8"/>
      <c r="F868" s="35"/>
      <c r="G868" s="35"/>
      <c r="H868" s="35"/>
      <c r="I868" s="35"/>
      <c r="J868" s="8"/>
      <c r="K868" s="12"/>
    </row>
    <row r="869">
      <c r="A869" s="36"/>
      <c r="B869" s="36"/>
      <c r="C869" s="35"/>
      <c r="D869" s="8"/>
      <c r="E869" s="8"/>
      <c r="F869" s="35"/>
      <c r="G869" s="35"/>
      <c r="H869" s="35"/>
      <c r="I869" s="35"/>
      <c r="J869" s="8"/>
      <c r="K869" s="12"/>
    </row>
    <row r="870">
      <c r="A870" s="36"/>
      <c r="B870" s="36"/>
      <c r="C870" s="35"/>
      <c r="D870" s="8"/>
      <c r="E870" s="8"/>
      <c r="F870" s="35"/>
      <c r="G870" s="35"/>
      <c r="H870" s="35"/>
      <c r="I870" s="35"/>
      <c r="J870" s="8"/>
      <c r="K870" s="12"/>
    </row>
    <row r="871">
      <c r="A871" s="36"/>
      <c r="B871" s="36"/>
      <c r="C871" s="35"/>
      <c r="D871" s="8"/>
      <c r="E871" s="8"/>
      <c r="F871" s="35"/>
      <c r="G871" s="35"/>
      <c r="H871" s="35"/>
      <c r="I871" s="35"/>
      <c r="J871" s="8"/>
      <c r="K871" s="12"/>
    </row>
    <row r="872">
      <c r="A872" s="36"/>
      <c r="B872" s="36"/>
      <c r="C872" s="35"/>
      <c r="D872" s="8"/>
      <c r="E872" s="8"/>
      <c r="F872" s="35"/>
      <c r="G872" s="35"/>
      <c r="H872" s="35"/>
      <c r="I872" s="35"/>
      <c r="J872" s="8"/>
      <c r="K872" s="12"/>
    </row>
    <row r="873">
      <c r="A873" s="36"/>
      <c r="B873" s="36"/>
      <c r="C873" s="35"/>
      <c r="D873" s="8"/>
      <c r="E873" s="8"/>
      <c r="F873" s="35"/>
      <c r="G873" s="35"/>
      <c r="H873" s="35"/>
      <c r="I873" s="35"/>
      <c r="J873" s="8"/>
      <c r="K873" s="12"/>
    </row>
    <row r="874">
      <c r="A874" s="36"/>
      <c r="B874" s="36"/>
      <c r="C874" s="35"/>
      <c r="D874" s="8"/>
      <c r="E874" s="8"/>
      <c r="F874" s="35"/>
      <c r="G874" s="35"/>
      <c r="H874" s="35"/>
      <c r="I874" s="35"/>
      <c r="J874" s="8"/>
      <c r="K874" s="12"/>
    </row>
    <row r="875">
      <c r="A875" s="36"/>
      <c r="B875" s="36"/>
      <c r="C875" s="35"/>
      <c r="D875" s="8"/>
      <c r="E875" s="8"/>
      <c r="F875" s="35"/>
      <c r="G875" s="35"/>
      <c r="H875" s="35"/>
      <c r="I875" s="35"/>
      <c r="J875" s="8"/>
      <c r="K875" s="12"/>
    </row>
    <row r="876">
      <c r="A876" s="36"/>
      <c r="B876" s="36"/>
      <c r="C876" s="35"/>
      <c r="D876" s="8"/>
      <c r="E876" s="8"/>
      <c r="F876" s="35"/>
      <c r="G876" s="35"/>
      <c r="H876" s="35"/>
      <c r="I876" s="35"/>
      <c r="J876" s="8"/>
      <c r="K876" s="12"/>
    </row>
    <row r="877">
      <c r="A877" s="36"/>
      <c r="B877" s="36"/>
      <c r="C877" s="35"/>
      <c r="D877" s="8"/>
      <c r="E877" s="8"/>
      <c r="F877" s="35"/>
      <c r="G877" s="35"/>
      <c r="H877" s="35"/>
      <c r="I877" s="35"/>
      <c r="J877" s="8"/>
      <c r="K877" s="12"/>
    </row>
    <row r="878">
      <c r="A878" s="36"/>
      <c r="B878" s="36"/>
      <c r="C878" s="35"/>
      <c r="D878" s="8"/>
      <c r="E878" s="8"/>
      <c r="F878" s="35"/>
      <c r="G878" s="35"/>
      <c r="H878" s="35"/>
      <c r="I878" s="35"/>
      <c r="J878" s="8"/>
      <c r="K878" s="12"/>
    </row>
    <row r="879">
      <c r="A879" s="36"/>
      <c r="B879" s="36"/>
      <c r="C879" s="35"/>
      <c r="D879" s="8"/>
      <c r="E879" s="8"/>
      <c r="F879" s="35"/>
      <c r="G879" s="35"/>
      <c r="H879" s="35"/>
      <c r="I879" s="35"/>
      <c r="J879" s="8"/>
      <c r="K879" s="12"/>
    </row>
    <row r="880">
      <c r="A880" s="36"/>
      <c r="B880" s="36"/>
      <c r="C880" s="35"/>
      <c r="D880" s="8"/>
      <c r="E880" s="8"/>
      <c r="F880" s="35"/>
      <c r="G880" s="35"/>
      <c r="H880" s="35"/>
      <c r="I880" s="35"/>
      <c r="J880" s="8"/>
      <c r="K880" s="12"/>
    </row>
    <row r="881">
      <c r="A881" s="36"/>
      <c r="B881" s="36"/>
      <c r="C881" s="35"/>
      <c r="D881" s="8"/>
      <c r="E881" s="8"/>
      <c r="F881" s="35"/>
      <c r="G881" s="35"/>
      <c r="H881" s="35"/>
      <c r="I881" s="35"/>
      <c r="J881" s="8"/>
      <c r="K881" s="12"/>
    </row>
    <row r="882">
      <c r="A882" s="36"/>
      <c r="B882" s="36"/>
      <c r="C882" s="35"/>
      <c r="D882" s="8"/>
      <c r="E882" s="8"/>
      <c r="F882" s="35"/>
      <c r="G882" s="35"/>
      <c r="H882" s="35"/>
      <c r="I882" s="35"/>
      <c r="J882" s="8"/>
      <c r="K882" s="12"/>
    </row>
    <row r="883">
      <c r="A883" s="36"/>
      <c r="B883" s="36"/>
      <c r="C883" s="35"/>
      <c r="D883" s="8"/>
      <c r="E883" s="8"/>
      <c r="F883" s="35"/>
      <c r="G883" s="35"/>
      <c r="H883" s="35"/>
      <c r="I883" s="35"/>
      <c r="J883" s="8"/>
      <c r="K883" s="12"/>
    </row>
    <row r="884">
      <c r="A884" s="36"/>
      <c r="B884" s="36"/>
      <c r="C884" s="35"/>
      <c r="D884" s="8"/>
      <c r="E884" s="8"/>
      <c r="F884" s="35"/>
      <c r="G884" s="35"/>
      <c r="H884" s="35"/>
      <c r="I884" s="35"/>
      <c r="J884" s="8"/>
      <c r="K884" s="12"/>
    </row>
    <row r="885">
      <c r="A885" s="36"/>
      <c r="B885" s="36"/>
      <c r="C885" s="35"/>
      <c r="D885" s="8"/>
      <c r="E885" s="8"/>
      <c r="F885" s="35"/>
      <c r="G885" s="35"/>
      <c r="H885" s="35"/>
      <c r="I885" s="35"/>
      <c r="J885" s="8"/>
      <c r="K885" s="12"/>
    </row>
    <row r="886">
      <c r="A886" s="36"/>
      <c r="B886" s="36"/>
      <c r="C886" s="35"/>
      <c r="D886" s="8"/>
      <c r="E886" s="8"/>
      <c r="F886" s="35"/>
      <c r="G886" s="35"/>
      <c r="H886" s="35"/>
      <c r="I886" s="35"/>
      <c r="J886" s="8"/>
      <c r="K886" s="12"/>
    </row>
    <row r="887">
      <c r="A887" s="36"/>
      <c r="B887" s="36"/>
      <c r="C887" s="35"/>
      <c r="D887" s="8"/>
      <c r="E887" s="8"/>
      <c r="F887" s="35"/>
      <c r="G887" s="35"/>
      <c r="H887" s="35"/>
      <c r="I887" s="35"/>
      <c r="J887" s="8"/>
      <c r="K887" s="12"/>
    </row>
    <row r="888">
      <c r="A888" s="36"/>
      <c r="B888" s="36"/>
      <c r="C888" s="35"/>
      <c r="D888" s="8"/>
      <c r="E888" s="8"/>
      <c r="F888" s="35"/>
      <c r="G888" s="35"/>
      <c r="H888" s="35"/>
      <c r="I888" s="35"/>
      <c r="J888" s="8"/>
      <c r="K888" s="12"/>
    </row>
    <row r="889">
      <c r="A889" s="36"/>
      <c r="B889" s="36"/>
      <c r="C889" s="35"/>
      <c r="D889" s="8"/>
      <c r="E889" s="8"/>
      <c r="F889" s="35"/>
      <c r="G889" s="35"/>
      <c r="H889" s="35"/>
      <c r="I889" s="35"/>
      <c r="J889" s="8"/>
      <c r="K889" s="12"/>
    </row>
    <row r="890">
      <c r="A890" s="36"/>
      <c r="B890" s="36"/>
      <c r="C890" s="35"/>
      <c r="D890" s="8"/>
      <c r="E890" s="8"/>
      <c r="F890" s="35"/>
      <c r="G890" s="35"/>
      <c r="H890" s="35"/>
      <c r="I890" s="35"/>
      <c r="J890" s="8"/>
      <c r="K890" s="12"/>
    </row>
    <row r="891">
      <c r="A891" s="36"/>
      <c r="B891" s="36"/>
      <c r="C891" s="35"/>
      <c r="D891" s="8"/>
      <c r="E891" s="8"/>
      <c r="F891" s="35"/>
      <c r="G891" s="35"/>
      <c r="H891" s="35"/>
      <c r="I891" s="35"/>
      <c r="J891" s="8"/>
      <c r="K891" s="12"/>
    </row>
    <row r="892">
      <c r="A892" s="36"/>
      <c r="B892" s="36"/>
      <c r="C892" s="35"/>
      <c r="D892" s="8"/>
      <c r="E892" s="8"/>
      <c r="F892" s="35"/>
      <c r="G892" s="35"/>
      <c r="H892" s="35"/>
      <c r="I892" s="35"/>
      <c r="J892" s="8"/>
      <c r="K892" s="12"/>
    </row>
    <row r="893">
      <c r="A893" s="36"/>
      <c r="B893" s="36"/>
      <c r="C893" s="35"/>
      <c r="D893" s="8"/>
      <c r="E893" s="8"/>
      <c r="F893" s="35"/>
      <c r="G893" s="35"/>
      <c r="H893" s="35"/>
      <c r="I893" s="35"/>
      <c r="J893" s="8"/>
      <c r="K893" s="12"/>
    </row>
    <row r="894">
      <c r="A894" s="36"/>
      <c r="B894" s="36"/>
      <c r="C894" s="35"/>
      <c r="D894" s="8"/>
      <c r="E894" s="8"/>
      <c r="F894" s="35"/>
      <c r="G894" s="35"/>
      <c r="H894" s="35"/>
      <c r="I894" s="35"/>
      <c r="J894" s="8"/>
      <c r="K894" s="12"/>
    </row>
    <row r="895">
      <c r="A895" s="36"/>
      <c r="B895" s="36"/>
      <c r="C895" s="35"/>
      <c r="D895" s="8"/>
      <c r="E895" s="8"/>
      <c r="F895" s="35"/>
      <c r="G895" s="35"/>
      <c r="H895" s="35"/>
      <c r="I895" s="35"/>
      <c r="J895" s="8"/>
      <c r="K895" s="12"/>
    </row>
    <row r="896">
      <c r="A896" s="36"/>
      <c r="B896" s="36"/>
      <c r="C896" s="35"/>
      <c r="D896" s="8"/>
      <c r="E896" s="8"/>
      <c r="F896" s="35"/>
      <c r="G896" s="35"/>
      <c r="H896" s="35"/>
      <c r="I896" s="35"/>
      <c r="J896" s="8"/>
      <c r="K896" s="12"/>
    </row>
    <row r="897">
      <c r="A897" s="36"/>
      <c r="B897" s="36"/>
      <c r="C897" s="35"/>
      <c r="D897" s="8"/>
      <c r="E897" s="8"/>
      <c r="F897" s="35"/>
      <c r="G897" s="35"/>
      <c r="H897" s="35"/>
      <c r="I897" s="35"/>
      <c r="J897" s="8"/>
      <c r="K897" s="12"/>
    </row>
    <row r="898">
      <c r="A898" s="36"/>
      <c r="B898" s="36"/>
      <c r="C898" s="35"/>
      <c r="D898" s="8"/>
      <c r="E898" s="8"/>
      <c r="F898" s="35"/>
      <c r="G898" s="35"/>
      <c r="H898" s="35"/>
      <c r="I898" s="35"/>
      <c r="J898" s="8"/>
      <c r="K898" s="12"/>
    </row>
    <row r="899">
      <c r="A899" s="36"/>
      <c r="B899" s="36"/>
      <c r="C899" s="35"/>
      <c r="D899" s="8"/>
      <c r="E899" s="8"/>
      <c r="F899" s="35"/>
      <c r="G899" s="35"/>
      <c r="H899" s="35"/>
      <c r="I899" s="35"/>
      <c r="J899" s="8"/>
      <c r="K899" s="12"/>
    </row>
    <row r="900">
      <c r="A900" s="36"/>
      <c r="B900" s="36"/>
      <c r="C900" s="35"/>
      <c r="D900" s="8"/>
      <c r="E900" s="8"/>
      <c r="F900" s="35"/>
      <c r="G900" s="35"/>
      <c r="H900" s="35"/>
      <c r="I900" s="35"/>
      <c r="J900" s="8"/>
      <c r="K900" s="12"/>
    </row>
    <row r="901">
      <c r="A901" s="36"/>
      <c r="B901" s="36"/>
      <c r="C901" s="35"/>
      <c r="D901" s="8"/>
      <c r="E901" s="8"/>
      <c r="F901" s="35"/>
      <c r="G901" s="35"/>
      <c r="H901" s="35"/>
      <c r="I901" s="35"/>
      <c r="J901" s="8"/>
      <c r="K901" s="12"/>
    </row>
    <row r="902">
      <c r="A902" s="36"/>
      <c r="B902" s="36"/>
      <c r="C902" s="35"/>
      <c r="D902" s="8"/>
      <c r="E902" s="8"/>
      <c r="F902" s="35"/>
      <c r="G902" s="35"/>
      <c r="H902" s="35"/>
      <c r="I902" s="35"/>
      <c r="J902" s="8"/>
      <c r="K902" s="12"/>
    </row>
    <row r="903">
      <c r="A903" s="36"/>
      <c r="B903" s="36"/>
      <c r="C903" s="35"/>
      <c r="D903" s="8"/>
      <c r="E903" s="8"/>
      <c r="F903" s="35"/>
      <c r="G903" s="35"/>
      <c r="H903" s="35"/>
      <c r="I903" s="35"/>
      <c r="J903" s="8"/>
      <c r="K903" s="12"/>
    </row>
    <row r="904">
      <c r="A904" s="36"/>
      <c r="B904" s="36"/>
      <c r="C904" s="35"/>
      <c r="D904" s="8"/>
      <c r="E904" s="8"/>
      <c r="F904" s="35"/>
      <c r="G904" s="35"/>
      <c r="H904" s="35"/>
      <c r="I904" s="35"/>
      <c r="J904" s="8"/>
      <c r="K904" s="12"/>
    </row>
    <row r="905">
      <c r="A905" s="36"/>
      <c r="B905" s="36"/>
      <c r="C905" s="35"/>
      <c r="D905" s="8"/>
      <c r="E905" s="8"/>
      <c r="F905" s="35"/>
      <c r="G905" s="35"/>
      <c r="H905" s="35"/>
      <c r="I905" s="35"/>
      <c r="J905" s="8"/>
      <c r="K905" s="12"/>
    </row>
    <row r="906">
      <c r="A906" s="36"/>
      <c r="B906" s="36"/>
      <c r="C906" s="35"/>
      <c r="D906" s="8"/>
      <c r="E906" s="8"/>
      <c r="F906" s="35"/>
      <c r="G906" s="35"/>
      <c r="H906" s="35"/>
      <c r="I906" s="35"/>
      <c r="J906" s="8"/>
      <c r="K906" s="12"/>
    </row>
    <row r="907">
      <c r="A907" s="36"/>
      <c r="B907" s="36"/>
      <c r="C907" s="35"/>
      <c r="D907" s="8"/>
      <c r="E907" s="8"/>
      <c r="F907" s="35"/>
      <c r="G907" s="35"/>
      <c r="H907" s="35"/>
      <c r="I907" s="35"/>
      <c r="J907" s="8"/>
      <c r="K907" s="12"/>
    </row>
    <row r="908">
      <c r="A908" s="36"/>
      <c r="B908" s="36"/>
      <c r="C908" s="35"/>
      <c r="D908" s="8"/>
      <c r="E908" s="8"/>
      <c r="F908" s="35"/>
      <c r="G908" s="35"/>
      <c r="H908" s="35"/>
      <c r="I908" s="35"/>
      <c r="J908" s="8"/>
      <c r="K908" s="12"/>
    </row>
    <row r="909">
      <c r="A909" s="36"/>
      <c r="B909" s="36"/>
      <c r="C909" s="35"/>
      <c r="D909" s="8"/>
      <c r="E909" s="8"/>
      <c r="F909" s="35"/>
      <c r="G909" s="35"/>
      <c r="H909" s="35"/>
      <c r="I909" s="35"/>
      <c r="J909" s="8"/>
      <c r="K909" s="12"/>
    </row>
    <row r="910">
      <c r="A910" s="36"/>
      <c r="B910" s="36"/>
      <c r="C910" s="35"/>
      <c r="D910" s="8"/>
      <c r="E910" s="8"/>
      <c r="F910" s="35"/>
      <c r="G910" s="35"/>
      <c r="H910" s="35"/>
      <c r="I910" s="35"/>
      <c r="J910" s="8"/>
      <c r="K910" s="12"/>
    </row>
    <row r="911">
      <c r="A911" s="36"/>
      <c r="B911" s="36"/>
      <c r="C911" s="35"/>
      <c r="D911" s="8"/>
      <c r="E911" s="8"/>
      <c r="F911" s="35"/>
      <c r="G911" s="35"/>
      <c r="H911" s="35"/>
      <c r="I911" s="35"/>
      <c r="J911" s="8"/>
      <c r="K911" s="12"/>
    </row>
    <row r="912">
      <c r="A912" s="36"/>
      <c r="B912" s="36"/>
      <c r="C912" s="35"/>
      <c r="D912" s="8"/>
      <c r="E912" s="8"/>
      <c r="F912" s="35"/>
      <c r="G912" s="35"/>
      <c r="H912" s="35"/>
      <c r="I912" s="35"/>
      <c r="J912" s="8"/>
      <c r="K912" s="12"/>
    </row>
    <row r="913">
      <c r="A913" s="36"/>
      <c r="B913" s="36"/>
      <c r="C913" s="35"/>
      <c r="D913" s="8"/>
      <c r="E913" s="8"/>
      <c r="F913" s="35"/>
      <c r="G913" s="35"/>
      <c r="H913" s="35"/>
      <c r="I913" s="35"/>
      <c r="J913" s="8"/>
      <c r="K913" s="12"/>
    </row>
    <row r="914">
      <c r="A914" s="36"/>
      <c r="B914" s="36"/>
      <c r="C914" s="35"/>
      <c r="D914" s="8"/>
      <c r="E914" s="8"/>
      <c r="F914" s="35"/>
      <c r="G914" s="35"/>
      <c r="H914" s="35"/>
      <c r="I914" s="35"/>
      <c r="J914" s="8"/>
      <c r="K914" s="12"/>
    </row>
    <row r="915">
      <c r="A915" s="36"/>
      <c r="B915" s="36"/>
      <c r="C915" s="35"/>
      <c r="D915" s="8"/>
      <c r="E915" s="8"/>
      <c r="F915" s="35"/>
      <c r="G915" s="35"/>
      <c r="H915" s="35"/>
      <c r="I915" s="35"/>
      <c r="J915" s="8"/>
      <c r="K915" s="12"/>
    </row>
    <row r="916">
      <c r="A916" s="36"/>
      <c r="B916" s="36"/>
      <c r="C916" s="35"/>
      <c r="D916" s="8"/>
      <c r="E916" s="8"/>
      <c r="F916" s="35"/>
      <c r="G916" s="35"/>
      <c r="H916" s="35"/>
      <c r="I916" s="35"/>
      <c r="J916" s="8"/>
      <c r="K916" s="12"/>
    </row>
    <row r="917">
      <c r="A917" s="36"/>
      <c r="B917" s="36"/>
      <c r="C917" s="35"/>
      <c r="D917" s="8"/>
      <c r="E917" s="8"/>
      <c r="F917" s="35"/>
      <c r="G917" s="35"/>
      <c r="H917" s="35"/>
      <c r="I917" s="35"/>
      <c r="J917" s="8"/>
      <c r="K917" s="12"/>
    </row>
    <row r="918">
      <c r="A918" s="36"/>
      <c r="B918" s="36"/>
      <c r="C918" s="35"/>
      <c r="D918" s="8"/>
      <c r="E918" s="8"/>
      <c r="F918" s="35"/>
      <c r="G918" s="35"/>
      <c r="H918" s="35"/>
      <c r="I918" s="35"/>
      <c r="J918" s="8"/>
      <c r="K918" s="12"/>
    </row>
    <row r="919">
      <c r="A919" s="36"/>
      <c r="B919" s="36"/>
      <c r="C919" s="35"/>
      <c r="D919" s="8"/>
      <c r="E919" s="8"/>
      <c r="F919" s="35"/>
      <c r="G919" s="35"/>
      <c r="H919" s="35"/>
      <c r="I919" s="35"/>
      <c r="J919" s="8"/>
      <c r="K919" s="12"/>
    </row>
    <row r="920">
      <c r="A920" s="36"/>
      <c r="B920" s="36"/>
      <c r="C920" s="35"/>
      <c r="D920" s="8"/>
      <c r="E920" s="8"/>
      <c r="F920" s="35"/>
      <c r="G920" s="35"/>
      <c r="H920" s="35"/>
      <c r="I920" s="35"/>
      <c r="J920" s="8"/>
      <c r="K920" s="12"/>
    </row>
    <row r="921">
      <c r="A921" s="36"/>
      <c r="B921" s="36"/>
      <c r="C921" s="35"/>
      <c r="D921" s="8"/>
      <c r="E921" s="8"/>
      <c r="F921" s="35"/>
      <c r="G921" s="35"/>
      <c r="H921" s="35"/>
      <c r="I921" s="35"/>
      <c r="J921" s="8"/>
      <c r="K921" s="12"/>
    </row>
    <row r="922">
      <c r="A922" s="36"/>
      <c r="B922" s="36"/>
      <c r="C922" s="35"/>
      <c r="D922" s="8"/>
      <c r="E922" s="8"/>
      <c r="F922" s="35"/>
      <c r="G922" s="35"/>
      <c r="H922" s="35"/>
      <c r="I922" s="35"/>
      <c r="J922" s="8"/>
      <c r="K922" s="12"/>
    </row>
    <row r="923">
      <c r="A923" s="36"/>
      <c r="B923" s="36"/>
      <c r="C923" s="35"/>
      <c r="D923" s="8"/>
      <c r="E923" s="8"/>
      <c r="F923" s="35"/>
      <c r="G923" s="35"/>
      <c r="H923" s="35"/>
      <c r="I923" s="35"/>
      <c r="J923" s="8"/>
      <c r="K923" s="12"/>
    </row>
    <row r="924">
      <c r="A924" s="36"/>
      <c r="B924" s="36"/>
      <c r="C924" s="35"/>
      <c r="D924" s="8"/>
      <c r="E924" s="8"/>
      <c r="F924" s="35"/>
      <c r="G924" s="35"/>
      <c r="H924" s="35"/>
      <c r="I924" s="35"/>
      <c r="J924" s="8"/>
      <c r="K924" s="12"/>
    </row>
    <row r="925">
      <c r="A925" s="36"/>
      <c r="B925" s="36"/>
      <c r="C925" s="35"/>
      <c r="D925" s="8"/>
      <c r="E925" s="8"/>
      <c r="F925" s="35"/>
      <c r="G925" s="35"/>
      <c r="H925" s="35"/>
      <c r="I925" s="35"/>
      <c r="J925" s="8"/>
      <c r="K925" s="12"/>
    </row>
    <row r="926">
      <c r="A926" s="36"/>
      <c r="B926" s="36"/>
      <c r="C926" s="35"/>
      <c r="D926" s="8"/>
      <c r="E926" s="8"/>
      <c r="F926" s="35"/>
      <c r="G926" s="35"/>
      <c r="H926" s="35"/>
      <c r="I926" s="35"/>
      <c r="J926" s="8"/>
      <c r="K926" s="12"/>
    </row>
    <row r="927">
      <c r="A927" s="36"/>
      <c r="B927" s="36"/>
      <c r="C927" s="35"/>
      <c r="D927" s="8"/>
      <c r="E927" s="8"/>
      <c r="F927" s="35"/>
      <c r="G927" s="35"/>
      <c r="H927" s="35"/>
      <c r="I927" s="35"/>
      <c r="J927" s="8"/>
      <c r="K927" s="12"/>
    </row>
    <row r="928">
      <c r="A928" s="36"/>
      <c r="B928" s="36"/>
      <c r="C928" s="35"/>
      <c r="D928" s="8"/>
      <c r="E928" s="8"/>
      <c r="F928" s="35"/>
      <c r="G928" s="35"/>
      <c r="H928" s="35"/>
      <c r="I928" s="35"/>
      <c r="J928" s="8"/>
      <c r="K928" s="12"/>
    </row>
    <row r="929">
      <c r="A929" s="36"/>
      <c r="B929" s="36"/>
      <c r="C929" s="35"/>
      <c r="D929" s="8"/>
      <c r="E929" s="8"/>
      <c r="F929" s="35"/>
      <c r="G929" s="35"/>
      <c r="H929" s="35"/>
      <c r="I929" s="35"/>
      <c r="J929" s="8"/>
      <c r="K929" s="12"/>
    </row>
    <row r="930">
      <c r="A930" s="36"/>
      <c r="B930" s="36"/>
      <c r="C930" s="35"/>
      <c r="D930" s="8"/>
      <c r="E930" s="8"/>
      <c r="F930" s="35"/>
      <c r="G930" s="35"/>
      <c r="H930" s="35"/>
      <c r="I930" s="35"/>
      <c r="J930" s="8"/>
      <c r="K930" s="12"/>
    </row>
    <row r="931">
      <c r="A931" s="36"/>
      <c r="B931" s="36"/>
      <c r="C931" s="35"/>
      <c r="D931" s="8"/>
      <c r="E931" s="8"/>
      <c r="F931" s="35"/>
      <c r="G931" s="35"/>
      <c r="H931" s="35"/>
      <c r="I931" s="35"/>
      <c r="J931" s="8"/>
      <c r="K931" s="12"/>
    </row>
    <row r="932">
      <c r="A932" s="36"/>
      <c r="B932" s="36"/>
      <c r="C932" s="35"/>
      <c r="D932" s="8"/>
      <c r="E932" s="8"/>
      <c r="F932" s="35"/>
      <c r="G932" s="35"/>
      <c r="H932" s="35"/>
      <c r="I932" s="35"/>
      <c r="J932" s="8"/>
      <c r="K932" s="12"/>
    </row>
    <row r="933">
      <c r="A933" s="36"/>
      <c r="B933" s="36"/>
      <c r="C933" s="35"/>
      <c r="D933" s="8"/>
      <c r="E933" s="8"/>
      <c r="F933" s="35"/>
      <c r="G933" s="35"/>
      <c r="H933" s="35"/>
      <c r="I933" s="35"/>
      <c r="J933" s="8"/>
      <c r="K933" s="12"/>
    </row>
    <row r="934">
      <c r="A934" s="36"/>
      <c r="B934" s="36"/>
      <c r="C934" s="35"/>
      <c r="D934" s="8"/>
      <c r="E934" s="8"/>
      <c r="F934" s="35"/>
      <c r="G934" s="35"/>
      <c r="H934" s="35"/>
      <c r="I934" s="35"/>
      <c r="J934" s="8"/>
      <c r="K934" s="12"/>
    </row>
    <row r="935">
      <c r="A935" s="36"/>
      <c r="B935" s="36"/>
      <c r="C935" s="35"/>
      <c r="D935" s="8"/>
      <c r="E935" s="8"/>
      <c r="F935" s="35"/>
      <c r="G935" s="35"/>
      <c r="H935" s="35"/>
      <c r="I935" s="35"/>
      <c r="J935" s="8"/>
      <c r="K935" s="12"/>
    </row>
    <row r="936">
      <c r="A936" s="36"/>
      <c r="B936" s="36"/>
      <c r="C936" s="35"/>
      <c r="D936" s="8"/>
      <c r="E936" s="8"/>
      <c r="F936" s="35"/>
      <c r="G936" s="35"/>
      <c r="H936" s="35"/>
      <c r="I936" s="35"/>
      <c r="J936" s="8"/>
      <c r="K936" s="12"/>
    </row>
    <row r="937">
      <c r="A937" s="36"/>
      <c r="B937" s="36"/>
      <c r="C937" s="35"/>
      <c r="D937" s="8"/>
      <c r="E937" s="8"/>
      <c r="F937" s="35"/>
      <c r="G937" s="35"/>
      <c r="H937" s="35"/>
      <c r="I937" s="35"/>
      <c r="J937" s="8"/>
      <c r="K937" s="12"/>
    </row>
    <row r="938">
      <c r="A938" s="36"/>
      <c r="B938" s="36"/>
      <c r="C938" s="35"/>
      <c r="D938" s="8"/>
      <c r="E938" s="8"/>
      <c r="F938" s="35"/>
      <c r="G938" s="35"/>
      <c r="H938" s="35"/>
      <c r="I938" s="35"/>
      <c r="J938" s="8"/>
      <c r="K938" s="12"/>
    </row>
    <row r="939">
      <c r="A939" s="36"/>
      <c r="B939" s="36"/>
      <c r="C939" s="35"/>
      <c r="D939" s="8"/>
      <c r="E939" s="8"/>
      <c r="F939" s="35"/>
      <c r="G939" s="35"/>
      <c r="H939" s="35"/>
      <c r="I939" s="35"/>
      <c r="J939" s="8"/>
      <c r="K939" s="12"/>
    </row>
    <row r="940">
      <c r="A940" s="36"/>
      <c r="B940" s="36"/>
      <c r="C940" s="35"/>
      <c r="D940" s="8"/>
      <c r="E940" s="8"/>
      <c r="F940" s="35"/>
      <c r="G940" s="35"/>
      <c r="H940" s="35"/>
      <c r="I940" s="35"/>
      <c r="J940" s="8"/>
      <c r="K940" s="12"/>
    </row>
    <row r="941">
      <c r="A941" s="36"/>
      <c r="B941" s="36"/>
      <c r="C941" s="35"/>
      <c r="D941" s="8"/>
      <c r="E941" s="8"/>
      <c r="F941" s="35"/>
      <c r="G941" s="35"/>
      <c r="H941" s="35"/>
      <c r="I941" s="35"/>
      <c r="J941" s="8"/>
      <c r="K941" s="12"/>
    </row>
    <row r="942">
      <c r="A942" s="36"/>
      <c r="B942" s="36"/>
      <c r="C942" s="35"/>
      <c r="D942" s="8"/>
      <c r="E942" s="8"/>
      <c r="F942" s="35"/>
      <c r="G942" s="35"/>
      <c r="H942" s="35"/>
      <c r="I942" s="35"/>
      <c r="J942" s="8"/>
      <c r="K942" s="12"/>
    </row>
    <row r="943">
      <c r="A943" s="36"/>
      <c r="B943" s="36"/>
      <c r="C943" s="35"/>
      <c r="D943" s="8"/>
      <c r="E943" s="8"/>
      <c r="F943" s="35"/>
      <c r="G943" s="35"/>
      <c r="H943" s="35"/>
      <c r="I943" s="35"/>
      <c r="J943" s="8"/>
      <c r="K943" s="12"/>
    </row>
    <row r="944">
      <c r="A944" s="36"/>
      <c r="B944" s="36"/>
      <c r="C944" s="35"/>
      <c r="D944" s="8"/>
      <c r="E944" s="8"/>
      <c r="F944" s="35"/>
      <c r="G944" s="35"/>
      <c r="H944" s="35"/>
      <c r="I944" s="35"/>
      <c r="J944" s="8"/>
      <c r="K944" s="12"/>
    </row>
    <row r="945">
      <c r="A945" s="36"/>
      <c r="B945" s="36"/>
      <c r="C945" s="35"/>
      <c r="D945" s="8"/>
      <c r="E945" s="8"/>
      <c r="F945" s="35"/>
      <c r="G945" s="35"/>
      <c r="H945" s="35"/>
      <c r="I945" s="35"/>
      <c r="J945" s="8"/>
      <c r="K945" s="12"/>
    </row>
    <row r="946">
      <c r="A946" s="36"/>
      <c r="B946" s="36"/>
      <c r="C946" s="35"/>
      <c r="D946" s="8"/>
      <c r="E946" s="8"/>
      <c r="F946" s="35"/>
      <c r="G946" s="35"/>
      <c r="H946" s="35"/>
      <c r="I946" s="35"/>
      <c r="J946" s="8"/>
      <c r="K946" s="12"/>
    </row>
    <row r="947">
      <c r="A947" s="36"/>
      <c r="B947" s="36"/>
      <c r="C947" s="35"/>
      <c r="D947" s="8"/>
      <c r="E947" s="8"/>
      <c r="F947" s="35"/>
      <c r="G947" s="35"/>
      <c r="H947" s="35"/>
      <c r="I947" s="35"/>
      <c r="J947" s="8"/>
      <c r="K947" s="12"/>
    </row>
    <row r="948">
      <c r="A948" s="36"/>
      <c r="B948" s="36"/>
      <c r="C948" s="35"/>
      <c r="D948" s="8"/>
      <c r="E948" s="8"/>
      <c r="F948" s="35"/>
      <c r="G948" s="35"/>
      <c r="H948" s="35"/>
      <c r="I948" s="35"/>
      <c r="J948" s="8"/>
      <c r="K948" s="12"/>
    </row>
    <row r="949">
      <c r="A949" s="36"/>
      <c r="B949" s="36"/>
      <c r="C949" s="35"/>
      <c r="D949" s="8"/>
      <c r="E949" s="8"/>
      <c r="F949" s="35"/>
      <c r="G949" s="35"/>
      <c r="H949" s="35"/>
      <c r="I949" s="35"/>
      <c r="J949" s="8"/>
      <c r="K949" s="12"/>
    </row>
    <row r="950">
      <c r="A950" s="36"/>
      <c r="B950" s="36"/>
      <c r="C950" s="35"/>
      <c r="D950" s="8"/>
      <c r="E950" s="8"/>
      <c r="F950" s="35"/>
      <c r="G950" s="35"/>
      <c r="H950" s="35"/>
      <c r="I950" s="35"/>
      <c r="J950" s="8"/>
      <c r="K950" s="12"/>
    </row>
    <row r="951">
      <c r="A951" s="36"/>
      <c r="B951" s="36"/>
      <c r="C951" s="35"/>
      <c r="D951" s="8"/>
      <c r="E951" s="8"/>
      <c r="F951" s="35"/>
      <c r="G951" s="35"/>
      <c r="H951" s="35"/>
      <c r="I951" s="35"/>
      <c r="J951" s="8"/>
      <c r="K951" s="12"/>
    </row>
    <row r="952">
      <c r="A952" s="36"/>
      <c r="B952" s="36"/>
      <c r="C952" s="35"/>
      <c r="D952" s="8"/>
      <c r="E952" s="8"/>
      <c r="F952" s="35"/>
      <c r="G952" s="35"/>
      <c r="H952" s="35"/>
      <c r="I952" s="35"/>
      <c r="J952" s="8"/>
      <c r="K952" s="12"/>
    </row>
    <row r="953">
      <c r="A953" s="36"/>
      <c r="B953" s="36"/>
      <c r="C953" s="35"/>
      <c r="D953" s="8"/>
      <c r="E953" s="8"/>
      <c r="F953" s="35"/>
      <c r="G953" s="35"/>
      <c r="H953" s="35"/>
      <c r="I953" s="35"/>
      <c r="J953" s="8"/>
      <c r="K953" s="12"/>
    </row>
    <row r="954">
      <c r="A954" s="36"/>
      <c r="B954" s="36"/>
      <c r="C954" s="35"/>
      <c r="D954" s="8"/>
      <c r="E954" s="8"/>
      <c r="F954" s="35"/>
      <c r="G954" s="35"/>
      <c r="H954" s="35"/>
      <c r="I954" s="35"/>
      <c r="J954" s="8"/>
      <c r="K954" s="12"/>
    </row>
    <row r="955">
      <c r="A955" s="36"/>
      <c r="B955" s="36"/>
      <c r="C955" s="35"/>
      <c r="D955" s="8"/>
      <c r="E955" s="8"/>
      <c r="F955" s="35"/>
      <c r="G955" s="35"/>
      <c r="H955" s="35"/>
      <c r="I955" s="35"/>
      <c r="J955" s="8"/>
      <c r="K955" s="12"/>
    </row>
    <row r="956">
      <c r="A956" s="36"/>
      <c r="B956" s="36"/>
      <c r="C956" s="35"/>
      <c r="D956" s="8"/>
      <c r="E956" s="8"/>
      <c r="F956" s="35"/>
      <c r="G956" s="35"/>
      <c r="H956" s="35"/>
      <c r="I956" s="35"/>
      <c r="J956" s="8"/>
      <c r="K956" s="12"/>
    </row>
    <row r="957">
      <c r="A957" s="36"/>
      <c r="B957" s="36"/>
      <c r="C957" s="35"/>
      <c r="D957" s="8"/>
      <c r="E957" s="8"/>
      <c r="F957" s="35"/>
      <c r="G957" s="35"/>
      <c r="H957" s="35"/>
      <c r="I957" s="35"/>
      <c r="J957" s="8"/>
      <c r="K957" s="12"/>
    </row>
    <row r="958">
      <c r="A958" s="36"/>
      <c r="B958" s="36"/>
      <c r="C958" s="35"/>
      <c r="D958" s="8"/>
      <c r="E958" s="8"/>
      <c r="F958" s="35"/>
      <c r="G958" s="35"/>
      <c r="H958" s="35"/>
      <c r="I958" s="35"/>
      <c r="J958" s="8"/>
      <c r="K958" s="12"/>
    </row>
    <row r="959">
      <c r="A959" s="36"/>
      <c r="B959" s="36"/>
      <c r="C959" s="35"/>
      <c r="D959" s="8"/>
      <c r="E959" s="8"/>
      <c r="F959" s="35"/>
      <c r="G959" s="35"/>
      <c r="H959" s="35"/>
      <c r="I959" s="35"/>
      <c r="J959" s="8"/>
      <c r="K959" s="12"/>
    </row>
    <row r="960">
      <c r="A960" s="36"/>
      <c r="B960" s="36"/>
      <c r="C960" s="35"/>
      <c r="D960" s="8"/>
      <c r="E960" s="8"/>
      <c r="F960" s="35"/>
      <c r="G960" s="35"/>
      <c r="H960" s="35"/>
      <c r="I960" s="35"/>
      <c r="J960" s="8"/>
      <c r="K960" s="12"/>
    </row>
    <row r="961">
      <c r="A961" s="36"/>
      <c r="B961" s="36"/>
      <c r="C961" s="35"/>
      <c r="D961" s="8"/>
      <c r="E961" s="8"/>
      <c r="F961" s="35"/>
      <c r="G961" s="35"/>
      <c r="H961" s="35"/>
      <c r="I961" s="35"/>
      <c r="J961" s="8"/>
      <c r="K961" s="12"/>
    </row>
    <row r="962">
      <c r="A962" s="36"/>
      <c r="B962" s="36"/>
      <c r="C962" s="35"/>
      <c r="D962" s="8"/>
      <c r="E962" s="8"/>
      <c r="F962" s="35"/>
      <c r="G962" s="35"/>
      <c r="H962" s="35"/>
      <c r="I962" s="35"/>
      <c r="J962" s="8"/>
      <c r="K962" s="12"/>
    </row>
    <row r="963">
      <c r="A963" s="36"/>
      <c r="B963" s="36"/>
      <c r="C963" s="35"/>
      <c r="D963" s="8"/>
      <c r="E963" s="8"/>
      <c r="F963" s="35"/>
      <c r="G963" s="35"/>
      <c r="H963" s="35"/>
      <c r="I963" s="35"/>
      <c r="J963" s="8"/>
      <c r="K963" s="12"/>
    </row>
    <row r="964">
      <c r="A964" s="36"/>
      <c r="B964" s="36"/>
      <c r="C964" s="35"/>
      <c r="D964" s="8"/>
      <c r="E964" s="8"/>
      <c r="F964" s="35"/>
      <c r="G964" s="35"/>
      <c r="H964" s="35"/>
      <c r="I964" s="35"/>
      <c r="J964" s="8"/>
      <c r="K964" s="12"/>
    </row>
    <row r="965">
      <c r="A965" s="36"/>
      <c r="B965" s="36"/>
      <c r="C965" s="35"/>
      <c r="D965" s="8"/>
      <c r="E965" s="8"/>
      <c r="F965" s="35"/>
      <c r="G965" s="35"/>
      <c r="H965" s="35"/>
      <c r="I965" s="35"/>
      <c r="J965" s="8"/>
      <c r="K965" s="12"/>
    </row>
    <row r="966">
      <c r="A966" s="36"/>
      <c r="B966" s="36"/>
      <c r="C966" s="35"/>
      <c r="D966" s="8"/>
      <c r="E966" s="8"/>
      <c r="F966" s="35"/>
      <c r="G966" s="35"/>
      <c r="H966" s="35"/>
      <c r="I966" s="35"/>
      <c r="J966" s="8"/>
      <c r="K966" s="12"/>
    </row>
    <row r="967">
      <c r="A967" s="36"/>
      <c r="B967" s="36"/>
      <c r="C967" s="35"/>
      <c r="D967" s="8"/>
      <c r="E967" s="8"/>
      <c r="F967" s="35"/>
      <c r="G967" s="35"/>
      <c r="H967" s="35"/>
      <c r="I967" s="35"/>
      <c r="J967" s="8"/>
      <c r="K967" s="12"/>
    </row>
    <row r="968">
      <c r="A968" s="36"/>
      <c r="B968" s="36"/>
      <c r="C968" s="35"/>
      <c r="D968" s="8"/>
      <c r="E968" s="8"/>
      <c r="F968" s="35"/>
      <c r="G968" s="35"/>
      <c r="H968" s="35"/>
      <c r="I968" s="35"/>
      <c r="J968" s="8"/>
      <c r="K968" s="12"/>
    </row>
    <row r="969">
      <c r="A969" s="36"/>
      <c r="B969" s="36"/>
      <c r="C969" s="35"/>
      <c r="D969" s="8"/>
      <c r="E969" s="8"/>
      <c r="F969" s="35"/>
      <c r="G969" s="35"/>
      <c r="H969" s="35"/>
      <c r="I969" s="35"/>
      <c r="J969" s="8"/>
      <c r="K969" s="12"/>
    </row>
    <row r="970">
      <c r="A970" s="36"/>
      <c r="B970" s="36"/>
      <c r="C970" s="35"/>
      <c r="D970" s="8"/>
      <c r="E970" s="8"/>
      <c r="F970" s="35"/>
      <c r="G970" s="35"/>
      <c r="H970" s="35"/>
      <c r="I970" s="35"/>
      <c r="J970" s="8"/>
      <c r="K970" s="12"/>
    </row>
    <row r="971">
      <c r="A971" s="36"/>
      <c r="B971" s="36"/>
      <c r="C971" s="35"/>
      <c r="D971" s="8"/>
      <c r="E971" s="8"/>
      <c r="F971" s="35"/>
      <c r="G971" s="35"/>
      <c r="H971" s="35"/>
      <c r="I971" s="35"/>
      <c r="J971" s="8"/>
      <c r="K971" s="12"/>
    </row>
    <row r="972">
      <c r="A972" s="36"/>
      <c r="B972" s="36"/>
      <c r="C972" s="35"/>
      <c r="D972" s="8"/>
      <c r="E972" s="8"/>
      <c r="F972" s="35"/>
      <c r="G972" s="35"/>
      <c r="H972" s="35"/>
      <c r="I972" s="35"/>
      <c r="J972" s="8"/>
      <c r="K972" s="12"/>
    </row>
    <row r="973">
      <c r="A973" s="36"/>
      <c r="B973" s="36"/>
      <c r="C973" s="35"/>
      <c r="D973" s="8"/>
      <c r="E973" s="8"/>
      <c r="F973" s="35"/>
      <c r="G973" s="35"/>
      <c r="H973" s="35"/>
      <c r="I973" s="35"/>
      <c r="J973" s="8"/>
      <c r="K973" s="12"/>
    </row>
    <row r="974">
      <c r="A974" s="36"/>
      <c r="B974" s="36"/>
      <c r="C974" s="35"/>
      <c r="D974" s="8"/>
      <c r="E974" s="8"/>
      <c r="F974" s="35"/>
      <c r="G974" s="35"/>
      <c r="H974" s="35"/>
      <c r="I974" s="35"/>
      <c r="J974" s="8"/>
      <c r="K974" s="12"/>
    </row>
    <row r="975">
      <c r="A975" s="36"/>
      <c r="B975" s="36"/>
      <c r="C975" s="35"/>
      <c r="D975" s="8"/>
      <c r="E975" s="8"/>
      <c r="F975" s="35"/>
      <c r="G975" s="35"/>
      <c r="H975" s="35"/>
      <c r="I975" s="35"/>
      <c r="J975" s="8"/>
      <c r="K975" s="12"/>
    </row>
    <row r="976">
      <c r="A976" s="36"/>
      <c r="B976" s="36"/>
      <c r="C976" s="35"/>
      <c r="D976" s="8"/>
      <c r="E976" s="8"/>
      <c r="F976" s="35"/>
      <c r="G976" s="35"/>
      <c r="H976" s="35"/>
      <c r="I976" s="35"/>
      <c r="J976" s="8"/>
      <c r="K976" s="12"/>
    </row>
    <row r="977">
      <c r="A977" s="36"/>
      <c r="B977" s="36"/>
      <c r="C977" s="35"/>
      <c r="D977" s="8"/>
      <c r="E977" s="8"/>
      <c r="F977" s="35"/>
      <c r="G977" s="35"/>
      <c r="H977" s="35"/>
      <c r="I977" s="35"/>
      <c r="J977" s="8"/>
      <c r="K977" s="12"/>
    </row>
    <row r="978">
      <c r="A978" s="36"/>
      <c r="B978" s="36"/>
      <c r="C978" s="35"/>
      <c r="D978" s="8"/>
      <c r="E978" s="8"/>
      <c r="F978" s="35"/>
      <c r="G978" s="35"/>
      <c r="H978" s="35"/>
      <c r="I978" s="35"/>
      <c r="J978" s="8"/>
      <c r="K978" s="12"/>
    </row>
    <row r="979">
      <c r="A979" s="36"/>
      <c r="B979" s="36"/>
      <c r="C979" s="35"/>
      <c r="D979" s="8"/>
      <c r="E979" s="8"/>
      <c r="F979" s="35"/>
      <c r="G979" s="35"/>
      <c r="H979" s="35"/>
      <c r="I979" s="35"/>
      <c r="J979" s="8"/>
      <c r="K979" s="12"/>
    </row>
    <row r="980">
      <c r="A980" s="36"/>
      <c r="B980" s="36"/>
      <c r="C980" s="35"/>
      <c r="D980" s="8"/>
      <c r="E980" s="8"/>
      <c r="F980" s="35"/>
      <c r="G980" s="35"/>
      <c r="H980" s="35"/>
      <c r="I980" s="35"/>
      <c r="J980" s="8"/>
      <c r="K980" s="12"/>
    </row>
    <row r="981">
      <c r="A981" s="36"/>
      <c r="B981" s="36"/>
      <c r="C981" s="35"/>
      <c r="D981" s="8"/>
      <c r="E981" s="8"/>
      <c r="F981" s="35"/>
      <c r="G981" s="35"/>
      <c r="H981" s="35"/>
      <c r="I981" s="35"/>
      <c r="J981" s="8"/>
      <c r="K981" s="12"/>
    </row>
    <row r="982">
      <c r="A982" s="36"/>
      <c r="B982" s="36"/>
      <c r="C982" s="35"/>
      <c r="D982" s="8"/>
      <c r="E982" s="8"/>
      <c r="F982" s="35"/>
      <c r="G982" s="35"/>
      <c r="H982" s="35"/>
      <c r="I982" s="35"/>
      <c r="J982" s="8"/>
      <c r="K982" s="12"/>
    </row>
    <row r="983">
      <c r="A983" s="36"/>
      <c r="B983" s="36"/>
      <c r="C983" s="35"/>
      <c r="D983" s="8"/>
      <c r="E983" s="8"/>
      <c r="F983" s="35"/>
      <c r="G983" s="35"/>
      <c r="H983" s="35"/>
      <c r="I983" s="35"/>
      <c r="J983" s="8"/>
      <c r="K983" s="12"/>
    </row>
    <row r="984">
      <c r="A984" s="36"/>
      <c r="B984" s="36"/>
      <c r="C984" s="35"/>
      <c r="D984" s="8"/>
      <c r="E984" s="8"/>
      <c r="F984" s="35"/>
      <c r="G984" s="35"/>
      <c r="H984" s="35"/>
      <c r="I984" s="35"/>
      <c r="J984" s="8"/>
      <c r="K984" s="12"/>
    </row>
    <row r="985">
      <c r="A985" s="36"/>
      <c r="B985" s="36"/>
      <c r="C985" s="35"/>
      <c r="D985" s="8"/>
      <c r="E985" s="8"/>
      <c r="F985" s="35"/>
      <c r="G985" s="35"/>
      <c r="H985" s="35"/>
      <c r="I985" s="35"/>
      <c r="J985" s="8"/>
      <c r="K985" s="12"/>
    </row>
    <row r="986">
      <c r="A986" s="36"/>
      <c r="B986" s="36"/>
      <c r="C986" s="35"/>
      <c r="D986" s="8"/>
      <c r="E986" s="8"/>
      <c r="F986" s="35"/>
      <c r="G986" s="35"/>
      <c r="H986" s="35"/>
      <c r="I986" s="35"/>
      <c r="J986" s="8"/>
      <c r="K986" s="12"/>
    </row>
    <row r="987">
      <c r="A987" s="36"/>
      <c r="B987" s="36"/>
      <c r="C987" s="35"/>
      <c r="D987" s="8"/>
      <c r="E987" s="8"/>
      <c r="F987" s="35"/>
      <c r="G987" s="35"/>
      <c r="H987" s="35"/>
      <c r="I987" s="35"/>
      <c r="J987" s="8"/>
      <c r="K987" s="12"/>
    </row>
    <row r="988">
      <c r="A988" s="36"/>
      <c r="B988" s="36"/>
      <c r="C988" s="35"/>
      <c r="D988" s="8"/>
      <c r="E988" s="8"/>
      <c r="F988" s="35"/>
      <c r="G988" s="35"/>
      <c r="H988" s="35"/>
      <c r="I988" s="35"/>
      <c r="J988" s="8"/>
      <c r="K988" s="12"/>
    </row>
    <row r="989">
      <c r="A989" s="36"/>
      <c r="B989" s="36"/>
      <c r="C989" s="35"/>
      <c r="D989" s="8"/>
      <c r="E989" s="8"/>
      <c r="F989" s="35"/>
      <c r="G989" s="35"/>
      <c r="H989" s="35"/>
      <c r="I989" s="35"/>
      <c r="J989" s="8"/>
      <c r="K989" s="12"/>
    </row>
    <row r="990">
      <c r="A990" s="36"/>
      <c r="B990" s="36"/>
      <c r="C990" s="35"/>
      <c r="D990" s="8"/>
      <c r="E990" s="8"/>
      <c r="F990" s="35"/>
      <c r="G990" s="35"/>
      <c r="H990" s="35"/>
      <c r="I990" s="35"/>
      <c r="J990" s="8"/>
      <c r="K990" s="12"/>
    </row>
    <row r="991">
      <c r="A991" s="36"/>
      <c r="B991" s="36"/>
      <c r="C991" s="35"/>
      <c r="D991" s="8"/>
      <c r="E991" s="8"/>
      <c r="F991" s="35"/>
      <c r="G991" s="35"/>
      <c r="H991" s="35"/>
      <c r="I991" s="35"/>
      <c r="J991" s="8"/>
      <c r="K991" s="12"/>
    </row>
    <row r="992">
      <c r="A992" s="36"/>
      <c r="B992" s="36"/>
      <c r="C992" s="35"/>
      <c r="D992" s="8"/>
      <c r="E992" s="8"/>
      <c r="F992" s="35"/>
      <c r="G992" s="35"/>
      <c r="H992" s="35"/>
      <c r="I992" s="35"/>
      <c r="J992" s="8"/>
      <c r="K992" s="12"/>
    </row>
    <row r="993">
      <c r="A993" s="36"/>
      <c r="B993" s="36"/>
      <c r="C993" s="35"/>
      <c r="D993" s="8"/>
      <c r="E993" s="8"/>
      <c r="F993" s="35"/>
      <c r="G993" s="35"/>
      <c r="H993" s="35"/>
      <c r="I993" s="35"/>
      <c r="J993" s="8"/>
      <c r="K993" s="12"/>
    </row>
    <row r="994">
      <c r="A994" s="36"/>
      <c r="B994" s="36"/>
      <c r="C994" s="35"/>
      <c r="D994" s="8"/>
      <c r="E994" s="8"/>
      <c r="F994" s="35"/>
      <c r="G994" s="35"/>
      <c r="H994" s="35"/>
      <c r="I994" s="35"/>
      <c r="J994" s="8"/>
      <c r="K994" s="12"/>
    </row>
    <row r="995">
      <c r="A995" s="36"/>
      <c r="B995" s="36"/>
      <c r="C995" s="35"/>
      <c r="D995" s="8"/>
      <c r="E995" s="8"/>
      <c r="F995" s="35"/>
      <c r="G995" s="35"/>
      <c r="H995" s="35"/>
      <c r="I995" s="35"/>
      <c r="J995" s="8"/>
      <c r="K995" s="12"/>
    </row>
    <row r="996">
      <c r="A996" s="36"/>
      <c r="B996" s="36"/>
      <c r="C996" s="35"/>
      <c r="D996" s="8"/>
      <c r="E996" s="8"/>
      <c r="F996" s="35"/>
      <c r="G996" s="35"/>
      <c r="H996" s="35"/>
      <c r="I996" s="35"/>
      <c r="J996" s="8"/>
      <c r="K996" s="12"/>
    </row>
    <row r="997">
      <c r="A997" s="36"/>
      <c r="B997" s="36"/>
      <c r="C997" s="35"/>
      <c r="D997" s="8"/>
      <c r="E997" s="8"/>
      <c r="F997" s="35"/>
      <c r="G997" s="35"/>
      <c r="H997" s="35"/>
      <c r="I997" s="35"/>
      <c r="J997" s="8"/>
      <c r="K997" s="12"/>
    </row>
    <row r="998">
      <c r="A998" s="36"/>
      <c r="B998" s="36"/>
      <c r="C998" s="35"/>
      <c r="D998" s="8"/>
      <c r="E998" s="8"/>
      <c r="F998" s="35"/>
      <c r="G998" s="35"/>
      <c r="H998" s="35"/>
      <c r="I998" s="35"/>
      <c r="J998" s="8"/>
      <c r="K998" s="12"/>
    </row>
    <row r="999">
      <c r="A999" s="36"/>
      <c r="B999" s="36"/>
      <c r="C999" s="35"/>
      <c r="D999" s="8"/>
      <c r="E999" s="8"/>
      <c r="F999" s="35"/>
      <c r="G999" s="35"/>
      <c r="H999" s="35"/>
      <c r="I999" s="35"/>
      <c r="J999" s="8"/>
      <c r="K999" s="12"/>
    </row>
    <row r="1000">
      <c r="A1000" s="36"/>
      <c r="B1000" s="36"/>
      <c r="C1000" s="35"/>
      <c r="D1000" s="8"/>
      <c r="E1000" s="8"/>
      <c r="F1000" s="35"/>
      <c r="G1000" s="35"/>
      <c r="H1000" s="35"/>
      <c r="I1000" s="35"/>
      <c r="J1000" s="8"/>
      <c r="K1000" s="12"/>
    </row>
    <row r="1001">
      <c r="A1001" s="36"/>
      <c r="B1001" s="36"/>
      <c r="C1001" s="35"/>
      <c r="D1001" s="8"/>
      <c r="E1001" s="8"/>
      <c r="F1001" s="35"/>
      <c r="G1001" s="35"/>
      <c r="H1001" s="35"/>
      <c r="I1001" s="35"/>
      <c r="J1001" s="8"/>
      <c r="K1001" s="12"/>
    </row>
    <row r="1002">
      <c r="A1002" s="36"/>
      <c r="B1002" s="36"/>
      <c r="C1002" s="35"/>
      <c r="D1002" s="8"/>
      <c r="E1002" s="8"/>
      <c r="F1002" s="35"/>
      <c r="G1002" s="35"/>
      <c r="H1002" s="35"/>
      <c r="I1002" s="35"/>
      <c r="J1002" s="8"/>
      <c r="K1002" s="12"/>
    </row>
    <row r="1003">
      <c r="A1003" s="36"/>
      <c r="B1003" s="36"/>
      <c r="C1003" s="35"/>
      <c r="D1003" s="8"/>
      <c r="E1003" s="8"/>
      <c r="F1003" s="35"/>
      <c r="G1003" s="35"/>
      <c r="H1003" s="35"/>
      <c r="I1003" s="35"/>
      <c r="J1003" s="8"/>
      <c r="K1003" s="12"/>
    </row>
    <row r="1004">
      <c r="A1004" s="36"/>
      <c r="B1004" s="36"/>
      <c r="C1004" s="35"/>
      <c r="D1004" s="8"/>
      <c r="E1004" s="8"/>
      <c r="F1004" s="35"/>
      <c r="G1004" s="35"/>
      <c r="H1004" s="35"/>
      <c r="I1004" s="35"/>
      <c r="J1004" s="8"/>
      <c r="K1004" s="12"/>
    </row>
    <row r="1005">
      <c r="A1005" s="36"/>
      <c r="B1005" s="36"/>
      <c r="C1005" s="35"/>
      <c r="D1005" s="8"/>
      <c r="E1005" s="8"/>
      <c r="F1005" s="35"/>
      <c r="G1005" s="35"/>
      <c r="H1005" s="35"/>
      <c r="I1005" s="35"/>
      <c r="J1005" s="8"/>
      <c r="K1005" s="12"/>
    </row>
    <row r="1006">
      <c r="A1006" s="36"/>
      <c r="B1006" s="36"/>
      <c r="C1006" s="35"/>
      <c r="D1006" s="8"/>
      <c r="E1006" s="8"/>
      <c r="F1006" s="35"/>
      <c r="G1006" s="35"/>
      <c r="H1006" s="35"/>
      <c r="I1006" s="35"/>
      <c r="J1006" s="8"/>
      <c r="K1006" s="12"/>
    </row>
    <row r="1007">
      <c r="A1007" s="36"/>
      <c r="B1007" s="36"/>
      <c r="C1007" s="35"/>
      <c r="D1007" s="8"/>
      <c r="E1007" s="8"/>
      <c r="F1007" s="35"/>
      <c r="G1007" s="35"/>
      <c r="H1007" s="35"/>
      <c r="I1007" s="35"/>
      <c r="J1007" s="8"/>
      <c r="K1007" s="12"/>
    </row>
    <row r="1008">
      <c r="K1008" s="12"/>
    </row>
    <row r="1009">
      <c r="K1009" s="12"/>
    </row>
  </sheetData>
  <conditionalFormatting sqref="J1:J1009">
    <cfRule type="cellIs" dxfId="5" priority="1" operator="greaterThanOrEqual">
      <formula>17</formula>
    </cfRule>
  </conditionalFormatting>
  <dataValidations>
    <dataValidation type="list" allowBlank="1" sqref="B2:B31">
      <formula1>"A - Done,B - Testing / In Progress,C - Building / In Progress,D - Not Started"</formula1>
    </dataValidation>
  </dataValidation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5"/>
    <col customWidth="1" min="2" max="2" width="61.0"/>
    <col customWidth="1" min="3" max="3" width="17.5"/>
    <col customWidth="1" min="4" max="4" width="23.38"/>
    <col customWidth="1" min="5" max="5" width="29.88"/>
    <col customWidth="1" min="6" max="6" width="23.25"/>
  </cols>
  <sheetData>
    <row r="1">
      <c r="A1" s="37" t="s">
        <v>78</v>
      </c>
      <c r="B1" s="38" t="s">
        <v>79</v>
      </c>
      <c r="C1" s="38" t="s">
        <v>80</v>
      </c>
      <c r="D1" s="38" t="s">
        <v>81</v>
      </c>
      <c r="E1" s="38" t="s">
        <v>82</v>
      </c>
      <c r="F1" s="38" t="s">
        <v>3</v>
      </c>
    </row>
    <row r="2">
      <c r="A2" s="39" t="s">
        <v>83</v>
      </c>
    </row>
    <row r="3">
      <c r="A3" s="40" t="s">
        <v>84</v>
      </c>
      <c r="B3" s="41" t="s">
        <v>85</v>
      </c>
      <c r="C3" s="41" t="s">
        <v>86</v>
      </c>
      <c r="D3" s="41" t="s">
        <v>87</v>
      </c>
      <c r="E3" s="41" t="s">
        <v>88</v>
      </c>
      <c r="F3" s="41" t="s">
        <v>89</v>
      </c>
    </row>
    <row r="4">
      <c r="A4" s="40" t="s">
        <v>90</v>
      </c>
      <c r="B4" s="41" t="s">
        <v>91</v>
      </c>
      <c r="C4" s="41" t="s">
        <v>86</v>
      </c>
      <c r="D4" s="41" t="s">
        <v>87</v>
      </c>
      <c r="E4" s="4" t="s">
        <v>92</v>
      </c>
      <c r="F4" s="41" t="s">
        <v>93</v>
      </c>
    </row>
    <row r="5">
      <c r="A5" s="42" t="s">
        <v>94</v>
      </c>
      <c r="B5" s="4" t="s">
        <v>95</v>
      </c>
      <c r="C5" s="4" t="s">
        <v>86</v>
      </c>
      <c r="D5" s="4" t="s">
        <v>87</v>
      </c>
      <c r="E5" s="4" t="s">
        <v>92</v>
      </c>
      <c r="F5" s="4" t="s">
        <v>93</v>
      </c>
    </row>
    <row r="6">
      <c r="A6" s="42" t="s">
        <v>96</v>
      </c>
      <c r="B6" s="4" t="s">
        <v>97</v>
      </c>
      <c r="C6" s="4" t="s">
        <v>86</v>
      </c>
      <c r="D6" s="4" t="s">
        <v>98</v>
      </c>
      <c r="F6" s="4" t="s">
        <v>93</v>
      </c>
    </row>
    <row r="7">
      <c r="A7" s="42" t="s">
        <v>99</v>
      </c>
      <c r="B7" s="4" t="s">
        <v>100</v>
      </c>
      <c r="C7" s="4" t="s">
        <v>101</v>
      </c>
      <c r="D7" s="4" t="s">
        <v>98</v>
      </c>
      <c r="F7" s="4" t="s">
        <v>93</v>
      </c>
    </row>
    <row r="8">
      <c r="A8" s="42" t="s">
        <v>102</v>
      </c>
      <c r="B8" s="4" t="s">
        <v>97</v>
      </c>
      <c r="C8" s="4" t="s">
        <v>101</v>
      </c>
      <c r="D8" s="4" t="s">
        <v>98</v>
      </c>
      <c r="F8" s="4" t="s">
        <v>93</v>
      </c>
    </row>
    <row r="9">
      <c r="A9" s="39" t="s">
        <v>103</v>
      </c>
    </row>
    <row r="10">
      <c r="A10" s="43" t="s">
        <v>104</v>
      </c>
      <c r="B10" s="41" t="s">
        <v>105</v>
      </c>
      <c r="C10" s="41" t="s">
        <v>106</v>
      </c>
      <c r="D10" s="41" t="s">
        <v>87</v>
      </c>
      <c r="E10" s="44"/>
      <c r="F10" s="41" t="s">
        <v>89</v>
      </c>
    </row>
    <row r="11">
      <c r="A11" s="45" t="s">
        <v>107</v>
      </c>
      <c r="B11" s="4" t="s">
        <v>108</v>
      </c>
      <c r="C11" s="4" t="s">
        <v>106</v>
      </c>
      <c r="D11" s="4" t="s">
        <v>109</v>
      </c>
      <c r="E11" s="4" t="s">
        <v>110</v>
      </c>
      <c r="F11" s="4" t="s">
        <v>93</v>
      </c>
    </row>
    <row r="12">
      <c r="A12" s="45" t="s">
        <v>111</v>
      </c>
      <c r="B12" s="4" t="s">
        <v>112</v>
      </c>
      <c r="C12" s="4" t="s">
        <v>106</v>
      </c>
      <c r="D12" s="4" t="s">
        <v>113</v>
      </c>
      <c r="F12" s="4" t="s">
        <v>93</v>
      </c>
    </row>
    <row r="13">
      <c r="A13" s="45" t="s">
        <v>114</v>
      </c>
      <c r="B13" s="4" t="s">
        <v>115</v>
      </c>
      <c r="C13" s="4" t="s">
        <v>106</v>
      </c>
      <c r="D13" s="4" t="s">
        <v>98</v>
      </c>
      <c r="F13" s="4" t="s">
        <v>93</v>
      </c>
    </row>
    <row r="14">
      <c r="A14" s="45" t="s">
        <v>116</v>
      </c>
      <c r="B14" s="4" t="s">
        <v>117</v>
      </c>
      <c r="C14" s="4" t="s">
        <v>106</v>
      </c>
      <c r="D14" s="4" t="s">
        <v>118</v>
      </c>
      <c r="F14" s="4" t="s">
        <v>93</v>
      </c>
    </row>
    <row r="15">
      <c r="A15" s="45" t="s">
        <v>119</v>
      </c>
      <c r="B15" s="4" t="s">
        <v>120</v>
      </c>
      <c r="C15" s="4" t="s">
        <v>106</v>
      </c>
      <c r="D15" s="4" t="s">
        <v>87</v>
      </c>
      <c r="F15" s="4" t="s">
        <v>93</v>
      </c>
    </row>
    <row r="16">
      <c r="A16" s="45" t="s">
        <v>121</v>
      </c>
      <c r="B16" s="4" t="s">
        <v>122</v>
      </c>
      <c r="C16" s="4" t="s">
        <v>106</v>
      </c>
      <c r="D16" s="4" t="s">
        <v>87</v>
      </c>
      <c r="F16" s="4" t="s">
        <v>93</v>
      </c>
    </row>
    <row r="17">
      <c r="A17" s="39" t="s">
        <v>123</v>
      </c>
    </row>
    <row r="18">
      <c r="A18" s="43" t="s">
        <v>124</v>
      </c>
      <c r="B18" s="41" t="s">
        <v>125</v>
      </c>
      <c r="C18" s="41" t="s">
        <v>106</v>
      </c>
      <c r="D18" s="41" t="s">
        <v>113</v>
      </c>
      <c r="E18" s="46" t="s">
        <v>126</v>
      </c>
      <c r="F18" s="41" t="s">
        <v>89</v>
      </c>
    </row>
    <row r="19">
      <c r="A19" s="45" t="s">
        <v>127</v>
      </c>
      <c r="B19" s="4" t="s">
        <v>128</v>
      </c>
      <c r="C19" s="4" t="s">
        <v>106</v>
      </c>
      <c r="D19" s="4" t="s">
        <v>109</v>
      </c>
      <c r="E19" s="4" t="s">
        <v>126</v>
      </c>
      <c r="F19" s="4" t="s">
        <v>93</v>
      </c>
    </row>
    <row r="20">
      <c r="A20" s="45" t="s">
        <v>129</v>
      </c>
      <c r="B20" s="4" t="s">
        <v>130</v>
      </c>
      <c r="C20" s="4" t="s">
        <v>106</v>
      </c>
      <c r="D20" s="4" t="s">
        <v>118</v>
      </c>
      <c r="E20" s="4" t="s">
        <v>131</v>
      </c>
      <c r="F20" s="4" t="s">
        <v>93</v>
      </c>
    </row>
    <row r="21">
      <c r="A21" s="45" t="s">
        <v>132</v>
      </c>
      <c r="B21" s="4" t="s">
        <v>133</v>
      </c>
      <c r="C21" s="4" t="s">
        <v>106</v>
      </c>
      <c r="D21" s="4" t="s">
        <v>113</v>
      </c>
      <c r="E21" s="4" t="s">
        <v>131</v>
      </c>
      <c r="F21" s="4" t="s">
        <v>93</v>
      </c>
    </row>
  </sheetData>
  <mergeCells count="3">
    <mergeCell ref="A2:F2"/>
    <mergeCell ref="A9:F9"/>
    <mergeCell ref="A17:F17"/>
  </mergeCells>
  <dataValidations>
    <dataValidation type="list" allowBlank="1" showErrorMessage="1" sqref="F3:F8 F10:F16 F18:F21">
      <formula1>"Live / In use,Dormant / Not in use,Being built,Ready to test"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8"/>
    <hyperlink r:id="rId15" ref="A19"/>
    <hyperlink r:id="rId16" ref="A20"/>
    <hyperlink r:id="rId17" ref="A21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75"/>
    <col customWidth="1" min="2" max="2" width="14.5"/>
    <col customWidth="1" min="3" max="3" width="50.38"/>
    <col customWidth="1" min="4" max="4" width="15.5"/>
    <col customWidth="1" min="5" max="5" width="11.0"/>
    <col customWidth="1" min="6" max="6" width="13.38"/>
    <col customWidth="1" min="7" max="7" width="17.13"/>
    <col customWidth="1" min="8" max="8" width="13.38"/>
    <col customWidth="1" min="9" max="9" width="7.5"/>
    <col customWidth="1" min="10" max="10" width="8.88"/>
    <col customWidth="1" hidden="1" min="11" max="11" width="10.88"/>
    <col customWidth="1" min="12" max="12" width="18.88"/>
    <col customWidth="1" min="13" max="13" width="11.13"/>
    <col customWidth="1" min="14" max="14" width="58.38"/>
    <col customWidth="1" min="15" max="15" width="67.25"/>
  </cols>
  <sheetData>
    <row r="1">
      <c r="A1" s="47" t="s">
        <v>134</v>
      </c>
      <c r="B1" s="47" t="s">
        <v>135</v>
      </c>
      <c r="C1" s="47" t="s">
        <v>136</v>
      </c>
      <c r="D1" s="47" t="s">
        <v>137</v>
      </c>
      <c r="E1" s="47" t="s">
        <v>138</v>
      </c>
      <c r="F1" s="47" t="s">
        <v>139</v>
      </c>
      <c r="G1" s="47" t="s">
        <v>140</v>
      </c>
      <c r="H1" s="47" t="s">
        <v>141</v>
      </c>
      <c r="I1" s="47" t="s">
        <v>142</v>
      </c>
      <c r="J1" s="48" t="s">
        <v>143</v>
      </c>
      <c r="K1" s="47" t="s">
        <v>144</v>
      </c>
      <c r="L1" s="47" t="s">
        <v>145</v>
      </c>
      <c r="M1" s="47" t="s">
        <v>146</v>
      </c>
      <c r="N1" s="49" t="s">
        <v>147</v>
      </c>
      <c r="O1" s="50" t="s">
        <v>148</v>
      </c>
    </row>
    <row r="2" hidden="1">
      <c r="A2" s="51">
        <v>46020.0</v>
      </c>
      <c r="B2" s="52" t="s">
        <v>149</v>
      </c>
      <c r="C2" s="53" t="s">
        <v>150</v>
      </c>
      <c r="D2" s="54" t="s">
        <v>151</v>
      </c>
      <c r="E2" s="54" t="s">
        <v>152</v>
      </c>
      <c r="F2" s="54"/>
      <c r="G2" s="54"/>
      <c r="H2" s="54" t="s">
        <v>153</v>
      </c>
      <c r="I2" s="54">
        <v>1.0</v>
      </c>
      <c r="J2" s="51">
        <v>46024.0</v>
      </c>
      <c r="K2" s="51"/>
      <c r="L2" s="55" t="s">
        <v>154</v>
      </c>
      <c r="M2" s="56"/>
      <c r="N2" s="36"/>
      <c r="O2" s="57"/>
    </row>
    <row r="3" hidden="1">
      <c r="A3" s="51">
        <v>46020.0</v>
      </c>
      <c r="B3" s="52" t="s">
        <v>149</v>
      </c>
      <c r="C3" s="53" t="s">
        <v>155</v>
      </c>
      <c r="D3" s="54" t="s">
        <v>151</v>
      </c>
      <c r="E3" s="54" t="s">
        <v>156</v>
      </c>
      <c r="F3" s="54"/>
      <c r="G3" s="54"/>
      <c r="H3" s="54" t="s">
        <v>157</v>
      </c>
      <c r="I3" s="54">
        <v>4.0</v>
      </c>
      <c r="J3" s="51">
        <v>46024.0</v>
      </c>
      <c r="K3" s="58"/>
      <c r="L3" s="55" t="s">
        <v>154</v>
      </c>
      <c r="M3" s="56"/>
      <c r="N3" s="36"/>
      <c r="O3" s="57"/>
    </row>
    <row r="4" hidden="1">
      <c r="A4" s="51">
        <v>46020.0</v>
      </c>
      <c r="B4" s="52" t="s">
        <v>149</v>
      </c>
      <c r="C4" s="53" t="s">
        <v>158</v>
      </c>
      <c r="D4" s="54" t="s">
        <v>159</v>
      </c>
      <c r="E4" s="54" t="s">
        <v>156</v>
      </c>
      <c r="F4" s="54"/>
      <c r="G4" s="54"/>
      <c r="H4" s="54" t="s">
        <v>157</v>
      </c>
      <c r="I4" s="54">
        <v>3.0</v>
      </c>
      <c r="J4" s="51">
        <v>46025.0</v>
      </c>
      <c r="K4" s="58"/>
      <c r="L4" s="55" t="s">
        <v>154</v>
      </c>
      <c r="M4" s="56"/>
      <c r="N4" s="36"/>
      <c r="O4" s="57"/>
    </row>
    <row r="5" hidden="1">
      <c r="A5" s="51">
        <v>46020.0</v>
      </c>
      <c r="B5" s="52" t="s">
        <v>149</v>
      </c>
      <c r="C5" s="53" t="s">
        <v>160</v>
      </c>
      <c r="D5" s="54" t="s">
        <v>159</v>
      </c>
      <c r="E5" s="54" t="s">
        <v>156</v>
      </c>
      <c r="F5" s="54"/>
      <c r="G5" s="54"/>
      <c r="H5" s="54" t="s">
        <v>157</v>
      </c>
      <c r="I5" s="54">
        <v>3.0</v>
      </c>
      <c r="J5" s="51">
        <v>46025.0</v>
      </c>
      <c r="K5" s="58"/>
      <c r="L5" s="55" t="s">
        <v>154</v>
      </c>
      <c r="M5" s="56"/>
      <c r="N5" s="36"/>
      <c r="O5" s="57"/>
    </row>
    <row r="6" hidden="1">
      <c r="A6" s="51">
        <v>46020.0</v>
      </c>
      <c r="B6" s="52" t="s">
        <v>149</v>
      </c>
      <c r="C6" s="53" t="s">
        <v>161</v>
      </c>
      <c r="D6" s="54" t="s">
        <v>151</v>
      </c>
      <c r="E6" s="54" t="s">
        <v>156</v>
      </c>
      <c r="F6" s="54"/>
      <c r="G6" s="54"/>
      <c r="H6" s="54" t="s">
        <v>157</v>
      </c>
      <c r="I6" s="54">
        <v>3.0</v>
      </c>
      <c r="J6" s="51">
        <v>46026.0</v>
      </c>
      <c r="K6" s="58"/>
      <c r="L6" s="55" t="s">
        <v>154</v>
      </c>
      <c r="M6" s="56"/>
      <c r="N6" s="36"/>
      <c r="O6" s="57"/>
    </row>
    <row r="7" hidden="1">
      <c r="A7" s="59">
        <v>46020.0</v>
      </c>
      <c r="B7" s="60" t="s">
        <v>149</v>
      </c>
      <c r="C7" s="61" t="s">
        <v>162</v>
      </c>
      <c r="D7" s="62" t="s">
        <v>159</v>
      </c>
      <c r="E7" s="62" t="s">
        <v>152</v>
      </c>
      <c r="F7" s="62"/>
      <c r="G7" s="62"/>
      <c r="H7" s="62" t="s">
        <v>157</v>
      </c>
      <c r="I7" s="62">
        <v>5.0</v>
      </c>
      <c r="J7" s="59">
        <v>46026.0</v>
      </c>
      <c r="K7" s="63"/>
      <c r="L7" s="64" t="s">
        <v>154</v>
      </c>
      <c r="M7" s="61"/>
      <c r="N7" s="65"/>
      <c r="O7" s="57"/>
    </row>
    <row r="8" hidden="1">
      <c r="A8" s="51">
        <v>46027.0</v>
      </c>
      <c r="B8" s="52" t="s">
        <v>149</v>
      </c>
      <c r="C8" s="53" t="s">
        <v>163</v>
      </c>
      <c r="D8" s="54" t="s">
        <v>151</v>
      </c>
      <c r="E8" s="54" t="s">
        <v>152</v>
      </c>
      <c r="F8" s="54"/>
      <c r="G8" s="54"/>
      <c r="H8" s="54" t="s">
        <v>153</v>
      </c>
      <c r="I8" s="54">
        <v>3.0</v>
      </c>
      <c r="J8" s="51">
        <v>46030.0</v>
      </c>
      <c r="K8" s="58"/>
      <c r="L8" s="55" t="s">
        <v>154</v>
      </c>
      <c r="M8" s="56"/>
      <c r="N8" s="36"/>
      <c r="O8" s="57"/>
    </row>
    <row r="9" hidden="1">
      <c r="A9" s="59">
        <v>46027.0</v>
      </c>
      <c r="B9" s="60" t="s">
        <v>149</v>
      </c>
      <c r="C9" s="61" t="s">
        <v>164</v>
      </c>
      <c r="D9" s="62" t="s">
        <v>151</v>
      </c>
      <c r="E9" s="62" t="s">
        <v>152</v>
      </c>
      <c r="F9" s="62"/>
      <c r="G9" s="62"/>
      <c r="H9" s="62" t="s">
        <v>165</v>
      </c>
      <c r="I9" s="62">
        <v>3.0</v>
      </c>
      <c r="J9" s="59">
        <v>46030.0</v>
      </c>
      <c r="K9" s="63"/>
      <c r="L9" s="64" t="s">
        <v>154</v>
      </c>
      <c r="M9" s="61"/>
      <c r="N9" s="65"/>
      <c r="O9" s="57"/>
    </row>
    <row r="10" hidden="1">
      <c r="A10" s="51">
        <v>46034.0</v>
      </c>
      <c r="B10" s="52" t="s">
        <v>149</v>
      </c>
      <c r="C10" s="53" t="s">
        <v>166</v>
      </c>
      <c r="D10" s="54" t="s">
        <v>151</v>
      </c>
      <c r="E10" s="54" t="s">
        <v>152</v>
      </c>
      <c r="F10" s="54"/>
      <c r="G10" s="54"/>
      <c r="H10" s="54" t="s">
        <v>167</v>
      </c>
      <c r="I10" s="54">
        <v>3.0</v>
      </c>
      <c r="J10" s="51">
        <v>46033.0</v>
      </c>
      <c r="K10" s="58"/>
      <c r="L10" s="55" t="s">
        <v>154</v>
      </c>
      <c r="M10" s="56"/>
      <c r="N10" s="36"/>
      <c r="O10" s="57"/>
    </row>
    <row r="11" hidden="1">
      <c r="A11" s="51">
        <v>46034.0</v>
      </c>
      <c r="B11" s="52" t="s">
        <v>149</v>
      </c>
      <c r="C11" s="53" t="s">
        <v>168</v>
      </c>
      <c r="D11" s="54" t="s">
        <v>159</v>
      </c>
      <c r="E11" s="54" t="s">
        <v>152</v>
      </c>
      <c r="F11" s="54"/>
      <c r="G11" s="54"/>
      <c r="H11" s="54" t="s">
        <v>167</v>
      </c>
      <c r="I11" s="54">
        <v>4.0</v>
      </c>
      <c r="J11" s="51">
        <v>46035.0</v>
      </c>
      <c r="K11" s="58"/>
      <c r="L11" s="55" t="s">
        <v>154</v>
      </c>
      <c r="M11" s="56"/>
      <c r="N11" s="36"/>
      <c r="O11" s="57"/>
    </row>
    <row r="12">
      <c r="A12" s="51">
        <v>46034.0</v>
      </c>
      <c r="B12" s="52" t="s">
        <v>169</v>
      </c>
      <c r="C12" s="53" t="s">
        <v>170</v>
      </c>
      <c r="D12" s="54" t="s">
        <v>159</v>
      </c>
      <c r="E12" s="54" t="s">
        <v>152</v>
      </c>
      <c r="F12" s="54"/>
      <c r="G12" s="54"/>
      <c r="H12" s="54"/>
      <c r="I12" s="54">
        <v>6.0</v>
      </c>
      <c r="J12" s="51">
        <v>46037.0</v>
      </c>
      <c r="K12" s="58"/>
      <c r="L12" s="55" t="s">
        <v>154</v>
      </c>
      <c r="M12" s="56"/>
      <c r="N12" s="36"/>
      <c r="O12" s="57"/>
    </row>
    <row r="13" hidden="1">
      <c r="A13" s="59">
        <v>46034.0</v>
      </c>
      <c r="B13" s="52" t="s">
        <v>169</v>
      </c>
      <c r="C13" s="61" t="s">
        <v>171</v>
      </c>
      <c r="D13" s="62" t="s">
        <v>159</v>
      </c>
      <c r="E13" s="62" t="s">
        <v>156</v>
      </c>
      <c r="F13" s="62"/>
      <c r="G13" s="62"/>
      <c r="H13" s="62"/>
      <c r="I13" s="62">
        <v>5.0</v>
      </c>
      <c r="J13" s="59">
        <v>46038.0</v>
      </c>
      <c r="K13" s="63"/>
      <c r="L13" s="64" t="s">
        <v>154</v>
      </c>
      <c r="M13" s="66"/>
      <c r="N13" s="65"/>
      <c r="O13" s="57"/>
    </row>
    <row r="14" hidden="1">
      <c r="A14" s="51">
        <v>46041.0</v>
      </c>
      <c r="B14" s="52" t="s">
        <v>169</v>
      </c>
      <c r="C14" s="53" t="s">
        <v>172</v>
      </c>
      <c r="D14" s="54" t="s">
        <v>159</v>
      </c>
      <c r="E14" s="54" t="s">
        <v>156</v>
      </c>
      <c r="F14" s="54"/>
      <c r="G14" s="54"/>
      <c r="H14" s="54"/>
      <c r="I14" s="54">
        <v>4.0</v>
      </c>
      <c r="J14" s="67">
        <v>46042.0</v>
      </c>
      <c r="K14" s="56"/>
      <c r="L14" s="55" t="s">
        <v>154</v>
      </c>
      <c r="M14" s="56"/>
      <c r="N14" s="36"/>
      <c r="O14" s="57"/>
    </row>
    <row r="15" hidden="1">
      <c r="A15" s="51">
        <v>46041.0</v>
      </c>
      <c r="B15" s="52" t="s">
        <v>169</v>
      </c>
      <c r="C15" s="53" t="s">
        <v>173</v>
      </c>
      <c r="D15" s="54" t="s">
        <v>151</v>
      </c>
      <c r="E15" s="54" t="s">
        <v>152</v>
      </c>
      <c r="F15" s="54"/>
      <c r="G15" s="54"/>
      <c r="H15" s="54"/>
      <c r="I15" s="54">
        <v>2.0</v>
      </c>
      <c r="J15" s="67">
        <v>46042.0</v>
      </c>
      <c r="K15" s="56"/>
      <c r="L15" s="55" t="s">
        <v>154</v>
      </c>
      <c r="M15" s="56"/>
      <c r="N15" s="36"/>
      <c r="O15" s="57"/>
    </row>
    <row r="16" hidden="1">
      <c r="A16" s="51">
        <v>46042.0</v>
      </c>
      <c r="B16" s="52" t="s">
        <v>169</v>
      </c>
      <c r="C16" s="53" t="s">
        <v>174</v>
      </c>
      <c r="D16" s="54" t="s">
        <v>159</v>
      </c>
      <c r="E16" s="54" t="s">
        <v>156</v>
      </c>
      <c r="F16" s="54"/>
      <c r="G16" s="54"/>
      <c r="H16" s="54"/>
      <c r="I16" s="54">
        <v>5.0</v>
      </c>
      <c r="J16" s="67">
        <v>46042.0</v>
      </c>
      <c r="K16" s="56"/>
      <c r="L16" s="55" t="s">
        <v>154</v>
      </c>
      <c r="M16" s="56"/>
      <c r="N16" s="36"/>
      <c r="O16" s="57"/>
    </row>
    <row r="17" hidden="1">
      <c r="A17" s="68">
        <v>46048.0</v>
      </c>
      <c r="B17" s="52" t="s">
        <v>169</v>
      </c>
      <c r="C17" s="69" t="s">
        <v>175</v>
      </c>
      <c r="D17" s="70" t="s">
        <v>159</v>
      </c>
      <c r="E17" s="70" t="s">
        <v>156</v>
      </c>
      <c r="F17" s="70"/>
      <c r="G17" s="70"/>
      <c r="H17" s="70"/>
      <c r="I17" s="70">
        <v>5.0</v>
      </c>
      <c r="J17" s="68">
        <v>46048.0</v>
      </c>
      <c r="K17" s="71"/>
      <c r="L17" s="72" t="s">
        <v>154</v>
      </c>
      <c r="M17" s="69"/>
      <c r="N17" s="73"/>
      <c r="O17" s="57"/>
    </row>
    <row r="18" hidden="1">
      <c r="A18" s="51">
        <v>46048.0</v>
      </c>
      <c r="B18" s="52" t="s">
        <v>169</v>
      </c>
      <c r="C18" s="53" t="s">
        <v>176</v>
      </c>
      <c r="D18" s="54" t="s">
        <v>151</v>
      </c>
      <c r="E18" s="54" t="s">
        <v>156</v>
      </c>
      <c r="F18" s="54"/>
      <c r="G18" s="54"/>
      <c r="H18" s="54"/>
      <c r="I18" s="54">
        <v>5.0</v>
      </c>
      <c r="J18" s="51">
        <v>46048.0</v>
      </c>
      <c r="K18" s="58"/>
      <c r="L18" s="55" t="s">
        <v>154</v>
      </c>
      <c r="M18" s="56"/>
      <c r="N18" s="36"/>
      <c r="O18" s="57"/>
    </row>
    <row r="19" hidden="1">
      <c r="A19" s="51">
        <v>46048.0</v>
      </c>
      <c r="B19" s="52" t="s">
        <v>169</v>
      </c>
      <c r="C19" s="53" t="s">
        <v>177</v>
      </c>
      <c r="D19" s="54" t="s">
        <v>151</v>
      </c>
      <c r="E19" s="54" t="s">
        <v>156</v>
      </c>
      <c r="F19" s="54"/>
      <c r="G19" s="54"/>
      <c r="H19" s="54"/>
      <c r="I19" s="54">
        <v>5.0</v>
      </c>
      <c r="J19" s="51">
        <v>46048.0</v>
      </c>
      <c r="K19" s="58"/>
      <c r="L19" s="55" t="s">
        <v>154</v>
      </c>
      <c r="M19" s="56"/>
      <c r="N19" s="36"/>
      <c r="O19" s="57"/>
    </row>
    <row r="20" hidden="1">
      <c r="A20" s="51">
        <v>46048.0</v>
      </c>
      <c r="B20" s="52" t="s">
        <v>169</v>
      </c>
      <c r="C20" s="53" t="s">
        <v>178</v>
      </c>
      <c r="D20" s="54" t="s">
        <v>151</v>
      </c>
      <c r="E20" s="54" t="s">
        <v>156</v>
      </c>
      <c r="F20" s="54"/>
      <c r="G20" s="54"/>
      <c r="H20" s="54"/>
      <c r="I20" s="54">
        <v>5.0</v>
      </c>
      <c r="J20" s="51">
        <v>46048.0</v>
      </c>
      <c r="K20" s="58"/>
      <c r="L20" s="55" t="s">
        <v>154</v>
      </c>
      <c r="M20" s="56"/>
      <c r="N20" s="36"/>
      <c r="O20" s="57"/>
    </row>
    <row r="21" hidden="1">
      <c r="A21" s="51">
        <v>46048.0</v>
      </c>
      <c r="B21" s="52" t="s">
        <v>169</v>
      </c>
      <c r="C21" s="53" t="s">
        <v>179</v>
      </c>
      <c r="D21" s="54" t="s">
        <v>151</v>
      </c>
      <c r="E21" s="54" t="s">
        <v>156</v>
      </c>
      <c r="F21" s="54"/>
      <c r="G21" s="54"/>
      <c r="H21" s="54"/>
      <c r="I21" s="54">
        <v>5.0</v>
      </c>
      <c r="J21" s="51">
        <v>46050.0</v>
      </c>
      <c r="K21" s="58"/>
      <c r="L21" s="55" t="s">
        <v>154</v>
      </c>
      <c r="M21" s="56"/>
      <c r="N21" s="36"/>
      <c r="O21" s="57"/>
    </row>
    <row r="22" hidden="1">
      <c r="A22" s="51">
        <v>46048.0</v>
      </c>
      <c r="B22" s="52" t="s">
        <v>169</v>
      </c>
      <c r="C22" s="53" t="s">
        <v>180</v>
      </c>
      <c r="D22" s="54" t="s">
        <v>151</v>
      </c>
      <c r="E22" s="54" t="s">
        <v>156</v>
      </c>
      <c r="F22" s="54"/>
      <c r="G22" s="54"/>
      <c r="H22" s="54"/>
      <c r="I22" s="54">
        <v>5.0</v>
      </c>
      <c r="J22" s="51">
        <v>46050.0</v>
      </c>
      <c r="K22" s="58"/>
      <c r="L22" s="55" t="s">
        <v>154</v>
      </c>
      <c r="M22" s="56"/>
      <c r="N22" s="36"/>
      <c r="O22" s="57"/>
    </row>
    <row r="23">
      <c r="A23" s="51">
        <v>46048.0</v>
      </c>
      <c r="B23" s="52" t="s">
        <v>169</v>
      </c>
      <c r="C23" s="53" t="s">
        <v>181</v>
      </c>
      <c r="D23" s="54" t="s">
        <v>151</v>
      </c>
      <c r="E23" s="54" t="s">
        <v>152</v>
      </c>
      <c r="F23" s="54"/>
      <c r="G23" s="54"/>
      <c r="H23" s="54"/>
      <c r="I23" s="54">
        <v>2.0</v>
      </c>
      <c r="J23" s="51">
        <v>46049.0</v>
      </c>
      <c r="K23" s="58"/>
      <c r="L23" s="55" t="s">
        <v>182</v>
      </c>
      <c r="M23" s="56"/>
      <c r="N23" s="36"/>
      <c r="O23" s="57"/>
    </row>
    <row r="24" hidden="1">
      <c r="A24" s="51">
        <v>46048.0</v>
      </c>
      <c r="B24" s="52" t="s">
        <v>169</v>
      </c>
      <c r="C24" s="53" t="s">
        <v>183</v>
      </c>
      <c r="D24" s="54" t="s">
        <v>151</v>
      </c>
      <c r="E24" s="54" t="s">
        <v>152</v>
      </c>
      <c r="F24" s="54"/>
      <c r="G24" s="54"/>
      <c r="H24" s="54"/>
      <c r="I24" s="54">
        <v>2.0</v>
      </c>
      <c r="J24" s="51">
        <v>46049.0</v>
      </c>
      <c r="K24" s="58"/>
      <c r="L24" s="55" t="s">
        <v>154</v>
      </c>
      <c r="M24" s="56"/>
      <c r="N24" s="36"/>
      <c r="O24" s="57"/>
    </row>
    <row r="25">
      <c r="A25" s="51">
        <v>46048.0</v>
      </c>
      <c r="B25" s="52" t="s">
        <v>169</v>
      </c>
      <c r="C25" s="53" t="s">
        <v>184</v>
      </c>
      <c r="D25" s="54" t="s">
        <v>151</v>
      </c>
      <c r="E25" s="54" t="s">
        <v>156</v>
      </c>
      <c r="F25" s="54"/>
      <c r="G25" s="54"/>
      <c r="H25" s="54"/>
      <c r="I25" s="54">
        <v>5.0</v>
      </c>
      <c r="J25" s="51">
        <v>46052.0</v>
      </c>
      <c r="K25" s="58"/>
      <c r="L25" s="55" t="s">
        <v>182</v>
      </c>
      <c r="M25" s="56"/>
      <c r="N25" s="36"/>
      <c r="O25" s="57"/>
    </row>
    <row r="26">
      <c r="A26" s="59">
        <v>46048.0</v>
      </c>
      <c r="B26" s="60" t="s">
        <v>169</v>
      </c>
      <c r="C26" s="61" t="s">
        <v>185</v>
      </c>
      <c r="D26" s="62" t="s">
        <v>151</v>
      </c>
      <c r="E26" s="62" t="s">
        <v>156</v>
      </c>
      <c r="F26" s="62"/>
      <c r="G26" s="62"/>
      <c r="H26" s="62"/>
      <c r="I26" s="62">
        <v>5.0</v>
      </c>
      <c r="J26" s="59">
        <v>46052.0</v>
      </c>
      <c r="K26" s="63"/>
      <c r="L26" s="64" t="s">
        <v>182</v>
      </c>
      <c r="M26" s="61"/>
      <c r="N26" s="74"/>
      <c r="O26" s="75"/>
    </row>
    <row r="27" hidden="1">
      <c r="A27" s="51">
        <v>46055.0</v>
      </c>
      <c r="B27" s="52" t="s">
        <v>149</v>
      </c>
      <c r="C27" s="53" t="s">
        <v>186</v>
      </c>
      <c r="D27" s="54" t="s">
        <v>151</v>
      </c>
      <c r="E27" s="54" t="s">
        <v>152</v>
      </c>
      <c r="F27" s="54"/>
      <c r="G27" s="54"/>
      <c r="H27" s="54"/>
      <c r="I27" s="54">
        <v>2.0</v>
      </c>
      <c r="J27" s="51">
        <v>46056.0</v>
      </c>
      <c r="K27" s="58"/>
      <c r="L27" s="55" t="s">
        <v>154</v>
      </c>
      <c r="M27" s="56"/>
      <c r="N27" s="36"/>
      <c r="O27" s="57"/>
    </row>
    <row r="28">
      <c r="A28" s="51">
        <v>46055.0</v>
      </c>
      <c r="B28" s="52" t="s">
        <v>169</v>
      </c>
      <c r="C28" s="53" t="s">
        <v>187</v>
      </c>
      <c r="D28" s="54" t="s">
        <v>159</v>
      </c>
      <c r="E28" s="54" t="s">
        <v>156</v>
      </c>
      <c r="F28" s="54"/>
      <c r="G28" s="54"/>
      <c r="H28" s="54"/>
      <c r="I28" s="54">
        <v>5.0</v>
      </c>
      <c r="J28" s="51">
        <v>46057.0</v>
      </c>
      <c r="K28" s="58"/>
      <c r="L28" s="55" t="s">
        <v>182</v>
      </c>
      <c r="M28" s="56"/>
      <c r="N28" s="36"/>
      <c r="O28" s="76" t="s">
        <v>188</v>
      </c>
    </row>
    <row r="29">
      <c r="A29" s="51">
        <v>46055.0</v>
      </c>
      <c r="B29" s="52" t="s">
        <v>169</v>
      </c>
      <c r="C29" s="53" t="s">
        <v>189</v>
      </c>
      <c r="D29" s="54" t="s">
        <v>159</v>
      </c>
      <c r="E29" s="54" t="s">
        <v>156</v>
      </c>
      <c r="F29" s="54"/>
      <c r="G29" s="54"/>
      <c r="H29" s="54"/>
      <c r="I29" s="54">
        <v>5.0</v>
      </c>
      <c r="J29" s="51">
        <v>46057.0</v>
      </c>
      <c r="K29" s="58"/>
      <c r="L29" s="55" t="s">
        <v>182</v>
      </c>
      <c r="M29" s="56"/>
      <c r="N29" s="36"/>
      <c r="O29" s="57"/>
    </row>
    <row r="30" hidden="1">
      <c r="A30" s="59">
        <v>46055.0</v>
      </c>
      <c r="B30" s="60" t="s">
        <v>190</v>
      </c>
      <c r="C30" s="61" t="s">
        <v>191</v>
      </c>
      <c r="D30" s="62" t="s">
        <v>159</v>
      </c>
      <c r="E30" s="62" t="s">
        <v>152</v>
      </c>
      <c r="F30" s="62"/>
      <c r="G30" s="62"/>
      <c r="H30" s="62"/>
      <c r="I30" s="62">
        <v>4.0</v>
      </c>
      <c r="J30" s="59">
        <v>46057.0</v>
      </c>
      <c r="K30" s="63"/>
      <c r="L30" s="64" t="s">
        <v>154</v>
      </c>
      <c r="M30" s="61"/>
      <c r="N30" s="74"/>
      <c r="O30" s="57"/>
    </row>
    <row r="31" hidden="1">
      <c r="A31" s="51">
        <v>46062.0</v>
      </c>
      <c r="B31" s="52" t="s">
        <v>169</v>
      </c>
      <c r="C31" s="53" t="s">
        <v>192</v>
      </c>
      <c r="D31" s="54" t="s">
        <v>159</v>
      </c>
      <c r="E31" s="54" t="s">
        <v>156</v>
      </c>
      <c r="F31" s="54"/>
      <c r="G31" s="54"/>
      <c r="H31" s="54"/>
      <c r="I31" s="54">
        <v>3.0</v>
      </c>
      <c r="J31" s="51">
        <v>46064.0</v>
      </c>
      <c r="K31" s="58"/>
      <c r="L31" s="55" t="s">
        <v>154</v>
      </c>
      <c r="M31" s="56"/>
      <c r="N31" s="36"/>
      <c r="O31" s="57"/>
    </row>
    <row r="32">
      <c r="A32" s="51">
        <v>46062.0</v>
      </c>
      <c r="B32" s="52" t="s">
        <v>169</v>
      </c>
      <c r="C32" s="53" t="s">
        <v>193</v>
      </c>
      <c r="D32" s="54" t="s">
        <v>159</v>
      </c>
      <c r="E32" s="54" t="s">
        <v>156</v>
      </c>
      <c r="F32" s="54"/>
      <c r="G32" s="54"/>
      <c r="H32" s="54"/>
      <c r="I32" s="54">
        <v>3.0</v>
      </c>
      <c r="J32" s="51">
        <v>46064.0</v>
      </c>
      <c r="K32" s="58"/>
      <c r="L32" s="55" t="s">
        <v>182</v>
      </c>
      <c r="M32" s="56"/>
      <c r="N32" s="36"/>
      <c r="O32" s="77" t="s">
        <v>194</v>
      </c>
    </row>
    <row r="33">
      <c r="A33" s="51">
        <v>46062.0</v>
      </c>
      <c r="B33" s="52" t="s">
        <v>169</v>
      </c>
      <c r="C33" s="53" t="s">
        <v>195</v>
      </c>
      <c r="D33" s="54" t="s">
        <v>159</v>
      </c>
      <c r="E33" s="54" t="s">
        <v>156</v>
      </c>
      <c r="F33" s="54"/>
      <c r="G33" s="54"/>
      <c r="H33" s="54"/>
      <c r="I33" s="54">
        <v>6.0</v>
      </c>
      <c r="J33" s="51">
        <v>46064.0</v>
      </c>
      <c r="K33" s="58"/>
      <c r="L33" s="55" t="s">
        <v>154</v>
      </c>
      <c r="M33" s="56"/>
      <c r="N33" s="36"/>
      <c r="O33" s="57"/>
    </row>
    <row r="34">
      <c r="A34" s="68">
        <v>46069.0</v>
      </c>
      <c r="B34" s="78" t="s">
        <v>169</v>
      </c>
      <c r="C34" s="69" t="s">
        <v>196</v>
      </c>
      <c r="D34" s="70" t="s">
        <v>159</v>
      </c>
      <c r="E34" s="70" t="s">
        <v>156</v>
      </c>
      <c r="F34" s="70"/>
      <c r="G34" s="70"/>
      <c r="H34" s="70"/>
      <c r="I34" s="70">
        <v>3.0</v>
      </c>
      <c r="J34" s="68">
        <v>46070.0</v>
      </c>
      <c r="K34" s="71"/>
      <c r="L34" s="72" t="s">
        <v>182</v>
      </c>
      <c r="M34" s="79"/>
      <c r="N34" s="73"/>
      <c r="O34" s="57"/>
    </row>
    <row r="35">
      <c r="A35" s="51">
        <v>46069.0</v>
      </c>
      <c r="B35" s="52" t="s">
        <v>169</v>
      </c>
      <c r="C35" s="53" t="s">
        <v>197</v>
      </c>
      <c r="D35" s="54" t="s">
        <v>159</v>
      </c>
      <c r="E35" s="54" t="s">
        <v>156</v>
      </c>
      <c r="F35" s="54" t="s">
        <v>198</v>
      </c>
      <c r="G35" s="54" t="s">
        <v>199</v>
      </c>
      <c r="H35" s="54" t="s">
        <v>200</v>
      </c>
      <c r="I35" s="54">
        <v>5.0</v>
      </c>
      <c r="J35" s="51">
        <v>46071.0</v>
      </c>
      <c r="K35" s="58"/>
      <c r="L35" s="55" t="s">
        <v>182</v>
      </c>
      <c r="M35" s="56"/>
      <c r="N35" s="36"/>
      <c r="O35" s="57"/>
    </row>
    <row r="36">
      <c r="A36" s="51">
        <v>46069.0</v>
      </c>
      <c r="B36" s="52" t="s">
        <v>169</v>
      </c>
      <c r="C36" s="53" t="s">
        <v>201</v>
      </c>
      <c r="D36" s="54" t="s">
        <v>151</v>
      </c>
      <c r="E36" s="54" t="s">
        <v>152</v>
      </c>
      <c r="F36" s="54"/>
      <c r="G36" s="54"/>
      <c r="H36" s="54"/>
      <c r="I36" s="54">
        <v>2.0</v>
      </c>
      <c r="J36" s="51">
        <v>46071.0</v>
      </c>
      <c r="K36" s="58"/>
      <c r="L36" s="55" t="s">
        <v>182</v>
      </c>
      <c r="M36" s="56"/>
      <c r="N36" s="36"/>
      <c r="O36" s="57"/>
    </row>
    <row r="37">
      <c r="A37" s="59">
        <v>46069.0</v>
      </c>
      <c r="B37" s="60" t="s">
        <v>169</v>
      </c>
      <c r="C37" s="61" t="s">
        <v>202</v>
      </c>
      <c r="D37" s="62" t="s">
        <v>151</v>
      </c>
      <c r="E37" s="62" t="s">
        <v>152</v>
      </c>
      <c r="F37" s="62"/>
      <c r="G37" s="62"/>
      <c r="H37" s="62"/>
      <c r="I37" s="62">
        <v>2.0</v>
      </c>
      <c r="J37" s="59">
        <v>46071.0</v>
      </c>
      <c r="K37" s="63"/>
      <c r="L37" s="64" t="s">
        <v>154</v>
      </c>
      <c r="M37" s="66"/>
      <c r="N37" s="74"/>
      <c r="O37" s="75"/>
    </row>
    <row r="38">
      <c r="A38" s="51">
        <v>46076.0</v>
      </c>
      <c r="B38" s="52" t="s">
        <v>169</v>
      </c>
      <c r="C38" s="53" t="s">
        <v>203</v>
      </c>
      <c r="D38" s="54" t="s">
        <v>159</v>
      </c>
      <c r="E38" s="54" t="s">
        <v>156</v>
      </c>
      <c r="F38" s="54"/>
      <c r="G38" s="54"/>
      <c r="H38" s="54"/>
      <c r="I38" s="54">
        <v>3.0</v>
      </c>
      <c r="J38" s="51">
        <v>46076.0</v>
      </c>
      <c r="K38" s="58"/>
      <c r="L38" s="55" t="s">
        <v>182</v>
      </c>
      <c r="M38" s="53" t="s">
        <v>204</v>
      </c>
      <c r="N38" s="80" t="s">
        <v>205</v>
      </c>
      <c r="O38" s="76" t="s">
        <v>206</v>
      </c>
    </row>
    <row r="39">
      <c r="A39" s="51">
        <v>46076.0</v>
      </c>
      <c r="B39" s="52" t="s">
        <v>169</v>
      </c>
      <c r="C39" s="53" t="s">
        <v>207</v>
      </c>
      <c r="D39" s="54" t="s">
        <v>159</v>
      </c>
      <c r="E39" s="54" t="s">
        <v>156</v>
      </c>
      <c r="F39" s="54"/>
      <c r="G39" s="54"/>
      <c r="H39" s="54"/>
      <c r="I39" s="54">
        <v>3.0</v>
      </c>
      <c r="J39" s="51">
        <v>46076.0</v>
      </c>
      <c r="K39" s="58"/>
      <c r="L39" s="55" t="s">
        <v>154</v>
      </c>
      <c r="M39" s="53"/>
      <c r="N39" s="80" t="s">
        <v>208</v>
      </c>
      <c r="O39" s="76" t="s">
        <v>209</v>
      </c>
    </row>
    <row r="40">
      <c r="A40" s="51">
        <v>46076.0</v>
      </c>
      <c r="B40" s="52" t="s">
        <v>169</v>
      </c>
      <c r="C40" s="53" t="s">
        <v>210</v>
      </c>
      <c r="D40" s="54" t="s">
        <v>159</v>
      </c>
      <c r="E40" s="54" t="s">
        <v>156</v>
      </c>
      <c r="F40" s="54"/>
      <c r="G40" s="54"/>
      <c r="H40" s="54"/>
      <c r="I40" s="54">
        <v>3.0</v>
      </c>
      <c r="J40" s="51">
        <v>46076.0</v>
      </c>
      <c r="K40" s="58"/>
      <c r="L40" s="55" t="s">
        <v>182</v>
      </c>
      <c r="M40" s="56"/>
      <c r="N40" s="80" t="s">
        <v>211</v>
      </c>
      <c r="O40" s="76" t="s">
        <v>212</v>
      </c>
    </row>
    <row r="41">
      <c r="A41" s="51">
        <v>46076.0</v>
      </c>
      <c r="B41" s="52" t="s">
        <v>169</v>
      </c>
      <c r="C41" s="53" t="s">
        <v>213</v>
      </c>
      <c r="D41" s="54" t="s">
        <v>159</v>
      </c>
      <c r="E41" s="54" t="s">
        <v>156</v>
      </c>
      <c r="F41" s="54"/>
      <c r="G41" s="54"/>
      <c r="H41" s="54"/>
      <c r="I41" s="54">
        <v>3.0</v>
      </c>
      <c r="J41" s="59">
        <v>46076.0</v>
      </c>
      <c r="K41" s="63"/>
      <c r="L41" s="64" t="s">
        <v>182</v>
      </c>
      <c r="M41" s="56"/>
      <c r="N41" s="80" t="s">
        <v>214</v>
      </c>
      <c r="O41" s="76" t="s">
        <v>215</v>
      </c>
    </row>
    <row r="42">
      <c r="A42" s="59">
        <v>46076.0</v>
      </c>
      <c r="B42" s="60" t="s">
        <v>169</v>
      </c>
      <c r="C42" s="60" t="s">
        <v>216</v>
      </c>
      <c r="D42" s="62" t="s">
        <v>151</v>
      </c>
      <c r="E42" s="62" t="s">
        <v>156</v>
      </c>
      <c r="F42" s="62"/>
      <c r="G42" s="62"/>
      <c r="H42" s="62"/>
      <c r="I42" s="62">
        <v>4.0</v>
      </c>
      <c r="J42" s="59">
        <v>46076.0</v>
      </c>
      <c r="K42" s="63"/>
      <c r="L42" s="64" t="s">
        <v>154</v>
      </c>
      <c r="M42" s="66"/>
      <c r="N42" s="65" t="s">
        <v>217</v>
      </c>
      <c r="O42" s="77" t="s">
        <v>218</v>
      </c>
    </row>
    <row r="43">
      <c r="A43" s="68">
        <v>46083.0</v>
      </c>
      <c r="B43" s="78" t="s">
        <v>169</v>
      </c>
      <c r="C43" s="81" t="s">
        <v>219</v>
      </c>
      <c r="D43" s="70" t="s">
        <v>159</v>
      </c>
      <c r="E43" s="70" t="s">
        <v>156</v>
      </c>
      <c r="F43" s="70"/>
      <c r="G43" s="70"/>
      <c r="H43" s="70"/>
      <c r="I43" s="70">
        <v>5.0</v>
      </c>
      <c r="J43" s="68">
        <v>46083.0</v>
      </c>
      <c r="K43" s="71"/>
      <c r="L43" s="55" t="s">
        <v>182</v>
      </c>
      <c r="M43" s="79"/>
      <c r="N43" s="82" t="s">
        <v>220</v>
      </c>
      <c r="O43" s="83" t="s">
        <v>221</v>
      </c>
    </row>
    <row r="44">
      <c r="A44" s="51">
        <v>46083.0</v>
      </c>
      <c r="B44" s="52" t="s">
        <v>169</v>
      </c>
      <c r="C44" s="84" t="s">
        <v>222</v>
      </c>
      <c r="D44" s="54" t="s">
        <v>159</v>
      </c>
      <c r="E44" s="54" t="s">
        <v>156</v>
      </c>
      <c r="F44" s="54" t="s">
        <v>198</v>
      </c>
      <c r="G44" s="54" t="s">
        <v>223</v>
      </c>
      <c r="H44" s="54" t="s">
        <v>224</v>
      </c>
      <c r="I44" s="54">
        <v>8.0</v>
      </c>
      <c r="J44" s="51">
        <v>46083.0</v>
      </c>
      <c r="K44" s="58"/>
      <c r="L44" s="55" t="s">
        <v>182</v>
      </c>
      <c r="M44" s="56"/>
      <c r="N44" s="80" t="s">
        <v>225</v>
      </c>
      <c r="O44" s="76" t="s">
        <v>226</v>
      </c>
    </row>
    <row r="45">
      <c r="A45" s="51">
        <v>46083.0</v>
      </c>
      <c r="B45" s="52" t="s">
        <v>169</v>
      </c>
      <c r="C45" s="84" t="s">
        <v>227</v>
      </c>
      <c r="D45" s="54" t="s">
        <v>159</v>
      </c>
      <c r="E45" s="54" t="s">
        <v>156</v>
      </c>
      <c r="F45" s="54" t="s">
        <v>198</v>
      </c>
      <c r="G45" s="54" t="s">
        <v>228</v>
      </c>
      <c r="H45" s="54" t="s">
        <v>224</v>
      </c>
      <c r="I45" s="54">
        <v>4.0</v>
      </c>
      <c r="J45" s="51">
        <v>46083.0</v>
      </c>
      <c r="K45" s="58"/>
      <c r="L45" s="55" t="s">
        <v>182</v>
      </c>
      <c r="M45" s="56"/>
      <c r="N45" s="80" t="s">
        <v>229</v>
      </c>
      <c r="O45" s="76" t="s">
        <v>230</v>
      </c>
    </row>
    <row r="46">
      <c r="A46" s="59">
        <v>46083.0</v>
      </c>
      <c r="B46" s="60" t="s">
        <v>169</v>
      </c>
      <c r="C46" s="61" t="s">
        <v>231</v>
      </c>
      <c r="D46" s="62" t="s">
        <v>159</v>
      </c>
      <c r="E46" s="62" t="s">
        <v>156</v>
      </c>
      <c r="F46" s="62"/>
      <c r="G46" s="62"/>
      <c r="H46" s="62"/>
      <c r="I46" s="62">
        <v>6.0</v>
      </c>
      <c r="J46" s="59">
        <v>46083.0</v>
      </c>
      <c r="K46" s="63"/>
      <c r="L46" s="64" t="s">
        <v>182</v>
      </c>
      <c r="M46" s="85"/>
      <c r="N46" s="65" t="s">
        <v>232</v>
      </c>
      <c r="O46" s="61" t="s">
        <v>233</v>
      </c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>
      <c r="A47" s="51">
        <v>46090.0</v>
      </c>
      <c r="B47" s="52" t="s">
        <v>169</v>
      </c>
      <c r="C47" s="84" t="s">
        <v>234</v>
      </c>
      <c r="D47" s="54" t="s">
        <v>159</v>
      </c>
      <c r="E47" s="54" t="s">
        <v>156</v>
      </c>
      <c r="F47" s="54"/>
      <c r="G47" s="54"/>
      <c r="H47" s="54"/>
      <c r="I47" s="54">
        <v>7.0</v>
      </c>
      <c r="J47" s="51">
        <v>46090.0</v>
      </c>
      <c r="K47" s="58"/>
      <c r="L47" s="55" t="s">
        <v>182</v>
      </c>
      <c r="M47" s="56"/>
      <c r="N47" s="80" t="s">
        <v>235</v>
      </c>
      <c r="O47" s="86" t="s">
        <v>236</v>
      </c>
    </row>
    <row r="48">
      <c r="A48" s="51">
        <v>46090.0</v>
      </c>
      <c r="B48" s="52" t="s">
        <v>169</v>
      </c>
      <c r="C48" s="87" t="s">
        <v>237</v>
      </c>
      <c r="D48" s="54" t="s">
        <v>159</v>
      </c>
      <c r="E48" s="54" t="s">
        <v>156</v>
      </c>
      <c r="F48" s="54"/>
      <c r="G48" s="54"/>
      <c r="H48" s="54"/>
      <c r="I48" s="5">
        <v>3.0</v>
      </c>
      <c r="J48" s="51">
        <v>46090.0</v>
      </c>
      <c r="L48" s="55" t="s">
        <v>154</v>
      </c>
      <c r="N48" s="36"/>
      <c r="O48" s="88"/>
    </row>
    <row r="49">
      <c r="A49" s="51">
        <v>46090.0</v>
      </c>
      <c r="B49" s="52" t="s">
        <v>169</v>
      </c>
      <c r="C49" s="87" t="s">
        <v>238</v>
      </c>
      <c r="D49" s="54" t="s">
        <v>159</v>
      </c>
      <c r="E49" s="54" t="s">
        <v>156</v>
      </c>
      <c r="F49" s="54"/>
      <c r="G49" s="54"/>
      <c r="H49" s="54"/>
      <c r="I49" s="5">
        <v>3.0</v>
      </c>
      <c r="J49" s="51">
        <v>46090.0</v>
      </c>
      <c r="L49" s="55" t="s">
        <v>182</v>
      </c>
      <c r="N49" s="80" t="s">
        <v>239</v>
      </c>
      <c r="O49" s="76" t="s">
        <v>240</v>
      </c>
    </row>
    <row r="50">
      <c r="A50" s="51">
        <v>46090.0</v>
      </c>
      <c r="B50" s="52" t="s">
        <v>169</v>
      </c>
      <c r="C50" s="87" t="s">
        <v>241</v>
      </c>
      <c r="D50" s="54" t="s">
        <v>159</v>
      </c>
      <c r="E50" s="54" t="s">
        <v>156</v>
      </c>
      <c r="F50" s="54"/>
      <c r="G50" s="54"/>
      <c r="H50" s="54"/>
      <c r="I50" s="5">
        <v>5.0</v>
      </c>
      <c r="J50" s="51">
        <v>46090.0</v>
      </c>
      <c r="L50" s="55" t="s">
        <v>154</v>
      </c>
      <c r="N50" s="36"/>
      <c r="O50" s="57"/>
    </row>
    <row r="51">
      <c r="A51" s="51">
        <v>46090.0</v>
      </c>
      <c r="B51" s="52" t="s">
        <v>169</v>
      </c>
      <c r="C51" s="53" t="s">
        <v>242</v>
      </c>
      <c r="D51" s="54" t="s">
        <v>151</v>
      </c>
      <c r="E51" s="54" t="s">
        <v>156</v>
      </c>
      <c r="F51" s="54"/>
      <c r="G51" s="54"/>
      <c r="H51" s="54"/>
      <c r="I51" s="5">
        <v>8.0</v>
      </c>
      <c r="J51" s="51">
        <v>46090.0</v>
      </c>
      <c r="L51" s="55" t="s">
        <v>154</v>
      </c>
      <c r="N51" s="36"/>
      <c r="O51" s="88"/>
    </row>
    <row r="52">
      <c r="A52" s="51">
        <v>46090.0</v>
      </c>
      <c r="B52" s="52" t="s">
        <v>169</v>
      </c>
      <c r="C52" s="53" t="s">
        <v>243</v>
      </c>
      <c r="D52" s="54" t="s">
        <v>159</v>
      </c>
      <c r="E52" s="54" t="s">
        <v>152</v>
      </c>
      <c r="F52" s="54"/>
      <c r="G52" s="54"/>
      <c r="H52" s="54"/>
      <c r="I52" s="5">
        <v>3.0</v>
      </c>
      <c r="J52" s="51">
        <v>46094.0</v>
      </c>
      <c r="L52" s="55" t="s">
        <v>154</v>
      </c>
      <c r="N52" s="80" t="s">
        <v>244</v>
      </c>
      <c r="O52" s="86" t="s">
        <v>245</v>
      </c>
    </row>
    <row r="53">
      <c r="A53" s="59">
        <v>46090.0</v>
      </c>
      <c r="B53" s="60" t="s">
        <v>169</v>
      </c>
      <c r="C53" s="61" t="s">
        <v>246</v>
      </c>
      <c r="D53" s="62" t="s">
        <v>159</v>
      </c>
      <c r="E53" s="62" t="s">
        <v>152</v>
      </c>
      <c r="F53" s="62"/>
      <c r="G53" s="62"/>
      <c r="H53" s="62"/>
      <c r="I53" s="89">
        <v>3.0</v>
      </c>
      <c r="J53" s="59">
        <v>46094.0</v>
      </c>
      <c r="K53" s="85"/>
      <c r="L53" s="64" t="s">
        <v>182</v>
      </c>
      <c r="M53" s="85"/>
      <c r="N53" s="65" t="s">
        <v>247</v>
      </c>
      <c r="O53" s="90" t="s">
        <v>248</v>
      </c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>
      <c r="A54" s="51">
        <v>46097.0</v>
      </c>
      <c r="B54" s="52" t="s">
        <v>169</v>
      </c>
      <c r="C54" s="55" t="s">
        <v>249</v>
      </c>
      <c r="D54" s="54" t="s">
        <v>159</v>
      </c>
      <c r="E54" s="54" t="s">
        <v>152</v>
      </c>
      <c r="F54" s="54" t="s">
        <v>198</v>
      </c>
      <c r="G54" s="54" t="s">
        <v>223</v>
      </c>
      <c r="H54" s="54" t="s">
        <v>250</v>
      </c>
      <c r="I54" s="5">
        <v>6.0</v>
      </c>
      <c r="J54" s="51">
        <v>46097.0</v>
      </c>
      <c r="K54" s="58"/>
      <c r="L54" s="55" t="s">
        <v>182</v>
      </c>
      <c r="M54" s="56"/>
      <c r="N54" s="91" t="s">
        <v>251</v>
      </c>
      <c r="O54" s="76" t="s">
        <v>252</v>
      </c>
    </row>
    <row r="55">
      <c r="A55" s="51">
        <v>46097.0</v>
      </c>
      <c r="B55" s="52" t="s">
        <v>169</v>
      </c>
      <c r="C55" s="55" t="s">
        <v>253</v>
      </c>
      <c r="D55" s="54" t="s">
        <v>159</v>
      </c>
      <c r="E55" s="54" t="s">
        <v>156</v>
      </c>
      <c r="F55" s="54"/>
      <c r="G55" s="54"/>
      <c r="H55" s="54" t="s">
        <v>254</v>
      </c>
      <c r="I55" s="54">
        <v>5.0</v>
      </c>
      <c r="J55" s="51">
        <v>46097.0</v>
      </c>
      <c r="K55" s="58"/>
      <c r="L55" s="55" t="s">
        <v>182</v>
      </c>
      <c r="M55" s="56"/>
      <c r="N55" s="80" t="s">
        <v>255</v>
      </c>
      <c r="O55" s="76" t="s">
        <v>256</v>
      </c>
    </row>
    <row r="56">
      <c r="A56" s="59">
        <v>46097.0</v>
      </c>
      <c r="B56" s="60" t="s">
        <v>169</v>
      </c>
      <c r="C56" s="64" t="s">
        <v>257</v>
      </c>
      <c r="D56" s="62" t="s">
        <v>151</v>
      </c>
      <c r="E56" s="62" t="s">
        <v>156</v>
      </c>
      <c r="F56" s="62"/>
      <c r="G56" s="62"/>
      <c r="H56" s="62" t="s">
        <v>254</v>
      </c>
      <c r="I56" s="62">
        <v>5.0</v>
      </c>
      <c r="J56" s="59">
        <v>46097.0</v>
      </c>
      <c r="K56" s="63"/>
      <c r="L56" s="64" t="s">
        <v>154</v>
      </c>
      <c r="M56" s="61" t="s">
        <v>258</v>
      </c>
      <c r="N56" s="65" t="s">
        <v>259</v>
      </c>
      <c r="O56" s="77" t="s">
        <v>260</v>
      </c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>
      <c r="A57" s="51">
        <v>46104.0</v>
      </c>
      <c r="B57" s="52" t="s">
        <v>169</v>
      </c>
      <c r="C57" s="55" t="s">
        <v>261</v>
      </c>
      <c r="D57" s="54" t="s">
        <v>159</v>
      </c>
      <c r="E57" s="54" t="s">
        <v>152</v>
      </c>
      <c r="F57" s="54" t="s">
        <v>262</v>
      </c>
      <c r="G57" s="54" t="s">
        <v>263</v>
      </c>
      <c r="H57" s="54" t="s">
        <v>250</v>
      </c>
      <c r="I57" s="5">
        <v>3.0</v>
      </c>
      <c r="J57" s="51">
        <v>46104.0</v>
      </c>
      <c r="K57" s="58"/>
      <c r="L57" s="55" t="s">
        <v>154</v>
      </c>
      <c r="M57" s="56"/>
      <c r="N57" s="91" t="s">
        <v>264</v>
      </c>
      <c r="O57" s="57"/>
    </row>
    <row r="58">
      <c r="A58" s="51">
        <v>46104.0</v>
      </c>
      <c r="B58" s="52" t="s">
        <v>169</v>
      </c>
      <c r="C58" s="53" t="s">
        <v>265</v>
      </c>
      <c r="D58" s="92" t="s">
        <v>159</v>
      </c>
      <c r="E58" s="92" t="s">
        <v>152</v>
      </c>
      <c r="F58" s="54" t="s">
        <v>262</v>
      </c>
      <c r="G58" s="54" t="s">
        <v>266</v>
      </c>
      <c r="H58" s="54" t="s">
        <v>250</v>
      </c>
      <c r="I58" s="93">
        <v>6.0</v>
      </c>
      <c r="J58" s="94">
        <v>46104.0</v>
      </c>
      <c r="K58" s="95"/>
      <c r="L58" s="55" t="s">
        <v>154</v>
      </c>
      <c r="M58" s="56"/>
      <c r="N58" s="91" t="s">
        <v>264</v>
      </c>
      <c r="O58" s="57"/>
    </row>
    <row r="59">
      <c r="A59" s="59">
        <v>46104.0</v>
      </c>
      <c r="B59" s="60" t="s">
        <v>169</v>
      </c>
      <c r="C59" s="64" t="s">
        <v>267</v>
      </c>
      <c r="D59" s="96" t="s">
        <v>159</v>
      </c>
      <c r="E59" s="96" t="s">
        <v>152</v>
      </c>
      <c r="F59" s="97" t="s">
        <v>268</v>
      </c>
      <c r="G59" s="97" t="s">
        <v>269</v>
      </c>
      <c r="H59" s="97" t="s">
        <v>250</v>
      </c>
      <c r="I59" s="98">
        <v>3.0</v>
      </c>
      <c r="J59" s="99">
        <v>46104.0</v>
      </c>
      <c r="K59" s="63"/>
      <c r="L59" s="55" t="s">
        <v>182</v>
      </c>
      <c r="M59" s="66"/>
      <c r="N59" s="65" t="s">
        <v>244</v>
      </c>
      <c r="O59" s="77" t="s">
        <v>270</v>
      </c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>
      <c r="A60" s="51">
        <v>46111.0</v>
      </c>
      <c r="B60" s="52" t="s">
        <v>169</v>
      </c>
      <c r="C60" s="53" t="s">
        <v>271</v>
      </c>
      <c r="D60" s="92" t="s">
        <v>159</v>
      </c>
      <c r="E60" s="92" t="s">
        <v>152</v>
      </c>
      <c r="F60" s="54" t="s">
        <v>198</v>
      </c>
      <c r="G60" s="54" t="s">
        <v>223</v>
      </c>
      <c r="H60" s="54" t="s">
        <v>272</v>
      </c>
      <c r="I60" s="54">
        <v>3.0</v>
      </c>
      <c r="J60" s="94">
        <v>46111.0</v>
      </c>
      <c r="K60" s="58"/>
      <c r="L60" s="72" t="s">
        <v>154</v>
      </c>
      <c r="M60" s="56"/>
      <c r="N60" s="80" t="s">
        <v>273</v>
      </c>
      <c r="O60" s="76" t="s">
        <v>274</v>
      </c>
    </row>
    <row r="61">
      <c r="A61" s="51">
        <v>46111.0</v>
      </c>
      <c r="B61" s="52" t="s">
        <v>169</v>
      </c>
      <c r="C61" s="55" t="s">
        <v>275</v>
      </c>
      <c r="D61" s="92" t="s">
        <v>159</v>
      </c>
      <c r="E61" s="92" t="s">
        <v>152</v>
      </c>
      <c r="F61" s="54" t="s">
        <v>198</v>
      </c>
      <c r="G61" s="54" t="s">
        <v>223</v>
      </c>
      <c r="H61" s="54" t="s">
        <v>276</v>
      </c>
      <c r="I61" s="54">
        <v>3.0</v>
      </c>
      <c r="J61" s="94">
        <v>46111.0</v>
      </c>
      <c r="K61" s="58"/>
      <c r="L61" s="55" t="s">
        <v>182</v>
      </c>
      <c r="M61" s="56"/>
      <c r="N61" s="80" t="s">
        <v>194</v>
      </c>
      <c r="O61" s="76" t="s">
        <v>277</v>
      </c>
    </row>
    <row r="62">
      <c r="A62" s="51">
        <v>46111.0</v>
      </c>
      <c r="B62" s="52" t="s">
        <v>169</v>
      </c>
      <c r="C62" s="53" t="s">
        <v>278</v>
      </c>
      <c r="D62" s="92" t="s">
        <v>159</v>
      </c>
      <c r="E62" s="92" t="s">
        <v>152</v>
      </c>
      <c r="F62" s="54" t="s">
        <v>198</v>
      </c>
      <c r="G62" s="54" t="s">
        <v>223</v>
      </c>
      <c r="H62" s="54" t="s">
        <v>279</v>
      </c>
      <c r="I62" s="54">
        <v>3.0</v>
      </c>
      <c r="J62" s="94">
        <v>46112.0</v>
      </c>
      <c r="K62" s="58"/>
      <c r="L62" s="55" t="s">
        <v>182</v>
      </c>
      <c r="M62" s="56"/>
      <c r="N62" s="80" t="s">
        <v>273</v>
      </c>
      <c r="O62" s="76" t="s">
        <v>280</v>
      </c>
    </row>
    <row r="63">
      <c r="A63" s="59">
        <v>46111.0</v>
      </c>
      <c r="B63" s="60" t="s">
        <v>169</v>
      </c>
      <c r="C63" s="100" t="s">
        <v>281</v>
      </c>
      <c r="D63" s="97" t="s">
        <v>151</v>
      </c>
      <c r="E63" s="97" t="s">
        <v>156</v>
      </c>
      <c r="F63" s="62" t="s">
        <v>282</v>
      </c>
      <c r="G63" s="62" t="s">
        <v>283</v>
      </c>
      <c r="H63" s="62" t="s">
        <v>284</v>
      </c>
      <c r="I63" s="62">
        <v>8.0</v>
      </c>
      <c r="J63" s="99">
        <v>46112.0</v>
      </c>
      <c r="K63" s="63"/>
      <c r="L63" s="64" t="s">
        <v>182</v>
      </c>
      <c r="M63" s="66"/>
      <c r="N63" s="65" t="s">
        <v>285</v>
      </c>
      <c r="O63" s="77" t="s">
        <v>286</v>
      </c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>
      <c r="A64" s="51">
        <v>46118.0</v>
      </c>
      <c r="B64" s="52" t="s">
        <v>169</v>
      </c>
      <c r="C64" s="55" t="s">
        <v>287</v>
      </c>
      <c r="D64" s="101" t="s">
        <v>159</v>
      </c>
      <c r="E64" s="92" t="s">
        <v>152</v>
      </c>
      <c r="F64" s="54" t="s">
        <v>198</v>
      </c>
      <c r="G64" s="54" t="s">
        <v>223</v>
      </c>
      <c r="H64" s="54" t="s">
        <v>288</v>
      </c>
      <c r="I64" s="54">
        <v>3.0</v>
      </c>
      <c r="J64" s="51">
        <v>46119.0</v>
      </c>
      <c r="K64" s="58"/>
      <c r="L64" s="55" t="s">
        <v>289</v>
      </c>
      <c r="M64" s="56"/>
      <c r="N64" s="36"/>
      <c r="O64" s="76" t="s">
        <v>290</v>
      </c>
    </row>
    <row r="65">
      <c r="A65" s="59">
        <v>46118.0</v>
      </c>
      <c r="B65" s="60" t="s">
        <v>169</v>
      </c>
      <c r="C65" s="64" t="s">
        <v>291</v>
      </c>
      <c r="D65" s="97" t="s">
        <v>159</v>
      </c>
      <c r="E65" s="96" t="s">
        <v>152</v>
      </c>
      <c r="F65" s="97" t="s">
        <v>282</v>
      </c>
      <c r="G65" s="97" t="s">
        <v>292</v>
      </c>
      <c r="H65" s="97" t="s">
        <v>279</v>
      </c>
      <c r="I65" s="102">
        <v>2.0</v>
      </c>
      <c r="J65" s="99">
        <v>46119.0</v>
      </c>
      <c r="K65" s="103"/>
      <c r="L65" s="64" t="s">
        <v>154</v>
      </c>
      <c r="M65" s="66"/>
      <c r="N65" s="74"/>
      <c r="O65" s="77" t="s">
        <v>293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>
      <c r="A66" s="51">
        <v>46125.0</v>
      </c>
      <c r="B66" s="52" t="s">
        <v>169</v>
      </c>
      <c r="C66" s="53" t="s">
        <v>294</v>
      </c>
      <c r="D66" s="101" t="s">
        <v>151</v>
      </c>
      <c r="E66" s="92" t="s">
        <v>152</v>
      </c>
      <c r="F66" s="54" t="s">
        <v>295</v>
      </c>
      <c r="G66" s="54" t="s">
        <v>296</v>
      </c>
      <c r="H66" s="54" t="s">
        <v>288</v>
      </c>
      <c r="I66" s="54">
        <v>3.0</v>
      </c>
      <c r="J66" s="51">
        <v>46128.0</v>
      </c>
      <c r="K66" s="58"/>
      <c r="L66" s="55" t="s">
        <v>297</v>
      </c>
      <c r="M66" s="56"/>
      <c r="N66" s="80" t="s">
        <v>298</v>
      </c>
      <c r="O66" s="57"/>
    </row>
    <row r="67">
      <c r="A67" s="51">
        <v>46125.0</v>
      </c>
      <c r="B67" s="52" t="s">
        <v>169</v>
      </c>
      <c r="C67" s="53" t="s">
        <v>299</v>
      </c>
      <c r="D67" s="101" t="s">
        <v>151</v>
      </c>
      <c r="E67" s="101" t="s">
        <v>156</v>
      </c>
      <c r="F67" s="54" t="s">
        <v>198</v>
      </c>
      <c r="G67" s="54" t="s">
        <v>266</v>
      </c>
      <c r="H67" s="54" t="s">
        <v>300</v>
      </c>
      <c r="I67" s="54">
        <v>3.0</v>
      </c>
      <c r="J67" s="51">
        <v>46128.0</v>
      </c>
      <c r="K67" s="58"/>
      <c r="L67" s="55" t="s">
        <v>297</v>
      </c>
      <c r="M67" s="56"/>
      <c r="N67" s="36"/>
      <c r="O67" s="57"/>
    </row>
    <row r="68">
      <c r="A68" s="58"/>
      <c r="B68" s="104"/>
      <c r="C68" s="56"/>
      <c r="D68" s="58"/>
      <c r="E68" s="58"/>
      <c r="F68" s="58"/>
      <c r="G68" s="58"/>
      <c r="H68" s="58"/>
      <c r="I68" s="58"/>
      <c r="J68" s="58"/>
      <c r="K68" s="58"/>
      <c r="L68" s="56"/>
      <c r="M68" s="56"/>
      <c r="N68" s="36"/>
      <c r="O68" s="57"/>
    </row>
    <row r="69">
      <c r="A69" s="58"/>
      <c r="B69" s="104"/>
      <c r="C69" s="56"/>
      <c r="D69" s="58"/>
      <c r="E69" s="58"/>
      <c r="F69" s="58"/>
      <c r="G69" s="58"/>
      <c r="H69" s="58"/>
      <c r="I69" s="58"/>
      <c r="J69" s="58"/>
      <c r="K69" s="58"/>
      <c r="L69" s="56"/>
      <c r="M69" s="56"/>
      <c r="N69" s="36"/>
      <c r="O69" s="57"/>
    </row>
    <row r="70">
      <c r="A70" s="58"/>
      <c r="B70" s="104"/>
      <c r="C70" s="56"/>
      <c r="D70" s="58"/>
      <c r="E70" s="58"/>
      <c r="F70" s="58"/>
      <c r="G70" s="58"/>
      <c r="H70" s="58"/>
      <c r="I70" s="58"/>
      <c r="J70" s="58"/>
      <c r="K70" s="58"/>
      <c r="L70" s="56"/>
      <c r="M70" s="56"/>
      <c r="N70" s="36"/>
      <c r="O70" s="57"/>
    </row>
    <row r="71">
      <c r="A71" s="58"/>
      <c r="B71" s="104"/>
      <c r="C71" s="56"/>
      <c r="D71" s="58"/>
      <c r="E71" s="58"/>
      <c r="F71" s="58"/>
      <c r="G71" s="58"/>
      <c r="H71" s="58"/>
      <c r="I71" s="58"/>
      <c r="J71" s="58"/>
      <c r="K71" s="58"/>
      <c r="L71" s="56"/>
      <c r="M71" s="56"/>
      <c r="N71" s="36"/>
      <c r="O71" s="57"/>
    </row>
    <row r="72">
      <c r="A72" s="58"/>
      <c r="B72" s="104"/>
      <c r="C72" s="56"/>
      <c r="D72" s="58"/>
      <c r="E72" s="58"/>
      <c r="F72" s="58"/>
      <c r="G72" s="58"/>
      <c r="H72" s="58"/>
      <c r="I72" s="58"/>
      <c r="J72" s="58"/>
      <c r="K72" s="58"/>
      <c r="L72" s="56"/>
      <c r="M72" s="56"/>
      <c r="N72" s="36"/>
      <c r="O72" s="57"/>
    </row>
    <row r="73">
      <c r="A73" s="58"/>
      <c r="B73" s="104"/>
      <c r="C73" s="56"/>
      <c r="D73" s="58"/>
      <c r="E73" s="58"/>
      <c r="F73" s="58"/>
      <c r="G73" s="58"/>
      <c r="H73" s="58"/>
      <c r="I73" s="58"/>
      <c r="J73" s="58"/>
      <c r="K73" s="58"/>
      <c r="L73" s="56"/>
      <c r="M73" s="56"/>
      <c r="N73" s="36"/>
      <c r="O73" s="57"/>
    </row>
    <row r="74">
      <c r="A74" s="58"/>
      <c r="B74" s="104"/>
      <c r="C74" s="56"/>
      <c r="D74" s="58"/>
      <c r="E74" s="58"/>
      <c r="F74" s="58"/>
      <c r="G74" s="58"/>
      <c r="H74" s="58"/>
      <c r="I74" s="58"/>
      <c r="J74" s="58"/>
      <c r="K74" s="58"/>
      <c r="L74" s="56"/>
      <c r="M74" s="56"/>
      <c r="N74" s="36"/>
      <c r="O74" s="57"/>
    </row>
    <row r="75">
      <c r="A75" s="58"/>
      <c r="B75" s="104"/>
      <c r="C75" s="56"/>
      <c r="D75" s="58"/>
      <c r="E75" s="58"/>
      <c r="F75" s="58"/>
      <c r="G75" s="58"/>
      <c r="H75" s="58"/>
      <c r="I75" s="58"/>
      <c r="J75" s="58"/>
      <c r="K75" s="58"/>
      <c r="L75" s="56"/>
      <c r="M75" s="56"/>
      <c r="N75" s="36"/>
      <c r="O75" s="57"/>
    </row>
    <row r="76">
      <c r="A76" s="58"/>
      <c r="B76" s="104"/>
      <c r="C76" s="56"/>
      <c r="D76" s="58"/>
      <c r="E76" s="58"/>
      <c r="F76" s="58"/>
      <c r="G76" s="58"/>
      <c r="H76" s="58"/>
      <c r="I76" s="58"/>
      <c r="J76" s="58"/>
      <c r="K76" s="58"/>
      <c r="L76" s="56"/>
      <c r="M76" s="56"/>
      <c r="N76" s="36"/>
      <c r="O76" s="57"/>
    </row>
    <row r="77">
      <c r="A77" s="58"/>
      <c r="B77" s="104"/>
      <c r="C77" s="56"/>
      <c r="D77" s="58"/>
      <c r="E77" s="58"/>
      <c r="F77" s="58"/>
      <c r="G77" s="58"/>
      <c r="H77" s="58"/>
      <c r="I77" s="58"/>
      <c r="J77" s="58"/>
      <c r="K77" s="58"/>
      <c r="L77" s="56"/>
      <c r="M77" s="56"/>
      <c r="N77" s="36"/>
      <c r="O77" s="57"/>
    </row>
    <row r="78">
      <c r="A78" s="58"/>
      <c r="B78" s="104"/>
      <c r="C78" s="56"/>
      <c r="D78" s="58"/>
      <c r="E78" s="58"/>
      <c r="F78" s="58"/>
      <c r="G78" s="58"/>
      <c r="H78" s="58"/>
      <c r="I78" s="58"/>
      <c r="J78" s="58"/>
      <c r="K78" s="58"/>
      <c r="L78" s="56"/>
      <c r="M78" s="56"/>
      <c r="N78" s="36"/>
      <c r="O78" s="57"/>
    </row>
    <row r="79">
      <c r="A79" s="58"/>
      <c r="B79" s="104"/>
      <c r="C79" s="56"/>
      <c r="D79" s="58"/>
      <c r="E79" s="58"/>
      <c r="F79" s="58"/>
      <c r="G79" s="58"/>
      <c r="H79" s="58"/>
      <c r="I79" s="58"/>
      <c r="J79" s="58"/>
      <c r="K79" s="58"/>
      <c r="L79" s="56"/>
      <c r="M79" s="56"/>
      <c r="N79" s="36"/>
      <c r="O79" s="57"/>
    </row>
    <row r="80">
      <c r="A80" s="58"/>
      <c r="B80" s="104"/>
      <c r="C80" s="56"/>
      <c r="D80" s="58"/>
      <c r="E80" s="58"/>
      <c r="F80" s="58"/>
      <c r="G80" s="58"/>
      <c r="H80" s="58"/>
      <c r="I80" s="58"/>
      <c r="J80" s="58"/>
      <c r="K80" s="58"/>
      <c r="L80" s="56"/>
      <c r="M80" s="56"/>
      <c r="N80" s="36"/>
      <c r="O80" s="57"/>
    </row>
    <row r="81">
      <c r="A81" s="58"/>
      <c r="B81" s="104"/>
      <c r="C81" s="56"/>
      <c r="D81" s="58"/>
      <c r="E81" s="58"/>
      <c r="F81" s="58"/>
      <c r="G81" s="58"/>
      <c r="H81" s="58"/>
      <c r="I81" s="58"/>
      <c r="J81" s="58"/>
      <c r="K81" s="58"/>
      <c r="L81" s="56"/>
      <c r="M81" s="56"/>
      <c r="N81" s="36"/>
      <c r="O81" s="57"/>
    </row>
    <row r="82">
      <c r="A82" s="58"/>
      <c r="B82" s="104"/>
      <c r="C82" s="56"/>
      <c r="D82" s="58"/>
      <c r="E82" s="58"/>
      <c r="F82" s="58"/>
      <c r="G82" s="58"/>
      <c r="H82" s="58"/>
      <c r="I82" s="58"/>
      <c r="J82" s="58"/>
      <c r="K82" s="58"/>
      <c r="L82" s="56"/>
      <c r="M82" s="56"/>
      <c r="N82" s="36"/>
      <c r="O82" s="57"/>
    </row>
    <row r="83">
      <c r="A83" s="58"/>
      <c r="B83" s="104"/>
      <c r="C83" s="56"/>
      <c r="D83" s="58"/>
      <c r="E83" s="58"/>
      <c r="F83" s="58"/>
      <c r="G83" s="58"/>
      <c r="H83" s="58"/>
      <c r="I83" s="58"/>
      <c r="J83" s="58"/>
      <c r="K83" s="58"/>
      <c r="L83" s="56"/>
      <c r="M83" s="56"/>
      <c r="N83" s="36"/>
      <c r="O83" s="57"/>
    </row>
    <row r="84">
      <c r="A84" s="58"/>
      <c r="B84" s="104"/>
      <c r="C84" s="56"/>
      <c r="D84" s="58"/>
      <c r="E84" s="58"/>
      <c r="F84" s="58"/>
      <c r="G84" s="58"/>
      <c r="H84" s="58"/>
      <c r="I84" s="58"/>
      <c r="J84" s="58"/>
      <c r="K84" s="58"/>
      <c r="L84" s="56"/>
      <c r="M84" s="56"/>
      <c r="N84" s="36"/>
      <c r="O84" s="57"/>
    </row>
    <row r="85">
      <c r="A85" s="58"/>
      <c r="B85" s="104"/>
      <c r="C85" s="56"/>
      <c r="D85" s="58"/>
      <c r="E85" s="58"/>
      <c r="F85" s="58"/>
      <c r="G85" s="58"/>
      <c r="H85" s="58"/>
      <c r="I85" s="58"/>
      <c r="J85" s="58"/>
      <c r="K85" s="58"/>
      <c r="L85" s="56"/>
      <c r="M85" s="56"/>
      <c r="N85" s="36"/>
      <c r="O85" s="57"/>
    </row>
    <row r="86">
      <c r="A86" s="58"/>
      <c r="B86" s="104"/>
      <c r="C86" s="56"/>
      <c r="D86" s="58"/>
      <c r="E86" s="58"/>
      <c r="F86" s="58"/>
      <c r="G86" s="58"/>
      <c r="H86" s="58"/>
      <c r="I86" s="58"/>
      <c r="J86" s="58"/>
      <c r="K86" s="58"/>
      <c r="L86" s="56"/>
      <c r="M86" s="56"/>
      <c r="N86" s="36"/>
      <c r="O86" s="57"/>
    </row>
    <row r="87">
      <c r="A87" s="58"/>
      <c r="B87" s="104"/>
      <c r="C87" s="56"/>
      <c r="D87" s="58"/>
      <c r="E87" s="58"/>
      <c r="F87" s="58"/>
      <c r="G87" s="58"/>
      <c r="H87" s="58"/>
      <c r="I87" s="58"/>
      <c r="J87" s="58"/>
      <c r="K87" s="58"/>
      <c r="L87" s="56"/>
      <c r="M87" s="56"/>
      <c r="N87" s="36"/>
      <c r="O87" s="57"/>
    </row>
    <row r="88">
      <c r="A88" s="58"/>
      <c r="B88" s="104"/>
      <c r="C88" s="56"/>
      <c r="D88" s="58"/>
      <c r="E88" s="58"/>
      <c r="F88" s="58"/>
      <c r="G88" s="58"/>
      <c r="H88" s="58"/>
      <c r="I88" s="58"/>
      <c r="J88" s="58"/>
      <c r="K88" s="58"/>
      <c r="L88" s="56"/>
      <c r="M88" s="56"/>
      <c r="N88" s="36"/>
      <c r="O88" s="57"/>
    </row>
    <row r="89">
      <c r="A89" s="58"/>
      <c r="B89" s="104"/>
      <c r="C89" s="56"/>
      <c r="D89" s="58"/>
      <c r="E89" s="58"/>
      <c r="F89" s="58"/>
      <c r="G89" s="58"/>
      <c r="H89" s="58"/>
      <c r="I89" s="58"/>
      <c r="J89" s="58"/>
      <c r="K89" s="58"/>
      <c r="L89" s="56"/>
      <c r="M89" s="56"/>
      <c r="N89" s="36"/>
      <c r="O89" s="57"/>
    </row>
    <row r="90">
      <c r="A90" s="58"/>
      <c r="B90" s="104"/>
      <c r="C90" s="56"/>
      <c r="D90" s="58"/>
      <c r="E90" s="58"/>
      <c r="F90" s="58"/>
      <c r="G90" s="58"/>
      <c r="H90" s="58"/>
      <c r="I90" s="58"/>
      <c r="J90" s="58"/>
      <c r="K90" s="58"/>
      <c r="L90" s="56"/>
      <c r="M90" s="56"/>
      <c r="N90" s="36"/>
      <c r="O90" s="57"/>
    </row>
    <row r="91">
      <c r="A91" s="58"/>
      <c r="B91" s="104"/>
      <c r="C91" s="56"/>
      <c r="D91" s="58"/>
      <c r="E91" s="58"/>
      <c r="F91" s="58"/>
      <c r="G91" s="58"/>
      <c r="H91" s="58"/>
      <c r="I91" s="58"/>
      <c r="J91" s="58"/>
      <c r="K91" s="58"/>
      <c r="L91" s="56"/>
      <c r="M91" s="56"/>
      <c r="N91" s="36"/>
      <c r="O91" s="57"/>
    </row>
    <row r="92">
      <c r="A92" s="58"/>
      <c r="B92" s="104"/>
      <c r="C92" s="56"/>
      <c r="D92" s="58"/>
      <c r="E92" s="58"/>
      <c r="F92" s="58"/>
      <c r="G92" s="58"/>
      <c r="H92" s="58"/>
      <c r="I92" s="58"/>
      <c r="J92" s="58"/>
      <c r="K92" s="58"/>
      <c r="L92" s="56"/>
      <c r="M92" s="56"/>
      <c r="N92" s="36"/>
      <c r="O92" s="57"/>
    </row>
    <row r="93">
      <c r="A93" s="58"/>
      <c r="B93" s="104"/>
      <c r="C93" s="56"/>
      <c r="D93" s="58"/>
      <c r="E93" s="58"/>
      <c r="F93" s="58"/>
      <c r="G93" s="58"/>
      <c r="H93" s="58"/>
      <c r="I93" s="58"/>
      <c r="J93" s="58"/>
      <c r="K93" s="58"/>
      <c r="L93" s="56"/>
      <c r="M93" s="56"/>
      <c r="N93" s="36"/>
      <c r="O93" s="57"/>
    </row>
    <row r="94">
      <c r="A94" s="58"/>
      <c r="B94" s="104"/>
      <c r="C94" s="56"/>
      <c r="D94" s="58"/>
      <c r="E94" s="58"/>
      <c r="F94" s="58"/>
      <c r="G94" s="58"/>
      <c r="H94" s="58"/>
      <c r="I94" s="58"/>
      <c r="J94" s="58"/>
      <c r="K94" s="58"/>
      <c r="L94" s="56"/>
      <c r="M94" s="56"/>
      <c r="N94" s="36"/>
      <c r="O94" s="57"/>
    </row>
    <row r="95">
      <c r="A95" s="58"/>
      <c r="B95" s="104"/>
      <c r="C95" s="56"/>
      <c r="D95" s="58"/>
      <c r="E95" s="58"/>
      <c r="F95" s="58"/>
      <c r="G95" s="58"/>
      <c r="H95" s="58"/>
      <c r="I95" s="58"/>
      <c r="J95" s="58"/>
      <c r="K95" s="58"/>
      <c r="L95" s="56"/>
      <c r="M95" s="56"/>
      <c r="N95" s="36"/>
      <c r="O95" s="57"/>
    </row>
    <row r="96">
      <c r="A96" s="58"/>
      <c r="B96" s="104"/>
      <c r="C96" s="56"/>
      <c r="D96" s="58"/>
      <c r="E96" s="58"/>
      <c r="F96" s="58"/>
      <c r="G96" s="58"/>
      <c r="H96" s="58"/>
      <c r="I96" s="58"/>
      <c r="J96" s="58"/>
      <c r="K96" s="58"/>
      <c r="L96" s="56"/>
      <c r="M96" s="56"/>
      <c r="N96" s="36"/>
      <c r="O96" s="57"/>
    </row>
    <row r="97">
      <c r="A97" s="58"/>
      <c r="B97" s="104"/>
      <c r="C97" s="56"/>
      <c r="D97" s="58"/>
      <c r="E97" s="58"/>
      <c r="F97" s="58"/>
      <c r="G97" s="58"/>
      <c r="H97" s="58"/>
      <c r="I97" s="58"/>
      <c r="J97" s="58"/>
      <c r="K97" s="58"/>
      <c r="L97" s="56"/>
      <c r="M97" s="56"/>
      <c r="N97" s="36"/>
      <c r="O97" s="57"/>
    </row>
    <row r="98">
      <c r="A98" s="58"/>
      <c r="B98" s="104"/>
      <c r="C98" s="56"/>
      <c r="D98" s="58"/>
      <c r="E98" s="58"/>
      <c r="F98" s="58"/>
      <c r="G98" s="58"/>
      <c r="H98" s="58"/>
      <c r="I98" s="58"/>
      <c r="J98" s="58"/>
      <c r="K98" s="58"/>
      <c r="L98" s="56"/>
      <c r="M98" s="56"/>
      <c r="N98" s="36"/>
      <c r="O98" s="57"/>
    </row>
    <row r="99">
      <c r="A99" s="58"/>
      <c r="B99" s="104"/>
      <c r="C99" s="56"/>
      <c r="D99" s="58"/>
      <c r="E99" s="58"/>
      <c r="F99" s="58"/>
      <c r="G99" s="58"/>
      <c r="H99" s="58"/>
      <c r="I99" s="58"/>
      <c r="J99" s="58"/>
      <c r="K99" s="58"/>
      <c r="L99" s="56"/>
      <c r="M99" s="56"/>
      <c r="N99" s="36"/>
      <c r="O99" s="57"/>
    </row>
    <row r="100">
      <c r="A100" s="58"/>
      <c r="B100" s="104"/>
      <c r="C100" s="56"/>
      <c r="D100" s="58"/>
      <c r="E100" s="58"/>
      <c r="F100" s="58"/>
      <c r="G100" s="58"/>
      <c r="H100" s="58"/>
      <c r="I100" s="58"/>
      <c r="J100" s="58"/>
      <c r="K100" s="58"/>
      <c r="L100" s="56"/>
      <c r="M100" s="56"/>
      <c r="N100" s="36"/>
      <c r="O100" s="57"/>
    </row>
    <row r="101">
      <c r="A101" s="58"/>
      <c r="B101" s="104"/>
      <c r="C101" s="56"/>
      <c r="D101" s="58"/>
      <c r="E101" s="58"/>
      <c r="F101" s="58"/>
      <c r="G101" s="58"/>
      <c r="H101" s="58"/>
      <c r="I101" s="58"/>
      <c r="J101" s="58"/>
      <c r="K101" s="58"/>
      <c r="L101" s="56"/>
      <c r="M101" s="56"/>
      <c r="N101" s="36"/>
      <c r="O101" s="57"/>
    </row>
    <row r="102">
      <c r="A102" s="58"/>
      <c r="B102" s="104"/>
      <c r="C102" s="56"/>
      <c r="D102" s="58"/>
      <c r="E102" s="58"/>
      <c r="F102" s="58"/>
      <c r="G102" s="58"/>
      <c r="H102" s="58"/>
      <c r="I102" s="58"/>
      <c r="J102" s="58"/>
      <c r="K102" s="58"/>
      <c r="L102" s="56"/>
      <c r="M102" s="56"/>
      <c r="N102" s="36"/>
      <c r="O102" s="57"/>
    </row>
    <row r="103">
      <c r="A103" s="58"/>
      <c r="B103" s="104"/>
      <c r="C103" s="56"/>
      <c r="D103" s="58"/>
      <c r="E103" s="58"/>
      <c r="F103" s="58"/>
      <c r="G103" s="58"/>
      <c r="H103" s="58"/>
      <c r="I103" s="58"/>
      <c r="J103" s="58"/>
      <c r="K103" s="58"/>
      <c r="L103" s="56"/>
      <c r="M103" s="56"/>
      <c r="N103" s="36"/>
      <c r="O103" s="57"/>
    </row>
    <row r="104">
      <c r="A104" s="58"/>
      <c r="B104" s="104"/>
      <c r="C104" s="56"/>
      <c r="D104" s="58"/>
      <c r="E104" s="58"/>
      <c r="F104" s="58"/>
      <c r="G104" s="58"/>
      <c r="H104" s="58"/>
      <c r="I104" s="58"/>
      <c r="J104" s="58"/>
      <c r="K104" s="58"/>
      <c r="L104" s="56"/>
      <c r="M104" s="56"/>
      <c r="N104" s="36"/>
      <c r="O104" s="57"/>
    </row>
    <row r="105">
      <c r="A105" s="58"/>
      <c r="B105" s="104"/>
      <c r="C105" s="56"/>
      <c r="D105" s="58"/>
      <c r="E105" s="58"/>
      <c r="F105" s="58"/>
      <c r="G105" s="58"/>
      <c r="H105" s="58"/>
      <c r="I105" s="58"/>
      <c r="J105" s="58"/>
      <c r="K105" s="58"/>
      <c r="L105" s="56"/>
      <c r="M105" s="56"/>
      <c r="N105" s="36"/>
      <c r="O105" s="57"/>
    </row>
    <row r="106">
      <c r="A106" s="58"/>
      <c r="B106" s="104"/>
      <c r="C106" s="56"/>
      <c r="D106" s="58"/>
      <c r="E106" s="58"/>
      <c r="F106" s="58"/>
      <c r="G106" s="58"/>
      <c r="H106" s="58"/>
      <c r="I106" s="58"/>
      <c r="J106" s="58"/>
      <c r="K106" s="58"/>
      <c r="L106" s="56"/>
      <c r="M106" s="56"/>
      <c r="N106" s="36"/>
      <c r="O106" s="57"/>
    </row>
    <row r="107">
      <c r="A107" s="58"/>
      <c r="B107" s="104"/>
      <c r="C107" s="56"/>
      <c r="D107" s="58"/>
      <c r="E107" s="58"/>
      <c r="F107" s="58"/>
      <c r="G107" s="58"/>
      <c r="H107" s="58"/>
      <c r="I107" s="58"/>
      <c r="J107" s="58"/>
      <c r="K107" s="58"/>
      <c r="L107" s="56"/>
      <c r="M107" s="56"/>
      <c r="N107" s="36"/>
      <c r="O107" s="57"/>
    </row>
    <row r="108">
      <c r="A108" s="58"/>
      <c r="B108" s="104"/>
      <c r="C108" s="56"/>
      <c r="D108" s="58"/>
      <c r="E108" s="58"/>
      <c r="F108" s="58"/>
      <c r="G108" s="58"/>
      <c r="H108" s="58"/>
      <c r="I108" s="58"/>
      <c r="J108" s="58"/>
      <c r="K108" s="58"/>
      <c r="L108" s="56"/>
      <c r="M108" s="56"/>
      <c r="N108" s="36"/>
      <c r="O108" s="57"/>
    </row>
    <row r="109">
      <c r="A109" s="58"/>
      <c r="B109" s="104"/>
      <c r="C109" s="56"/>
      <c r="D109" s="58"/>
      <c r="E109" s="58"/>
      <c r="F109" s="58"/>
      <c r="G109" s="58"/>
      <c r="H109" s="58"/>
      <c r="I109" s="58"/>
      <c r="J109" s="58"/>
      <c r="K109" s="58"/>
      <c r="L109" s="56"/>
      <c r="M109" s="56"/>
      <c r="N109" s="36"/>
      <c r="O109" s="57"/>
    </row>
    <row r="110">
      <c r="A110" s="58"/>
      <c r="B110" s="104"/>
      <c r="C110" s="56"/>
      <c r="D110" s="58"/>
      <c r="E110" s="58"/>
      <c r="F110" s="58"/>
      <c r="G110" s="58"/>
      <c r="H110" s="58"/>
      <c r="I110" s="58"/>
      <c r="J110" s="58"/>
      <c r="K110" s="58"/>
      <c r="L110" s="56"/>
      <c r="M110" s="56"/>
      <c r="N110" s="36"/>
      <c r="O110" s="57"/>
    </row>
    <row r="111">
      <c r="A111" s="58"/>
      <c r="B111" s="104"/>
      <c r="C111" s="56"/>
      <c r="D111" s="58"/>
      <c r="E111" s="58"/>
      <c r="F111" s="58"/>
      <c r="G111" s="58"/>
      <c r="H111" s="58"/>
      <c r="I111" s="58"/>
      <c r="J111" s="58"/>
      <c r="K111" s="58"/>
      <c r="L111" s="56"/>
      <c r="M111" s="56"/>
      <c r="N111" s="36"/>
      <c r="O111" s="57"/>
    </row>
    <row r="112">
      <c r="A112" s="58"/>
      <c r="B112" s="104"/>
      <c r="C112" s="56"/>
      <c r="D112" s="58"/>
      <c r="E112" s="58"/>
      <c r="F112" s="58"/>
      <c r="G112" s="58"/>
      <c r="H112" s="58"/>
      <c r="I112" s="58"/>
      <c r="J112" s="58"/>
      <c r="K112" s="58"/>
      <c r="L112" s="56"/>
      <c r="M112" s="56"/>
      <c r="N112" s="36"/>
      <c r="O112" s="57"/>
    </row>
    <row r="113">
      <c r="A113" s="58"/>
      <c r="B113" s="104"/>
      <c r="C113" s="56"/>
      <c r="D113" s="58"/>
      <c r="E113" s="58"/>
      <c r="F113" s="58"/>
      <c r="G113" s="58"/>
      <c r="H113" s="58"/>
      <c r="I113" s="58"/>
      <c r="J113" s="58"/>
      <c r="K113" s="58"/>
      <c r="L113" s="56"/>
      <c r="M113" s="56"/>
      <c r="N113" s="36"/>
      <c r="O113" s="57"/>
    </row>
    <row r="114">
      <c r="A114" s="58"/>
      <c r="B114" s="104"/>
      <c r="C114" s="56"/>
      <c r="D114" s="58"/>
      <c r="E114" s="58"/>
      <c r="F114" s="58"/>
      <c r="G114" s="58"/>
      <c r="H114" s="58"/>
      <c r="I114" s="58"/>
      <c r="J114" s="58"/>
      <c r="K114" s="58"/>
      <c r="L114" s="56"/>
      <c r="M114" s="56"/>
      <c r="N114" s="36"/>
      <c r="O114" s="57"/>
    </row>
    <row r="115">
      <c r="A115" s="58"/>
      <c r="B115" s="104"/>
      <c r="C115" s="56"/>
      <c r="D115" s="58"/>
      <c r="E115" s="58"/>
      <c r="F115" s="58"/>
      <c r="G115" s="58"/>
      <c r="H115" s="58"/>
      <c r="I115" s="58"/>
      <c r="J115" s="58"/>
      <c r="K115" s="58"/>
      <c r="L115" s="56"/>
      <c r="M115" s="56"/>
      <c r="N115" s="36"/>
      <c r="O115" s="57"/>
    </row>
    <row r="116">
      <c r="A116" s="58"/>
      <c r="B116" s="104"/>
      <c r="C116" s="56"/>
      <c r="D116" s="58"/>
      <c r="E116" s="58"/>
      <c r="F116" s="58"/>
      <c r="G116" s="58"/>
      <c r="H116" s="58"/>
      <c r="I116" s="58"/>
      <c r="J116" s="58"/>
      <c r="K116" s="58"/>
      <c r="L116" s="56"/>
      <c r="M116" s="56"/>
      <c r="N116" s="36"/>
      <c r="O116" s="57"/>
    </row>
    <row r="117">
      <c r="A117" s="58"/>
      <c r="B117" s="104"/>
      <c r="C117" s="56"/>
      <c r="D117" s="58"/>
      <c r="E117" s="58"/>
      <c r="F117" s="58"/>
      <c r="G117" s="58"/>
      <c r="H117" s="58"/>
      <c r="I117" s="58"/>
      <c r="J117" s="58"/>
      <c r="K117" s="58"/>
      <c r="L117" s="56"/>
      <c r="M117" s="56"/>
      <c r="N117" s="36"/>
      <c r="O117" s="57"/>
    </row>
    <row r="118">
      <c r="A118" s="58"/>
      <c r="B118" s="104"/>
      <c r="C118" s="56"/>
      <c r="D118" s="58"/>
      <c r="E118" s="58"/>
      <c r="F118" s="58"/>
      <c r="G118" s="58"/>
      <c r="H118" s="58"/>
      <c r="I118" s="58"/>
      <c r="J118" s="58"/>
      <c r="K118" s="58"/>
      <c r="L118" s="56"/>
      <c r="M118" s="56"/>
      <c r="N118" s="36"/>
      <c r="O118" s="57"/>
    </row>
    <row r="119">
      <c r="A119" s="58"/>
      <c r="B119" s="104"/>
      <c r="C119" s="56"/>
      <c r="D119" s="58"/>
      <c r="E119" s="58"/>
      <c r="F119" s="58"/>
      <c r="G119" s="58"/>
      <c r="H119" s="58"/>
      <c r="I119" s="58"/>
      <c r="J119" s="58"/>
      <c r="K119" s="58"/>
      <c r="L119" s="56"/>
      <c r="M119" s="56"/>
      <c r="N119" s="36"/>
      <c r="O119" s="57"/>
    </row>
    <row r="120">
      <c r="A120" s="58"/>
      <c r="B120" s="104"/>
      <c r="C120" s="56"/>
      <c r="D120" s="58"/>
      <c r="E120" s="58"/>
      <c r="F120" s="58"/>
      <c r="G120" s="58"/>
      <c r="H120" s="58"/>
      <c r="I120" s="58"/>
      <c r="J120" s="58"/>
      <c r="K120" s="58"/>
      <c r="L120" s="56"/>
      <c r="M120" s="56"/>
      <c r="N120" s="36"/>
      <c r="O120" s="57"/>
    </row>
    <row r="121">
      <c r="A121" s="58"/>
      <c r="B121" s="104"/>
      <c r="C121" s="56"/>
      <c r="D121" s="58"/>
      <c r="E121" s="58"/>
      <c r="F121" s="58"/>
      <c r="G121" s="58"/>
      <c r="H121" s="58"/>
      <c r="I121" s="58"/>
      <c r="J121" s="58"/>
      <c r="K121" s="58"/>
      <c r="L121" s="56"/>
      <c r="M121" s="56"/>
      <c r="N121" s="36"/>
      <c r="O121" s="57"/>
    </row>
    <row r="122">
      <c r="A122" s="58"/>
      <c r="B122" s="104"/>
      <c r="C122" s="56"/>
      <c r="D122" s="58"/>
      <c r="E122" s="58"/>
      <c r="F122" s="58"/>
      <c r="G122" s="58"/>
      <c r="H122" s="58"/>
      <c r="I122" s="58"/>
      <c r="J122" s="58"/>
      <c r="K122" s="58"/>
      <c r="L122" s="56"/>
      <c r="M122" s="56"/>
      <c r="N122" s="36"/>
      <c r="O122" s="57"/>
    </row>
    <row r="123">
      <c r="A123" s="58"/>
      <c r="B123" s="104"/>
      <c r="C123" s="56"/>
      <c r="D123" s="58"/>
      <c r="E123" s="58"/>
      <c r="F123" s="58"/>
      <c r="G123" s="58"/>
      <c r="H123" s="58"/>
      <c r="I123" s="58"/>
      <c r="J123" s="58"/>
      <c r="K123" s="58"/>
      <c r="L123" s="56"/>
      <c r="M123" s="56"/>
      <c r="N123" s="36"/>
      <c r="O123" s="57"/>
    </row>
    <row r="124">
      <c r="A124" s="58"/>
      <c r="B124" s="104"/>
      <c r="C124" s="56"/>
      <c r="D124" s="58"/>
      <c r="E124" s="58"/>
      <c r="F124" s="58"/>
      <c r="G124" s="58"/>
      <c r="H124" s="58"/>
      <c r="I124" s="58"/>
      <c r="J124" s="58"/>
      <c r="K124" s="58"/>
      <c r="L124" s="56"/>
      <c r="M124" s="56"/>
      <c r="N124" s="36"/>
      <c r="O124" s="57"/>
    </row>
    <row r="125">
      <c r="A125" s="58"/>
      <c r="B125" s="104"/>
      <c r="C125" s="56"/>
      <c r="D125" s="58"/>
      <c r="E125" s="58"/>
      <c r="F125" s="58"/>
      <c r="G125" s="58"/>
      <c r="H125" s="58"/>
      <c r="I125" s="58"/>
      <c r="J125" s="58"/>
      <c r="K125" s="58"/>
      <c r="L125" s="56"/>
      <c r="M125" s="56"/>
      <c r="N125" s="36"/>
      <c r="O125" s="57"/>
    </row>
    <row r="126">
      <c r="A126" s="58"/>
      <c r="B126" s="104"/>
      <c r="C126" s="56"/>
      <c r="D126" s="58"/>
      <c r="E126" s="58"/>
      <c r="F126" s="58"/>
      <c r="G126" s="58"/>
      <c r="H126" s="58"/>
      <c r="I126" s="58"/>
      <c r="J126" s="58"/>
      <c r="K126" s="58"/>
      <c r="L126" s="56"/>
      <c r="M126" s="56"/>
      <c r="N126" s="36"/>
      <c r="O126" s="57"/>
    </row>
    <row r="127">
      <c r="A127" s="58"/>
      <c r="B127" s="104"/>
      <c r="C127" s="56"/>
      <c r="D127" s="58"/>
      <c r="E127" s="58"/>
      <c r="F127" s="58"/>
      <c r="G127" s="58"/>
      <c r="H127" s="58"/>
      <c r="I127" s="58"/>
      <c r="J127" s="58"/>
      <c r="K127" s="58"/>
      <c r="L127" s="56"/>
      <c r="M127" s="56"/>
      <c r="N127" s="36"/>
      <c r="O127" s="57"/>
    </row>
    <row r="128">
      <c r="A128" s="58"/>
      <c r="B128" s="104"/>
      <c r="C128" s="56"/>
      <c r="D128" s="58"/>
      <c r="E128" s="58"/>
      <c r="F128" s="58"/>
      <c r="G128" s="58"/>
      <c r="H128" s="58"/>
      <c r="I128" s="58"/>
      <c r="J128" s="58"/>
      <c r="K128" s="58"/>
      <c r="L128" s="56"/>
      <c r="M128" s="56"/>
      <c r="N128" s="36"/>
      <c r="O128" s="57"/>
    </row>
    <row r="129">
      <c r="A129" s="58"/>
      <c r="B129" s="104"/>
      <c r="C129" s="56"/>
      <c r="D129" s="58"/>
      <c r="E129" s="58"/>
      <c r="F129" s="58"/>
      <c r="G129" s="58"/>
      <c r="H129" s="58"/>
      <c r="I129" s="58"/>
      <c r="J129" s="58"/>
      <c r="K129" s="58"/>
      <c r="L129" s="56"/>
      <c r="M129" s="56"/>
      <c r="N129" s="36"/>
      <c r="O129" s="57"/>
    </row>
    <row r="130">
      <c r="A130" s="58"/>
      <c r="B130" s="104"/>
      <c r="C130" s="56"/>
      <c r="D130" s="58"/>
      <c r="E130" s="58"/>
      <c r="F130" s="58"/>
      <c r="G130" s="58"/>
      <c r="H130" s="58"/>
      <c r="I130" s="58"/>
      <c r="J130" s="58"/>
      <c r="K130" s="58"/>
      <c r="L130" s="56"/>
      <c r="M130" s="56"/>
      <c r="N130" s="36"/>
      <c r="O130" s="57"/>
    </row>
    <row r="131">
      <c r="A131" s="58"/>
      <c r="B131" s="104"/>
      <c r="C131" s="56"/>
      <c r="D131" s="58"/>
      <c r="E131" s="58"/>
      <c r="F131" s="58"/>
      <c r="G131" s="58"/>
      <c r="H131" s="58"/>
      <c r="I131" s="58"/>
      <c r="J131" s="58"/>
      <c r="K131" s="58"/>
      <c r="L131" s="56"/>
      <c r="M131" s="56"/>
      <c r="N131" s="36"/>
      <c r="O131" s="57"/>
    </row>
    <row r="132">
      <c r="A132" s="58"/>
      <c r="B132" s="104"/>
      <c r="C132" s="56"/>
      <c r="D132" s="58"/>
      <c r="E132" s="58"/>
      <c r="F132" s="58"/>
      <c r="G132" s="58"/>
      <c r="H132" s="58"/>
      <c r="I132" s="58"/>
      <c r="J132" s="58"/>
      <c r="K132" s="58"/>
      <c r="L132" s="56"/>
      <c r="M132" s="56"/>
      <c r="N132" s="36"/>
      <c r="O132" s="57"/>
    </row>
    <row r="133">
      <c r="A133" s="58"/>
      <c r="B133" s="104"/>
      <c r="C133" s="56"/>
      <c r="D133" s="58"/>
      <c r="E133" s="58"/>
      <c r="F133" s="58"/>
      <c r="G133" s="58"/>
      <c r="H133" s="58"/>
      <c r="I133" s="58"/>
      <c r="J133" s="58"/>
      <c r="K133" s="58"/>
      <c r="L133" s="56"/>
      <c r="M133" s="56"/>
      <c r="N133" s="36"/>
      <c r="O133" s="57"/>
    </row>
    <row r="134">
      <c r="A134" s="58"/>
      <c r="B134" s="104"/>
      <c r="C134" s="56"/>
      <c r="D134" s="58"/>
      <c r="E134" s="58"/>
      <c r="F134" s="58"/>
      <c r="G134" s="58"/>
      <c r="H134" s="58"/>
      <c r="I134" s="58"/>
      <c r="J134" s="58"/>
      <c r="K134" s="58"/>
      <c r="L134" s="56"/>
      <c r="M134" s="56"/>
      <c r="N134" s="36"/>
      <c r="O134" s="57"/>
    </row>
    <row r="135">
      <c r="A135" s="58"/>
      <c r="B135" s="104"/>
      <c r="C135" s="56"/>
      <c r="D135" s="58"/>
      <c r="E135" s="58"/>
      <c r="F135" s="58"/>
      <c r="G135" s="58"/>
      <c r="H135" s="58"/>
      <c r="I135" s="58"/>
      <c r="J135" s="58"/>
      <c r="K135" s="58"/>
      <c r="L135" s="56"/>
      <c r="M135" s="56"/>
      <c r="N135" s="36"/>
      <c r="O135" s="57"/>
    </row>
    <row r="136">
      <c r="A136" s="58"/>
      <c r="B136" s="104"/>
      <c r="C136" s="56"/>
      <c r="D136" s="58"/>
      <c r="E136" s="58"/>
      <c r="F136" s="58"/>
      <c r="G136" s="58"/>
      <c r="H136" s="58"/>
      <c r="I136" s="58"/>
      <c r="J136" s="58"/>
      <c r="K136" s="58"/>
      <c r="L136" s="56"/>
      <c r="M136" s="56"/>
      <c r="N136" s="36"/>
      <c r="O136" s="57"/>
    </row>
    <row r="137">
      <c r="A137" s="58"/>
      <c r="B137" s="104"/>
      <c r="C137" s="56"/>
      <c r="D137" s="58"/>
      <c r="E137" s="58"/>
      <c r="F137" s="58"/>
      <c r="G137" s="58"/>
      <c r="H137" s="58"/>
      <c r="I137" s="58"/>
      <c r="J137" s="58"/>
      <c r="K137" s="58"/>
      <c r="L137" s="56"/>
      <c r="M137" s="56"/>
      <c r="N137" s="36"/>
      <c r="O137" s="57"/>
    </row>
    <row r="138">
      <c r="A138" s="58"/>
      <c r="B138" s="104"/>
      <c r="C138" s="56"/>
      <c r="D138" s="58"/>
      <c r="E138" s="58"/>
      <c r="F138" s="58"/>
      <c r="G138" s="58"/>
      <c r="H138" s="58"/>
      <c r="I138" s="58"/>
      <c r="J138" s="58"/>
      <c r="K138" s="58"/>
      <c r="L138" s="56"/>
      <c r="M138" s="56"/>
      <c r="N138" s="36"/>
      <c r="O138" s="57"/>
    </row>
    <row r="139">
      <c r="A139" s="58"/>
      <c r="B139" s="104"/>
      <c r="C139" s="56"/>
      <c r="D139" s="58"/>
      <c r="E139" s="58"/>
      <c r="F139" s="58"/>
      <c r="G139" s="58"/>
      <c r="H139" s="58"/>
      <c r="I139" s="58"/>
      <c r="J139" s="58"/>
      <c r="K139" s="58"/>
      <c r="L139" s="56"/>
      <c r="M139" s="56"/>
      <c r="N139" s="36"/>
      <c r="O139" s="57"/>
    </row>
    <row r="140">
      <c r="A140" s="58"/>
      <c r="B140" s="104"/>
      <c r="C140" s="56"/>
      <c r="D140" s="58"/>
      <c r="E140" s="58"/>
      <c r="F140" s="58"/>
      <c r="G140" s="58"/>
      <c r="H140" s="58"/>
      <c r="I140" s="58"/>
      <c r="J140" s="58"/>
      <c r="K140" s="58"/>
      <c r="L140" s="56"/>
      <c r="M140" s="56"/>
      <c r="N140" s="36"/>
      <c r="O140" s="57"/>
    </row>
    <row r="141">
      <c r="A141" s="58"/>
      <c r="B141" s="104"/>
      <c r="C141" s="56"/>
      <c r="D141" s="58"/>
      <c r="E141" s="58"/>
      <c r="F141" s="58"/>
      <c r="G141" s="58"/>
      <c r="H141" s="58"/>
      <c r="I141" s="58"/>
      <c r="J141" s="58"/>
      <c r="K141" s="58"/>
      <c r="L141" s="56"/>
      <c r="M141" s="56"/>
      <c r="N141" s="36"/>
      <c r="O141" s="57"/>
    </row>
    <row r="142">
      <c r="A142" s="58"/>
      <c r="B142" s="104"/>
      <c r="C142" s="56"/>
      <c r="D142" s="58"/>
      <c r="E142" s="58"/>
      <c r="F142" s="58"/>
      <c r="G142" s="58"/>
      <c r="H142" s="58"/>
      <c r="I142" s="58"/>
      <c r="J142" s="58"/>
      <c r="K142" s="58"/>
      <c r="L142" s="56"/>
      <c r="M142" s="56"/>
      <c r="N142" s="36"/>
      <c r="O142" s="57"/>
    </row>
    <row r="143">
      <c r="A143" s="58"/>
      <c r="B143" s="104"/>
      <c r="C143" s="56"/>
      <c r="D143" s="58"/>
      <c r="E143" s="58"/>
      <c r="F143" s="58"/>
      <c r="G143" s="58"/>
      <c r="H143" s="58"/>
      <c r="I143" s="58"/>
      <c r="J143" s="58"/>
      <c r="K143" s="58"/>
      <c r="L143" s="56"/>
      <c r="M143" s="56"/>
      <c r="N143" s="36"/>
      <c r="O143" s="57"/>
    </row>
    <row r="144">
      <c r="A144" s="58"/>
      <c r="B144" s="104"/>
      <c r="C144" s="56"/>
      <c r="D144" s="58"/>
      <c r="E144" s="58"/>
      <c r="F144" s="58"/>
      <c r="G144" s="58"/>
      <c r="H144" s="58"/>
      <c r="I144" s="58"/>
      <c r="J144" s="58"/>
      <c r="K144" s="58"/>
      <c r="L144" s="56"/>
      <c r="M144" s="56"/>
      <c r="N144" s="36"/>
      <c r="O144" s="57"/>
    </row>
    <row r="145">
      <c r="A145" s="58"/>
      <c r="B145" s="104"/>
      <c r="C145" s="56"/>
      <c r="D145" s="58"/>
      <c r="E145" s="58"/>
      <c r="F145" s="58"/>
      <c r="G145" s="58"/>
      <c r="H145" s="58"/>
      <c r="I145" s="58"/>
      <c r="J145" s="58"/>
      <c r="K145" s="58"/>
      <c r="L145" s="56"/>
      <c r="M145" s="56"/>
      <c r="N145" s="36"/>
      <c r="O145" s="57"/>
    </row>
    <row r="146">
      <c r="A146" s="58"/>
      <c r="B146" s="104"/>
      <c r="C146" s="56"/>
      <c r="D146" s="58"/>
      <c r="E146" s="58"/>
      <c r="F146" s="58"/>
      <c r="G146" s="58"/>
      <c r="H146" s="58"/>
      <c r="I146" s="58"/>
      <c r="J146" s="58"/>
      <c r="K146" s="58"/>
      <c r="L146" s="56"/>
      <c r="M146" s="56"/>
      <c r="N146" s="36"/>
      <c r="O146" s="57"/>
    </row>
    <row r="147">
      <c r="A147" s="58"/>
      <c r="B147" s="104"/>
      <c r="C147" s="56"/>
      <c r="D147" s="58"/>
      <c r="E147" s="58"/>
      <c r="F147" s="58"/>
      <c r="G147" s="58"/>
      <c r="H147" s="58"/>
      <c r="I147" s="58"/>
      <c r="J147" s="58"/>
      <c r="K147" s="58"/>
      <c r="L147" s="56"/>
      <c r="M147" s="56"/>
      <c r="N147" s="36"/>
      <c r="O147" s="57"/>
    </row>
    <row r="148">
      <c r="A148" s="58"/>
      <c r="B148" s="104"/>
      <c r="C148" s="56"/>
      <c r="D148" s="58"/>
      <c r="E148" s="58"/>
      <c r="F148" s="58"/>
      <c r="G148" s="58"/>
      <c r="H148" s="58"/>
      <c r="I148" s="58"/>
      <c r="J148" s="58"/>
      <c r="K148" s="58"/>
      <c r="L148" s="56"/>
      <c r="M148" s="56"/>
      <c r="N148" s="36"/>
      <c r="O148" s="57"/>
    </row>
    <row r="149">
      <c r="A149" s="58"/>
      <c r="B149" s="104"/>
      <c r="C149" s="56"/>
      <c r="D149" s="58"/>
      <c r="E149" s="58"/>
      <c r="F149" s="58"/>
      <c r="G149" s="58"/>
      <c r="H149" s="58"/>
      <c r="I149" s="58"/>
      <c r="J149" s="58"/>
      <c r="K149" s="58"/>
      <c r="L149" s="56"/>
      <c r="M149" s="56"/>
      <c r="N149" s="36"/>
      <c r="O149" s="57"/>
    </row>
    <row r="150">
      <c r="A150" s="58"/>
      <c r="B150" s="104"/>
      <c r="C150" s="56"/>
      <c r="D150" s="58"/>
      <c r="E150" s="58"/>
      <c r="F150" s="58"/>
      <c r="G150" s="58"/>
      <c r="H150" s="58"/>
      <c r="I150" s="58"/>
      <c r="J150" s="58"/>
      <c r="K150" s="58"/>
      <c r="L150" s="56"/>
      <c r="M150" s="56"/>
      <c r="N150" s="36"/>
      <c r="O150" s="57"/>
    </row>
    <row r="151">
      <c r="A151" s="58"/>
      <c r="B151" s="104"/>
      <c r="C151" s="56"/>
      <c r="D151" s="58"/>
      <c r="E151" s="58"/>
      <c r="F151" s="58"/>
      <c r="G151" s="58"/>
      <c r="H151" s="58"/>
      <c r="I151" s="58"/>
      <c r="J151" s="58"/>
      <c r="K151" s="58"/>
      <c r="L151" s="56"/>
      <c r="M151" s="56"/>
      <c r="N151" s="36"/>
      <c r="O151" s="57"/>
    </row>
    <row r="152">
      <c r="A152" s="58"/>
      <c r="B152" s="104"/>
      <c r="C152" s="56"/>
      <c r="D152" s="58"/>
      <c r="E152" s="58"/>
      <c r="F152" s="58"/>
      <c r="G152" s="58"/>
      <c r="H152" s="58"/>
      <c r="I152" s="58"/>
      <c r="J152" s="58"/>
      <c r="K152" s="58"/>
      <c r="L152" s="56"/>
      <c r="M152" s="56"/>
      <c r="N152" s="36"/>
      <c r="O152" s="57"/>
    </row>
    <row r="153">
      <c r="A153" s="58"/>
      <c r="B153" s="104"/>
      <c r="C153" s="56"/>
      <c r="D153" s="58"/>
      <c r="E153" s="58"/>
      <c r="F153" s="58"/>
      <c r="G153" s="58"/>
      <c r="H153" s="58"/>
      <c r="I153" s="58"/>
      <c r="J153" s="58"/>
      <c r="K153" s="58"/>
      <c r="L153" s="56"/>
      <c r="M153" s="56"/>
      <c r="N153" s="36"/>
      <c r="O153" s="57"/>
    </row>
    <row r="154">
      <c r="A154" s="58"/>
      <c r="B154" s="104"/>
      <c r="C154" s="56"/>
      <c r="D154" s="58"/>
      <c r="E154" s="58"/>
      <c r="F154" s="58"/>
      <c r="G154" s="58"/>
      <c r="H154" s="58"/>
      <c r="I154" s="58"/>
      <c r="J154" s="58"/>
      <c r="K154" s="58"/>
      <c r="L154" s="56"/>
      <c r="M154" s="56"/>
      <c r="N154" s="36"/>
      <c r="O154" s="57"/>
    </row>
    <row r="155">
      <c r="A155" s="58"/>
      <c r="B155" s="104"/>
      <c r="C155" s="56"/>
      <c r="D155" s="58"/>
      <c r="E155" s="58"/>
      <c r="F155" s="58"/>
      <c r="G155" s="58"/>
      <c r="H155" s="58"/>
      <c r="I155" s="58"/>
      <c r="J155" s="58"/>
      <c r="K155" s="58"/>
      <c r="L155" s="56"/>
      <c r="M155" s="56"/>
      <c r="N155" s="36"/>
      <c r="O155" s="57"/>
    </row>
    <row r="156">
      <c r="A156" s="58"/>
      <c r="B156" s="104"/>
      <c r="C156" s="56"/>
      <c r="D156" s="58"/>
      <c r="E156" s="58"/>
      <c r="F156" s="58"/>
      <c r="G156" s="58"/>
      <c r="H156" s="58"/>
      <c r="I156" s="58"/>
      <c r="J156" s="58"/>
      <c r="K156" s="58"/>
      <c r="L156" s="56"/>
      <c r="M156" s="56"/>
      <c r="N156" s="36"/>
      <c r="O156" s="57"/>
    </row>
    <row r="157">
      <c r="A157" s="58"/>
      <c r="B157" s="104"/>
      <c r="C157" s="56"/>
      <c r="D157" s="58"/>
      <c r="E157" s="58"/>
      <c r="F157" s="58"/>
      <c r="G157" s="58"/>
      <c r="H157" s="58"/>
      <c r="I157" s="58"/>
      <c r="J157" s="58"/>
      <c r="K157" s="58"/>
      <c r="L157" s="56"/>
      <c r="M157" s="56"/>
      <c r="N157" s="36"/>
      <c r="O157" s="57"/>
    </row>
    <row r="158">
      <c r="A158" s="58"/>
      <c r="B158" s="104"/>
      <c r="C158" s="56"/>
      <c r="D158" s="58"/>
      <c r="E158" s="58"/>
      <c r="F158" s="58"/>
      <c r="G158" s="58"/>
      <c r="H158" s="58"/>
      <c r="I158" s="58"/>
      <c r="J158" s="58"/>
      <c r="K158" s="58"/>
      <c r="L158" s="56"/>
      <c r="M158" s="56"/>
      <c r="N158" s="36"/>
      <c r="O158" s="57"/>
    </row>
    <row r="159">
      <c r="A159" s="58"/>
      <c r="B159" s="104"/>
      <c r="C159" s="56"/>
      <c r="D159" s="58"/>
      <c r="E159" s="58"/>
      <c r="F159" s="58"/>
      <c r="G159" s="58"/>
      <c r="H159" s="58"/>
      <c r="I159" s="58"/>
      <c r="J159" s="58"/>
      <c r="K159" s="58"/>
      <c r="L159" s="56"/>
      <c r="M159" s="56"/>
      <c r="N159" s="36"/>
      <c r="O159" s="57"/>
    </row>
    <row r="160">
      <c r="A160" s="58"/>
      <c r="B160" s="104"/>
      <c r="C160" s="56"/>
      <c r="D160" s="58"/>
      <c r="E160" s="58"/>
      <c r="F160" s="58"/>
      <c r="G160" s="58"/>
      <c r="H160" s="58"/>
      <c r="I160" s="58"/>
      <c r="J160" s="58"/>
      <c r="K160" s="58"/>
      <c r="L160" s="56"/>
      <c r="M160" s="56"/>
      <c r="N160" s="36"/>
      <c r="O160" s="57"/>
    </row>
    <row r="161">
      <c r="A161" s="58"/>
      <c r="B161" s="104"/>
      <c r="C161" s="56"/>
      <c r="D161" s="58"/>
      <c r="E161" s="58"/>
      <c r="F161" s="58"/>
      <c r="G161" s="58"/>
      <c r="H161" s="58"/>
      <c r="I161" s="58"/>
      <c r="J161" s="58"/>
      <c r="K161" s="58"/>
      <c r="L161" s="56"/>
      <c r="M161" s="56"/>
      <c r="N161" s="36"/>
      <c r="O161" s="57"/>
    </row>
    <row r="162">
      <c r="A162" s="58"/>
      <c r="B162" s="104"/>
      <c r="C162" s="56"/>
      <c r="D162" s="58"/>
      <c r="E162" s="58"/>
      <c r="F162" s="58"/>
      <c r="G162" s="58"/>
      <c r="H162" s="58"/>
      <c r="I162" s="58"/>
      <c r="J162" s="58"/>
      <c r="K162" s="58"/>
      <c r="L162" s="56"/>
      <c r="M162" s="56"/>
      <c r="N162" s="36"/>
      <c r="O162" s="57"/>
    </row>
    <row r="163">
      <c r="A163" s="58"/>
      <c r="B163" s="104"/>
      <c r="C163" s="56"/>
      <c r="D163" s="58"/>
      <c r="E163" s="58"/>
      <c r="F163" s="58"/>
      <c r="G163" s="58"/>
      <c r="H163" s="58"/>
      <c r="I163" s="58"/>
      <c r="J163" s="58"/>
      <c r="K163" s="58"/>
      <c r="L163" s="56"/>
      <c r="M163" s="56"/>
      <c r="N163" s="36"/>
      <c r="O163" s="57"/>
    </row>
    <row r="164">
      <c r="A164" s="58"/>
      <c r="B164" s="104"/>
      <c r="C164" s="56"/>
      <c r="D164" s="58"/>
      <c r="E164" s="58"/>
      <c r="F164" s="58"/>
      <c r="G164" s="58"/>
      <c r="H164" s="58"/>
      <c r="I164" s="58"/>
      <c r="J164" s="58"/>
      <c r="K164" s="58"/>
      <c r="L164" s="56"/>
      <c r="M164" s="56"/>
      <c r="N164" s="36"/>
      <c r="O164" s="57"/>
    </row>
    <row r="165">
      <c r="A165" s="58"/>
      <c r="B165" s="104"/>
      <c r="C165" s="56"/>
      <c r="D165" s="58"/>
      <c r="E165" s="58"/>
      <c r="F165" s="58"/>
      <c r="G165" s="58"/>
      <c r="H165" s="58"/>
      <c r="I165" s="58"/>
      <c r="J165" s="58"/>
      <c r="K165" s="58"/>
      <c r="L165" s="56"/>
      <c r="M165" s="56"/>
      <c r="N165" s="36"/>
      <c r="O165" s="57"/>
    </row>
    <row r="166">
      <c r="A166" s="58"/>
      <c r="B166" s="104"/>
      <c r="C166" s="56"/>
      <c r="D166" s="58"/>
      <c r="E166" s="58"/>
      <c r="F166" s="58"/>
      <c r="G166" s="58"/>
      <c r="H166" s="58"/>
      <c r="I166" s="58"/>
      <c r="J166" s="58"/>
      <c r="K166" s="58"/>
      <c r="L166" s="56"/>
      <c r="M166" s="56"/>
      <c r="N166" s="36"/>
      <c r="O166" s="57"/>
    </row>
    <row r="167">
      <c r="A167" s="58"/>
      <c r="B167" s="104"/>
      <c r="C167" s="56"/>
      <c r="D167" s="58"/>
      <c r="E167" s="58"/>
      <c r="F167" s="58"/>
      <c r="G167" s="58"/>
      <c r="H167" s="58"/>
      <c r="I167" s="58"/>
      <c r="J167" s="58"/>
      <c r="K167" s="58"/>
      <c r="L167" s="56"/>
      <c r="M167" s="56"/>
      <c r="N167" s="36"/>
      <c r="O167" s="57"/>
    </row>
    <row r="168">
      <c r="A168" s="58"/>
      <c r="B168" s="104"/>
      <c r="C168" s="56"/>
      <c r="D168" s="58"/>
      <c r="E168" s="58"/>
      <c r="F168" s="58"/>
      <c r="G168" s="58"/>
      <c r="H168" s="58"/>
      <c r="I168" s="58"/>
      <c r="J168" s="58"/>
      <c r="K168" s="58"/>
      <c r="L168" s="56"/>
      <c r="M168" s="56"/>
      <c r="N168" s="36"/>
      <c r="O168" s="57"/>
    </row>
    <row r="169">
      <c r="A169" s="58"/>
      <c r="B169" s="104"/>
      <c r="C169" s="56"/>
      <c r="D169" s="58"/>
      <c r="E169" s="58"/>
      <c r="F169" s="58"/>
      <c r="G169" s="58"/>
      <c r="H169" s="58"/>
      <c r="I169" s="58"/>
      <c r="J169" s="58"/>
      <c r="K169" s="58"/>
      <c r="L169" s="56"/>
      <c r="M169" s="56"/>
      <c r="N169" s="36"/>
      <c r="O169" s="57"/>
    </row>
    <row r="170">
      <c r="A170" s="58"/>
      <c r="B170" s="104"/>
      <c r="C170" s="56"/>
      <c r="D170" s="58"/>
      <c r="E170" s="58"/>
      <c r="F170" s="58"/>
      <c r="G170" s="58"/>
      <c r="H170" s="58"/>
      <c r="I170" s="58"/>
      <c r="J170" s="58"/>
      <c r="K170" s="58"/>
      <c r="L170" s="56"/>
      <c r="M170" s="56"/>
      <c r="N170" s="36"/>
      <c r="O170" s="57"/>
    </row>
    <row r="171">
      <c r="A171" s="58"/>
      <c r="B171" s="104"/>
      <c r="C171" s="56"/>
      <c r="D171" s="58"/>
      <c r="E171" s="58"/>
      <c r="F171" s="58"/>
      <c r="G171" s="58"/>
      <c r="H171" s="58"/>
      <c r="I171" s="58"/>
      <c r="J171" s="58"/>
      <c r="K171" s="58"/>
      <c r="L171" s="56"/>
      <c r="M171" s="56"/>
      <c r="N171" s="36"/>
      <c r="O171" s="57"/>
    </row>
    <row r="172">
      <c r="A172" s="58"/>
      <c r="B172" s="104"/>
      <c r="C172" s="56"/>
      <c r="D172" s="58"/>
      <c r="E172" s="58"/>
      <c r="F172" s="58"/>
      <c r="G172" s="58"/>
      <c r="H172" s="58"/>
      <c r="I172" s="58"/>
      <c r="J172" s="58"/>
      <c r="K172" s="58"/>
      <c r="L172" s="56"/>
      <c r="M172" s="56"/>
      <c r="N172" s="36"/>
      <c r="O172" s="57"/>
    </row>
    <row r="173">
      <c r="A173" s="58"/>
      <c r="B173" s="104"/>
      <c r="C173" s="56"/>
      <c r="D173" s="58"/>
      <c r="E173" s="58"/>
      <c r="F173" s="58"/>
      <c r="G173" s="58"/>
      <c r="H173" s="58"/>
      <c r="I173" s="58"/>
      <c r="J173" s="58"/>
      <c r="K173" s="58"/>
      <c r="L173" s="56"/>
      <c r="M173" s="56"/>
      <c r="N173" s="36"/>
      <c r="O173" s="57"/>
    </row>
    <row r="174">
      <c r="A174" s="58"/>
      <c r="B174" s="104"/>
      <c r="C174" s="56"/>
      <c r="D174" s="58"/>
      <c r="E174" s="58"/>
      <c r="F174" s="58"/>
      <c r="G174" s="58"/>
      <c r="H174" s="58"/>
      <c r="I174" s="58"/>
      <c r="J174" s="58"/>
      <c r="K174" s="58"/>
      <c r="L174" s="56"/>
      <c r="M174" s="56"/>
      <c r="N174" s="36"/>
      <c r="O174" s="57"/>
    </row>
    <row r="175">
      <c r="A175" s="58"/>
      <c r="B175" s="104"/>
      <c r="C175" s="56"/>
      <c r="D175" s="58"/>
      <c r="E175" s="58"/>
      <c r="F175" s="58"/>
      <c r="G175" s="58"/>
      <c r="H175" s="58"/>
      <c r="I175" s="58"/>
      <c r="J175" s="58"/>
      <c r="K175" s="58"/>
      <c r="L175" s="56"/>
      <c r="M175" s="56"/>
      <c r="N175" s="36"/>
      <c r="O175" s="57"/>
    </row>
    <row r="176">
      <c r="A176" s="58"/>
      <c r="B176" s="104"/>
      <c r="C176" s="56"/>
      <c r="D176" s="58"/>
      <c r="E176" s="58"/>
      <c r="F176" s="58"/>
      <c r="G176" s="58"/>
      <c r="H176" s="58"/>
      <c r="I176" s="58"/>
      <c r="J176" s="58"/>
      <c r="K176" s="58"/>
      <c r="L176" s="56"/>
      <c r="M176" s="56"/>
      <c r="N176" s="36"/>
      <c r="O176" s="57"/>
    </row>
    <row r="177">
      <c r="A177" s="58"/>
      <c r="B177" s="104"/>
      <c r="C177" s="56"/>
      <c r="D177" s="58"/>
      <c r="E177" s="58"/>
      <c r="F177" s="58"/>
      <c r="G177" s="58"/>
      <c r="H177" s="58"/>
      <c r="I177" s="58"/>
      <c r="J177" s="58"/>
      <c r="K177" s="58"/>
      <c r="L177" s="56"/>
      <c r="M177" s="56"/>
      <c r="N177" s="36"/>
      <c r="O177" s="57"/>
    </row>
    <row r="178">
      <c r="A178" s="58"/>
      <c r="B178" s="104"/>
      <c r="C178" s="56"/>
      <c r="D178" s="58"/>
      <c r="E178" s="58"/>
      <c r="F178" s="58"/>
      <c r="G178" s="58"/>
      <c r="H178" s="58"/>
      <c r="I178" s="58"/>
      <c r="J178" s="58"/>
      <c r="K178" s="58"/>
      <c r="L178" s="56"/>
      <c r="M178" s="56"/>
      <c r="N178" s="36"/>
      <c r="O178" s="57"/>
    </row>
    <row r="179">
      <c r="A179" s="58"/>
      <c r="B179" s="104"/>
      <c r="C179" s="56"/>
      <c r="D179" s="58"/>
      <c r="E179" s="58"/>
      <c r="F179" s="58"/>
      <c r="G179" s="58"/>
      <c r="H179" s="58"/>
      <c r="I179" s="58"/>
      <c r="J179" s="58"/>
      <c r="K179" s="58"/>
      <c r="L179" s="56"/>
      <c r="M179" s="56"/>
      <c r="N179" s="36"/>
      <c r="O179" s="57"/>
    </row>
    <row r="180">
      <c r="A180" s="58"/>
      <c r="B180" s="104"/>
      <c r="C180" s="56"/>
      <c r="D180" s="58"/>
      <c r="E180" s="58"/>
      <c r="F180" s="58"/>
      <c r="G180" s="58"/>
      <c r="H180" s="58"/>
      <c r="I180" s="58"/>
      <c r="J180" s="58"/>
      <c r="K180" s="58"/>
      <c r="L180" s="56"/>
      <c r="M180" s="56"/>
      <c r="N180" s="36"/>
      <c r="O180" s="57"/>
    </row>
    <row r="181">
      <c r="A181" s="58"/>
      <c r="B181" s="104"/>
      <c r="C181" s="56"/>
      <c r="D181" s="58"/>
      <c r="E181" s="58"/>
      <c r="F181" s="58"/>
      <c r="G181" s="58"/>
      <c r="H181" s="58"/>
      <c r="I181" s="58"/>
      <c r="J181" s="58"/>
      <c r="K181" s="58"/>
      <c r="L181" s="56"/>
      <c r="M181" s="56"/>
      <c r="N181" s="36"/>
      <c r="O181" s="57"/>
    </row>
    <row r="182">
      <c r="A182" s="58"/>
      <c r="B182" s="104"/>
      <c r="C182" s="56"/>
      <c r="D182" s="58"/>
      <c r="E182" s="58"/>
      <c r="F182" s="58"/>
      <c r="G182" s="58"/>
      <c r="H182" s="58"/>
      <c r="I182" s="58"/>
      <c r="J182" s="58"/>
      <c r="K182" s="58"/>
      <c r="L182" s="56"/>
      <c r="M182" s="56"/>
      <c r="N182" s="36"/>
      <c r="O182" s="57"/>
    </row>
    <row r="183">
      <c r="A183" s="58"/>
      <c r="B183" s="104"/>
      <c r="C183" s="56"/>
      <c r="D183" s="58"/>
      <c r="E183" s="58"/>
      <c r="F183" s="58"/>
      <c r="G183" s="58"/>
      <c r="H183" s="58"/>
      <c r="I183" s="58"/>
      <c r="J183" s="58"/>
      <c r="K183" s="58"/>
      <c r="L183" s="56"/>
      <c r="M183" s="56"/>
      <c r="N183" s="36"/>
      <c r="O183" s="57"/>
    </row>
    <row r="184">
      <c r="A184" s="58"/>
      <c r="B184" s="104"/>
      <c r="C184" s="56"/>
      <c r="D184" s="58"/>
      <c r="E184" s="58"/>
      <c r="F184" s="58"/>
      <c r="G184" s="58"/>
      <c r="H184" s="58"/>
      <c r="I184" s="58"/>
      <c r="J184" s="58"/>
      <c r="K184" s="58"/>
      <c r="L184" s="56"/>
      <c r="M184" s="56"/>
      <c r="N184" s="36"/>
      <c r="O184" s="57"/>
    </row>
    <row r="185">
      <c r="A185" s="58"/>
      <c r="B185" s="104"/>
      <c r="C185" s="56"/>
      <c r="D185" s="58"/>
      <c r="E185" s="58"/>
      <c r="F185" s="58"/>
      <c r="G185" s="58"/>
      <c r="H185" s="58"/>
      <c r="I185" s="58"/>
      <c r="J185" s="58"/>
      <c r="K185" s="58"/>
      <c r="L185" s="56"/>
      <c r="M185" s="56"/>
      <c r="N185" s="36"/>
      <c r="O185" s="57"/>
    </row>
    <row r="186">
      <c r="A186" s="58"/>
      <c r="B186" s="104"/>
      <c r="C186" s="56"/>
      <c r="D186" s="58"/>
      <c r="E186" s="58"/>
      <c r="F186" s="58"/>
      <c r="G186" s="58"/>
      <c r="H186" s="58"/>
      <c r="I186" s="58"/>
      <c r="J186" s="58"/>
      <c r="K186" s="58"/>
      <c r="L186" s="56"/>
      <c r="M186" s="56"/>
      <c r="N186" s="36"/>
      <c r="O186" s="57"/>
    </row>
    <row r="187">
      <c r="A187" s="58"/>
      <c r="B187" s="104"/>
      <c r="C187" s="56"/>
      <c r="D187" s="58"/>
      <c r="E187" s="58"/>
      <c r="F187" s="58"/>
      <c r="G187" s="58"/>
      <c r="H187" s="58"/>
      <c r="I187" s="58"/>
      <c r="J187" s="58"/>
      <c r="K187" s="58"/>
      <c r="L187" s="56"/>
      <c r="M187" s="56"/>
      <c r="N187" s="36"/>
      <c r="O187" s="57"/>
    </row>
    <row r="188">
      <c r="A188" s="58"/>
      <c r="B188" s="104"/>
      <c r="C188" s="56"/>
      <c r="D188" s="58"/>
      <c r="E188" s="58"/>
      <c r="F188" s="58"/>
      <c r="G188" s="58"/>
      <c r="H188" s="58"/>
      <c r="I188" s="58"/>
      <c r="J188" s="58"/>
      <c r="K188" s="58"/>
      <c r="L188" s="56"/>
      <c r="M188" s="56"/>
      <c r="N188" s="36"/>
      <c r="O188" s="57"/>
    </row>
    <row r="189">
      <c r="A189" s="58"/>
      <c r="B189" s="104"/>
      <c r="C189" s="56"/>
      <c r="D189" s="58"/>
      <c r="E189" s="58"/>
      <c r="F189" s="58"/>
      <c r="G189" s="58"/>
      <c r="H189" s="58"/>
      <c r="I189" s="58"/>
      <c r="J189" s="58"/>
      <c r="K189" s="58"/>
      <c r="L189" s="56"/>
      <c r="M189" s="56"/>
      <c r="N189" s="36"/>
      <c r="O189" s="57"/>
    </row>
    <row r="190">
      <c r="A190" s="58"/>
      <c r="B190" s="104"/>
      <c r="C190" s="56"/>
      <c r="D190" s="58"/>
      <c r="E190" s="58"/>
      <c r="F190" s="58"/>
      <c r="G190" s="58"/>
      <c r="H190" s="58"/>
      <c r="I190" s="58"/>
      <c r="J190" s="58"/>
      <c r="K190" s="58"/>
      <c r="L190" s="56"/>
      <c r="M190" s="56"/>
      <c r="N190" s="36"/>
      <c r="O190" s="57"/>
    </row>
    <row r="191">
      <c r="A191" s="58"/>
      <c r="B191" s="104"/>
      <c r="C191" s="56"/>
      <c r="D191" s="58"/>
      <c r="E191" s="58"/>
      <c r="F191" s="58"/>
      <c r="G191" s="58"/>
      <c r="H191" s="58"/>
      <c r="I191" s="58"/>
      <c r="J191" s="58"/>
      <c r="K191" s="58"/>
      <c r="L191" s="56"/>
      <c r="M191" s="56"/>
      <c r="N191" s="36"/>
      <c r="O191" s="57"/>
    </row>
    <row r="192">
      <c r="A192" s="58"/>
      <c r="B192" s="104"/>
      <c r="C192" s="56"/>
      <c r="D192" s="58"/>
      <c r="E192" s="58"/>
      <c r="F192" s="58"/>
      <c r="G192" s="58"/>
      <c r="H192" s="58"/>
      <c r="I192" s="58"/>
      <c r="J192" s="58"/>
      <c r="K192" s="58"/>
      <c r="L192" s="56"/>
      <c r="M192" s="56"/>
      <c r="N192" s="36"/>
      <c r="O192" s="57"/>
    </row>
    <row r="193">
      <c r="A193" s="58"/>
      <c r="B193" s="104"/>
      <c r="C193" s="56"/>
      <c r="D193" s="58"/>
      <c r="E193" s="58"/>
      <c r="F193" s="58"/>
      <c r="G193" s="58"/>
      <c r="H193" s="58"/>
      <c r="I193" s="58"/>
      <c r="J193" s="58"/>
      <c r="K193" s="58"/>
      <c r="L193" s="56"/>
      <c r="M193" s="56"/>
      <c r="N193" s="36"/>
      <c r="O193" s="57"/>
    </row>
    <row r="194">
      <c r="A194" s="58"/>
      <c r="B194" s="104"/>
      <c r="C194" s="56"/>
      <c r="D194" s="58"/>
      <c r="E194" s="58"/>
      <c r="F194" s="58"/>
      <c r="G194" s="58"/>
      <c r="H194" s="58"/>
      <c r="I194" s="58"/>
      <c r="J194" s="58"/>
      <c r="K194" s="58"/>
      <c r="L194" s="56"/>
      <c r="M194" s="56"/>
      <c r="N194" s="36"/>
      <c r="O194" s="57"/>
    </row>
    <row r="195">
      <c r="A195" s="58"/>
      <c r="B195" s="104"/>
      <c r="C195" s="56"/>
      <c r="D195" s="58"/>
      <c r="E195" s="58"/>
      <c r="F195" s="58"/>
      <c r="G195" s="58"/>
      <c r="H195" s="58"/>
      <c r="I195" s="58"/>
      <c r="J195" s="58"/>
      <c r="K195" s="58"/>
      <c r="L195" s="56"/>
      <c r="M195" s="56"/>
      <c r="N195" s="36"/>
      <c r="O195" s="57"/>
    </row>
    <row r="196">
      <c r="A196" s="58"/>
      <c r="B196" s="104"/>
      <c r="C196" s="56"/>
      <c r="D196" s="58"/>
      <c r="E196" s="58"/>
      <c r="F196" s="58"/>
      <c r="G196" s="58"/>
      <c r="H196" s="58"/>
      <c r="I196" s="58"/>
      <c r="J196" s="58"/>
      <c r="K196" s="58"/>
      <c r="L196" s="56"/>
      <c r="M196" s="56"/>
      <c r="N196" s="36"/>
      <c r="O196" s="57"/>
    </row>
    <row r="197">
      <c r="A197" s="58"/>
      <c r="B197" s="104"/>
      <c r="C197" s="56"/>
      <c r="D197" s="58"/>
      <c r="E197" s="58"/>
      <c r="F197" s="58"/>
      <c r="G197" s="58"/>
      <c r="H197" s="58"/>
      <c r="I197" s="58"/>
      <c r="J197" s="58"/>
      <c r="K197" s="58"/>
      <c r="L197" s="56"/>
      <c r="M197" s="56"/>
      <c r="N197" s="36"/>
      <c r="O197" s="57"/>
    </row>
    <row r="198">
      <c r="A198" s="58"/>
      <c r="B198" s="104"/>
      <c r="C198" s="56"/>
      <c r="D198" s="58"/>
      <c r="E198" s="58"/>
      <c r="F198" s="58"/>
      <c r="G198" s="58"/>
      <c r="H198" s="58"/>
      <c r="I198" s="58"/>
      <c r="J198" s="58"/>
      <c r="K198" s="58"/>
      <c r="L198" s="56"/>
      <c r="M198" s="56"/>
      <c r="N198" s="36"/>
      <c r="O198" s="57"/>
    </row>
    <row r="199">
      <c r="A199" s="58"/>
      <c r="B199" s="104"/>
      <c r="C199" s="56"/>
      <c r="D199" s="58"/>
      <c r="E199" s="58"/>
      <c r="F199" s="58"/>
      <c r="G199" s="58"/>
      <c r="H199" s="58"/>
      <c r="I199" s="58"/>
      <c r="J199" s="58"/>
      <c r="K199" s="58"/>
      <c r="L199" s="56"/>
      <c r="M199" s="56"/>
      <c r="N199" s="36"/>
      <c r="O199" s="57"/>
    </row>
    <row r="200">
      <c r="A200" s="58"/>
      <c r="B200" s="104"/>
      <c r="C200" s="56"/>
      <c r="D200" s="58"/>
      <c r="E200" s="58"/>
      <c r="F200" s="58"/>
      <c r="G200" s="58"/>
      <c r="H200" s="58"/>
      <c r="I200" s="58"/>
      <c r="J200" s="58"/>
      <c r="K200" s="58"/>
      <c r="L200" s="56"/>
      <c r="M200" s="56"/>
      <c r="N200" s="36"/>
      <c r="O200" s="57"/>
    </row>
    <row r="201">
      <c r="A201" s="58"/>
      <c r="B201" s="104"/>
      <c r="C201" s="56"/>
      <c r="D201" s="58"/>
      <c r="E201" s="58"/>
      <c r="F201" s="58"/>
      <c r="G201" s="58"/>
      <c r="H201" s="58"/>
      <c r="I201" s="58"/>
      <c r="J201" s="58"/>
      <c r="K201" s="58"/>
      <c r="L201" s="56"/>
      <c r="M201" s="56"/>
      <c r="N201" s="36"/>
      <c r="O201" s="57"/>
    </row>
    <row r="202">
      <c r="A202" s="58"/>
      <c r="B202" s="104"/>
      <c r="C202" s="56"/>
      <c r="D202" s="58"/>
      <c r="E202" s="58"/>
      <c r="F202" s="58"/>
      <c r="G202" s="58"/>
      <c r="H202" s="58"/>
      <c r="I202" s="58"/>
      <c r="J202" s="58"/>
      <c r="K202" s="58"/>
      <c r="L202" s="56"/>
      <c r="M202" s="56"/>
      <c r="N202" s="36"/>
      <c r="O202" s="57"/>
    </row>
    <row r="203">
      <c r="A203" s="58"/>
      <c r="B203" s="104"/>
      <c r="C203" s="56"/>
      <c r="D203" s="58"/>
      <c r="E203" s="58"/>
      <c r="F203" s="58"/>
      <c r="G203" s="58"/>
      <c r="H203" s="58"/>
      <c r="I203" s="58"/>
      <c r="J203" s="58"/>
      <c r="K203" s="58"/>
      <c r="L203" s="56"/>
      <c r="M203" s="56"/>
      <c r="N203" s="36"/>
      <c r="O203" s="57"/>
    </row>
    <row r="204">
      <c r="A204" s="58"/>
      <c r="B204" s="104"/>
      <c r="C204" s="56"/>
      <c r="D204" s="58"/>
      <c r="E204" s="58"/>
      <c r="F204" s="58"/>
      <c r="G204" s="58"/>
      <c r="H204" s="58"/>
      <c r="I204" s="58"/>
      <c r="J204" s="58"/>
      <c r="K204" s="58"/>
      <c r="L204" s="56"/>
      <c r="M204" s="56"/>
      <c r="N204" s="36"/>
      <c r="O204" s="57"/>
    </row>
    <row r="205">
      <c r="A205" s="58"/>
      <c r="B205" s="104"/>
      <c r="C205" s="56"/>
      <c r="D205" s="58"/>
      <c r="E205" s="58"/>
      <c r="F205" s="58"/>
      <c r="G205" s="58"/>
      <c r="H205" s="58"/>
      <c r="I205" s="58"/>
      <c r="J205" s="58"/>
      <c r="K205" s="58"/>
      <c r="L205" s="56"/>
      <c r="M205" s="56"/>
      <c r="N205" s="36"/>
      <c r="O205" s="57"/>
    </row>
    <row r="206">
      <c r="A206" s="58"/>
      <c r="B206" s="104"/>
      <c r="C206" s="56"/>
      <c r="D206" s="58"/>
      <c r="E206" s="58"/>
      <c r="F206" s="58"/>
      <c r="G206" s="58"/>
      <c r="H206" s="58"/>
      <c r="I206" s="58"/>
      <c r="J206" s="58"/>
      <c r="K206" s="58"/>
      <c r="L206" s="56"/>
      <c r="M206" s="56"/>
      <c r="N206" s="36"/>
      <c r="O206" s="57"/>
    </row>
    <row r="207">
      <c r="A207" s="58"/>
      <c r="B207" s="104"/>
      <c r="C207" s="56"/>
      <c r="D207" s="58"/>
      <c r="E207" s="58"/>
      <c r="F207" s="58"/>
      <c r="G207" s="58"/>
      <c r="H207" s="58"/>
      <c r="I207" s="58"/>
      <c r="J207" s="58"/>
      <c r="K207" s="58"/>
      <c r="L207" s="56"/>
      <c r="M207" s="56"/>
      <c r="N207" s="36"/>
      <c r="O207" s="57"/>
    </row>
    <row r="208">
      <c r="A208" s="58"/>
      <c r="B208" s="104"/>
      <c r="C208" s="56"/>
      <c r="D208" s="58"/>
      <c r="E208" s="58"/>
      <c r="F208" s="58"/>
      <c r="G208" s="58"/>
      <c r="H208" s="58"/>
      <c r="I208" s="58"/>
      <c r="J208" s="58"/>
      <c r="K208" s="58"/>
      <c r="L208" s="56"/>
      <c r="M208" s="56"/>
      <c r="N208" s="36"/>
      <c r="O208" s="57"/>
    </row>
    <row r="209">
      <c r="A209" s="58"/>
      <c r="B209" s="104"/>
      <c r="C209" s="56"/>
      <c r="D209" s="58"/>
      <c r="E209" s="58"/>
      <c r="F209" s="58"/>
      <c r="G209" s="58"/>
      <c r="H209" s="58"/>
      <c r="I209" s="58"/>
      <c r="J209" s="58"/>
      <c r="K209" s="58"/>
      <c r="L209" s="56"/>
      <c r="M209" s="56"/>
      <c r="N209" s="36"/>
      <c r="O209" s="57"/>
    </row>
    <row r="210">
      <c r="A210" s="58"/>
      <c r="B210" s="104"/>
      <c r="C210" s="56"/>
      <c r="D210" s="58"/>
      <c r="E210" s="58"/>
      <c r="F210" s="58"/>
      <c r="G210" s="58"/>
      <c r="H210" s="58"/>
      <c r="I210" s="58"/>
      <c r="J210" s="58"/>
      <c r="K210" s="58"/>
      <c r="L210" s="56"/>
      <c r="M210" s="56"/>
      <c r="N210" s="36"/>
      <c r="O210" s="57"/>
    </row>
    <row r="211">
      <c r="A211" s="58"/>
      <c r="B211" s="104"/>
      <c r="C211" s="56"/>
      <c r="D211" s="58"/>
      <c r="E211" s="58"/>
      <c r="F211" s="58"/>
      <c r="G211" s="58"/>
      <c r="H211" s="58"/>
      <c r="I211" s="58"/>
      <c r="J211" s="58"/>
      <c r="K211" s="58"/>
      <c r="L211" s="56"/>
      <c r="M211" s="56"/>
      <c r="N211" s="36"/>
      <c r="O211" s="57"/>
    </row>
    <row r="212">
      <c r="A212" s="58"/>
      <c r="B212" s="104"/>
      <c r="C212" s="56"/>
      <c r="D212" s="58"/>
      <c r="E212" s="58"/>
      <c r="F212" s="58"/>
      <c r="G212" s="58"/>
      <c r="H212" s="58"/>
      <c r="I212" s="58"/>
      <c r="J212" s="58"/>
      <c r="K212" s="58"/>
      <c r="L212" s="56"/>
      <c r="M212" s="56"/>
      <c r="N212" s="36"/>
      <c r="O212" s="57"/>
    </row>
    <row r="213">
      <c r="A213" s="58"/>
      <c r="B213" s="104"/>
      <c r="C213" s="56"/>
      <c r="D213" s="58"/>
      <c r="E213" s="58"/>
      <c r="F213" s="58"/>
      <c r="G213" s="58"/>
      <c r="H213" s="58"/>
      <c r="I213" s="58"/>
      <c r="J213" s="58"/>
      <c r="K213" s="58"/>
      <c r="L213" s="56"/>
      <c r="M213" s="56"/>
      <c r="N213" s="36"/>
      <c r="O213" s="57"/>
    </row>
    <row r="214">
      <c r="A214" s="58"/>
      <c r="B214" s="104"/>
      <c r="C214" s="56"/>
      <c r="D214" s="58"/>
      <c r="E214" s="58"/>
      <c r="F214" s="58"/>
      <c r="G214" s="58"/>
      <c r="H214" s="58"/>
      <c r="I214" s="58"/>
      <c r="J214" s="58"/>
      <c r="K214" s="58"/>
      <c r="L214" s="56"/>
      <c r="M214" s="56"/>
      <c r="N214" s="36"/>
      <c r="O214" s="57"/>
    </row>
    <row r="215">
      <c r="A215" s="58"/>
      <c r="B215" s="104"/>
      <c r="C215" s="56"/>
      <c r="D215" s="58"/>
      <c r="E215" s="58"/>
      <c r="F215" s="58"/>
      <c r="G215" s="58"/>
      <c r="H215" s="58"/>
      <c r="I215" s="58"/>
      <c r="J215" s="58"/>
      <c r="K215" s="58"/>
      <c r="L215" s="56"/>
      <c r="M215" s="56"/>
      <c r="N215" s="36"/>
      <c r="O215" s="57"/>
    </row>
    <row r="216">
      <c r="A216" s="58"/>
      <c r="B216" s="104"/>
      <c r="C216" s="56"/>
      <c r="D216" s="58"/>
      <c r="E216" s="58"/>
      <c r="F216" s="58"/>
      <c r="G216" s="58"/>
      <c r="H216" s="58"/>
      <c r="I216" s="58"/>
      <c r="J216" s="58"/>
      <c r="K216" s="58"/>
      <c r="L216" s="56"/>
      <c r="M216" s="56"/>
      <c r="N216" s="36"/>
      <c r="O216" s="57"/>
    </row>
    <row r="217">
      <c r="A217" s="58"/>
      <c r="B217" s="104"/>
      <c r="C217" s="56"/>
      <c r="D217" s="58"/>
      <c r="E217" s="58"/>
      <c r="F217" s="58"/>
      <c r="G217" s="58"/>
      <c r="H217" s="58"/>
      <c r="I217" s="58"/>
      <c r="J217" s="58"/>
      <c r="K217" s="58"/>
      <c r="L217" s="56"/>
      <c r="M217" s="56"/>
      <c r="N217" s="36"/>
      <c r="O217" s="57"/>
    </row>
    <row r="218">
      <c r="A218" s="58"/>
      <c r="B218" s="104"/>
      <c r="C218" s="56"/>
      <c r="D218" s="58"/>
      <c r="E218" s="58"/>
      <c r="F218" s="58"/>
      <c r="G218" s="58"/>
      <c r="H218" s="58"/>
      <c r="I218" s="58"/>
      <c r="J218" s="58"/>
      <c r="K218" s="58"/>
      <c r="L218" s="56"/>
      <c r="M218" s="56"/>
      <c r="N218" s="36"/>
      <c r="O218" s="57"/>
    </row>
    <row r="219">
      <c r="A219" s="58"/>
      <c r="B219" s="104"/>
      <c r="C219" s="56"/>
      <c r="D219" s="58"/>
      <c r="E219" s="58"/>
      <c r="F219" s="58"/>
      <c r="G219" s="58"/>
      <c r="H219" s="58"/>
      <c r="I219" s="58"/>
      <c r="J219" s="58"/>
      <c r="K219" s="58"/>
      <c r="L219" s="56"/>
      <c r="M219" s="56"/>
      <c r="N219" s="36"/>
      <c r="O219" s="57"/>
    </row>
    <row r="220">
      <c r="A220" s="58"/>
      <c r="B220" s="104"/>
      <c r="C220" s="56"/>
      <c r="D220" s="58"/>
      <c r="E220" s="58"/>
      <c r="F220" s="58"/>
      <c r="G220" s="58"/>
      <c r="H220" s="58"/>
      <c r="I220" s="58"/>
      <c r="J220" s="58"/>
      <c r="K220" s="58"/>
      <c r="L220" s="56"/>
      <c r="M220" s="56"/>
      <c r="N220" s="36"/>
      <c r="O220" s="57"/>
    </row>
    <row r="221">
      <c r="A221" s="58"/>
      <c r="B221" s="104"/>
      <c r="C221" s="56"/>
      <c r="D221" s="58"/>
      <c r="E221" s="58"/>
      <c r="F221" s="58"/>
      <c r="G221" s="58"/>
      <c r="H221" s="58"/>
      <c r="I221" s="58"/>
      <c r="J221" s="58"/>
      <c r="K221" s="58"/>
      <c r="L221" s="56"/>
      <c r="M221" s="56"/>
      <c r="N221" s="36"/>
      <c r="O221" s="57"/>
    </row>
    <row r="222">
      <c r="A222" s="58"/>
      <c r="B222" s="104"/>
      <c r="C222" s="56"/>
      <c r="D222" s="58"/>
      <c r="E222" s="58"/>
      <c r="F222" s="58"/>
      <c r="G222" s="58"/>
      <c r="H222" s="58"/>
      <c r="I222" s="58"/>
      <c r="J222" s="58"/>
      <c r="K222" s="58"/>
      <c r="L222" s="56"/>
      <c r="M222" s="56"/>
      <c r="N222" s="36"/>
      <c r="O222" s="57"/>
    </row>
    <row r="223">
      <c r="A223" s="58"/>
      <c r="B223" s="104"/>
      <c r="C223" s="56"/>
      <c r="D223" s="58"/>
      <c r="E223" s="58"/>
      <c r="F223" s="58"/>
      <c r="G223" s="58"/>
      <c r="H223" s="58"/>
      <c r="I223" s="58"/>
      <c r="J223" s="58"/>
      <c r="K223" s="58"/>
      <c r="L223" s="56"/>
      <c r="M223" s="56"/>
      <c r="N223" s="36"/>
      <c r="O223" s="57"/>
    </row>
    <row r="224">
      <c r="A224" s="58"/>
      <c r="B224" s="104"/>
      <c r="C224" s="56"/>
      <c r="D224" s="58"/>
      <c r="E224" s="58"/>
      <c r="F224" s="58"/>
      <c r="G224" s="58"/>
      <c r="H224" s="58"/>
      <c r="I224" s="58"/>
      <c r="J224" s="58"/>
      <c r="K224" s="58"/>
      <c r="L224" s="56"/>
      <c r="M224" s="56"/>
      <c r="N224" s="36"/>
      <c r="O224" s="57"/>
    </row>
    <row r="225">
      <c r="A225" s="58"/>
      <c r="B225" s="104"/>
      <c r="C225" s="56"/>
      <c r="D225" s="58"/>
      <c r="E225" s="58"/>
      <c r="F225" s="58"/>
      <c r="G225" s="58"/>
      <c r="H225" s="58"/>
      <c r="I225" s="58"/>
      <c r="J225" s="58"/>
      <c r="K225" s="58"/>
      <c r="L225" s="56"/>
      <c r="M225" s="56"/>
      <c r="N225" s="36"/>
      <c r="O225" s="57"/>
    </row>
    <row r="226">
      <c r="A226" s="58"/>
      <c r="B226" s="104"/>
      <c r="C226" s="56"/>
      <c r="D226" s="58"/>
      <c r="E226" s="58"/>
      <c r="F226" s="58"/>
      <c r="G226" s="58"/>
      <c r="H226" s="58"/>
      <c r="I226" s="58"/>
      <c r="J226" s="58"/>
      <c r="K226" s="58"/>
      <c r="L226" s="56"/>
      <c r="M226" s="56"/>
      <c r="N226" s="36"/>
      <c r="O226" s="57"/>
    </row>
    <row r="227">
      <c r="A227" s="58"/>
      <c r="B227" s="104"/>
      <c r="C227" s="56"/>
      <c r="D227" s="58"/>
      <c r="E227" s="58"/>
      <c r="F227" s="58"/>
      <c r="G227" s="58"/>
      <c r="H227" s="58"/>
      <c r="I227" s="58"/>
      <c r="J227" s="58"/>
      <c r="K227" s="58"/>
      <c r="L227" s="56"/>
      <c r="M227" s="56"/>
      <c r="N227" s="36"/>
      <c r="O227" s="57"/>
    </row>
    <row r="228">
      <c r="A228" s="58"/>
      <c r="B228" s="104"/>
      <c r="C228" s="56"/>
      <c r="D228" s="58"/>
      <c r="E228" s="58"/>
      <c r="F228" s="58"/>
      <c r="G228" s="58"/>
      <c r="H228" s="58"/>
      <c r="I228" s="58"/>
      <c r="J228" s="58"/>
      <c r="K228" s="58"/>
      <c r="L228" s="56"/>
      <c r="M228" s="56"/>
      <c r="N228" s="36"/>
      <c r="O228" s="57"/>
    </row>
    <row r="229">
      <c r="A229" s="58"/>
      <c r="B229" s="104"/>
      <c r="C229" s="56"/>
      <c r="D229" s="58"/>
      <c r="E229" s="58"/>
      <c r="F229" s="58"/>
      <c r="G229" s="58"/>
      <c r="H229" s="58"/>
      <c r="I229" s="58"/>
      <c r="J229" s="58"/>
      <c r="K229" s="58"/>
      <c r="L229" s="56"/>
      <c r="M229" s="56"/>
      <c r="N229" s="36"/>
      <c r="O229" s="57"/>
    </row>
    <row r="230">
      <c r="A230" s="58"/>
      <c r="B230" s="104"/>
      <c r="C230" s="56"/>
      <c r="D230" s="58"/>
      <c r="E230" s="58"/>
      <c r="F230" s="58"/>
      <c r="G230" s="58"/>
      <c r="H230" s="58"/>
      <c r="I230" s="58"/>
      <c r="J230" s="58"/>
      <c r="K230" s="58"/>
      <c r="L230" s="56"/>
      <c r="M230" s="56"/>
      <c r="N230" s="36"/>
      <c r="O230" s="57"/>
    </row>
    <row r="231">
      <c r="A231" s="58"/>
      <c r="B231" s="104"/>
      <c r="C231" s="56"/>
      <c r="D231" s="58"/>
      <c r="E231" s="58"/>
      <c r="F231" s="58"/>
      <c r="G231" s="58"/>
      <c r="H231" s="58"/>
      <c r="I231" s="58"/>
      <c r="J231" s="58"/>
      <c r="K231" s="58"/>
      <c r="L231" s="56"/>
      <c r="M231" s="56"/>
      <c r="N231" s="36"/>
      <c r="O231" s="57"/>
    </row>
    <row r="232">
      <c r="A232" s="58"/>
      <c r="B232" s="104"/>
      <c r="C232" s="56"/>
      <c r="D232" s="58"/>
      <c r="E232" s="58"/>
      <c r="F232" s="58"/>
      <c r="G232" s="58"/>
      <c r="H232" s="58"/>
      <c r="I232" s="58"/>
      <c r="J232" s="58"/>
      <c r="K232" s="58"/>
      <c r="L232" s="56"/>
      <c r="M232" s="56"/>
      <c r="N232" s="36"/>
      <c r="O232" s="57"/>
    </row>
    <row r="233">
      <c r="A233" s="58"/>
      <c r="B233" s="104"/>
      <c r="C233" s="56"/>
      <c r="D233" s="58"/>
      <c r="E233" s="58"/>
      <c r="F233" s="58"/>
      <c r="G233" s="58"/>
      <c r="H233" s="58"/>
      <c r="I233" s="58"/>
      <c r="J233" s="58"/>
      <c r="K233" s="58"/>
      <c r="L233" s="56"/>
      <c r="M233" s="56"/>
      <c r="N233" s="36"/>
      <c r="O233" s="57"/>
    </row>
    <row r="234">
      <c r="A234" s="58"/>
      <c r="B234" s="104"/>
      <c r="C234" s="56"/>
      <c r="D234" s="58"/>
      <c r="E234" s="58"/>
      <c r="F234" s="58"/>
      <c r="G234" s="58"/>
      <c r="H234" s="58"/>
      <c r="I234" s="58"/>
      <c r="J234" s="58"/>
      <c r="K234" s="58"/>
      <c r="L234" s="56"/>
      <c r="M234" s="56"/>
      <c r="N234" s="36"/>
      <c r="O234" s="57"/>
    </row>
    <row r="235">
      <c r="A235" s="58"/>
      <c r="B235" s="104"/>
      <c r="C235" s="56"/>
      <c r="D235" s="58"/>
      <c r="E235" s="58"/>
      <c r="F235" s="58"/>
      <c r="G235" s="58"/>
      <c r="H235" s="58"/>
      <c r="I235" s="58"/>
      <c r="J235" s="58"/>
      <c r="K235" s="58"/>
      <c r="L235" s="56"/>
      <c r="M235" s="56"/>
      <c r="N235" s="36"/>
      <c r="O235" s="57"/>
    </row>
    <row r="236">
      <c r="A236" s="58"/>
      <c r="B236" s="104"/>
      <c r="C236" s="56"/>
      <c r="D236" s="58"/>
      <c r="E236" s="58"/>
      <c r="F236" s="58"/>
      <c r="G236" s="58"/>
      <c r="H236" s="58"/>
      <c r="I236" s="58"/>
      <c r="J236" s="58"/>
      <c r="K236" s="58"/>
      <c r="L236" s="56"/>
      <c r="M236" s="56"/>
      <c r="N236" s="36"/>
      <c r="O236" s="57"/>
    </row>
    <row r="237">
      <c r="A237" s="58"/>
      <c r="B237" s="104"/>
      <c r="C237" s="56"/>
      <c r="D237" s="58"/>
      <c r="E237" s="58"/>
      <c r="F237" s="58"/>
      <c r="G237" s="58"/>
      <c r="H237" s="58"/>
      <c r="I237" s="58"/>
      <c r="J237" s="58"/>
      <c r="K237" s="58"/>
      <c r="L237" s="56"/>
      <c r="M237" s="56"/>
      <c r="N237" s="36"/>
      <c r="O237" s="57"/>
    </row>
    <row r="238">
      <c r="A238" s="58"/>
      <c r="B238" s="104"/>
      <c r="C238" s="56"/>
      <c r="D238" s="58"/>
      <c r="E238" s="58"/>
      <c r="F238" s="58"/>
      <c r="G238" s="58"/>
      <c r="H238" s="58"/>
      <c r="I238" s="58"/>
      <c r="J238" s="58"/>
      <c r="K238" s="58"/>
      <c r="L238" s="56"/>
      <c r="M238" s="56"/>
      <c r="N238" s="36"/>
      <c r="O238" s="57"/>
    </row>
    <row r="239">
      <c r="A239" s="58"/>
      <c r="B239" s="104"/>
      <c r="C239" s="56"/>
      <c r="D239" s="58"/>
      <c r="E239" s="58"/>
      <c r="F239" s="58"/>
      <c r="G239" s="58"/>
      <c r="H239" s="58"/>
      <c r="I239" s="58"/>
      <c r="J239" s="58"/>
      <c r="K239" s="58"/>
      <c r="L239" s="56"/>
      <c r="M239" s="56"/>
      <c r="N239" s="36"/>
      <c r="O239" s="57"/>
    </row>
    <row r="240">
      <c r="A240" s="58"/>
      <c r="B240" s="104"/>
      <c r="C240" s="56"/>
      <c r="D240" s="58"/>
      <c r="E240" s="58"/>
      <c r="F240" s="58"/>
      <c r="G240" s="58"/>
      <c r="H240" s="58"/>
      <c r="I240" s="58"/>
      <c r="J240" s="58"/>
      <c r="K240" s="58"/>
      <c r="L240" s="56"/>
      <c r="M240" s="56"/>
      <c r="N240" s="36"/>
      <c r="O240" s="57"/>
    </row>
    <row r="241">
      <c r="A241" s="58"/>
      <c r="B241" s="104"/>
      <c r="C241" s="56"/>
      <c r="D241" s="58"/>
      <c r="E241" s="58"/>
      <c r="F241" s="58"/>
      <c r="G241" s="58"/>
      <c r="H241" s="58"/>
      <c r="I241" s="58"/>
      <c r="J241" s="58"/>
      <c r="K241" s="58"/>
      <c r="L241" s="56"/>
      <c r="M241" s="56"/>
      <c r="N241" s="36"/>
      <c r="O241" s="57"/>
    </row>
    <row r="242">
      <c r="A242" s="58"/>
      <c r="B242" s="104"/>
      <c r="C242" s="56"/>
      <c r="D242" s="58"/>
      <c r="E242" s="58"/>
      <c r="F242" s="58"/>
      <c r="G242" s="58"/>
      <c r="H242" s="58"/>
      <c r="I242" s="58"/>
      <c r="J242" s="58"/>
      <c r="K242" s="58"/>
      <c r="L242" s="56"/>
      <c r="M242" s="56"/>
      <c r="N242" s="36"/>
      <c r="O242" s="57"/>
    </row>
    <row r="243">
      <c r="A243" s="58"/>
      <c r="B243" s="104"/>
      <c r="C243" s="56"/>
      <c r="D243" s="58"/>
      <c r="E243" s="58"/>
      <c r="F243" s="58"/>
      <c r="G243" s="58"/>
      <c r="H243" s="58"/>
      <c r="I243" s="58"/>
      <c r="J243" s="58"/>
      <c r="K243" s="58"/>
      <c r="L243" s="56"/>
      <c r="M243" s="56"/>
      <c r="N243" s="36"/>
      <c r="O243" s="57"/>
    </row>
    <row r="244">
      <c r="A244" s="58"/>
      <c r="B244" s="104"/>
      <c r="C244" s="56"/>
      <c r="D244" s="58"/>
      <c r="E244" s="58"/>
      <c r="F244" s="58"/>
      <c r="G244" s="58"/>
      <c r="H244" s="58"/>
      <c r="I244" s="58"/>
      <c r="J244" s="58"/>
      <c r="K244" s="58"/>
      <c r="L244" s="56"/>
      <c r="M244" s="56"/>
      <c r="N244" s="36"/>
      <c r="O244" s="57"/>
    </row>
    <row r="245">
      <c r="A245" s="58"/>
      <c r="B245" s="104"/>
      <c r="C245" s="56"/>
      <c r="D245" s="58"/>
      <c r="E245" s="58"/>
      <c r="F245" s="58"/>
      <c r="G245" s="58"/>
      <c r="H245" s="58"/>
      <c r="I245" s="58"/>
      <c r="J245" s="58"/>
      <c r="K245" s="58"/>
      <c r="L245" s="56"/>
      <c r="M245" s="56"/>
      <c r="N245" s="36"/>
      <c r="O245" s="57"/>
    </row>
    <row r="246">
      <c r="A246" s="58"/>
      <c r="B246" s="104"/>
      <c r="C246" s="56"/>
      <c r="D246" s="58"/>
      <c r="E246" s="58"/>
      <c r="F246" s="58"/>
      <c r="G246" s="58"/>
      <c r="H246" s="58"/>
      <c r="I246" s="58"/>
      <c r="J246" s="58"/>
      <c r="K246" s="58"/>
      <c r="L246" s="56"/>
      <c r="M246" s="56"/>
      <c r="N246" s="36"/>
      <c r="O246" s="57"/>
    </row>
    <row r="247">
      <c r="A247" s="58"/>
      <c r="B247" s="104"/>
      <c r="C247" s="56"/>
      <c r="D247" s="58"/>
      <c r="E247" s="58"/>
      <c r="F247" s="58"/>
      <c r="G247" s="58"/>
      <c r="H247" s="58"/>
      <c r="I247" s="58"/>
      <c r="J247" s="58"/>
      <c r="K247" s="58"/>
      <c r="L247" s="56"/>
      <c r="M247" s="56"/>
      <c r="N247" s="36"/>
      <c r="O247" s="57"/>
    </row>
    <row r="248">
      <c r="A248" s="58"/>
      <c r="B248" s="104"/>
      <c r="C248" s="56"/>
      <c r="D248" s="58"/>
      <c r="E248" s="58"/>
      <c r="F248" s="58"/>
      <c r="G248" s="58"/>
      <c r="H248" s="58"/>
      <c r="I248" s="58"/>
      <c r="J248" s="58"/>
      <c r="K248" s="58"/>
      <c r="L248" s="56"/>
      <c r="M248" s="56"/>
      <c r="N248" s="36"/>
      <c r="O248" s="57"/>
    </row>
    <row r="249">
      <c r="A249" s="58"/>
      <c r="B249" s="104"/>
      <c r="C249" s="56"/>
      <c r="D249" s="58"/>
      <c r="E249" s="58"/>
      <c r="F249" s="58"/>
      <c r="G249" s="58"/>
      <c r="H249" s="58"/>
      <c r="I249" s="58"/>
      <c r="J249" s="58"/>
      <c r="K249" s="58"/>
      <c r="L249" s="56"/>
      <c r="M249" s="56"/>
      <c r="N249" s="36"/>
      <c r="O249" s="57"/>
    </row>
    <row r="250">
      <c r="A250" s="58"/>
      <c r="B250" s="104"/>
      <c r="C250" s="56"/>
      <c r="D250" s="58"/>
      <c r="E250" s="58"/>
      <c r="F250" s="58"/>
      <c r="G250" s="58"/>
      <c r="H250" s="58"/>
      <c r="I250" s="58"/>
      <c r="J250" s="58"/>
      <c r="K250" s="58"/>
      <c r="L250" s="56"/>
      <c r="M250" s="56"/>
      <c r="N250" s="36"/>
      <c r="O250" s="57"/>
    </row>
    <row r="251">
      <c r="A251" s="58"/>
      <c r="B251" s="104"/>
      <c r="C251" s="56"/>
      <c r="D251" s="58"/>
      <c r="E251" s="58"/>
      <c r="F251" s="58"/>
      <c r="G251" s="58"/>
      <c r="H251" s="58"/>
      <c r="I251" s="58"/>
      <c r="J251" s="58"/>
      <c r="K251" s="58"/>
      <c r="L251" s="56"/>
      <c r="M251" s="56"/>
      <c r="N251" s="36"/>
      <c r="O251" s="57"/>
    </row>
    <row r="252">
      <c r="A252" s="58"/>
      <c r="B252" s="104"/>
      <c r="C252" s="56"/>
      <c r="D252" s="58"/>
      <c r="E252" s="58"/>
      <c r="F252" s="58"/>
      <c r="G252" s="58"/>
      <c r="H252" s="58"/>
      <c r="I252" s="58"/>
      <c r="J252" s="58"/>
      <c r="K252" s="58"/>
      <c r="L252" s="56"/>
      <c r="M252" s="56"/>
      <c r="N252" s="36"/>
      <c r="O252" s="57"/>
    </row>
    <row r="253">
      <c r="A253" s="58"/>
      <c r="B253" s="104"/>
      <c r="C253" s="56"/>
      <c r="D253" s="58"/>
      <c r="E253" s="58"/>
      <c r="F253" s="58"/>
      <c r="G253" s="58"/>
      <c r="H253" s="58"/>
      <c r="I253" s="58"/>
      <c r="J253" s="58"/>
      <c r="K253" s="58"/>
      <c r="L253" s="56"/>
      <c r="M253" s="56"/>
      <c r="N253" s="36"/>
      <c r="O253" s="57"/>
    </row>
    <row r="254">
      <c r="A254" s="58"/>
      <c r="B254" s="104"/>
      <c r="C254" s="56"/>
      <c r="D254" s="58"/>
      <c r="E254" s="58"/>
      <c r="F254" s="58"/>
      <c r="G254" s="58"/>
      <c r="H254" s="58"/>
      <c r="I254" s="58"/>
      <c r="J254" s="58"/>
      <c r="K254" s="58"/>
      <c r="L254" s="56"/>
      <c r="M254" s="56"/>
      <c r="N254" s="36"/>
      <c r="O254" s="57"/>
    </row>
    <row r="255">
      <c r="A255" s="58"/>
      <c r="B255" s="104"/>
      <c r="C255" s="56"/>
      <c r="D255" s="58"/>
      <c r="E255" s="58"/>
      <c r="F255" s="58"/>
      <c r="G255" s="58"/>
      <c r="H255" s="58"/>
      <c r="I255" s="58"/>
      <c r="J255" s="58"/>
      <c r="K255" s="58"/>
      <c r="L255" s="56"/>
      <c r="M255" s="56"/>
      <c r="N255" s="36"/>
      <c r="O255" s="57"/>
    </row>
    <row r="256">
      <c r="A256" s="58"/>
      <c r="B256" s="104"/>
      <c r="C256" s="56"/>
      <c r="D256" s="58"/>
      <c r="E256" s="58"/>
      <c r="F256" s="58"/>
      <c r="G256" s="58"/>
      <c r="H256" s="58"/>
      <c r="I256" s="58"/>
      <c r="J256" s="58"/>
      <c r="K256" s="58"/>
      <c r="L256" s="56"/>
      <c r="M256" s="56"/>
      <c r="N256" s="36"/>
      <c r="O256" s="57"/>
    </row>
    <row r="257">
      <c r="A257" s="58"/>
      <c r="B257" s="104"/>
      <c r="C257" s="56"/>
      <c r="D257" s="58"/>
      <c r="E257" s="58"/>
      <c r="F257" s="58"/>
      <c r="G257" s="58"/>
      <c r="H257" s="58"/>
      <c r="I257" s="58"/>
      <c r="J257" s="58"/>
      <c r="K257" s="58"/>
      <c r="L257" s="56"/>
      <c r="M257" s="56"/>
      <c r="N257" s="36"/>
      <c r="O257" s="57"/>
    </row>
    <row r="258">
      <c r="A258" s="58"/>
      <c r="B258" s="104"/>
      <c r="C258" s="56"/>
      <c r="D258" s="58"/>
      <c r="E258" s="58"/>
      <c r="F258" s="58"/>
      <c r="G258" s="58"/>
      <c r="H258" s="58"/>
      <c r="I258" s="58"/>
      <c r="J258" s="58"/>
      <c r="K258" s="58"/>
      <c r="L258" s="56"/>
      <c r="M258" s="56"/>
      <c r="N258" s="36"/>
      <c r="O258" s="57"/>
    </row>
    <row r="259">
      <c r="A259" s="58"/>
      <c r="B259" s="104"/>
      <c r="C259" s="56"/>
      <c r="D259" s="58"/>
      <c r="E259" s="58"/>
      <c r="F259" s="58"/>
      <c r="G259" s="58"/>
      <c r="H259" s="58"/>
      <c r="I259" s="58"/>
      <c r="J259" s="58"/>
      <c r="K259" s="58"/>
      <c r="L259" s="56"/>
      <c r="M259" s="56"/>
      <c r="N259" s="36"/>
      <c r="O259" s="57"/>
    </row>
    <row r="260">
      <c r="A260" s="58"/>
      <c r="B260" s="104"/>
      <c r="C260" s="56"/>
      <c r="D260" s="58"/>
      <c r="E260" s="58"/>
      <c r="F260" s="58"/>
      <c r="G260" s="58"/>
      <c r="H260" s="58"/>
      <c r="I260" s="58"/>
      <c r="J260" s="58"/>
      <c r="K260" s="58"/>
      <c r="L260" s="56"/>
      <c r="M260" s="56"/>
      <c r="N260" s="36"/>
      <c r="O260" s="57"/>
    </row>
    <row r="261">
      <c r="A261" s="58"/>
      <c r="B261" s="104"/>
      <c r="C261" s="56"/>
      <c r="D261" s="58"/>
      <c r="E261" s="58"/>
      <c r="F261" s="58"/>
      <c r="G261" s="58"/>
      <c r="H261" s="58"/>
      <c r="I261" s="58"/>
      <c r="J261" s="58"/>
      <c r="K261" s="58"/>
      <c r="L261" s="56"/>
      <c r="M261" s="56"/>
      <c r="N261" s="36"/>
      <c r="O261" s="57"/>
    </row>
    <row r="262">
      <c r="A262" s="58"/>
      <c r="B262" s="104"/>
      <c r="C262" s="56"/>
      <c r="D262" s="58"/>
      <c r="E262" s="58"/>
      <c r="F262" s="58"/>
      <c r="G262" s="58"/>
      <c r="H262" s="58"/>
      <c r="I262" s="58"/>
      <c r="J262" s="58"/>
      <c r="K262" s="58"/>
      <c r="L262" s="56"/>
      <c r="M262" s="56"/>
      <c r="N262" s="36"/>
      <c r="O262" s="57"/>
    </row>
    <row r="263">
      <c r="A263" s="58"/>
      <c r="B263" s="104"/>
      <c r="C263" s="56"/>
      <c r="D263" s="58"/>
      <c r="E263" s="58"/>
      <c r="F263" s="58"/>
      <c r="G263" s="58"/>
      <c r="H263" s="58"/>
      <c r="I263" s="58"/>
      <c r="J263" s="58"/>
      <c r="K263" s="58"/>
      <c r="L263" s="56"/>
      <c r="M263" s="56"/>
      <c r="N263" s="36"/>
      <c r="O263" s="57"/>
    </row>
    <row r="264">
      <c r="A264" s="58"/>
      <c r="B264" s="104"/>
      <c r="C264" s="56"/>
      <c r="D264" s="58"/>
      <c r="E264" s="58"/>
      <c r="F264" s="58"/>
      <c r="G264" s="58"/>
      <c r="H264" s="58"/>
      <c r="I264" s="58"/>
      <c r="J264" s="58"/>
      <c r="K264" s="58"/>
      <c r="L264" s="56"/>
      <c r="M264" s="56"/>
      <c r="N264" s="36"/>
      <c r="O264" s="57"/>
    </row>
    <row r="265">
      <c r="A265" s="58"/>
      <c r="B265" s="104"/>
      <c r="C265" s="56"/>
      <c r="D265" s="58"/>
      <c r="E265" s="58"/>
      <c r="F265" s="58"/>
      <c r="G265" s="58"/>
      <c r="H265" s="58"/>
      <c r="I265" s="58"/>
      <c r="J265" s="58"/>
      <c r="K265" s="58"/>
      <c r="L265" s="56"/>
      <c r="M265" s="56"/>
      <c r="N265" s="36"/>
      <c r="O265" s="57"/>
    </row>
    <row r="266">
      <c r="A266" s="58"/>
      <c r="B266" s="104"/>
      <c r="C266" s="56"/>
      <c r="D266" s="58"/>
      <c r="E266" s="58"/>
      <c r="F266" s="58"/>
      <c r="G266" s="58"/>
      <c r="H266" s="58"/>
      <c r="I266" s="58"/>
      <c r="J266" s="58"/>
      <c r="K266" s="58"/>
      <c r="L266" s="56"/>
      <c r="M266" s="56"/>
      <c r="N266" s="36"/>
      <c r="O266" s="57"/>
    </row>
    <row r="267">
      <c r="A267" s="58"/>
      <c r="B267" s="104"/>
      <c r="C267" s="56"/>
      <c r="D267" s="58"/>
      <c r="E267" s="58"/>
      <c r="F267" s="58"/>
      <c r="G267" s="58"/>
      <c r="H267" s="58"/>
      <c r="I267" s="58"/>
      <c r="J267" s="58"/>
      <c r="K267" s="58"/>
      <c r="L267" s="56"/>
      <c r="M267" s="56"/>
      <c r="N267" s="36"/>
      <c r="O267" s="57"/>
    </row>
    <row r="268">
      <c r="A268" s="58"/>
      <c r="B268" s="104"/>
      <c r="C268" s="56"/>
      <c r="D268" s="58"/>
      <c r="E268" s="58"/>
      <c r="F268" s="58"/>
      <c r="G268" s="58"/>
      <c r="H268" s="58"/>
      <c r="I268" s="58"/>
      <c r="J268" s="58"/>
      <c r="K268" s="58"/>
      <c r="L268" s="56"/>
      <c r="M268" s="56"/>
      <c r="N268" s="36"/>
      <c r="O268" s="57"/>
    </row>
    <row r="269">
      <c r="A269" s="58"/>
      <c r="B269" s="104"/>
      <c r="C269" s="56"/>
      <c r="D269" s="58"/>
      <c r="E269" s="58"/>
      <c r="F269" s="58"/>
      <c r="G269" s="58"/>
      <c r="H269" s="58"/>
      <c r="I269" s="58"/>
      <c r="J269" s="58"/>
      <c r="K269" s="58"/>
      <c r="L269" s="56"/>
      <c r="M269" s="56"/>
      <c r="N269" s="36"/>
      <c r="O269" s="57"/>
    </row>
    <row r="270">
      <c r="A270" s="58"/>
      <c r="B270" s="104"/>
      <c r="C270" s="56"/>
      <c r="D270" s="58"/>
      <c r="E270" s="58"/>
      <c r="F270" s="58"/>
      <c r="G270" s="58"/>
      <c r="H270" s="58"/>
      <c r="I270" s="58"/>
      <c r="J270" s="58"/>
      <c r="K270" s="58"/>
      <c r="L270" s="56"/>
      <c r="M270" s="56"/>
      <c r="N270" s="36"/>
      <c r="O270" s="57"/>
    </row>
    <row r="271">
      <c r="A271" s="58"/>
      <c r="B271" s="104"/>
      <c r="C271" s="56"/>
      <c r="D271" s="58"/>
      <c r="E271" s="58"/>
      <c r="F271" s="58"/>
      <c r="G271" s="58"/>
      <c r="H271" s="58"/>
      <c r="I271" s="58"/>
      <c r="J271" s="58"/>
      <c r="K271" s="58"/>
      <c r="L271" s="56"/>
      <c r="M271" s="56"/>
      <c r="N271" s="36"/>
      <c r="O271" s="57"/>
    </row>
    <row r="272">
      <c r="A272" s="58"/>
      <c r="B272" s="104"/>
      <c r="C272" s="56"/>
      <c r="D272" s="58"/>
      <c r="E272" s="58"/>
      <c r="F272" s="58"/>
      <c r="G272" s="58"/>
      <c r="H272" s="58"/>
      <c r="I272" s="58"/>
      <c r="J272" s="58"/>
      <c r="K272" s="58"/>
      <c r="L272" s="56"/>
      <c r="M272" s="56"/>
      <c r="N272" s="36"/>
      <c r="O272" s="57"/>
    </row>
    <row r="273">
      <c r="A273" s="58"/>
      <c r="B273" s="104"/>
      <c r="C273" s="56"/>
      <c r="D273" s="58"/>
      <c r="E273" s="58"/>
      <c r="F273" s="58"/>
      <c r="G273" s="58"/>
      <c r="H273" s="58"/>
      <c r="I273" s="58"/>
      <c r="J273" s="58"/>
      <c r="K273" s="58"/>
      <c r="L273" s="56"/>
      <c r="M273" s="56"/>
      <c r="N273" s="36"/>
      <c r="O273" s="57"/>
    </row>
    <row r="274">
      <c r="A274" s="58"/>
      <c r="B274" s="104"/>
      <c r="C274" s="56"/>
      <c r="D274" s="58"/>
      <c r="E274" s="58"/>
      <c r="F274" s="58"/>
      <c r="G274" s="58"/>
      <c r="H274" s="58"/>
      <c r="I274" s="58"/>
      <c r="J274" s="58"/>
      <c r="K274" s="58"/>
      <c r="L274" s="56"/>
      <c r="M274" s="56"/>
      <c r="N274" s="36"/>
      <c r="O274" s="57"/>
    </row>
    <row r="275">
      <c r="A275" s="58"/>
      <c r="B275" s="104"/>
      <c r="C275" s="56"/>
      <c r="D275" s="58"/>
      <c r="E275" s="58"/>
      <c r="F275" s="58"/>
      <c r="G275" s="58"/>
      <c r="H275" s="58"/>
      <c r="I275" s="58"/>
      <c r="J275" s="58"/>
      <c r="K275" s="58"/>
      <c r="L275" s="56"/>
      <c r="M275" s="56"/>
      <c r="N275" s="36"/>
      <c r="O275" s="57"/>
    </row>
    <row r="276">
      <c r="A276" s="58"/>
      <c r="B276" s="104"/>
      <c r="C276" s="56"/>
      <c r="D276" s="58"/>
      <c r="E276" s="58"/>
      <c r="F276" s="58"/>
      <c r="G276" s="58"/>
      <c r="H276" s="58"/>
      <c r="I276" s="58"/>
      <c r="J276" s="58"/>
      <c r="K276" s="58"/>
      <c r="L276" s="56"/>
      <c r="M276" s="56"/>
      <c r="N276" s="36"/>
      <c r="O276" s="57"/>
    </row>
    <row r="277">
      <c r="A277" s="58"/>
      <c r="B277" s="104"/>
      <c r="C277" s="56"/>
      <c r="D277" s="58"/>
      <c r="E277" s="58"/>
      <c r="F277" s="58"/>
      <c r="G277" s="58"/>
      <c r="H277" s="58"/>
      <c r="I277" s="58"/>
      <c r="J277" s="58"/>
      <c r="K277" s="58"/>
      <c r="L277" s="56"/>
      <c r="M277" s="56"/>
      <c r="N277" s="36"/>
      <c r="O277" s="57"/>
    </row>
    <row r="278">
      <c r="A278" s="58"/>
      <c r="B278" s="104"/>
      <c r="C278" s="56"/>
      <c r="D278" s="58"/>
      <c r="E278" s="58"/>
      <c r="F278" s="58"/>
      <c r="G278" s="58"/>
      <c r="H278" s="58"/>
      <c r="I278" s="58"/>
      <c r="J278" s="58"/>
      <c r="K278" s="58"/>
      <c r="L278" s="56"/>
      <c r="M278" s="56"/>
      <c r="N278" s="36"/>
      <c r="O278" s="57"/>
    </row>
    <row r="279">
      <c r="A279" s="58"/>
      <c r="B279" s="104"/>
      <c r="C279" s="56"/>
      <c r="D279" s="58"/>
      <c r="E279" s="58"/>
      <c r="F279" s="58"/>
      <c r="G279" s="58"/>
      <c r="H279" s="58"/>
      <c r="I279" s="58"/>
      <c r="J279" s="58"/>
      <c r="K279" s="58"/>
      <c r="L279" s="56"/>
      <c r="M279" s="56"/>
      <c r="N279" s="36"/>
      <c r="O279" s="57"/>
    </row>
    <row r="280">
      <c r="A280" s="58"/>
      <c r="B280" s="104"/>
      <c r="C280" s="56"/>
      <c r="D280" s="58"/>
      <c r="E280" s="58"/>
      <c r="F280" s="58"/>
      <c r="G280" s="58"/>
      <c r="H280" s="58"/>
      <c r="I280" s="58"/>
      <c r="J280" s="58"/>
      <c r="K280" s="58"/>
      <c r="L280" s="56"/>
      <c r="M280" s="56"/>
      <c r="N280" s="36"/>
      <c r="O280" s="57"/>
    </row>
    <row r="281">
      <c r="A281" s="58"/>
      <c r="B281" s="104"/>
      <c r="C281" s="56"/>
      <c r="D281" s="58"/>
      <c r="E281" s="58"/>
      <c r="F281" s="58"/>
      <c r="G281" s="58"/>
      <c r="H281" s="58"/>
      <c r="I281" s="58"/>
      <c r="J281" s="58"/>
      <c r="K281" s="58"/>
      <c r="L281" s="56"/>
      <c r="M281" s="56"/>
      <c r="N281" s="36"/>
      <c r="O281" s="57"/>
    </row>
    <row r="282">
      <c r="A282" s="58"/>
      <c r="B282" s="104"/>
      <c r="C282" s="56"/>
      <c r="D282" s="58"/>
      <c r="E282" s="58"/>
      <c r="F282" s="58"/>
      <c r="G282" s="58"/>
      <c r="H282" s="58"/>
      <c r="I282" s="58"/>
      <c r="J282" s="58"/>
      <c r="K282" s="58"/>
      <c r="L282" s="56"/>
      <c r="M282" s="56"/>
      <c r="N282" s="36"/>
      <c r="O282" s="57"/>
    </row>
    <row r="283">
      <c r="A283" s="58"/>
      <c r="B283" s="104"/>
      <c r="C283" s="56"/>
      <c r="D283" s="58"/>
      <c r="E283" s="58"/>
      <c r="F283" s="58"/>
      <c r="G283" s="58"/>
      <c r="H283" s="58"/>
      <c r="I283" s="58"/>
      <c r="J283" s="58"/>
      <c r="K283" s="58"/>
      <c r="L283" s="56"/>
      <c r="M283" s="56"/>
      <c r="N283" s="36"/>
      <c r="O283" s="57"/>
    </row>
    <row r="284">
      <c r="A284" s="58"/>
      <c r="B284" s="104"/>
      <c r="C284" s="56"/>
      <c r="D284" s="58"/>
      <c r="E284" s="58"/>
      <c r="F284" s="58"/>
      <c r="G284" s="58"/>
      <c r="H284" s="58"/>
      <c r="I284" s="58"/>
      <c r="J284" s="58"/>
      <c r="K284" s="58"/>
      <c r="L284" s="56"/>
      <c r="M284" s="56"/>
      <c r="N284" s="36"/>
      <c r="O284" s="57"/>
    </row>
    <row r="285">
      <c r="A285" s="58"/>
      <c r="B285" s="104"/>
      <c r="C285" s="56"/>
      <c r="D285" s="58"/>
      <c r="E285" s="58"/>
      <c r="F285" s="58"/>
      <c r="G285" s="58"/>
      <c r="H285" s="58"/>
      <c r="I285" s="58"/>
      <c r="J285" s="58"/>
      <c r="K285" s="58"/>
      <c r="L285" s="56"/>
      <c r="M285" s="56"/>
      <c r="N285" s="36"/>
      <c r="O285" s="57"/>
    </row>
    <row r="286">
      <c r="A286" s="58"/>
      <c r="B286" s="104"/>
      <c r="C286" s="56"/>
      <c r="D286" s="58"/>
      <c r="E286" s="58"/>
      <c r="F286" s="58"/>
      <c r="G286" s="58"/>
      <c r="H286" s="58"/>
      <c r="I286" s="58"/>
      <c r="J286" s="58"/>
      <c r="K286" s="58"/>
      <c r="L286" s="56"/>
      <c r="M286" s="56"/>
      <c r="N286" s="36"/>
      <c r="O286" s="57"/>
    </row>
    <row r="287">
      <c r="A287" s="58"/>
      <c r="B287" s="104"/>
      <c r="C287" s="56"/>
      <c r="D287" s="58"/>
      <c r="E287" s="58"/>
      <c r="F287" s="58"/>
      <c r="G287" s="58"/>
      <c r="H287" s="58"/>
      <c r="I287" s="58"/>
      <c r="J287" s="58"/>
      <c r="K287" s="58"/>
      <c r="L287" s="56"/>
      <c r="M287" s="56"/>
      <c r="N287" s="36"/>
      <c r="O287" s="57"/>
    </row>
    <row r="288">
      <c r="A288" s="58"/>
      <c r="B288" s="104"/>
      <c r="C288" s="56"/>
      <c r="D288" s="58"/>
      <c r="E288" s="58"/>
      <c r="F288" s="58"/>
      <c r="G288" s="58"/>
      <c r="H288" s="58"/>
      <c r="I288" s="58"/>
      <c r="J288" s="58"/>
      <c r="K288" s="58"/>
      <c r="L288" s="56"/>
      <c r="M288" s="56"/>
      <c r="N288" s="36"/>
      <c r="O288" s="57"/>
    </row>
    <row r="289">
      <c r="A289" s="58"/>
      <c r="B289" s="104"/>
      <c r="C289" s="56"/>
      <c r="D289" s="58"/>
      <c r="E289" s="58"/>
      <c r="F289" s="58"/>
      <c r="G289" s="58"/>
      <c r="H289" s="58"/>
      <c r="I289" s="58"/>
      <c r="J289" s="58"/>
      <c r="K289" s="58"/>
      <c r="L289" s="56"/>
      <c r="M289" s="56"/>
      <c r="N289" s="36"/>
      <c r="O289" s="57"/>
    </row>
    <row r="290">
      <c r="A290" s="58"/>
      <c r="B290" s="104"/>
      <c r="C290" s="56"/>
      <c r="D290" s="58"/>
      <c r="E290" s="58"/>
      <c r="F290" s="58"/>
      <c r="G290" s="58"/>
      <c r="H290" s="58"/>
      <c r="I290" s="58"/>
      <c r="J290" s="58"/>
      <c r="K290" s="58"/>
      <c r="L290" s="56"/>
      <c r="M290" s="56"/>
      <c r="N290" s="36"/>
      <c r="O290" s="57"/>
    </row>
    <row r="291">
      <c r="A291" s="58"/>
      <c r="B291" s="104"/>
      <c r="C291" s="56"/>
      <c r="D291" s="58"/>
      <c r="E291" s="58"/>
      <c r="F291" s="58"/>
      <c r="G291" s="58"/>
      <c r="H291" s="58"/>
      <c r="I291" s="58"/>
      <c r="J291" s="58"/>
      <c r="K291" s="58"/>
      <c r="L291" s="56"/>
      <c r="M291" s="56"/>
      <c r="N291" s="36"/>
      <c r="O291" s="57"/>
    </row>
    <row r="292">
      <c r="A292" s="58"/>
      <c r="B292" s="104"/>
      <c r="C292" s="56"/>
      <c r="D292" s="58"/>
      <c r="E292" s="58"/>
      <c r="F292" s="58"/>
      <c r="G292" s="58"/>
      <c r="H292" s="58"/>
      <c r="I292" s="58"/>
      <c r="J292" s="58"/>
      <c r="K292" s="58"/>
      <c r="L292" s="56"/>
      <c r="M292" s="56"/>
      <c r="N292" s="36"/>
      <c r="O292" s="57"/>
    </row>
    <row r="293">
      <c r="A293" s="58"/>
      <c r="B293" s="104"/>
      <c r="C293" s="56"/>
      <c r="D293" s="58"/>
      <c r="E293" s="58"/>
      <c r="F293" s="58"/>
      <c r="G293" s="58"/>
      <c r="H293" s="58"/>
      <c r="I293" s="58"/>
      <c r="J293" s="58"/>
      <c r="K293" s="58"/>
      <c r="L293" s="56"/>
      <c r="M293" s="56"/>
      <c r="N293" s="36"/>
      <c r="O293" s="57"/>
    </row>
    <row r="294">
      <c r="A294" s="58"/>
      <c r="B294" s="104"/>
      <c r="C294" s="56"/>
      <c r="D294" s="58"/>
      <c r="E294" s="58"/>
      <c r="F294" s="58"/>
      <c r="G294" s="58"/>
      <c r="H294" s="58"/>
      <c r="I294" s="58"/>
      <c r="J294" s="58"/>
      <c r="K294" s="58"/>
      <c r="L294" s="56"/>
      <c r="M294" s="56"/>
      <c r="N294" s="36"/>
      <c r="O294" s="57"/>
    </row>
    <row r="295">
      <c r="A295" s="58"/>
      <c r="B295" s="104"/>
      <c r="C295" s="56"/>
      <c r="D295" s="58"/>
      <c r="E295" s="58"/>
      <c r="F295" s="58"/>
      <c r="G295" s="58"/>
      <c r="H295" s="58"/>
      <c r="I295" s="58"/>
      <c r="J295" s="58"/>
      <c r="K295" s="58"/>
      <c r="L295" s="56"/>
      <c r="M295" s="56"/>
      <c r="N295" s="36"/>
      <c r="O295" s="57"/>
    </row>
    <row r="296">
      <c r="A296" s="58"/>
      <c r="B296" s="104"/>
      <c r="C296" s="56"/>
      <c r="D296" s="58"/>
      <c r="E296" s="58"/>
      <c r="F296" s="58"/>
      <c r="G296" s="58"/>
      <c r="H296" s="58"/>
      <c r="I296" s="58"/>
      <c r="J296" s="58"/>
      <c r="K296" s="58"/>
      <c r="L296" s="56"/>
      <c r="M296" s="56"/>
      <c r="N296" s="36"/>
      <c r="O296" s="57"/>
    </row>
    <row r="297">
      <c r="A297" s="58"/>
      <c r="B297" s="104"/>
      <c r="C297" s="56"/>
      <c r="D297" s="58"/>
      <c r="E297" s="58"/>
      <c r="F297" s="58"/>
      <c r="G297" s="58"/>
      <c r="H297" s="58"/>
      <c r="I297" s="58"/>
      <c r="J297" s="58"/>
      <c r="K297" s="58"/>
      <c r="L297" s="56"/>
      <c r="M297" s="56"/>
      <c r="N297" s="36"/>
      <c r="O297" s="57"/>
    </row>
    <row r="298">
      <c r="A298" s="58"/>
      <c r="B298" s="104"/>
      <c r="C298" s="56"/>
      <c r="D298" s="58"/>
      <c r="E298" s="58"/>
      <c r="F298" s="58"/>
      <c r="G298" s="58"/>
      <c r="H298" s="58"/>
      <c r="I298" s="58"/>
      <c r="J298" s="58"/>
      <c r="K298" s="58"/>
      <c r="L298" s="56"/>
      <c r="M298" s="56"/>
      <c r="N298" s="36"/>
      <c r="O298" s="57"/>
    </row>
    <row r="299">
      <c r="A299" s="58"/>
      <c r="B299" s="104"/>
      <c r="C299" s="56"/>
      <c r="D299" s="58"/>
      <c r="E299" s="58"/>
      <c r="F299" s="58"/>
      <c r="G299" s="58"/>
      <c r="H299" s="58"/>
      <c r="I299" s="58"/>
      <c r="J299" s="58"/>
      <c r="K299" s="58"/>
      <c r="L299" s="56"/>
      <c r="M299" s="56"/>
      <c r="N299" s="36"/>
      <c r="O299" s="57"/>
    </row>
    <row r="300">
      <c r="A300" s="58"/>
      <c r="B300" s="104"/>
      <c r="C300" s="56"/>
      <c r="D300" s="58"/>
      <c r="E300" s="58"/>
      <c r="F300" s="58"/>
      <c r="G300" s="58"/>
      <c r="H300" s="58"/>
      <c r="I300" s="58"/>
      <c r="J300" s="58"/>
      <c r="K300" s="58"/>
      <c r="L300" s="56"/>
      <c r="M300" s="56"/>
      <c r="N300" s="36"/>
      <c r="O300" s="57"/>
    </row>
    <row r="301">
      <c r="A301" s="58"/>
      <c r="B301" s="104"/>
      <c r="C301" s="56"/>
      <c r="D301" s="58"/>
      <c r="E301" s="58"/>
      <c r="F301" s="58"/>
      <c r="G301" s="58"/>
      <c r="H301" s="58"/>
      <c r="I301" s="58"/>
      <c r="J301" s="58"/>
      <c r="K301" s="58"/>
      <c r="L301" s="56"/>
      <c r="M301" s="56"/>
      <c r="N301" s="36"/>
      <c r="O301" s="57"/>
    </row>
    <row r="302">
      <c r="A302" s="58"/>
      <c r="B302" s="104"/>
      <c r="C302" s="56"/>
      <c r="D302" s="58"/>
      <c r="E302" s="58"/>
      <c r="F302" s="58"/>
      <c r="G302" s="58"/>
      <c r="H302" s="58"/>
      <c r="I302" s="58"/>
      <c r="J302" s="58"/>
      <c r="K302" s="58"/>
      <c r="L302" s="56"/>
      <c r="M302" s="56"/>
      <c r="N302" s="36"/>
      <c r="O302" s="57"/>
    </row>
    <row r="303">
      <c r="A303" s="58"/>
      <c r="B303" s="104"/>
      <c r="C303" s="56"/>
      <c r="D303" s="58"/>
      <c r="E303" s="58"/>
      <c r="F303" s="58"/>
      <c r="G303" s="58"/>
      <c r="H303" s="58"/>
      <c r="I303" s="58"/>
      <c r="J303" s="58"/>
      <c r="K303" s="58"/>
      <c r="L303" s="56"/>
      <c r="M303" s="56"/>
      <c r="N303" s="36"/>
      <c r="O303" s="57"/>
    </row>
    <row r="304">
      <c r="A304" s="58"/>
      <c r="B304" s="104"/>
      <c r="C304" s="56"/>
      <c r="D304" s="58"/>
      <c r="E304" s="58"/>
      <c r="F304" s="58"/>
      <c r="G304" s="58"/>
      <c r="H304" s="58"/>
      <c r="I304" s="58"/>
      <c r="J304" s="58"/>
      <c r="K304" s="58"/>
      <c r="L304" s="56"/>
      <c r="M304" s="56"/>
      <c r="N304" s="36"/>
      <c r="O304" s="57"/>
    </row>
    <row r="305">
      <c r="A305" s="58"/>
      <c r="B305" s="104"/>
      <c r="C305" s="56"/>
      <c r="D305" s="58"/>
      <c r="E305" s="58"/>
      <c r="F305" s="58"/>
      <c r="G305" s="58"/>
      <c r="H305" s="58"/>
      <c r="I305" s="58"/>
      <c r="J305" s="58"/>
      <c r="K305" s="58"/>
      <c r="L305" s="56"/>
      <c r="M305" s="56"/>
      <c r="N305" s="36"/>
      <c r="O305" s="57"/>
    </row>
    <row r="306">
      <c r="A306" s="58"/>
      <c r="B306" s="104"/>
      <c r="C306" s="56"/>
      <c r="D306" s="58"/>
      <c r="E306" s="58"/>
      <c r="F306" s="58"/>
      <c r="G306" s="58"/>
      <c r="H306" s="58"/>
      <c r="I306" s="58"/>
      <c r="J306" s="58"/>
      <c r="K306" s="58"/>
      <c r="L306" s="56"/>
      <c r="M306" s="56"/>
      <c r="N306" s="36"/>
      <c r="O306" s="57"/>
    </row>
    <row r="307">
      <c r="A307" s="58"/>
      <c r="B307" s="104"/>
      <c r="C307" s="56"/>
      <c r="D307" s="58"/>
      <c r="E307" s="58"/>
      <c r="F307" s="58"/>
      <c r="G307" s="58"/>
      <c r="H307" s="58"/>
      <c r="I307" s="58"/>
      <c r="J307" s="58"/>
      <c r="K307" s="58"/>
      <c r="L307" s="56"/>
      <c r="M307" s="56"/>
      <c r="N307" s="36"/>
      <c r="O307" s="57"/>
    </row>
    <row r="308">
      <c r="A308" s="58"/>
      <c r="B308" s="104"/>
      <c r="C308" s="56"/>
      <c r="D308" s="58"/>
      <c r="E308" s="58"/>
      <c r="F308" s="58"/>
      <c r="G308" s="58"/>
      <c r="H308" s="58"/>
      <c r="I308" s="58"/>
      <c r="J308" s="58"/>
      <c r="K308" s="58"/>
      <c r="L308" s="56"/>
      <c r="M308" s="56"/>
      <c r="N308" s="36"/>
      <c r="O308" s="57"/>
    </row>
    <row r="309">
      <c r="A309" s="58"/>
      <c r="B309" s="104"/>
      <c r="C309" s="56"/>
      <c r="D309" s="58"/>
      <c r="E309" s="58"/>
      <c r="F309" s="58"/>
      <c r="G309" s="58"/>
      <c r="H309" s="58"/>
      <c r="I309" s="58"/>
      <c r="J309" s="58"/>
      <c r="K309" s="58"/>
      <c r="L309" s="56"/>
      <c r="M309" s="56"/>
      <c r="N309" s="36"/>
      <c r="O309" s="57"/>
    </row>
    <row r="310">
      <c r="A310" s="58"/>
      <c r="B310" s="104"/>
      <c r="C310" s="56"/>
      <c r="D310" s="58"/>
      <c r="E310" s="58"/>
      <c r="F310" s="58"/>
      <c r="G310" s="58"/>
      <c r="H310" s="58"/>
      <c r="I310" s="58"/>
      <c r="J310" s="58"/>
      <c r="K310" s="58"/>
      <c r="L310" s="56"/>
      <c r="M310" s="56"/>
      <c r="N310" s="36"/>
      <c r="O310" s="57"/>
    </row>
    <row r="311">
      <c r="A311" s="58"/>
      <c r="B311" s="104"/>
      <c r="C311" s="56"/>
      <c r="D311" s="58"/>
      <c r="E311" s="58"/>
      <c r="F311" s="58"/>
      <c r="G311" s="58"/>
      <c r="H311" s="58"/>
      <c r="I311" s="58"/>
      <c r="J311" s="58"/>
      <c r="K311" s="58"/>
      <c r="L311" s="56"/>
      <c r="M311" s="56"/>
      <c r="N311" s="36"/>
      <c r="O311" s="57"/>
    </row>
    <row r="312">
      <c r="A312" s="58"/>
      <c r="B312" s="104"/>
      <c r="C312" s="56"/>
      <c r="D312" s="58"/>
      <c r="E312" s="58"/>
      <c r="F312" s="58"/>
      <c r="G312" s="58"/>
      <c r="H312" s="58"/>
      <c r="I312" s="58"/>
      <c r="J312" s="58"/>
      <c r="K312" s="58"/>
      <c r="L312" s="56"/>
      <c r="M312" s="56"/>
      <c r="N312" s="36"/>
      <c r="O312" s="57"/>
    </row>
    <row r="313">
      <c r="A313" s="58"/>
      <c r="B313" s="104"/>
      <c r="C313" s="56"/>
      <c r="D313" s="58"/>
      <c r="E313" s="58"/>
      <c r="F313" s="58"/>
      <c r="G313" s="58"/>
      <c r="H313" s="58"/>
      <c r="I313" s="58"/>
      <c r="J313" s="58"/>
      <c r="K313" s="58"/>
      <c r="L313" s="56"/>
      <c r="M313" s="56"/>
      <c r="N313" s="36"/>
      <c r="O313" s="57"/>
    </row>
    <row r="314">
      <c r="A314" s="58"/>
      <c r="B314" s="104"/>
      <c r="C314" s="56"/>
      <c r="D314" s="58"/>
      <c r="E314" s="58"/>
      <c r="F314" s="58"/>
      <c r="G314" s="58"/>
      <c r="H314" s="58"/>
      <c r="I314" s="58"/>
      <c r="J314" s="58"/>
      <c r="K314" s="58"/>
      <c r="L314" s="56"/>
      <c r="M314" s="56"/>
      <c r="N314" s="36"/>
      <c r="O314" s="57"/>
    </row>
    <row r="315">
      <c r="A315" s="58"/>
      <c r="B315" s="104"/>
      <c r="C315" s="56"/>
      <c r="D315" s="58"/>
      <c r="E315" s="58"/>
      <c r="F315" s="58"/>
      <c r="G315" s="58"/>
      <c r="H315" s="58"/>
      <c r="I315" s="58"/>
      <c r="J315" s="58"/>
      <c r="K315" s="58"/>
      <c r="L315" s="56"/>
      <c r="M315" s="56"/>
      <c r="N315" s="36"/>
      <c r="O315" s="57"/>
    </row>
    <row r="316">
      <c r="A316" s="58"/>
      <c r="B316" s="104"/>
      <c r="C316" s="56"/>
      <c r="D316" s="58"/>
      <c r="E316" s="58"/>
      <c r="F316" s="58"/>
      <c r="G316" s="58"/>
      <c r="H316" s="58"/>
      <c r="I316" s="58"/>
      <c r="J316" s="58"/>
      <c r="K316" s="58"/>
      <c r="L316" s="56"/>
      <c r="M316" s="56"/>
      <c r="N316" s="36"/>
      <c r="O316" s="57"/>
    </row>
    <row r="317">
      <c r="A317" s="58"/>
      <c r="B317" s="104"/>
      <c r="C317" s="56"/>
      <c r="D317" s="58"/>
      <c r="E317" s="58"/>
      <c r="F317" s="58"/>
      <c r="G317" s="58"/>
      <c r="H317" s="58"/>
      <c r="I317" s="58"/>
      <c r="J317" s="58"/>
      <c r="K317" s="58"/>
      <c r="L317" s="56"/>
      <c r="M317" s="56"/>
      <c r="N317" s="36"/>
      <c r="O317" s="57"/>
    </row>
    <row r="318">
      <c r="A318" s="58"/>
      <c r="B318" s="104"/>
      <c r="C318" s="56"/>
      <c r="D318" s="58"/>
      <c r="E318" s="58"/>
      <c r="F318" s="58"/>
      <c r="G318" s="58"/>
      <c r="H318" s="58"/>
      <c r="I318" s="58"/>
      <c r="J318" s="58"/>
      <c r="K318" s="58"/>
      <c r="L318" s="56"/>
      <c r="M318" s="56"/>
      <c r="N318" s="36"/>
      <c r="O318" s="57"/>
    </row>
    <row r="319">
      <c r="A319" s="58"/>
      <c r="B319" s="104"/>
      <c r="C319" s="56"/>
      <c r="D319" s="58"/>
      <c r="E319" s="58"/>
      <c r="F319" s="58"/>
      <c r="G319" s="58"/>
      <c r="H319" s="58"/>
      <c r="I319" s="58"/>
      <c r="J319" s="58"/>
      <c r="K319" s="58"/>
      <c r="L319" s="56"/>
      <c r="M319" s="56"/>
      <c r="N319" s="36"/>
      <c r="O319" s="57"/>
    </row>
    <row r="320">
      <c r="A320" s="58"/>
      <c r="B320" s="104"/>
      <c r="C320" s="56"/>
      <c r="D320" s="58"/>
      <c r="E320" s="58"/>
      <c r="F320" s="58"/>
      <c r="G320" s="58"/>
      <c r="H320" s="58"/>
      <c r="I320" s="58"/>
      <c r="J320" s="58"/>
      <c r="K320" s="58"/>
      <c r="L320" s="56"/>
      <c r="M320" s="56"/>
      <c r="N320" s="36"/>
      <c r="O320" s="57"/>
    </row>
    <row r="321">
      <c r="A321" s="58"/>
      <c r="B321" s="104"/>
      <c r="C321" s="56"/>
      <c r="D321" s="58"/>
      <c r="E321" s="58"/>
      <c r="F321" s="58"/>
      <c r="G321" s="58"/>
      <c r="H321" s="58"/>
      <c r="I321" s="58"/>
      <c r="J321" s="58"/>
      <c r="K321" s="58"/>
      <c r="L321" s="56"/>
      <c r="M321" s="56"/>
      <c r="N321" s="36"/>
      <c r="O321" s="57"/>
    </row>
    <row r="322">
      <c r="A322" s="58"/>
      <c r="B322" s="104"/>
      <c r="C322" s="56"/>
      <c r="D322" s="58"/>
      <c r="E322" s="58"/>
      <c r="F322" s="58"/>
      <c r="G322" s="58"/>
      <c r="H322" s="58"/>
      <c r="I322" s="58"/>
      <c r="J322" s="58"/>
      <c r="K322" s="58"/>
      <c r="L322" s="56"/>
      <c r="M322" s="56"/>
      <c r="N322" s="36"/>
      <c r="O322" s="57"/>
    </row>
    <row r="323">
      <c r="A323" s="58"/>
      <c r="B323" s="104"/>
      <c r="C323" s="56"/>
      <c r="D323" s="58"/>
      <c r="E323" s="58"/>
      <c r="F323" s="58"/>
      <c r="G323" s="58"/>
      <c r="H323" s="58"/>
      <c r="I323" s="58"/>
      <c r="J323" s="58"/>
      <c r="K323" s="58"/>
      <c r="L323" s="56"/>
      <c r="M323" s="56"/>
      <c r="N323" s="36"/>
      <c r="O323" s="57"/>
    </row>
    <row r="324">
      <c r="A324" s="58"/>
      <c r="B324" s="104"/>
      <c r="C324" s="56"/>
      <c r="D324" s="58"/>
      <c r="E324" s="58"/>
      <c r="F324" s="58"/>
      <c r="G324" s="58"/>
      <c r="H324" s="58"/>
      <c r="I324" s="58"/>
      <c r="J324" s="58"/>
      <c r="K324" s="58"/>
      <c r="L324" s="56"/>
      <c r="M324" s="56"/>
      <c r="N324" s="36"/>
      <c r="O324" s="57"/>
    </row>
    <row r="325">
      <c r="A325" s="58"/>
      <c r="B325" s="104"/>
      <c r="C325" s="56"/>
      <c r="D325" s="58"/>
      <c r="E325" s="58"/>
      <c r="F325" s="58"/>
      <c r="G325" s="58"/>
      <c r="H325" s="58"/>
      <c r="I325" s="58"/>
      <c r="J325" s="58"/>
      <c r="K325" s="58"/>
      <c r="L325" s="56"/>
      <c r="M325" s="56"/>
      <c r="N325" s="36"/>
      <c r="O325" s="57"/>
    </row>
    <row r="326">
      <c r="A326" s="58"/>
      <c r="B326" s="104"/>
      <c r="C326" s="56"/>
      <c r="D326" s="58"/>
      <c r="E326" s="58"/>
      <c r="F326" s="58"/>
      <c r="G326" s="58"/>
      <c r="H326" s="58"/>
      <c r="I326" s="58"/>
      <c r="J326" s="58"/>
      <c r="K326" s="58"/>
      <c r="L326" s="56"/>
      <c r="M326" s="56"/>
      <c r="N326" s="36"/>
      <c r="O326" s="57"/>
    </row>
    <row r="327">
      <c r="A327" s="58"/>
      <c r="B327" s="104"/>
      <c r="C327" s="56"/>
      <c r="D327" s="58"/>
      <c r="E327" s="58"/>
      <c r="F327" s="58"/>
      <c r="G327" s="58"/>
      <c r="H327" s="58"/>
      <c r="I327" s="58"/>
      <c r="J327" s="58"/>
      <c r="K327" s="58"/>
      <c r="L327" s="56"/>
      <c r="M327" s="56"/>
      <c r="N327" s="36"/>
      <c r="O327" s="57"/>
    </row>
    <row r="328">
      <c r="A328" s="58"/>
      <c r="B328" s="104"/>
      <c r="C328" s="56"/>
      <c r="D328" s="58"/>
      <c r="E328" s="58"/>
      <c r="F328" s="58"/>
      <c r="G328" s="58"/>
      <c r="H328" s="58"/>
      <c r="I328" s="58"/>
      <c r="J328" s="58"/>
      <c r="K328" s="58"/>
      <c r="L328" s="56"/>
      <c r="M328" s="56"/>
      <c r="N328" s="36"/>
      <c r="O328" s="57"/>
    </row>
    <row r="329">
      <c r="A329" s="58"/>
      <c r="B329" s="104"/>
      <c r="C329" s="56"/>
      <c r="D329" s="58"/>
      <c r="E329" s="58"/>
      <c r="F329" s="58"/>
      <c r="G329" s="58"/>
      <c r="H329" s="58"/>
      <c r="I329" s="58"/>
      <c r="J329" s="58"/>
      <c r="K329" s="58"/>
      <c r="L329" s="56"/>
      <c r="M329" s="56"/>
      <c r="N329" s="36"/>
      <c r="O329" s="57"/>
    </row>
    <row r="330">
      <c r="A330" s="58"/>
      <c r="B330" s="104"/>
      <c r="C330" s="56"/>
      <c r="D330" s="58"/>
      <c r="E330" s="58"/>
      <c r="F330" s="58"/>
      <c r="G330" s="58"/>
      <c r="H330" s="58"/>
      <c r="I330" s="58"/>
      <c r="J330" s="58"/>
      <c r="K330" s="58"/>
      <c r="L330" s="56"/>
      <c r="M330" s="56"/>
      <c r="N330" s="36"/>
      <c r="O330" s="57"/>
    </row>
    <row r="331">
      <c r="A331" s="58"/>
      <c r="B331" s="104"/>
      <c r="C331" s="56"/>
      <c r="D331" s="58"/>
      <c r="E331" s="58"/>
      <c r="F331" s="58"/>
      <c r="G331" s="58"/>
      <c r="H331" s="58"/>
      <c r="I331" s="58"/>
      <c r="J331" s="58"/>
      <c r="K331" s="58"/>
      <c r="L331" s="56"/>
      <c r="M331" s="56"/>
      <c r="N331" s="36"/>
      <c r="O331" s="57"/>
    </row>
    <row r="332">
      <c r="A332" s="58"/>
      <c r="B332" s="104"/>
      <c r="C332" s="56"/>
      <c r="D332" s="58"/>
      <c r="E332" s="58"/>
      <c r="F332" s="58"/>
      <c r="G332" s="58"/>
      <c r="H332" s="58"/>
      <c r="I332" s="58"/>
      <c r="J332" s="58"/>
      <c r="K332" s="58"/>
      <c r="L332" s="56"/>
      <c r="M332" s="56"/>
      <c r="N332" s="36"/>
      <c r="O332" s="57"/>
    </row>
    <row r="333">
      <c r="A333" s="58"/>
      <c r="B333" s="104"/>
      <c r="C333" s="56"/>
      <c r="D333" s="58"/>
      <c r="E333" s="58"/>
      <c r="F333" s="58"/>
      <c r="G333" s="58"/>
      <c r="H333" s="58"/>
      <c r="I333" s="58"/>
      <c r="J333" s="58"/>
      <c r="K333" s="58"/>
      <c r="L333" s="56"/>
      <c r="M333" s="56"/>
      <c r="N333" s="36"/>
      <c r="O333" s="57"/>
    </row>
    <row r="334">
      <c r="A334" s="58"/>
      <c r="B334" s="104"/>
      <c r="C334" s="56"/>
      <c r="D334" s="58"/>
      <c r="E334" s="58"/>
      <c r="F334" s="58"/>
      <c r="G334" s="58"/>
      <c r="H334" s="58"/>
      <c r="I334" s="58"/>
      <c r="J334" s="58"/>
      <c r="K334" s="58"/>
      <c r="L334" s="56"/>
      <c r="M334" s="56"/>
      <c r="N334" s="36"/>
      <c r="O334" s="57"/>
    </row>
    <row r="335">
      <c r="A335" s="58"/>
      <c r="B335" s="104"/>
      <c r="C335" s="56"/>
      <c r="D335" s="58"/>
      <c r="E335" s="58"/>
      <c r="F335" s="58"/>
      <c r="G335" s="58"/>
      <c r="H335" s="58"/>
      <c r="I335" s="58"/>
      <c r="J335" s="58"/>
      <c r="K335" s="58"/>
      <c r="L335" s="56"/>
      <c r="M335" s="56"/>
      <c r="N335" s="36"/>
      <c r="O335" s="57"/>
    </row>
    <row r="336">
      <c r="A336" s="58"/>
      <c r="B336" s="104"/>
      <c r="C336" s="56"/>
      <c r="D336" s="58"/>
      <c r="E336" s="58"/>
      <c r="F336" s="58"/>
      <c r="G336" s="58"/>
      <c r="H336" s="58"/>
      <c r="I336" s="58"/>
      <c r="J336" s="58"/>
      <c r="K336" s="58"/>
      <c r="L336" s="56"/>
      <c r="M336" s="56"/>
      <c r="N336" s="36"/>
      <c r="O336" s="57"/>
    </row>
    <row r="337">
      <c r="A337" s="58"/>
      <c r="B337" s="104"/>
      <c r="C337" s="56"/>
      <c r="D337" s="58"/>
      <c r="E337" s="58"/>
      <c r="F337" s="58"/>
      <c r="G337" s="58"/>
      <c r="H337" s="58"/>
      <c r="I337" s="58"/>
      <c r="J337" s="58"/>
      <c r="K337" s="58"/>
      <c r="L337" s="56"/>
      <c r="M337" s="56"/>
      <c r="N337" s="36"/>
      <c r="O337" s="57"/>
    </row>
    <row r="338">
      <c r="A338" s="58"/>
      <c r="B338" s="104"/>
      <c r="C338" s="56"/>
      <c r="D338" s="58"/>
      <c r="E338" s="58"/>
      <c r="F338" s="58"/>
      <c r="G338" s="58"/>
      <c r="H338" s="58"/>
      <c r="I338" s="58"/>
      <c r="J338" s="58"/>
      <c r="K338" s="58"/>
      <c r="L338" s="56"/>
      <c r="M338" s="56"/>
      <c r="N338" s="36"/>
      <c r="O338" s="57"/>
    </row>
    <row r="339">
      <c r="A339" s="58"/>
      <c r="B339" s="104"/>
      <c r="C339" s="56"/>
      <c r="D339" s="58"/>
      <c r="E339" s="58"/>
      <c r="F339" s="58"/>
      <c r="G339" s="58"/>
      <c r="H339" s="58"/>
      <c r="I339" s="58"/>
      <c r="J339" s="58"/>
      <c r="K339" s="58"/>
      <c r="L339" s="56"/>
      <c r="M339" s="56"/>
      <c r="N339" s="36"/>
      <c r="O339" s="57"/>
    </row>
    <row r="340">
      <c r="A340" s="58"/>
      <c r="B340" s="104"/>
      <c r="C340" s="56"/>
      <c r="D340" s="58"/>
      <c r="E340" s="58"/>
      <c r="F340" s="58"/>
      <c r="G340" s="58"/>
      <c r="H340" s="58"/>
      <c r="I340" s="58"/>
      <c r="J340" s="58"/>
      <c r="K340" s="58"/>
      <c r="L340" s="56"/>
      <c r="M340" s="56"/>
      <c r="N340" s="36"/>
      <c r="O340" s="57"/>
    </row>
    <row r="341">
      <c r="A341" s="58"/>
      <c r="B341" s="104"/>
      <c r="C341" s="56"/>
      <c r="D341" s="58"/>
      <c r="E341" s="58"/>
      <c r="F341" s="58"/>
      <c r="G341" s="58"/>
      <c r="H341" s="58"/>
      <c r="I341" s="58"/>
      <c r="J341" s="58"/>
      <c r="K341" s="58"/>
      <c r="L341" s="56"/>
      <c r="M341" s="56"/>
      <c r="N341" s="36"/>
      <c r="O341" s="57"/>
    </row>
    <row r="342">
      <c r="A342" s="58"/>
      <c r="B342" s="104"/>
      <c r="C342" s="56"/>
      <c r="D342" s="58"/>
      <c r="E342" s="58"/>
      <c r="F342" s="58"/>
      <c r="G342" s="58"/>
      <c r="H342" s="58"/>
      <c r="I342" s="58"/>
      <c r="J342" s="58"/>
      <c r="K342" s="58"/>
      <c r="L342" s="56"/>
      <c r="M342" s="56"/>
      <c r="N342" s="36"/>
      <c r="O342" s="57"/>
    </row>
    <row r="343">
      <c r="A343" s="58"/>
      <c r="B343" s="104"/>
      <c r="C343" s="56"/>
      <c r="D343" s="58"/>
      <c r="E343" s="58"/>
      <c r="F343" s="58"/>
      <c r="G343" s="58"/>
      <c r="H343" s="58"/>
      <c r="I343" s="58"/>
      <c r="J343" s="58"/>
      <c r="K343" s="58"/>
      <c r="L343" s="56"/>
      <c r="M343" s="56"/>
      <c r="N343" s="36"/>
      <c r="O343" s="57"/>
    </row>
    <row r="344">
      <c r="A344" s="58"/>
      <c r="B344" s="104"/>
      <c r="C344" s="56"/>
      <c r="D344" s="58"/>
      <c r="E344" s="58"/>
      <c r="F344" s="58"/>
      <c r="G344" s="58"/>
      <c r="H344" s="58"/>
      <c r="I344" s="58"/>
      <c r="J344" s="58"/>
      <c r="K344" s="58"/>
      <c r="L344" s="56"/>
      <c r="M344" s="56"/>
      <c r="N344" s="36"/>
      <c r="O344" s="57"/>
    </row>
    <row r="345">
      <c r="A345" s="58"/>
      <c r="B345" s="104"/>
      <c r="C345" s="56"/>
      <c r="D345" s="58"/>
      <c r="E345" s="58"/>
      <c r="F345" s="58"/>
      <c r="G345" s="58"/>
      <c r="H345" s="58"/>
      <c r="I345" s="58"/>
      <c r="J345" s="58"/>
      <c r="K345" s="58"/>
      <c r="L345" s="56"/>
      <c r="M345" s="56"/>
      <c r="N345" s="36"/>
      <c r="O345" s="57"/>
    </row>
    <row r="346">
      <c r="A346" s="58"/>
      <c r="B346" s="104"/>
      <c r="C346" s="56"/>
      <c r="D346" s="58"/>
      <c r="E346" s="58"/>
      <c r="F346" s="58"/>
      <c r="G346" s="58"/>
      <c r="H346" s="58"/>
      <c r="I346" s="58"/>
      <c r="J346" s="58"/>
      <c r="K346" s="58"/>
      <c r="L346" s="56"/>
      <c r="M346" s="56"/>
      <c r="N346" s="36"/>
      <c r="O346" s="57"/>
    </row>
    <row r="347">
      <c r="A347" s="58"/>
      <c r="B347" s="104"/>
      <c r="C347" s="56"/>
      <c r="D347" s="58"/>
      <c r="E347" s="58"/>
      <c r="F347" s="58"/>
      <c r="G347" s="58"/>
      <c r="H347" s="58"/>
      <c r="I347" s="58"/>
      <c r="J347" s="58"/>
      <c r="K347" s="58"/>
      <c r="L347" s="56"/>
      <c r="M347" s="56"/>
      <c r="N347" s="36"/>
      <c r="O347" s="57"/>
    </row>
    <row r="348">
      <c r="A348" s="58"/>
      <c r="B348" s="104"/>
      <c r="C348" s="56"/>
      <c r="D348" s="58"/>
      <c r="E348" s="58"/>
      <c r="F348" s="58"/>
      <c r="G348" s="58"/>
      <c r="H348" s="58"/>
      <c r="I348" s="58"/>
      <c r="J348" s="58"/>
      <c r="K348" s="58"/>
      <c r="L348" s="56"/>
      <c r="M348" s="56"/>
      <c r="N348" s="36"/>
      <c r="O348" s="57"/>
    </row>
    <row r="349">
      <c r="A349" s="58"/>
      <c r="B349" s="104"/>
      <c r="C349" s="56"/>
      <c r="D349" s="58"/>
      <c r="E349" s="58"/>
      <c r="F349" s="58"/>
      <c r="G349" s="58"/>
      <c r="H349" s="58"/>
      <c r="I349" s="58"/>
      <c r="J349" s="58"/>
      <c r="K349" s="58"/>
      <c r="L349" s="56"/>
      <c r="M349" s="56"/>
      <c r="N349" s="36"/>
      <c r="O349" s="57"/>
    </row>
    <row r="350">
      <c r="A350" s="58"/>
      <c r="B350" s="104"/>
      <c r="C350" s="56"/>
      <c r="D350" s="58"/>
      <c r="E350" s="58"/>
      <c r="F350" s="58"/>
      <c r="G350" s="58"/>
      <c r="H350" s="58"/>
      <c r="I350" s="58"/>
      <c r="J350" s="58"/>
      <c r="K350" s="58"/>
      <c r="L350" s="56"/>
      <c r="M350" s="56"/>
      <c r="N350" s="36"/>
      <c r="O350" s="57"/>
    </row>
    <row r="351">
      <c r="A351" s="58"/>
      <c r="B351" s="104"/>
      <c r="C351" s="56"/>
      <c r="D351" s="58"/>
      <c r="E351" s="58"/>
      <c r="F351" s="58"/>
      <c r="G351" s="58"/>
      <c r="H351" s="58"/>
      <c r="I351" s="58"/>
      <c r="J351" s="58"/>
      <c r="K351" s="58"/>
      <c r="L351" s="56"/>
      <c r="M351" s="56"/>
      <c r="N351" s="36"/>
      <c r="O351" s="57"/>
    </row>
    <row r="352">
      <c r="A352" s="58"/>
      <c r="B352" s="104"/>
      <c r="C352" s="56"/>
      <c r="D352" s="58"/>
      <c r="E352" s="58"/>
      <c r="F352" s="58"/>
      <c r="G352" s="58"/>
      <c r="H352" s="58"/>
      <c r="I352" s="58"/>
      <c r="J352" s="58"/>
      <c r="K352" s="58"/>
      <c r="L352" s="56"/>
      <c r="M352" s="56"/>
      <c r="N352" s="36"/>
      <c r="O352" s="57"/>
    </row>
    <row r="353">
      <c r="A353" s="58"/>
      <c r="B353" s="104"/>
      <c r="C353" s="56"/>
      <c r="D353" s="58"/>
      <c r="E353" s="58"/>
      <c r="F353" s="58"/>
      <c r="G353" s="58"/>
      <c r="H353" s="58"/>
      <c r="I353" s="58"/>
      <c r="J353" s="58"/>
      <c r="K353" s="58"/>
      <c r="L353" s="56"/>
      <c r="M353" s="56"/>
      <c r="N353" s="36"/>
      <c r="O353" s="57"/>
    </row>
    <row r="354">
      <c r="A354" s="58"/>
      <c r="B354" s="104"/>
      <c r="C354" s="56"/>
      <c r="D354" s="58"/>
      <c r="E354" s="58"/>
      <c r="F354" s="58"/>
      <c r="G354" s="58"/>
      <c r="H354" s="58"/>
      <c r="I354" s="58"/>
      <c r="J354" s="58"/>
      <c r="K354" s="58"/>
      <c r="L354" s="56"/>
      <c r="M354" s="56"/>
      <c r="N354" s="36"/>
      <c r="O354" s="57"/>
    </row>
    <row r="355">
      <c r="A355" s="58"/>
      <c r="B355" s="104"/>
      <c r="C355" s="56"/>
      <c r="D355" s="58"/>
      <c r="E355" s="58"/>
      <c r="F355" s="58"/>
      <c r="G355" s="58"/>
      <c r="H355" s="58"/>
      <c r="I355" s="58"/>
      <c r="J355" s="58"/>
      <c r="K355" s="58"/>
      <c r="L355" s="56"/>
      <c r="M355" s="56"/>
      <c r="N355" s="36"/>
      <c r="O355" s="57"/>
    </row>
    <row r="356">
      <c r="A356" s="58"/>
      <c r="B356" s="104"/>
      <c r="C356" s="56"/>
      <c r="D356" s="58"/>
      <c r="E356" s="58"/>
      <c r="F356" s="58"/>
      <c r="G356" s="58"/>
      <c r="H356" s="58"/>
      <c r="I356" s="58"/>
      <c r="J356" s="58"/>
      <c r="K356" s="58"/>
      <c r="L356" s="56"/>
      <c r="M356" s="56"/>
      <c r="N356" s="36"/>
      <c r="O356" s="57"/>
    </row>
    <row r="357">
      <c r="A357" s="58"/>
      <c r="B357" s="104"/>
      <c r="C357" s="56"/>
      <c r="D357" s="58"/>
      <c r="E357" s="58"/>
      <c r="F357" s="58"/>
      <c r="G357" s="58"/>
      <c r="H357" s="58"/>
      <c r="I357" s="58"/>
      <c r="J357" s="58"/>
      <c r="K357" s="58"/>
      <c r="L357" s="56"/>
      <c r="M357" s="56"/>
      <c r="N357" s="36"/>
      <c r="O357" s="57"/>
    </row>
    <row r="358">
      <c r="A358" s="58"/>
      <c r="B358" s="104"/>
      <c r="C358" s="56"/>
      <c r="D358" s="58"/>
      <c r="E358" s="58"/>
      <c r="F358" s="58"/>
      <c r="G358" s="58"/>
      <c r="H358" s="58"/>
      <c r="I358" s="58"/>
      <c r="J358" s="58"/>
      <c r="K358" s="58"/>
      <c r="L358" s="56"/>
      <c r="M358" s="56"/>
      <c r="N358" s="36"/>
      <c r="O358" s="57"/>
    </row>
    <row r="359">
      <c r="A359" s="58"/>
      <c r="B359" s="104"/>
      <c r="C359" s="56"/>
      <c r="D359" s="58"/>
      <c r="E359" s="58"/>
      <c r="F359" s="58"/>
      <c r="G359" s="58"/>
      <c r="H359" s="58"/>
      <c r="I359" s="58"/>
      <c r="J359" s="58"/>
      <c r="K359" s="58"/>
      <c r="L359" s="56"/>
      <c r="M359" s="56"/>
      <c r="N359" s="36"/>
      <c r="O359" s="57"/>
    </row>
    <row r="360">
      <c r="A360" s="58"/>
      <c r="B360" s="104"/>
      <c r="C360" s="56"/>
      <c r="D360" s="58"/>
      <c r="E360" s="58"/>
      <c r="F360" s="58"/>
      <c r="G360" s="58"/>
      <c r="H360" s="58"/>
      <c r="I360" s="58"/>
      <c r="J360" s="58"/>
      <c r="K360" s="58"/>
      <c r="L360" s="56"/>
      <c r="M360" s="56"/>
      <c r="N360" s="36"/>
      <c r="O360" s="57"/>
    </row>
    <row r="361">
      <c r="A361" s="58"/>
      <c r="B361" s="104"/>
      <c r="C361" s="56"/>
      <c r="D361" s="58"/>
      <c r="E361" s="58"/>
      <c r="F361" s="58"/>
      <c r="G361" s="58"/>
      <c r="H361" s="58"/>
      <c r="I361" s="58"/>
      <c r="J361" s="58"/>
      <c r="K361" s="58"/>
      <c r="L361" s="56"/>
      <c r="M361" s="56"/>
      <c r="N361" s="36"/>
      <c r="O361" s="57"/>
    </row>
    <row r="362">
      <c r="A362" s="58"/>
      <c r="B362" s="104"/>
      <c r="C362" s="56"/>
      <c r="D362" s="58"/>
      <c r="E362" s="58"/>
      <c r="F362" s="58"/>
      <c r="G362" s="58"/>
      <c r="H362" s="58"/>
      <c r="I362" s="58"/>
      <c r="J362" s="58"/>
      <c r="K362" s="58"/>
      <c r="L362" s="56"/>
      <c r="M362" s="56"/>
      <c r="N362" s="36"/>
      <c r="O362" s="57"/>
    </row>
    <row r="363">
      <c r="A363" s="58"/>
      <c r="B363" s="104"/>
      <c r="C363" s="56"/>
      <c r="D363" s="58"/>
      <c r="E363" s="58"/>
      <c r="F363" s="58"/>
      <c r="G363" s="58"/>
      <c r="H363" s="58"/>
      <c r="I363" s="58"/>
      <c r="J363" s="58"/>
      <c r="K363" s="58"/>
      <c r="L363" s="56"/>
      <c r="M363" s="56"/>
      <c r="N363" s="36"/>
      <c r="O363" s="57"/>
    </row>
    <row r="364">
      <c r="A364" s="58"/>
      <c r="B364" s="104"/>
      <c r="C364" s="56"/>
      <c r="D364" s="58"/>
      <c r="E364" s="58"/>
      <c r="F364" s="58"/>
      <c r="G364" s="58"/>
      <c r="H364" s="58"/>
      <c r="I364" s="58"/>
      <c r="J364" s="58"/>
      <c r="K364" s="58"/>
      <c r="L364" s="56"/>
      <c r="M364" s="56"/>
      <c r="N364" s="36"/>
      <c r="O364" s="57"/>
    </row>
    <row r="365">
      <c r="A365" s="58"/>
      <c r="B365" s="104"/>
      <c r="C365" s="56"/>
      <c r="D365" s="58"/>
      <c r="E365" s="58"/>
      <c r="F365" s="58"/>
      <c r="G365" s="58"/>
      <c r="H365" s="58"/>
      <c r="I365" s="58"/>
      <c r="J365" s="58"/>
      <c r="K365" s="58"/>
      <c r="L365" s="56"/>
      <c r="M365" s="56"/>
      <c r="N365" s="36"/>
      <c r="O365" s="57"/>
    </row>
    <row r="366">
      <c r="A366" s="58"/>
      <c r="B366" s="104"/>
      <c r="C366" s="56"/>
      <c r="D366" s="58"/>
      <c r="E366" s="58"/>
      <c r="F366" s="58"/>
      <c r="G366" s="58"/>
      <c r="H366" s="58"/>
      <c r="I366" s="58"/>
      <c r="J366" s="58"/>
      <c r="K366" s="58"/>
      <c r="L366" s="56"/>
      <c r="M366" s="56"/>
      <c r="N366" s="36"/>
      <c r="O366" s="57"/>
    </row>
    <row r="367">
      <c r="A367" s="58"/>
      <c r="B367" s="104"/>
      <c r="C367" s="56"/>
      <c r="D367" s="58"/>
      <c r="E367" s="58"/>
      <c r="F367" s="58"/>
      <c r="G367" s="58"/>
      <c r="H367" s="58"/>
      <c r="I367" s="58"/>
      <c r="J367" s="58"/>
      <c r="K367" s="58"/>
      <c r="L367" s="56"/>
      <c r="M367" s="56"/>
      <c r="N367" s="36"/>
      <c r="O367" s="57"/>
    </row>
    <row r="368">
      <c r="A368" s="58"/>
      <c r="B368" s="104"/>
      <c r="C368" s="56"/>
      <c r="D368" s="58"/>
      <c r="E368" s="58"/>
      <c r="F368" s="58"/>
      <c r="G368" s="58"/>
      <c r="H368" s="58"/>
      <c r="I368" s="58"/>
      <c r="J368" s="58"/>
      <c r="K368" s="58"/>
      <c r="L368" s="56"/>
      <c r="M368" s="56"/>
      <c r="N368" s="36"/>
      <c r="O368" s="57"/>
    </row>
    <row r="369">
      <c r="A369" s="58"/>
      <c r="B369" s="104"/>
      <c r="C369" s="56"/>
      <c r="D369" s="58"/>
      <c r="E369" s="58"/>
      <c r="F369" s="58"/>
      <c r="G369" s="58"/>
      <c r="H369" s="58"/>
      <c r="I369" s="58"/>
      <c r="J369" s="58"/>
      <c r="K369" s="58"/>
      <c r="L369" s="56"/>
      <c r="M369" s="56"/>
      <c r="N369" s="36"/>
      <c r="O369" s="57"/>
    </row>
    <row r="370">
      <c r="A370" s="58"/>
      <c r="B370" s="104"/>
      <c r="C370" s="56"/>
      <c r="D370" s="58"/>
      <c r="E370" s="58"/>
      <c r="F370" s="58"/>
      <c r="G370" s="58"/>
      <c r="H370" s="58"/>
      <c r="I370" s="58"/>
      <c r="J370" s="58"/>
      <c r="K370" s="58"/>
      <c r="L370" s="56"/>
      <c r="M370" s="56"/>
      <c r="N370" s="36"/>
      <c r="O370" s="57"/>
    </row>
    <row r="371">
      <c r="A371" s="58"/>
      <c r="B371" s="104"/>
      <c r="C371" s="56"/>
      <c r="D371" s="58"/>
      <c r="E371" s="58"/>
      <c r="F371" s="58"/>
      <c r="G371" s="58"/>
      <c r="H371" s="58"/>
      <c r="I371" s="58"/>
      <c r="J371" s="58"/>
      <c r="K371" s="58"/>
      <c r="L371" s="56"/>
      <c r="M371" s="56"/>
      <c r="N371" s="36"/>
      <c r="O371" s="57"/>
    </row>
    <row r="372">
      <c r="A372" s="58"/>
      <c r="B372" s="104"/>
      <c r="C372" s="56"/>
      <c r="D372" s="58"/>
      <c r="E372" s="58"/>
      <c r="F372" s="58"/>
      <c r="G372" s="58"/>
      <c r="H372" s="58"/>
      <c r="I372" s="58"/>
      <c r="J372" s="58"/>
      <c r="K372" s="58"/>
      <c r="L372" s="56"/>
      <c r="M372" s="56"/>
      <c r="N372" s="36"/>
      <c r="O372" s="57"/>
    </row>
    <row r="373">
      <c r="A373" s="58"/>
      <c r="B373" s="104"/>
      <c r="C373" s="56"/>
      <c r="D373" s="58"/>
      <c r="E373" s="58"/>
      <c r="F373" s="58"/>
      <c r="G373" s="58"/>
      <c r="H373" s="58"/>
      <c r="I373" s="58"/>
      <c r="J373" s="58"/>
      <c r="K373" s="58"/>
      <c r="L373" s="56"/>
      <c r="M373" s="56"/>
      <c r="N373" s="36"/>
      <c r="O373" s="57"/>
    </row>
    <row r="374">
      <c r="A374" s="58"/>
      <c r="B374" s="104"/>
      <c r="C374" s="56"/>
      <c r="D374" s="58"/>
      <c r="E374" s="58"/>
      <c r="F374" s="58"/>
      <c r="G374" s="58"/>
      <c r="H374" s="58"/>
      <c r="I374" s="58"/>
      <c r="J374" s="58"/>
      <c r="K374" s="58"/>
      <c r="L374" s="56"/>
      <c r="M374" s="56"/>
      <c r="N374" s="36"/>
      <c r="O374" s="57"/>
    </row>
    <row r="375">
      <c r="A375" s="58"/>
      <c r="B375" s="104"/>
      <c r="C375" s="56"/>
      <c r="D375" s="58"/>
      <c r="E375" s="58"/>
      <c r="F375" s="58"/>
      <c r="G375" s="58"/>
      <c r="H375" s="58"/>
      <c r="I375" s="58"/>
      <c r="J375" s="58"/>
      <c r="K375" s="58"/>
      <c r="L375" s="56"/>
      <c r="M375" s="56"/>
      <c r="N375" s="36"/>
      <c r="O375" s="57"/>
    </row>
    <row r="376">
      <c r="A376" s="58"/>
      <c r="B376" s="104"/>
      <c r="C376" s="56"/>
      <c r="D376" s="58"/>
      <c r="E376" s="58"/>
      <c r="F376" s="58"/>
      <c r="G376" s="58"/>
      <c r="H376" s="58"/>
      <c r="I376" s="58"/>
      <c r="J376" s="58"/>
      <c r="K376" s="58"/>
      <c r="L376" s="56"/>
      <c r="M376" s="56"/>
      <c r="N376" s="36"/>
      <c r="O376" s="57"/>
    </row>
    <row r="377">
      <c r="A377" s="58"/>
      <c r="B377" s="104"/>
      <c r="C377" s="56"/>
      <c r="D377" s="58"/>
      <c r="E377" s="58"/>
      <c r="F377" s="58"/>
      <c r="G377" s="58"/>
      <c r="H377" s="58"/>
      <c r="I377" s="58"/>
      <c r="J377" s="58"/>
      <c r="K377" s="58"/>
      <c r="L377" s="56"/>
      <c r="M377" s="56"/>
      <c r="N377" s="36"/>
      <c r="O377" s="57"/>
    </row>
    <row r="378">
      <c r="A378" s="58"/>
      <c r="B378" s="104"/>
      <c r="C378" s="56"/>
      <c r="D378" s="58"/>
      <c r="E378" s="58"/>
      <c r="F378" s="58"/>
      <c r="G378" s="58"/>
      <c r="H378" s="58"/>
      <c r="I378" s="58"/>
      <c r="J378" s="58"/>
      <c r="K378" s="58"/>
      <c r="L378" s="56"/>
      <c r="M378" s="56"/>
      <c r="N378" s="36"/>
      <c r="O378" s="57"/>
    </row>
    <row r="379">
      <c r="A379" s="58"/>
      <c r="B379" s="104"/>
      <c r="C379" s="56"/>
      <c r="D379" s="58"/>
      <c r="E379" s="58"/>
      <c r="F379" s="58"/>
      <c r="G379" s="58"/>
      <c r="H379" s="58"/>
      <c r="I379" s="58"/>
      <c r="J379" s="58"/>
      <c r="K379" s="58"/>
      <c r="L379" s="56"/>
      <c r="M379" s="56"/>
      <c r="N379" s="36"/>
      <c r="O379" s="57"/>
    </row>
    <row r="380">
      <c r="A380" s="58"/>
      <c r="B380" s="104"/>
      <c r="C380" s="56"/>
      <c r="D380" s="58"/>
      <c r="E380" s="58"/>
      <c r="F380" s="58"/>
      <c r="G380" s="58"/>
      <c r="H380" s="58"/>
      <c r="I380" s="58"/>
      <c r="J380" s="58"/>
      <c r="K380" s="58"/>
      <c r="L380" s="56"/>
      <c r="M380" s="56"/>
      <c r="N380" s="36"/>
      <c r="O380" s="57"/>
    </row>
    <row r="381">
      <c r="A381" s="58"/>
      <c r="B381" s="104"/>
      <c r="C381" s="56"/>
      <c r="D381" s="58"/>
      <c r="E381" s="58"/>
      <c r="F381" s="58"/>
      <c r="G381" s="58"/>
      <c r="H381" s="58"/>
      <c r="I381" s="58"/>
      <c r="J381" s="58"/>
      <c r="K381" s="58"/>
      <c r="L381" s="56"/>
      <c r="M381" s="56"/>
      <c r="N381" s="36"/>
      <c r="O381" s="57"/>
    </row>
    <row r="382">
      <c r="A382" s="58"/>
      <c r="B382" s="104"/>
      <c r="C382" s="56"/>
      <c r="D382" s="58"/>
      <c r="E382" s="58"/>
      <c r="F382" s="58"/>
      <c r="G382" s="58"/>
      <c r="H382" s="58"/>
      <c r="I382" s="58"/>
      <c r="J382" s="58"/>
      <c r="K382" s="58"/>
      <c r="L382" s="56"/>
      <c r="M382" s="56"/>
      <c r="N382" s="36"/>
      <c r="O382" s="57"/>
    </row>
    <row r="383">
      <c r="A383" s="58"/>
      <c r="B383" s="104"/>
      <c r="C383" s="56"/>
      <c r="D383" s="58"/>
      <c r="E383" s="58"/>
      <c r="F383" s="58"/>
      <c r="G383" s="58"/>
      <c r="H383" s="58"/>
      <c r="I383" s="58"/>
      <c r="J383" s="58"/>
      <c r="K383" s="58"/>
      <c r="L383" s="56"/>
      <c r="M383" s="56"/>
      <c r="N383" s="36"/>
      <c r="O383" s="57"/>
    </row>
    <row r="384">
      <c r="A384" s="58"/>
      <c r="B384" s="104"/>
      <c r="C384" s="56"/>
      <c r="D384" s="58"/>
      <c r="E384" s="58"/>
      <c r="F384" s="58"/>
      <c r="G384" s="58"/>
      <c r="H384" s="58"/>
      <c r="I384" s="58"/>
      <c r="J384" s="58"/>
      <c r="K384" s="58"/>
      <c r="L384" s="56"/>
      <c r="M384" s="56"/>
      <c r="N384" s="36"/>
      <c r="O384" s="57"/>
    </row>
    <row r="385">
      <c r="A385" s="58"/>
      <c r="B385" s="104"/>
      <c r="C385" s="56"/>
      <c r="D385" s="58"/>
      <c r="E385" s="58"/>
      <c r="F385" s="58"/>
      <c r="G385" s="58"/>
      <c r="H385" s="58"/>
      <c r="I385" s="58"/>
      <c r="J385" s="58"/>
      <c r="K385" s="58"/>
      <c r="L385" s="56"/>
      <c r="M385" s="56"/>
      <c r="N385" s="36"/>
      <c r="O385" s="57"/>
    </row>
    <row r="386">
      <c r="A386" s="58"/>
      <c r="B386" s="104"/>
      <c r="C386" s="56"/>
      <c r="D386" s="58"/>
      <c r="E386" s="58"/>
      <c r="F386" s="58"/>
      <c r="G386" s="58"/>
      <c r="H386" s="58"/>
      <c r="I386" s="58"/>
      <c r="J386" s="58"/>
      <c r="K386" s="58"/>
      <c r="L386" s="56"/>
      <c r="M386" s="56"/>
      <c r="N386" s="36"/>
      <c r="O386" s="57"/>
    </row>
    <row r="387">
      <c r="A387" s="58"/>
      <c r="B387" s="104"/>
      <c r="C387" s="56"/>
      <c r="D387" s="58"/>
      <c r="E387" s="58"/>
      <c r="F387" s="58"/>
      <c r="G387" s="58"/>
      <c r="H387" s="58"/>
      <c r="I387" s="58"/>
      <c r="J387" s="58"/>
      <c r="K387" s="58"/>
      <c r="L387" s="56"/>
      <c r="M387" s="56"/>
      <c r="N387" s="36"/>
      <c r="O387" s="57"/>
    </row>
    <row r="388">
      <c r="A388" s="58"/>
      <c r="B388" s="104"/>
      <c r="C388" s="56"/>
      <c r="D388" s="58"/>
      <c r="E388" s="58"/>
      <c r="F388" s="58"/>
      <c r="G388" s="58"/>
      <c r="H388" s="58"/>
      <c r="I388" s="58"/>
      <c r="J388" s="58"/>
      <c r="K388" s="58"/>
      <c r="L388" s="56"/>
      <c r="M388" s="56"/>
      <c r="N388" s="36"/>
      <c r="O388" s="57"/>
    </row>
    <row r="389">
      <c r="A389" s="58"/>
      <c r="B389" s="104"/>
      <c r="C389" s="56"/>
      <c r="D389" s="58"/>
      <c r="E389" s="58"/>
      <c r="F389" s="58"/>
      <c r="G389" s="58"/>
      <c r="H389" s="58"/>
      <c r="I389" s="58"/>
      <c r="J389" s="58"/>
      <c r="K389" s="58"/>
      <c r="L389" s="56"/>
      <c r="M389" s="56"/>
      <c r="N389" s="36"/>
      <c r="O389" s="57"/>
    </row>
    <row r="390">
      <c r="A390" s="58"/>
      <c r="B390" s="104"/>
      <c r="C390" s="56"/>
      <c r="D390" s="58"/>
      <c r="E390" s="58"/>
      <c r="F390" s="58"/>
      <c r="G390" s="58"/>
      <c r="H390" s="58"/>
      <c r="I390" s="58"/>
      <c r="J390" s="58"/>
      <c r="K390" s="58"/>
      <c r="L390" s="56"/>
      <c r="M390" s="56"/>
      <c r="N390" s="36"/>
      <c r="O390" s="57"/>
    </row>
    <row r="391">
      <c r="A391" s="58"/>
      <c r="B391" s="104"/>
      <c r="C391" s="56"/>
      <c r="D391" s="58"/>
      <c r="E391" s="58"/>
      <c r="F391" s="58"/>
      <c r="G391" s="58"/>
      <c r="H391" s="58"/>
      <c r="I391" s="58"/>
      <c r="J391" s="58"/>
      <c r="K391" s="58"/>
      <c r="L391" s="56"/>
      <c r="M391" s="56"/>
      <c r="N391" s="36"/>
      <c r="O391" s="57"/>
    </row>
    <row r="392">
      <c r="A392" s="58"/>
      <c r="B392" s="104"/>
      <c r="C392" s="56"/>
      <c r="D392" s="58"/>
      <c r="E392" s="58"/>
      <c r="F392" s="58"/>
      <c r="G392" s="58"/>
      <c r="H392" s="58"/>
      <c r="I392" s="58"/>
      <c r="J392" s="58"/>
      <c r="K392" s="58"/>
      <c r="L392" s="56"/>
      <c r="M392" s="56"/>
      <c r="N392" s="36"/>
      <c r="O392" s="57"/>
    </row>
    <row r="393">
      <c r="A393" s="58"/>
      <c r="B393" s="104"/>
      <c r="C393" s="56"/>
      <c r="D393" s="58"/>
      <c r="E393" s="58"/>
      <c r="F393" s="58"/>
      <c r="G393" s="58"/>
      <c r="H393" s="58"/>
      <c r="I393" s="58"/>
      <c r="J393" s="58"/>
      <c r="K393" s="58"/>
      <c r="L393" s="56"/>
      <c r="M393" s="56"/>
      <c r="N393" s="36"/>
      <c r="O393" s="57"/>
    </row>
    <row r="394">
      <c r="A394" s="58"/>
      <c r="B394" s="104"/>
      <c r="C394" s="56"/>
      <c r="D394" s="58"/>
      <c r="E394" s="58"/>
      <c r="F394" s="58"/>
      <c r="G394" s="58"/>
      <c r="H394" s="58"/>
      <c r="I394" s="58"/>
      <c r="J394" s="58"/>
      <c r="K394" s="58"/>
      <c r="L394" s="56"/>
      <c r="M394" s="56"/>
      <c r="N394" s="36"/>
      <c r="O394" s="57"/>
    </row>
    <row r="395">
      <c r="A395" s="58"/>
      <c r="B395" s="104"/>
      <c r="C395" s="56"/>
      <c r="D395" s="58"/>
      <c r="E395" s="58"/>
      <c r="F395" s="58"/>
      <c r="G395" s="58"/>
      <c r="H395" s="58"/>
      <c r="I395" s="58"/>
      <c r="J395" s="58"/>
      <c r="K395" s="58"/>
      <c r="L395" s="56"/>
      <c r="M395" s="56"/>
      <c r="N395" s="36"/>
      <c r="O395" s="57"/>
    </row>
    <row r="396">
      <c r="A396" s="58"/>
      <c r="B396" s="104"/>
      <c r="C396" s="56"/>
      <c r="D396" s="58"/>
      <c r="E396" s="58"/>
      <c r="F396" s="58"/>
      <c r="G396" s="58"/>
      <c r="H396" s="58"/>
      <c r="I396" s="58"/>
      <c r="J396" s="58"/>
      <c r="K396" s="58"/>
      <c r="L396" s="56"/>
      <c r="M396" s="56"/>
      <c r="N396" s="36"/>
      <c r="O396" s="57"/>
    </row>
    <row r="397">
      <c r="A397" s="58"/>
      <c r="B397" s="104"/>
      <c r="C397" s="56"/>
      <c r="D397" s="58"/>
      <c r="E397" s="58"/>
      <c r="F397" s="58"/>
      <c r="G397" s="58"/>
      <c r="H397" s="58"/>
      <c r="I397" s="58"/>
      <c r="J397" s="58"/>
      <c r="K397" s="58"/>
      <c r="L397" s="56"/>
      <c r="M397" s="56"/>
      <c r="N397" s="36"/>
      <c r="O397" s="57"/>
    </row>
    <row r="398">
      <c r="A398" s="58"/>
      <c r="B398" s="104"/>
      <c r="C398" s="56"/>
      <c r="D398" s="58"/>
      <c r="E398" s="58"/>
      <c r="F398" s="58"/>
      <c r="G398" s="58"/>
      <c r="H398" s="58"/>
      <c r="I398" s="58"/>
      <c r="J398" s="58"/>
      <c r="K398" s="58"/>
      <c r="L398" s="56"/>
      <c r="M398" s="56"/>
      <c r="N398" s="36"/>
      <c r="O398" s="57"/>
    </row>
    <row r="399">
      <c r="A399" s="58"/>
      <c r="B399" s="104"/>
      <c r="C399" s="56"/>
      <c r="D399" s="58"/>
      <c r="E399" s="58"/>
      <c r="F399" s="58"/>
      <c r="G399" s="58"/>
      <c r="H399" s="58"/>
      <c r="I399" s="58"/>
      <c r="J399" s="58"/>
      <c r="K399" s="58"/>
      <c r="L399" s="56"/>
      <c r="M399" s="56"/>
      <c r="N399" s="36"/>
      <c r="O399" s="57"/>
    </row>
    <row r="400">
      <c r="A400" s="58"/>
      <c r="B400" s="104"/>
      <c r="C400" s="56"/>
      <c r="D400" s="58"/>
      <c r="E400" s="58"/>
      <c r="F400" s="58"/>
      <c r="G400" s="58"/>
      <c r="H400" s="58"/>
      <c r="I400" s="58"/>
      <c r="J400" s="58"/>
      <c r="K400" s="58"/>
      <c r="L400" s="56"/>
      <c r="M400" s="56"/>
      <c r="N400" s="36"/>
      <c r="O400" s="57"/>
    </row>
    <row r="401">
      <c r="A401" s="58"/>
      <c r="B401" s="104"/>
      <c r="C401" s="56"/>
      <c r="D401" s="58"/>
      <c r="E401" s="58"/>
      <c r="F401" s="58"/>
      <c r="G401" s="58"/>
      <c r="H401" s="58"/>
      <c r="I401" s="58"/>
      <c r="J401" s="58"/>
      <c r="K401" s="58"/>
      <c r="L401" s="56"/>
      <c r="M401" s="56"/>
      <c r="N401" s="36"/>
      <c r="O401" s="57"/>
    </row>
    <row r="402">
      <c r="A402" s="58"/>
      <c r="B402" s="104"/>
      <c r="C402" s="56"/>
      <c r="D402" s="58"/>
      <c r="E402" s="58"/>
      <c r="F402" s="58"/>
      <c r="G402" s="58"/>
      <c r="H402" s="58"/>
      <c r="I402" s="58"/>
      <c r="J402" s="58"/>
      <c r="K402" s="58"/>
      <c r="L402" s="56"/>
      <c r="M402" s="56"/>
      <c r="N402" s="36"/>
      <c r="O402" s="57"/>
    </row>
    <row r="403">
      <c r="A403" s="58"/>
      <c r="B403" s="104"/>
      <c r="C403" s="56"/>
      <c r="D403" s="58"/>
      <c r="E403" s="58"/>
      <c r="F403" s="58"/>
      <c r="G403" s="58"/>
      <c r="H403" s="58"/>
      <c r="I403" s="58"/>
      <c r="J403" s="58"/>
      <c r="K403" s="58"/>
      <c r="L403" s="56"/>
      <c r="M403" s="56"/>
      <c r="N403" s="36"/>
      <c r="O403" s="57"/>
    </row>
    <row r="404">
      <c r="A404" s="58"/>
      <c r="B404" s="104"/>
      <c r="C404" s="56"/>
      <c r="D404" s="58"/>
      <c r="E404" s="58"/>
      <c r="F404" s="58"/>
      <c r="G404" s="58"/>
      <c r="H404" s="58"/>
      <c r="I404" s="58"/>
      <c r="J404" s="58"/>
      <c r="K404" s="58"/>
      <c r="L404" s="56"/>
      <c r="M404" s="56"/>
      <c r="N404" s="36"/>
      <c r="O404" s="57"/>
    </row>
    <row r="405">
      <c r="A405" s="58"/>
      <c r="B405" s="104"/>
      <c r="C405" s="56"/>
      <c r="D405" s="58"/>
      <c r="E405" s="58"/>
      <c r="F405" s="58"/>
      <c r="G405" s="58"/>
      <c r="H405" s="58"/>
      <c r="I405" s="58"/>
      <c r="J405" s="58"/>
      <c r="K405" s="58"/>
      <c r="L405" s="56"/>
      <c r="M405" s="56"/>
      <c r="N405" s="36"/>
      <c r="O405" s="57"/>
    </row>
    <row r="406">
      <c r="A406" s="58"/>
      <c r="B406" s="104"/>
      <c r="C406" s="56"/>
      <c r="D406" s="58"/>
      <c r="E406" s="58"/>
      <c r="F406" s="58"/>
      <c r="G406" s="58"/>
      <c r="H406" s="58"/>
      <c r="I406" s="58"/>
      <c r="J406" s="58"/>
      <c r="K406" s="58"/>
      <c r="L406" s="56"/>
      <c r="M406" s="56"/>
      <c r="N406" s="36"/>
      <c r="O406" s="57"/>
    </row>
    <row r="407">
      <c r="A407" s="58"/>
      <c r="B407" s="104"/>
      <c r="C407" s="56"/>
      <c r="D407" s="58"/>
      <c r="E407" s="58"/>
      <c r="F407" s="58"/>
      <c r="G407" s="58"/>
      <c r="H407" s="58"/>
      <c r="I407" s="58"/>
      <c r="J407" s="58"/>
      <c r="K407" s="58"/>
      <c r="L407" s="56"/>
      <c r="M407" s="56"/>
      <c r="N407" s="36"/>
      <c r="O407" s="57"/>
    </row>
    <row r="408">
      <c r="A408" s="58"/>
      <c r="B408" s="104"/>
      <c r="C408" s="56"/>
      <c r="D408" s="58"/>
      <c r="E408" s="58"/>
      <c r="F408" s="58"/>
      <c r="G408" s="58"/>
      <c r="H408" s="58"/>
      <c r="I408" s="58"/>
      <c r="J408" s="58"/>
      <c r="K408" s="58"/>
      <c r="L408" s="56"/>
      <c r="M408" s="56"/>
      <c r="N408" s="36"/>
      <c r="O408" s="57"/>
    </row>
    <row r="409">
      <c r="A409" s="58"/>
      <c r="B409" s="104"/>
      <c r="C409" s="56"/>
      <c r="D409" s="58"/>
      <c r="E409" s="58"/>
      <c r="F409" s="58"/>
      <c r="G409" s="58"/>
      <c r="H409" s="58"/>
      <c r="I409" s="58"/>
      <c r="J409" s="58"/>
      <c r="K409" s="58"/>
      <c r="L409" s="56"/>
      <c r="M409" s="56"/>
      <c r="N409" s="36"/>
      <c r="O409" s="57"/>
    </row>
    <row r="410">
      <c r="A410" s="58"/>
      <c r="B410" s="104"/>
      <c r="C410" s="56"/>
      <c r="D410" s="58"/>
      <c r="E410" s="58"/>
      <c r="F410" s="58"/>
      <c r="G410" s="58"/>
      <c r="H410" s="58"/>
      <c r="I410" s="58"/>
      <c r="J410" s="58"/>
      <c r="K410" s="58"/>
      <c r="L410" s="56"/>
      <c r="M410" s="56"/>
      <c r="N410" s="36"/>
      <c r="O410" s="57"/>
    </row>
    <row r="411">
      <c r="A411" s="58"/>
      <c r="B411" s="104"/>
      <c r="C411" s="56"/>
      <c r="D411" s="58"/>
      <c r="E411" s="58"/>
      <c r="F411" s="58"/>
      <c r="G411" s="58"/>
      <c r="H411" s="58"/>
      <c r="I411" s="58"/>
      <c r="J411" s="58"/>
      <c r="K411" s="58"/>
      <c r="L411" s="56"/>
      <c r="M411" s="56"/>
      <c r="N411" s="36"/>
      <c r="O411" s="57"/>
    </row>
    <row r="412">
      <c r="A412" s="58"/>
      <c r="B412" s="104"/>
      <c r="C412" s="56"/>
      <c r="D412" s="58"/>
      <c r="E412" s="58"/>
      <c r="F412" s="58"/>
      <c r="G412" s="58"/>
      <c r="H412" s="58"/>
      <c r="I412" s="58"/>
      <c r="J412" s="58"/>
      <c r="K412" s="58"/>
      <c r="L412" s="56"/>
      <c r="M412" s="56"/>
      <c r="N412" s="36"/>
      <c r="O412" s="57"/>
    </row>
    <row r="413">
      <c r="A413" s="58"/>
      <c r="B413" s="104"/>
      <c r="C413" s="56"/>
      <c r="D413" s="58"/>
      <c r="E413" s="58"/>
      <c r="F413" s="58"/>
      <c r="G413" s="58"/>
      <c r="H413" s="58"/>
      <c r="I413" s="58"/>
      <c r="J413" s="58"/>
      <c r="K413" s="58"/>
      <c r="L413" s="56"/>
      <c r="M413" s="56"/>
      <c r="N413" s="36"/>
      <c r="O413" s="57"/>
    </row>
    <row r="414">
      <c r="A414" s="58"/>
      <c r="B414" s="104"/>
      <c r="C414" s="56"/>
      <c r="D414" s="58"/>
      <c r="E414" s="58"/>
      <c r="F414" s="58"/>
      <c r="G414" s="58"/>
      <c r="H414" s="58"/>
      <c r="I414" s="58"/>
      <c r="J414" s="58"/>
      <c r="K414" s="58"/>
      <c r="L414" s="56"/>
      <c r="M414" s="56"/>
      <c r="N414" s="36"/>
      <c r="O414" s="57"/>
    </row>
    <row r="415">
      <c r="A415" s="58"/>
      <c r="B415" s="104"/>
      <c r="C415" s="56"/>
      <c r="D415" s="58"/>
      <c r="E415" s="58"/>
      <c r="F415" s="58"/>
      <c r="G415" s="58"/>
      <c r="H415" s="58"/>
      <c r="I415" s="58"/>
      <c r="J415" s="58"/>
      <c r="K415" s="58"/>
      <c r="L415" s="56"/>
      <c r="M415" s="56"/>
      <c r="N415" s="36"/>
      <c r="O415" s="57"/>
    </row>
    <row r="416">
      <c r="A416" s="58"/>
      <c r="B416" s="104"/>
      <c r="C416" s="56"/>
      <c r="D416" s="58"/>
      <c r="E416" s="58"/>
      <c r="F416" s="58"/>
      <c r="G416" s="58"/>
      <c r="H416" s="58"/>
      <c r="I416" s="58"/>
      <c r="J416" s="58"/>
      <c r="K416" s="58"/>
      <c r="L416" s="56"/>
      <c r="M416" s="56"/>
      <c r="N416" s="36"/>
      <c r="O416" s="57"/>
    </row>
    <row r="417">
      <c r="A417" s="58"/>
      <c r="B417" s="104"/>
      <c r="C417" s="56"/>
      <c r="D417" s="58"/>
      <c r="E417" s="58"/>
      <c r="F417" s="58"/>
      <c r="G417" s="58"/>
      <c r="H417" s="58"/>
      <c r="I417" s="58"/>
      <c r="J417" s="58"/>
      <c r="K417" s="58"/>
      <c r="L417" s="56"/>
      <c r="M417" s="56"/>
      <c r="N417" s="36"/>
      <c r="O417" s="57"/>
    </row>
    <row r="418">
      <c r="A418" s="58"/>
      <c r="B418" s="104"/>
      <c r="C418" s="56"/>
      <c r="D418" s="58"/>
      <c r="E418" s="58"/>
      <c r="F418" s="58"/>
      <c r="G418" s="58"/>
      <c r="H418" s="58"/>
      <c r="I418" s="58"/>
      <c r="J418" s="58"/>
      <c r="K418" s="58"/>
      <c r="L418" s="56"/>
      <c r="M418" s="56"/>
      <c r="N418" s="36"/>
      <c r="O418" s="57"/>
    </row>
    <row r="419">
      <c r="A419" s="58"/>
      <c r="B419" s="104"/>
      <c r="C419" s="56"/>
      <c r="D419" s="58"/>
      <c r="E419" s="58"/>
      <c r="F419" s="58"/>
      <c r="G419" s="58"/>
      <c r="H419" s="58"/>
      <c r="I419" s="58"/>
      <c r="J419" s="58"/>
      <c r="K419" s="58"/>
      <c r="L419" s="56"/>
      <c r="M419" s="56"/>
      <c r="N419" s="36"/>
      <c r="O419" s="57"/>
    </row>
    <row r="420">
      <c r="A420" s="58"/>
      <c r="B420" s="104"/>
      <c r="C420" s="56"/>
      <c r="D420" s="58"/>
      <c r="E420" s="58"/>
      <c r="F420" s="58"/>
      <c r="G420" s="58"/>
      <c r="H420" s="58"/>
      <c r="I420" s="58"/>
      <c r="J420" s="58"/>
      <c r="K420" s="58"/>
      <c r="L420" s="56"/>
      <c r="M420" s="56"/>
      <c r="N420" s="36"/>
      <c r="O420" s="57"/>
    </row>
    <row r="421">
      <c r="A421" s="58"/>
      <c r="B421" s="104"/>
      <c r="C421" s="56"/>
      <c r="D421" s="58"/>
      <c r="E421" s="58"/>
      <c r="F421" s="58"/>
      <c r="G421" s="58"/>
      <c r="H421" s="58"/>
      <c r="I421" s="58"/>
      <c r="J421" s="58"/>
      <c r="K421" s="58"/>
      <c r="L421" s="56"/>
      <c r="M421" s="56"/>
      <c r="N421" s="36"/>
      <c r="O421" s="57"/>
    </row>
    <row r="422">
      <c r="A422" s="58"/>
      <c r="B422" s="104"/>
      <c r="C422" s="56"/>
      <c r="D422" s="58"/>
      <c r="E422" s="58"/>
      <c r="F422" s="58"/>
      <c r="G422" s="58"/>
      <c r="H422" s="58"/>
      <c r="I422" s="58"/>
      <c r="J422" s="58"/>
      <c r="K422" s="58"/>
      <c r="L422" s="56"/>
      <c r="M422" s="56"/>
      <c r="N422" s="36"/>
      <c r="O422" s="57"/>
    </row>
    <row r="423">
      <c r="A423" s="58"/>
      <c r="B423" s="104"/>
      <c r="C423" s="56"/>
      <c r="D423" s="58"/>
      <c r="E423" s="58"/>
      <c r="F423" s="58"/>
      <c r="G423" s="58"/>
      <c r="H423" s="58"/>
      <c r="I423" s="58"/>
      <c r="J423" s="58"/>
      <c r="K423" s="58"/>
      <c r="L423" s="56"/>
      <c r="M423" s="56"/>
      <c r="N423" s="36"/>
      <c r="O423" s="57"/>
    </row>
    <row r="424">
      <c r="A424" s="58"/>
      <c r="B424" s="104"/>
      <c r="C424" s="56"/>
      <c r="D424" s="58"/>
      <c r="E424" s="58"/>
      <c r="F424" s="58"/>
      <c r="G424" s="58"/>
      <c r="H424" s="58"/>
      <c r="I424" s="58"/>
      <c r="J424" s="58"/>
      <c r="K424" s="58"/>
      <c r="L424" s="56"/>
      <c r="M424" s="56"/>
      <c r="N424" s="36"/>
      <c r="O424" s="57"/>
    </row>
    <row r="425">
      <c r="A425" s="58"/>
      <c r="B425" s="104"/>
      <c r="C425" s="56"/>
      <c r="D425" s="58"/>
      <c r="E425" s="58"/>
      <c r="F425" s="58"/>
      <c r="G425" s="58"/>
      <c r="H425" s="58"/>
      <c r="I425" s="58"/>
      <c r="J425" s="58"/>
      <c r="K425" s="58"/>
      <c r="L425" s="56"/>
      <c r="M425" s="56"/>
      <c r="N425" s="36"/>
      <c r="O425" s="57"/>
    </row>
    <row r="426">
      <c r="A426" s="58"/>
      <c r="B426" s="104"/>
      <c r="C426" s="56"/>
      <c r="D426" s="58"/>
      <c r="E426" s="58"/>
      <c r="F426" s="58"/>
      <c r="G426" s="58"/>
      <c r="H426" s="58"/>
      <c r="I426" s="58"/>
      <c r="J426" s="58"/>
      <c r="K426" s="58"/>
      <c r="L426" s="56"/>
      <c r="M426" s="56"/>
      <c r="N426" s="36"/>
      <c r="O426" s="57"/>
    </row>
    <row r="427">
      <c r="A427" s="58"/>
      <c r="B427" s="104"/>
      <c r="C427" s="56"/>
      <c r="D427" s="58"/>
      <c r="E427" s="58"/>
      <c r="F427" s="58"/>
      <c r="G427" s="58"/>
      <c r="H427" s="58"/>
      <c r="I427" s="58"/>
      <c r="J427" s="58"/>
      <c r="K427" s="58"/>
      <c r="L427" s="56"/>
      <c r="M427" s="56"/>
      <c r="N427" s="36"/>
      <c r="O427" s="57"/>
    </row>
    <row r="428">
      <c r="A428" s="58"/>
      <c r="B428" s="104"/>
      <c r="C428" s="56"/>
      <c r="D428" s="58"/>
      <c r="E428" s="58"/>
      <c r="F428" s="58"/>
      <c r="G428" s="58"/>
      <c r="H428" s="58"/>
      <c r="I428" s="58"/>
      <c r="J428" s="58"/>
      <c r="K428" s="58"/>
      <c r="L428" s="56"/>
      <c r="M428" s="56"/>
      <c r="N428" s="36"/>
      <c r="O428" s="57"/>
    </row>
    <row r="429">
      <c r="A429" s="58"/>
      <c r="B429" s="104"/>
      <c r="C429" s="56"/>
      <c r="D429" s="58"/>
      <c r="E429" s="58"/>
      <c r="F429" s="58"/>
      <c r="G429" s="58"/>
      <c r="H429" s="58"/>
      <c r="I429" s="58"/>
      <c r="J429" s="58"/>
      <c r="K429" s="58"/>
      <c r="L429" s="56"/>
      <c r="M429" s="56"/>
      <c r="N429" s="36"/>
      <c r="O429" s="57"/>
    </row>
    <row r="430">
      <c r="A430" s="58"/>
      <c r="B430" s="104"/>
      <c r="C430" s="56"/>
      <c r="D430" s="58"/>
      <c r="E430" s="58"/>
      <c r="F430" s="58"/>
      <c r="G430" s="58"/>
      <c r="H430" s="58"/>
      <c r="I430" s="58"/>
      <c r="J430" s="58"/>
      <c r="K430" s="58"/>
      <c r="L430" s="56"/>
      <c r="M430" s="56"/>
      <c r="N430" s="36"/>
      <c r="O430" s="57"/>
    </row>
    <row r="431">
      <c r="A431" s="58"/>
      <c r="B431" s="104"/>
      <c r="C431" s="56"/>
      <c r="D431" s="58"/>
      <c r="E431" s="58"/>
      <c r="F431" s="58"/>
      <c r="G431" s="58"/>
      <c r="H431" s="58"/>
      <c r="I431" s="58"/>
      <c r="J431" s="58"/>
      <c r="K431" s="58"/>
      <c r="L431" s="56"/>
      <c r="M431" s="56"/>
      <c r="N431" s="36"/>
      <c r="O431" s="57"/>
    </row>
    <row r="432">
      <c r="A432" s="58"/>
      <c r="B432" s="104"/>
      <c r="C432" s="56"/>
      <c r="D432" s="58"/>
      <c r="E432" s="58"/>
      <c r="F432" s="58"/>
      <c r="G432" s="58"/>
      <c r="H432" s="58"/>
      <c r="I432" s="58"/>
      <c r="J432" s="58"/>
      <c r="K432" s="58"/>
      <c r="L432" s="56"/>
      <c r="M432" s="56"/>
      <c r="N432" s="36"/>
      <c r="O432" s="57"/>
    </row>
    <row r="433">
      <c r="A433" s="58"/>
      <c r="B433" s="104"/>
      <c r="C433" s="56"/>
      <c r="D433" s="58"/>
      <c r="E433" s="58"/>
      <c r="F433" s="58"/>
      <c r="G433" s="58"/>
      <c r="H433" s="58"/>
      <c r="I433" s="58"/>
      <c r="J433" s="58"/>
      <c r="K433" s="58"/>
      <c r="L433" s="56"/>
      <c r="M433" s="56"/>
      <c r="N433" s="36"/>
      <c r="O433" s="57"/>
    </row>
    <row r="434">
      <c r="A434" s="58"/>
      <c r="B434" s="104"/>
      <c r="C434" s="56"/>
      <c r="D434" s="58"/>
      <c r="E434" s="58"/>
      <c r="F434" s="58"/>
      <c r="G434" s="58"/>
      <c r="H434" s="58"/>
      <c r="I434" s="58"/>
      <c r="J434" s="58"/>
      <c r="K434" s="58"/>
      <c r="L434" s="56"/>
      <c r="M434" s="56"/>
      <c r="N434" s="36"/>
      <c r="O434" s="57"/>
    </row>
    <row r="435">
      <c r="A435" s="58"/>
      <c r="B435" s="104"/>
      <c r="C435" s="56"/>
      <c r="D435" s="58"/>
      <c r="E435" s="58"/>
      <c r="F435" s="58"/>
      <c r="G435" s="58"/>
      <c r="H435" s="58"/>
      <c r="I435" s="58"/>
      <c r="J435" s="58"/>
      <c r="K435" s="58"/>
      <c r="L435" s="56"/>
      <c r="M435" s="56"/>
      <c r="N435" s="36"/>
      <c r="O435" s="57"/>
    </row>
    <row r="436">
      <c r="A436" s="58"/>
      <c r="B436" s="104"/>
      <c r="C436" s="56"/>
      <c r="D436" s="58"/>
      <c r="E436" s="58"/>
      <c r="F436" s="58"/>
      <c r="G436" s="58"/>
      <c r="H436" s="58"/>
      <c r="I436" s="58"/>
      <c r="J436" s="58"/>
      <c r="K436" s="58"/>
      <c r="L436" s="56"/>
      <c r="M436" s="56"/>
      <c r="N436" s="36"/>
      <c r="O436" s="57"/>
    </row>
    <row r="437">
      <c r="A437" s="58"/>
      <c r="B437" s="104"/>
      <c r="C437" s="56"/>
      <c r="D437" s="58"/>
      <c r="E437" s="58"/>
      <c r="F437" s="58"/>
      <c r="G437" s="58"/>
      <c r="H437" s="58"/>
      <c r="I437" s="58"/>
      <c r="J437" s="58"/>
      <c r="K437" s="58"/>
      <c r="L437" s="56"/>
      <c r="M437" s="56"/>
      <c r="N437" s="36"/>
      <c r="O437" s="57"/>
    </row>
    <row r="438">
      <c r="A438" s="58"/>
      <c r="B438" s="104"/>
      <c r="C438" s="56"/>
      <c r="D438" s="58"/>
      <c r="E438" s="58"/>
      <c r="F438" s="58"/>
      <c r="G438" s="58"/>
      <c r="H438" s="58"/>
      <c r="I438" s="58"/>
      <c r="J438" s="58"/>
      <c r="K438" s="58"/>
      <c r="L438" s="56"/>
      <c r="M438" s="56"/>
      <c r="N438" s="36"/>
      <c r="O438" s="57"/>
    </row>
    <row r="439">
      <c r="A439" s="58"/>
      <c r="B439" s="104"/>
      <c r="C439" s="56"/>
      <c r="D439" s="58"/>
      <c r="E439" s="58"/>
      <c r="F439" s="58"/>
      <c r="G439" s="58"/>
      <c r="H439" s="58"/>
      <c r="I439" s="58"/>
      <c r="J439" s="58"/>
      <c r="K439" s="58"/>
      <c r="L439" s="56"/>
      <c r="M439" s="56"/>
      <c r="N439" s="36"/>
      <c r="O439" s="57"/>
    </row>
    <row r="440">
      <c r="A440" s="58"/>
      <c r="B440" s="104"/>
      <c r="C440" s="56"/>
      <c r="D440" s="58"/>
      <c r="E440" s="58"/>
      <c r="F440" s="58"/>
      <c r="G440" s="58"/>
      <c r="H440" s="58"/>
      <c r="I440" s="58"/>
      <c r="J440" s="58"/>
      <c r="K440" s="58"/>
      <c r="L440" s="56"/>
      <c r="M440" s="56"/>
      <c r="N440" s="36"/>
      <c r="O440" s="57"/>
    </row>
    <row r="441">
      <c r="A441" s="58"/>
      <c r="B441" s="104"/>
      <c r="C441" s="56"/>
      <c r="D441" s="58"/>
      <c r="E441" s="58"/>
      <c r="F441" s="58"/>
      <c r="G441" s="58"/>
      <c r="H441" s="58"/>
      <c r="I441" s="58"/>
      <c r="J441" s="58"/>
      <c r="K441" s="58"/>
      <c r="L441" s="56"/>
      <c r="M441" s="56"/>
      <c r="N441" s="36"/>
      <c r="O441" s="57"/>
    </row>
    <row r="442">
      <c r="A442" s="58"/>
      <c r="B442" s="104"/>
      <c r="C442" s="56"/>
      <c r="D442" s="58"/>
      <c r="E442" s="58"/>
      <c r="F442" s="58"/>
      <c r="G442" s="58"/>
      <c r="H442" s="58"/>
      <c r="I442" s="58"/>
      <c r="J442" s="58"/>
      <c r="K442" s="58"/>
      <c r="L442" s="56"/>
      <c r="M442" s="56"/>
      <c r="N442" s="36"/>
      <c r="O442" s="57"/>
    </row>
    <row r="443">
      <c r="A443" s="58"/>
      <c r="B443" s="104"/>
      <c r="C443" s="56"/>
      <c r="D443" s="58"/>
      <c r="E443" s="58"/>
      <c r="F443" s="58"/>
      <c r="G443" s="58"/>
      <c r="H443" s="58"/>
      <c r="I443" s="58"/>
      <c r="J443" s="58"/>
      <c r="K443" s="58"/>
      <c r="L443" s="56"/>
      <c r="M443" s="56"/>
      <c r="N443" s="36"/>
      <c r="O443" s="57"/>
    </row>
    <row r="444">
      <c r="A444" s="58"/>
      <c r="B444" s="104"/>
      <c r="C444" s="56"/>
      <c r="D444" s="58"/>
      <c r="E444" s="58"/>
      <c r="F444" s="58"/>
      <c r="G444" s="58"/>
      <c r="H444" s="58"/>
      <c r="I444" s="58"/>
      <c r="J444" s="58"/>
      <c r="K444" s="58"/>
      <c r="L444" s="56"/>
      <c r="M444" s="56"/>
      <c r="N444" s="36"/>
      <c r="O444" s="57"/>
    </row>
    <row r="445">
      <c r="A445" s="58"/>
      <c r="B445" s="104"/>
      <c r="C445" s="56"/>
      <c r="D445" s="58"/>
      <c r="E445" s="58"/>
      <c r="F445" s="58"/>
      <c r="G445" s="58"/>
      <c r="H445" s="58"/>
      <c r="I445" s="58"/>
      <c r="J445" s="58"/>
      <c r="K445" s="58"/>
      <c r="L445" s="56"/>
      <c r="M445" s="56"/>
      <c r="N445" s="36"/>
      <c r="O445" s="57"/>
    </row>
    <row r="446">
      <c r="A446" s="58"/>
      <c r="B446" s="104"/>
      <c r="C446" s="56"/>
      <c r="D446" s="58"/>
      <c r="E446" s="58"/>
      <c r="F446" s="58"/>
      <c r="G446" s="58"/>
      <c r="H446" s="58"/>
      <c r="I446" s="58"/>
      <c r="J446" s="58"/>
      <c r="K446" s="58"/>
      <c r="L446" s="56"/>
      <c r="M446" s="56"/>
      <c r="N446" s="36"/>
      <c r="O446" s="57"/>
    </row>
    <row r="447">
      <c r="A447" s="58"/>
      <c r="B447" s="104"/>
      <c r="C447" s="56"/>
      <c r="D447" s="58"/>
      <c r="E447" s="58"/>
      <c r="F447" s="58"/>
      <c r="G447" s="58"/>
      <c r="H447" s="58"/>
      <c r="I447" s="58"/>
      <c r="J447" s="58"/>
      <c r="K447" s="58"/>
      <c r="L447" s="56"/>
      <c r="M447" s="56"/>
      <c r="N447" s="36"/>
      <c r="O447" s="57"/>
    </row>
    <row r="448">
      <c r="A448" s="58"/>
      <c r="B448" s="104"/>
      <c r="C448" s="56"/>
      <c r="D448" s="58"/>
      <c r="E448" s="58"/>
      <c r="F448" s="58"/>
      <c r="G448" s="58"/>
      <c r="H448" s="58"/>
      <c r="I448" s="58"/>
      <c r="J448" s="58"/>
      <c r="K448" s="58"/>
      <c r="L448" s="56"/>
      <c r="M448" s="56"/>
      <c r="N448" s="36"/>
      <c r="O448" s="57"/>
    </row>
    <row r="449">
      <c r="A449" s="58"/>
      <c r="B449" s="104"/>
      <c r="C449" s="56"/>
      <c r="D449" s="58"/>
      <c r="E449" s="58"/>
      <c r="F449" s="58"/>
      <c r="G449" s="58"/>
      <c r="H449" s="58"/>
      <c r="I449" s="58"/>
      <c r="J449" s="58"/>
      <c r="K449" s="58"/>
      <c r="L449" s="56"/>
      <c r="M449" s="56"/>
      <c r="N449" s="36"/>
      <c r="O449" s="57"/>
    </row>
    <row r="450">
      <c r="A450" s="58"/>
      <c r="B450" s="104"/>
      <c r="C450" s="56"/>
      <c r="D450" s="58"/>
      <c r="E450" s="58"/>
      <c r="F450" s="58"/>
      <c r="G450" s="58"/>
      <c r="H450" s="58"/>
      <c r="I450" s="58"/>
      <c r="J450" s="58"/>
      <c r="K450" s="58"/>
      <c r="L450" s="56"/>
      <c r="M450" s="56"/>
      <c r="N450" s="36"/>
      <c r="O450" s="57"/>
    </row>
    <row r="451">
      <c r="A451" s="58"/>
      <c r="B451" s="104"/>
      <c r="C451" s="56"/>
      <c r="D451" s="58"/>
      <c r="E451" s="58"/>
      <c r="F451" s="58"/>
      <c r="G451" s="58"/>
      <c r="H451" s="58"/>
      <c r="I451" s="58"/>
      <c r="J451" s="58"/>
      <c r="K451" s="58"/>
      <c r="L451" s="56"/>
      <c r="M451" s="56"/>
      <c r="N451" s="36"/>
      <c r="O451" s="57"/>
    </row>
    <row r="452">
      <c r="A452" s="58"/>
      <c r="B452" s="104"/>
      <c r="C452" s="56"/>
      <c r="D452" s="58"/>
      <c r="E452" s="58"/>
      <c r="F452" s="58"/>
      <c r="G452" s="58"/>
      <c r="H452" s="58"/>
      <c r="I452" s="58"/>
      <c r="J452" s="58"/>
      <c r="K452" s="58"/>
      <c r="L452" s="56"/>
      <c r="M452" s="56"/>
      <c r="N452" s="36"/>
      <c r="O452" s="57"/>
    </row>
    <row r="453">
      <c r="A453" s="58"/>
      <c r="B453" s="104"/>
      <c r="C453" s="56"/>
      <c r="D453" s="58"/>
      <c r="E453" s="58"/>
      <c r="F453" s="58"/>
      <c r="G453" s="58"/>
      <c r="H453" s="58"/>
      <c r="I453" s="58"/>
      <c r="J453" s="58"/>
      <c r="K453" s="58"/>
      <c r="L453" s="56"/>
      <c r="M453" s="56"/>
      <c r="N453" s="36"/>
      <c r="O453" s="57"/>
    </row>
    <row r="454">
      <c r="A454" s="58"/>
      <c r="B454" s="104"/>
      <c r="C454" s="56"/>
      <c r="D454" s="58"/>
      <c r="E454" s="58"/>
      <c r="F454" s="58"/>
      <c r="G454" s="58"/>
      <c r="H454" s="58"/>
      <c r="I454" s="58"/>
      <c r="J454" s="58"/>
      <c r="K454" s="58"/>
      <c r="L454" s="56"/>
      <c r="M454" s="56"/>
      <c r="N454" s="36"/>
      <c r="O454" s="57"/>
    </row>
    <row r="455">
      <c r="A455" s="58"/>
      <c r="B455" s="104"/>
      <c r="C455" s="56"/>
      <c r="D455" s="58"/>
      <c r="E455" s="58"/>
      <c r="F455" s="58"/>
      <c r="G455" s="58"/>
      <c r="H455" s="58"/>
      <c r="I455" s="58"/>
      <c r="J455" s="58"/>
      <c r="K455" s="58"/>
      <c r="L455" s="56"/>
      <c r="M455" s="56"/>
      <c r="N455" s="36"/>
      <c r="O455" s="57"/>
    </row>
    <row r="456">
      <c r="A456" s="58"/>
      <c r="B456" s="104"/>
      <c r="C456" s="56"/>
      <c r="D456" s="58"/>
      <c r="E456" s="58"/>
      <c r="F456" s="58"/>
      <c r="G456" s="58"/>
      <c r="H456" s="58"/>
      <c r="I456" s="58"/>
      <c r="J456" s="58"/>
      <c r="K456" s="58"/>
      <c r="L456" s="56"/>
      <c r="M456" s="56"/>
      <c r="N456" s="36"/>
      <c r="O456" s="57"/>
    </row>
    <row r="457">
      <c r="A457" s="58"/>
      <c r="B457" s="104"/>
      <c r="C457" s="56"/>
      <c r="D457" s="58"/>
      <c r="E457" s="58"/>
      <c r="F457" s="58"/>
      <c r="G457" s="58"/>
      <c r="H457" s="58"/>
      <c r="I457" s="58"/>
      <c r="J457" s="58"/>
      <c r="K457" s="58"/>
      <c r="L457" s="56"/>
      <c r="M457" s="56"/>
      <c r="N457" s="36"/>
      <c r="O457" s="57"/>
    </row>
    <row r="458">
      <c r="A458" s="58"/>
      <c r="B458" s="104"/>
      <c r="C458" s="56"/>
      <c r="D458" s="58"/>
      <c r="E458" s="58"/>
      <c r="F458" s="58"/>
      <c r="G458" s="58"/>
      <c r="H458" s="58"/>
      <c r="I458" s="58"/>
      <c r="J458" s="58"/>
      <c r="K458" s="58"/>
      <c r="L458" s="56"/>
      <c r="M458" s="56"/>
      <c r="N458" s="36"/>
      <c r="O458" s="57"/>
    </row>
    <row r="459">
      <c r="A459" s="58"/>
      <c r="B459" s="104"/>
      <c r="C459" s="56"/>
      <c r="D459" s="58"/>
      <c r="E459" s="58"/>
      <c r="F459" s="58"/>
      <c r="G459" s="58"/>
      <c r="H459" s="58"/>
      <c r="I459" s="58"/>
      <c r="J459" s="58"/>
      <c r="K459" s="58"/>
      <c r="L459" s="56"/>
      <c r="M459" s="56"/>
      <c r="N459" s="36"/>
      <c r="O459" s="57"/>
    </row>
    <row r="460">
      <c r="A460" s="58"/>
      <c r="B460" s="104"/>
      <c r="C460" s="56"/>
      <c r="D460" s="58"/>
      <c r="E460" s="58"/>
      <c r="F460" s="58"/>
      <c r="G460" s="58"/>
      <c r="H460" s="58"/>
      <c r="I460" s="58"/>
      <c r="J460" s="58"/>
      <c r="K460" s="58"/>
      <c r="L460" s="56"/>
      <c r="M460" s="56"/>
      <c r="N460" s="36"/>
      <c r="O460" s="57"/>
    </row>
    <row r="461">
      <c r="A461" s="58"/>
      <c r="B461" s="104"/>
      <c r="C461" s="56"/>
      <c r="D461" s="58"/>
      <c r="E461" s="58"/>
      <c r="F461" s="58"/>
      <c r="G461" s="58"/>
      <c r="H461" s="58"/>
      <c r="I461" s="58"/>
      <c r="J461" s="58"/>
      <c r="K461" s="58"/>
      <c r="L461" s="56"/>
      <c r="M461" s="56"/>
      <c r="N461" s="36"/>
      <c r="O461" s="57"/>
    </row>
    <row r="462">
      <c r="A462" s="58"/>
      <c r="B462" s="104"/>
      <c r="C462" s="56"/>
      <c r="D462" s="58"/>
      <c r="E462" s="58"/>
      <c r="F462" s="58"/>
      <c r="G462" s="58"/>
      <c r="H462" s="58"/>
      <c r="I462" s="58"/>
      <c r="J462" s="58"/>
      <c r="K462" s="58"/>
      <c r="L462" s="56"/>
      <c r="M462" s="56"/>
      <c r="N462" s="36"/>
      <c r="O462" s="57"/>
    </row>
    <row r="463">
      <c r="A463" s="58"/>
      <c r="B463" s="104"/>
      <c r="C463" s="56"/>
      <c r="D463" s="58"/>
      <c r="E463" s="58"/>
      <c r="F463" s="58"/>
      <c r="G463" s="58"/>
      <c r="H463" s="58"/>
      <c r="I463" s="58"/>
      <c r="J463" s="58"/>
      <c r="K463" s="58"/>
      <c r="L463" s="56"/>
      <c r="M463" s="56"/>
      <c r="N463" s="36"/>
      <c r="O463" s="57"/>
    </row>
    <row r="464">
      <c r="A464" s="58"/>
      <c r="B464" s="104"/>
      <c r="C464" s="56"/>
      <c r="D464" s="58"/>
      <c r="E464" s="58"/>
      <c r="F464" s="58"/>
      <c r="G464" s="58"/>
      <c r="H464" s="58"/>
      <c r="I464" s="58"/>
      <c r="J464" s="58"/>
      <c r="K464" s="58"/>
      <c r="L464" s="56"/>
      <c r="M464" s="56"/>
      <c r="N464" s="36"/>
      <c r="O464" s="57"/>
    </row>
    <row r="465">
      <c r="A465" s="58"/>
      <c r="B465" s="104"/>
      <c r="C465" s="56"/>
      <c r="D465" s="58"/>
      <c r="E465" s="58"/>
      <c r="F465" s="58"/>
      <c r="G465" s="58"/>
      <c r="H465" s="58"/>
      <c r="I465" s="58"/>
      <c r="J465" s="58"/>
      <c r="K465" s="58"/>
      <c r="L465" s="56"/>
      <c r="M465" s="56"/>
      <c r="N465" s="36"/>
      <c r="O465" s="57"/>
    </row>
    <row r="466">
      <c r="A466" s="58"/>
      <c r="B466" s="104"/>
      <c r="C466" s="56"/>
      <c r="D466" s="58"/>
      <c r="E466" s="58"/>
      <c r="F466" s="58"/>
      <c r="G466" s="58"/>
      <c r="H466" s="58"/>
      <c r="I466" s="58"/>
      <c r="J466" s="58"/>
      <c r="K466" s="58"/>
      <c r="L466" s="56"/>
      <c r="M466" s="56"/>
      <c r="N466" s="36"/>
      <c r="O466" s="57"/>
    </row>
    <row r="467">
      <c r="A467" s="58"/>
      <c r="B467" s="104"/>
      <c r="C467" s="56"/>
      <c r="D467" s="58"/>
      <c r="E467" s="58"/>
      <c r="F467" s="58"/>
      <c r="G467" s="58"/>
      <c r="H467" s="58"/>
      <c r="I467" s="58"/>
      <c r="J467" s="58"/>
      <c r="K467" s="58"/>
      <c r="L467" s="56"/>
      <c r="M467" s="56"/>
      <c r="N467" s="36"/>
      <c r="O467" s="57"/>
    </row>
    <row r="468">
      <c r="A468" s="58"/>
      <c r="B468" s="104"/>
      <c r="C468" s="56"/>
      <c r="D468" s="58"/>
      <c r="E468" s="58"/>
      <c r="F468" s="58"/>
      <c r="G468" s="58"/>
      <c r="H468" s="58"/>
      <c r="I468" s="58"/>
      <c r="J468" s="58"/>
      <c r="K468" s="58"/>
      <c r="L468" s="56"/>
      <c r="M468" s="56"/>
      <c r="N468" s="36"/>
      <c r="O468" s="57"/>
    </row>
    <row r="469">
      <c r="A469" s="58"/>
      <c r="B469" s="104"/>
      <c r="C469" s="56"/>
      <c r="D469" s="58"/>
      <c r="E469" s="58"/>
      <c r="F469" s="58"/>
      <c r="G469" s="58"/>
      <c r="H469" s="58"/>
      <c r="I469" s="58"/>
      <c r="J469" s="58"/>
      <c r="K469" s="58"/>
      <c r="L469" s="56"/>
      <c r="M469" s="56"/>
      <c r="N469" s="36"/>
      <c r="O469" s="57"/>
    </row>
    <row r="470">
      <c r="A470" s="58"/>
      <c r="B470" s="104"/>
      <c r="C470" s="56"/>
      <c r="D470" s="58"/>
      <c r="E470" s="58"/>
      <c r="F470" s="58"/>
      <c r="G470" s="58"/>
      <c r="H470" s="58"/>
      <c r="I470" s="58"/>
      <c r="J470" s="58"/>
      <c r="K470" s="58"/>
      <c r="L470" s="56"/>
      <c r="M470" s="56"/>
      <c r="N470" s="36"/>
      <c r="O470" s="57"/>
    </row>
    <row r="471">
      <c r="A471" s="58"/>
      <c r="B471" s="104"/>
      <c r="C471" s="56"/>
      <c r="D471" s="58"/>
      <c r="E471" s="58"/>
      <c r="F471" s="58"/>
      <c r="G471" s="58"/>
      <c r="H471" s="58"/>
      <c r="I471" s="58"/>
      <c r="J471" s="58"/>
      <c r="K471" s="58"/>
      <c r="L471" s="56"/>
      <c r="M471" s="56"/>
      <c r="N471" s="36"/>
      <c r="O471" s="57"/>
    </row>
    <row r="472">
      <c r="A472" s="58"/>
      <c r="B472" s="104"/>
      <c r="C472" s="56"/>
      <c r="D472" s="58"/>
      <c r="E472" s="58"/>
      <c r="F472" s="58"/>
      <c r="G472" s="58"/>
      <c r="H472" s="58"/>
      <c r="I472" s="58"/>
      <c r="J472" s="58"/>
      <c r="K472" s="58"/>
      <c r="L472" s="56"/>
      <c r="M472" s="56"/>
      <c r="N472" s="36"/>
      <c r="O472" s="57"/>
    </row>
    <row r="473">
      <c r="A473" s="58"/>
      <c r="B473" s="104"/>
      <c r="C473" s="56"/>
      <c r="D473" s="58"/>
      <c r="E473" s="58"/>
      <c r="F473" s="58"/>
      <c r="G473" s="58"/>
      <c r="H473" s="58"/>
      <c r="I473" s="58"/>
      <c r="J473" s="58"/>
      <c r="K473" s="58"/>
      <c r="L473" s="56"/>
      <c r="M473" s="56"/>
      <c r="N473" s="36"/>
      <c r="O473" s="57"/>
    </row>
    <row r="474">
      <c r="A474" s="58"/>
      <c r="B474" s="104"/>
      <c r="C474" s="56"/>
      <c r="D474" s="58"/>
      <c r="E474" s="58"/>
      <c r="F474" s="58"/>
      <c r="G474" s="58"/>
      <c r="H474" s="58"/>
      <c r="I474" s="58"/>
      <c r="J474" s="58"/>
      <c r="K474" s="58"/>
      <c r="L474" s="56"/>
      <c r="M474" s="56"/>
      <c r="N474" s="36"/>
      <c r="O474" s="57"/>
    </row>
    <row r="475">
      <c r="A475" s="58"/>
      <c r="B475" s="104"/>
      <c r="C475" s="56"/>
      <c r="D475" s="58"/>
      <c r="E475" s="58"/>
      <c r="F475" s="58"/>
      <c r="G475" s="58"/>
      <c r="H475" s="58"/>
      <c r="I475" s="58"/>
      <c r="J475" s="58"/>
      <c r="K475" s="58"/>
      <c r="L475" s="56"/>
      <c r="M475" s="56"/>
      <c r="N475" s="36"/>
      <c r="O475" s="57"/>
    </row>
    <row r="476">
      <c r="A476" s="58"/>
      <c r="B476" s="104"/>
      <c r="C476" s="56"/>
      <c r="D476" s="58"/>
      <c r="E476" s="58"/>
      <c r="F476" s="58"/>
      <c r="G476" s="58"/>
      <c r="H476" s="58"/>
      <c r="I476" s="58"/>
      <c r="J476" s="58"/>
      <c r="K476" s="58"/>
      <c r="L476" s="56"/>
      <c r="M476" s="56"/>
      <c r="N476" s="36"/>
      <c r="O476" s="57"/>
    </row>
    <row r="477">
      <c r="A477" s="58"/>
      <c r="B477" s="104"/>
      <c r="C477" s="56"/>
      <c r="D477" s="58"/>
      <c r="E477" s="58"/>
      <c r="F477" s="58"/>
      <c r="G477" s="58"/>
      <c r="H477" s="58"/>
      <c r="I477" s="58"/>
      <c r="J477" s="58"/>
      <c r="K477" s="58"/>
      <c r="L477" s="56"/>
      <c r="M477" s="56"/>
      <c r="N477" s="36"/>
      <c r="O477" s="57"/>
    </row>
    <row r="478">
      <c r="A478" s="58"/>
      <c r="B478" s="104"/>
      <c r="C478" s="56"/>
      <c r="D478" s="58"/>
      <c r="E478" s="58"/>
      <c r="F478" s="58"/>
      <c r="G478" s="58"/>
      <c r="H478" s="58"/>
      <c r="I478" s="58"/>
      <c r="J478" s="58"/>
      <c r="K478" s="58"/>
      <c r="L478" s="56"/>
      <c r="M478" s="56"/>
      <c r="N478" s="36"/>
      <c r="O478" s="57"/>
    </row>
    <row r="479">
      <c r="A479" s="58"/>
      <c r="B479" s="104"/>
      <c r="C479" s="56"/>
      <c r="D479" s="58"/>
      <c r="E479" s="58"/>
      <c r="F479" s="58"/>
      <c r="G479" s="58"/>
      <c r="H479" s="58"/>
      <c r="I479" s="58"/>
      <c r="J479" s="58"/>
      <c r="K479" s="58"/>
      <c r="L479" s="56"/>
      <c r="M479" s="56"/>
      <c r="N479" s="36"/>
      <c r="O479" s="57"/>
    </row>
    <row r="480">
      <c r="A480" s="58"/>
      <c r="B480" s="104"/>
      <c r="C480" s="56"/>
      <c r="D480" s="58"/>
      <c r="E480" s="58"/>
      <c r="F480" s="58"/>
      <c r="G480" s="58"/>
      <c r="H480" s="58"/>
      <c r="I480" s="58"/>
      <c r="J480" s="58"/>
      <c r="K480" s="58"/>
      <c r="L480" s="56"/>
      <c r="M480" s="56"/>
      <c r="N480" s="36"/>
      <c r="O480" s="57"/>
    </row>
    <row r="481">
      <c r="A481" s="58"/>
      <c r="B481" s="104"/>
      <c r="C481" s="56"/>
      <c r="D481" s="58"/>
      <c r="E481" s="58"/>
      <c r="F481" s="58"/>
      <c r="G481" s="58"/>
      <c r="H481" s="58"/>
      <c r="I481" s="58"/>
      <c r="J481" s="58"/>
      <c r="K481" s="58"/>
      <c r="L481" s="56"/>
      <c r="M481" s="56"/>
      <c r="N481" s="36"/>
      <c r="O481" s="57"/>
    </row>
    <row r="482">
      <c r="A482" s="58"/>
      <c r="B482" s="104"/>
      <c r="C482" s="56"/>
      <c r="D482" s="58"/>
      <c r="E482" s="58"/>
      <c r="F482" s="58"/>
      <c r="G482" s="58"/>
      <c r="H482" s="58"/>
      <c r="I482" s="58"/>
      <c r="J482" s="58"/>
      <c r="K482" s="58"/>
      <c r="L482" s="56"/>
      <c r="M482" s="56"/>
      <c r="N482" s="36"/>
      <c r="O482" s="57"/>
    </row>
    <row r="483">
      <c r="A483" s="58"/>
      <c r="B483" s="104"/>
      <c r="C483" s="56"/>
      <c r="D483" s="58"/>
      <c r="E483" s="58"/>
      <c r="F483" s="58"/>
      <c r="G483" s="58"/>
      <c r="H483" s="58"/>
      <c r="I483" s="58"/>
      <c r="J483" s="58"/>
      <c r="K483" s="58"/>
      <c r="L483" s="56"/>
      <c r="M483" s="56"/>
      <c r="N483" s="36"/>
      <c r="O483" s="57"/>
    </row>
    <row r="484">
      <c r="A484" s="58"/>
      <c r="B484" s="104"/>
      <c r="C484" s="56"/>
      <c r="D484" s="58"/>
      <c r="E484" s="58"/>
      <c r="F484" s="58"/>
      <c r="G484" s="58"/>
      <c r="H484" s="58"/>
      <c r="I484" s="58"/>
      <c r="J484" s="58"/>
      <c r="K484" s="58"/>
      <c r="L484" s="56"/>
      <c r="M484" s="56"/>
      <c r="N484" s="36"/>
      <c r="O484" s="57"/>
    </row>
    <row r="485">
      <c r="A485" s="58"/>
      <c r="B485" s="104"/>
      <c r="C485" s="56"/>
      <c r="D485" s="58"/>
      <c r="E485" s="58"/>
      <c r="F485" s="58"/>
      <c r="G485" s="58"/>
      <c r="H485" s="58"/>
      <c r="I485" s="58"/>
      <c r="J485" s="58"/>
      <c r="K485" s="58"/>
      <c r="L485" s="56"/>
      <c r="M485" s="56"/>
      <c r="N485" s="36"/>
      <c r="O485" s="57"/>
    </row>
    <row r="486">
      <c r="A486" s="58"/>
      <c r="B486" s="104"/>
      <c r="C486" s="56"/>
      <c r="D486" s="58"/>
      <c r="E486" s="58"/>
      <c r="F486" s="58"/>
      <c r="G486" s="58"/>
      <c r="H486" s="58"/>
      <c r="I486" s="58"/>
      <c r="J486" s="58"/>
      <c r="K486" s="58"/>
      <c r="L486" s="56"/>
      <c r="M486" s="56"/>
      <c r="N486" s="36"/>
      <c r="O486" s="57"/>
    </row>
    <row r="487">
      <c r="A487" s="58"/>
      <c r="B487" s="104"/>
      <c r="C487" s="56"/>
      <c r="D487" s="58"/>
      <c r="E487" s="58"/>
      <c r="F487" s="58"/>
      <c r="G487" s="58"/>
      <c r="H487" s="58"/>
      <c r="I487" s="58"/>
      <c r="J487" s="58"/>
      <c r="K487" s="58"/>
      <c r="L487" s="56"/>
      <c r="M487" s="56"/>
      <c r="N487" s="36"/>
      <c r="O487" s="57"/>
    </row>
    <row r="488">
      <c r="A488" s="58"/>
      <c r="B488" s="104"/>
      <c r="C488" s="56"/>
      <c r="D488" s="58"/>
      <c r="E488" s="58"/>
      <c r="F488" s="58"/>
      <c r="G488" s="58"/>
      <c r="H488" s="58"/>
      <c r="I488" s="58"/>
      <c r="J488" s="58"/>
      <c r="K488" s="58"/>
      <c r="L488" s="56"/>
      <c r="M488" s="56"/>
      <c r="N488" s="36"/>
      <c r="O488" s="57"/>
    </row>
    <row r="489">
      <c r="A489" s="58"/>
      <c r="B489" s="104"/>
      <c r="C489" s="56"/>
      <c r="D489" s="58"/>
      <c r="E489" s="58"/>
      <c r="F489" s="58"/>
      <c r="G489" s="58"/>
      <c r="H489" s="58"/>
      <c r="I489" s="58"/>
      <c r="J489" s="58"/>
      <c r="K489" s="58"/>
      <c r="L489" s="56"/>
      <c r="M489" s="56"/>
      <c r="N489" s="36"/>
      <c r="O489" s="57"/>
    </row>
    <row r="490">
      <c r="A490" s="58"/>
      <c r="B490" s="104"/>
      <c r="C490" s="56"/>
      <c r="D490" s="58"/>
      <c r="E490" s="58"/>
      <c r="F490" s="58"/>
      <c r="G490" s="58"/>
      <c r="H490" s="58"/>
      <c r="I490" s="58"/>
      <c r="J490" s="58"/>
      <c r="K490" s="58"/>
      <c r="L490" s="56"/>
      <c r="M490" s="56"/>
      <c r="N490" s="36"/>
      <c r="O490" s="57"/>
    </row>
    <row r="491">
      <c r="A491" s="58"/>
      <c r="B491" s="104"/>
      <c r="C491" s="56"/>
      <c r="D491" s="58"/>
      <c r="E491" s="58"/>
      <c r="F491" s="58"/>
      <c r="G491" s="58"/>
      <c r="H491" s="58"/>
      <c r="I491" s="58"/>
      <c r="J491" s="58"/>
      <c r="K491" s="58"/>
      <c r="L491" s="56"/>
      <c r="M491" s="56"/>
      <c r="N491" s="36"/>
      <c r="O491" s="57"/>
    </row>
    <row r="492">
      <c r="A492" s="58"/>
      <c r="B492" s="104"/>
      <c r="C492" s="56"/>
      <c r="D492" s="58"/>
      <c r="E492" s="58"/>
      <c r="F492" s="58"/>
      <c r="G492" s="58"/>
      <c r="H492" s="58"/>
      <c r="I492" s="58"/>
      <c r="J492" s="58"/>
      <c r="K492" s="58"/>
      <c r="L492" s="56"/>
      <c r="M492" s="56"/>
      <c r="N492" s="36"/>
      <c r="O492" s="57"/>
    </row>
    <row r="493">
      <c r="A493" s="58"/>
      <c r="B493" s="104"/>
      <c r="C493" s="56"/>
      <c r="D493" s="58"/>
      <c r="E493" s="58"/>
      <c r="F493" s="58"/>
      <c r="G493" s="58"/>
      <c r="H493" s="58"/>
      <c r="I493" s="58"/>
      <c r="J493" s="58"/>
      <c r="K493" s="58"/>
      <c r="L493" s="56"/>
      <c r="M493" s="56"/>
      <c r="N493" s="36"/>
      <c r="O493" s="57"/>
    </row>
    <row r="494">
      <c r="A494" s="58"/>
      <c r="B494" s="104"/>
      <c r="C494" s="56"/>
      <c r="D494" s="58"/>
      <c r="E494" s="58"/>
      <c r="F494" s="58"/>
      <c r="G494" s="58"/>
      <c r="H494" s="58"/>
      <c r="I494" s="58"/>
      <c r="J494" s="58"/>
      <c r="K494" s="58"/>
      <c r="L494" s="56"/>
      <c r="M494" s="56"/>
      <c r="N494" s="36"/>
      <c r="O494" s="57"/>
    </row>
    <row r="495">
      <c r="A495" s="58"/>
      <c r="B495" s="104"/>
      <c r="C495" s="56"/>
      <c r="D495" s="58"/>
      <c r="E495" s="58"/>
      <c r="F495" s="58"/>
      <c r="G495" s="58"/>
      <c r="H495" s="58"/>
      <c r="I495" s="58"/>
      <c r="J495" s="58"/>
      <c r="K495" s="58"/>
      <c r="L495" s="56"/>
      <c r="M495" s="56"/>
      <c r="N495" s="36"/>
      <c r="O495" s="57"/>
    </row>
    <row r="496">
      <c r="A496" s="58"/>
      <c r="B496" s="104"/>
      <c r="C496" s="56"/>
      <c r="D496" s="58"/>
      <c r="E496" s="58"/>
      <c r="F496" s="58"/>
      <c r="G496" s="58"/>
      <c r="H496" s="58"/>
      <c r="I496" s="58"/>
      <c r="J496" s="58"/>
      <c r="K496" s="58"/>
      <c r="L496" s="56"/>
      <c r="M496" s="56"/>
      <c r="N496" s="36"/>
      <c r="O496" s="57"/>
    </row>
    <row r="497">
      <c r="A497" s="58"/>
      <c r="B497" s="104"/>
      <c r="C497" s="56"/>
      <c r="D497" s="58"/>
      <c r="E497" s="58"/>
      <c r="F497" s="58"/>
      <c r="G497" s="58"/>
      <c r="H497" s="58"/>
      <c r="I497" s="58"/>
      <c r="J497" s="58"/>
      <c r="K497" s="58"/>
      <c r="L497" s="56"/>
      <c r="M497" s="56"/>
      <c r="N497" s="36"/>
      <c r="O497" s="57"/>
    </row>
    <row r="498">
      <c r="A498" s="58"/>
      <c r="B498" s="104"/>
      <c r="C498" s="56"/>
      <c r="D498" s="58"/>
      <c r="E498" s="58"/>
      <c r="F498" s="58"/>
      <c r="G498" s="58"/>
      <c r="H498" s="58"/>
      <c r="I498" s="58"/>
      <c r="J498" s="58"/>
      <c r="K498" s="58"/>
      <c r="L498" s="56"/>
      <c r="M498" s="56"/>
      <c r="N498" s="36"/>
      <c r="O498" s="57"/>
    </row>
    <row r="499">
      <c r="A499" s="58"/>
      <c r="B499" s="104"/>
      <c r="C499" s="56"/>
      <c r="D499" s="58"/>
      <c r="E499" s="58"/>
      <c r="F499" s="58"/>
      <c r="G499" s="58"/>
      <c r="H499" s="58"/>
      <c r="I499" s="58"/>
      <c r="J499" s="58"/>
      <c r="K499" s="58"/>
      <c r="L499" s="56"/>
      <c r="M499" s="56"/>
      <c r="N499" s="36"/>
      <c r="O499" s="57"/>
    </row>
    <row r="500">
      <c r="A500" s="58"/>
      <c r="B500" s="104"/>
      <c r="C500" s="56"/>
      <c r="D500" s="58"/>
      <c r="E500" s="58"/>
      <c r="F500" s="58"/>
      <c r="G500" s="58"/>
      <c r="H500" s="58"/>
      <c r="I500" s="58"/>
      <c r="J500" s="58"/>
      <c r="K500" s="58"/>
      <c r="L500" s="56"/>
      <c r="M500" s="56"/>
      <c r="N500" s="36"/>
      <c r="O500" s="57"/>
    </row>
    <row r="501">
      <c r="A501" s="58"/>
      <c r="B501" s="104"/>
      <c r="C501" s="56"/>
      <c r="D501" s="58"/>
      <c r="E501" s="58"/>
      <c r="F501" s="58"/>
      <c r="G501" s="58"/>
      <c r="H501" s="58"/>
      <c r="I501" s="58"/>
      <c r="J501" s="58"/>
      <c r="K501" s="58"/>
      <c r="L501" s="56"/>
      <c r="M501" s="56"/>
      <c r="N501" s="36"/>
      <c r="O501" s="57"/>
    </row>
    <row r="502">
      <c r="A502" s="58"/>
      <c r="B502" s="104"/>
      <c r="C502" s="56"/>
      <c r="D502" s="58"/>
      <c r="E502" s="58"/>
      <c r="F502" s="58"/>
      <c r="G502" s="58"/>
      <c r="H502" s="58"/>
      <c r="I502" s="58"/>
      <c r="J502" s="58"/>
      <c r="K502" s="58"/>
      <c r="L502" s="56"/>
      <c r="M502" s="56"/>
      <c r="N502" s="36"/>
      <c r="O502" s="57"/>
    </row>
    <row r="503">
      <c r="A503" s="58"/>
      <c r="B503" s="104"/>
      <c r="C503" s="56"/>
      <c r="D503" s="58"/>
      <c r="E503" s="58"/>
      <c r="F503" s="58"/>
      <c r="G503" s="58"/>
      <c r="H503" s="58"/>
      <c r="I503" s="58"/>
      <c r="J503" s="58"/>
      <c r="K503" s="58"/>
      <c r="L503" s="56"/>
      <c r="M503" s="56"/>
      <c r="N503" s="36"/>
      <c r="O503" s="57"/>
    </row>
    <row r="504">
      <c r="A504" s="58"/>
      <c r="B504" s="104"/>
      <c r="C504" s="56"/>
      <c r="D504" s="58"/>
      <c r="E504" s="58"/>
      <c r="F504" s="58"/>
      <c r="G504" s="58"/>
      <c r="H504" s="58"/>
      <c r="I504" s="58"/>
      <c r="J504" s="58"/>
      <c r="K504" s="58"/>
      <c r="L504" s="56"/>
      <c r="M504" s="56"/>
      <c r="N504" s="36"/>
      <c r="O504" s="57"/>
    </row>
    <row r="505">
      <c r="A505" s="58"/>
      <c r="B505" s="104"/>
      <c r="C505" s="56"/>
      <c r="D505" s="58"/>
      <c r="E505" s="58"/>
      <c r="F505" s="58"/>
      <c r="G505" s="58"/>
      <c r="H505" s="58"/>
      <c r="I505" s="58"/>
      <c r="J505" s="58"/>
      <c r="K505" s="58"/>
      <c r="L505" s="56"/>
      <c r="M505" s="56"/>
      <c r="N505" s="36"/>
      <c r="O505" s="57"/>
    </row>
    <row r="506">
      <c r="A506" s="58"/>
      <c r="B506" s="104"/>
      <c r="C506" s="56"/>
      <c r="D506" s="58"/>
      <c r="E506" s="58"/>
      <c r="F506" s="58"/>
      <c r="G506" s="58"/>
      <c r="H506" s="58"/>
      <c r="I506" s="58"/>
      <c r="J506" s="58"/>
      <c r="K506" s="58"/>
      <c r="L506" s="56"/>
      <c r="M506" s="56"/>
      <c r="N506" s="36"/>
      <c r="O506" s="57"/>
    </row>
    <row r="507">
      <c r="A507" s="58"/>
      <c r="B507" s="104"/>
      <c r="C507" s="56"/>
      <c r="D507" s="58"/>
      <c r="E507" s="58"/>
      <c r="F507" s="58"/>
      <c r="G507" s="58"/>
      <c r="H507" s="58"/>
      <c r="I507" s="58"/>
      <c r="J507" s="58"/>
      <c r="K507" s="58"/>
      <c r="L507" s="56"/>
      <c r="M507" s="56"/>
      <c r="N507" s="36"/>
      <c r="O507" s="57"/>
    </row>
    <row r="508">
      <c r="A508" s="58"/>
      <c r="B508" s="104"/>
      <c r="C508" s="56"/>
      <c r="D508" s="58"/>
      <c r="E508" s="58"/>
      <c r="F508" s="58"/>
      <c r="G508" s="58"/>
      <c r="H508" s="58"/>
      <c r="I508" s="58"/>
      <c r="J508" s="58"/>
      <c r="K508" s="58"/>
      <c r="L508" s="56"/>
      <c r="M508" s="56"/>
      <c r="N508" s="36"/>
      <c r="O508" s="57"/>
    </row>
    <row r="509">
      <c r="A509" s="58"/>
      <c r="B509" s="104"/>
      <c r="C509" s="56"/>
      <c r="D509" s="58"/>
      <c r="E509" s="58"/>
      <c r="F509" s="58"/>
      <c r="G509" s="58"/>
      <c r="H509" s="58"/>
      <c r="I509" s="58"/>
      <c r="J509" s="58"/>
      <c r="K509" s="58"/>
      <c r="L509" s="56"/>
      <c r="M509" s="56"/>
      <c r="N509" s="36"/>
      <c r="O509" s="57"/>
    </row>
    <row r="510">
      <c r="A510" s="58"/>
      <c r="B510" s="104"/>
      <c r="C510" s="56"/>
      <c r="D510" s="58"/>
      <c r="E510" s="58"/>
      <c r="F510" s="58"/>
      <c r="G510" s="58"/>
      <c r="H510" s="58"/>
      <c r="I510" s="58"/>
      <c r="J510" s="58"/>
      <c r="K510" s="58"/>
      <c r="L510" s="56"/>
      <c r="M510" s="56"/>
      <c r="N510" s="36"/>
      <c r="O510" s="57"/>
    </row>
    <row r="511">
      <c r="A511" s="58"/>
      <c r="B511" s="104"/>
      <c r="C511" s="56"/>
      <c r="D511" s="58"/>
      <c r="E511" s="58"/>
      <c r="F511" s="58"/>
      <c r="G511" s="58"/>
      <c r="H511" s="58"/>
      <c r="I511" s="58"/>
      <c r="J511" s="58"/>
      <c r="K511" s="58"/>
      <c r="L511" s="56"/>
      <c r="M511" s="56"/>
      <c r="N511" s="36"/>
      <c r="O511" s="57"/>
    </row>
    <row r="512">
      <c r="A512" s="58"/>
      <c r="B512" s="104"/>
      <c r="C512" s="56"/>
      <c r="D512" s="58"/>
      <c r="E512" s="58"/>
      <c r="F512" s="58"/>
      <c r="G512" s="58"/>
      <c r="H512" s="58"/>
      <c r="I512" s="58"/>
      <c r="J512" s="58"/>
      <c r="K512" s="58"/>
      <c r="L512" s="56"/>
      <c r="M512" s="56"/>
      <c r="N512" s="36"/>
      <c r="O512" s="57"/>
    </row>
    <row r="513">
      <c r="A513" s="58"/>
      <c r="B513" s="104"/>
      <c r="C513" s="56"/>
      <c r="D513" s="58"/>
      <c r="E513" s="58"/>
      <c r="F513" s="58"/>
      <c r="G513" s="58"/>
      <c r="H513" s="58"/>
      <c r="I513" s="58"/>
      <c r="J513" s="58"/>
      <c r="K513" s="58"/>
      <c r="L513" s="56"/>
      <c r="M513" s="56"/>
      <c r="N513" s="36"/>
      <c r="O513" s="57"/>
    </row>
    <row r="514">
      <c r="A514" s="58"/>
      <c r="B514" s="104"/>
      <c r="C514" s="56"/>
      <c r="D514" s="58"/>
      <c r="E514" s="58"/>
      <c r="F514" s="58"/>
      <c r="G514" s="58"/>
      <c r="H514" s="58"/>
      <c r="I514" s="58"/>
      <c r="J514" s="58"/>
      <c r="K514" s="58"/>
      <c r="L514" s="56"/>
      <c r="M514" s="56"/>
      <c r="N514" s="36"/>
      <c r="O514" s="57"/>
    </row>
    <row r="515">
      <c r="A515" s="58"/>
      <c r="B515" s="104"/>
      <c r="C515" s="56"/>
      <c r="D515" s="58"/>
      <c r="E515" s="58"/>
      <c r="F515" s="58"/>
      <c r="G515" s="58"/>
      <c r="H515" s="58"/>
      <c r="I515" s="58"/>
      <c r="J515" s="58"/>
      <c r="K515" s="58"/>
      <c r="L515" s="56"/>
      <c r="M515" s="56"/>
      <c r="N515" s="36"/>
      <c r="O515" s="57"/>
    </row>
    <row r="516">
      <c r="A516" s="58"/>
      <c r="B516" s="104"/>
      <c r="C516" s="56"/>
      <c r="D516" s="58"/>
      <c r="E516" s="58"/>
      <c r="F516" s="58"/>
      <c r="G516" s="58"/>
      <c r="H516" s="58"/>
      <c r="I516" s="58"/>
      <c r="J516" s="58"/>
      <c r="K516" s="58"/>
      <c r="L516" s="56"/>
      <c r="M516" s="56"/>
      <c r="N516" s="36"/>
      <c r="O516" s="57"/>
    </row>
    <row r="517">
      <c r="A517" s="58"/>
      <c r="B517" s="104"/>
      <c r="C517" s="56"/>
      <c r="D517" s="58"/>
      <c r="E517" s="58"/>
      <c r="F517" s="58"/>
      <c r="G517" s="58"/>
      <c r="H517" s="58"/>
      <c r="I517" s="58"/>
      <c r="J517" s="58"/>
      <c r="K517" s="58"/>
      <c r="L517" s="56"/>
      <c r="M517" s="56"/>
      <c r="N517" s="36"/>
      <c r="O517" s="57"/>
    </row>
    <row r="518">
      <c r="A518" s="58"/>
      <c r="B518" s="104"/>
      <c r="C518" s="56"/>
      <c r="D518" s="58"/>
      <c r="E518" s="58"/>
      <c r="F518" s="58"/>
      <c r="G518" s="58"/>
      <c r="H518" s="58"/>
      <c r="I518" s="58"/>
      <c r="J518" s="58"/>
      <c r="K518" s="58"/>
      <c r="L518" s="56"/>
      <c r="M518" s="56"/>
      <c r="N518" s="36"/>
      <c r="O518" s="57"/>
    </row>
    <row r="519">
      <c r="A519" s="58"/>
      <c r="B519" s="104"/>
      <c r="C519" s="56"/>
      <c r="D519" s="58"/>
      <c r="E519" s="58"/>
      <c r="F519" s="58"/>
      <c r="G519" s="58"/>
      <c r="H519" s="58"/>
      <c r="I519" s="58"/>
      <c r="J519" s="58"/>
      <c r="K519" s="58"/>
      <c r="L519" s="56"/>
      <c r="M519" s="56"/>
      <c r="N519" s="36"/>
      <c r="O519" s="57"/>
    </row>
    <row r="520">
      <c r="A520" s="58"/>
      <c r="B520" s="104"/>
      <c r="C520" s="56"/>
      <c r="D520" s="58"/>
      <c r="E520" s="58"/>
      <c r="F520" s="58"/>
      <c r="G520" s="58"/>
      <c r="H520" s="58"/>
      <c r="I520" s="58"/>
      <c r="J520" s="58"/>
      <c r="K520" s="58"/>
      <c r="L520" s="56"/>
      <c r="M520" s="56"/>
      <c r="N520" s="36"/>
      <c r="O520" s="57"/>
    </row>
    <row r="521">
      <c r="A521" s="58"/>
      <c r="B521" s="104"/>
      <c r="C521" s="56"/>
      <c r="D521" s="58"/>
      <c r="E521" s="58"/>
      <c r="F521" s="58"/>
      <c r="G521" s="58"/>
      <c r="H521" s="58"/>
      <c r="I521" s="58"/>
      <c r="J521" s="58"/>
      <c r="K521" s="58"/>
      <c r="L521" s="56"/>
      <c r="M521" s="56"/>
      <c r="N521" s="36"/>
      <c r="O521" s="57"/>
    </row>
    <row r="522">
      <c r="A522" s="58"/>
      <c r="B522" s="104"/>
      <c r="C522" s="56"/>
      <c r="D522" s="58"/>
      <c r="E522" s="58"/>
      <c r="F522" s="58"/>
      <c r="G522" s="58"/>
      <c r="H522" s="58"/>
      <c r="I522" s="58"/>
      <c r="J522" s="58"/>
      <c r="K522" s="58"/>
      <c r="L522" s="56"/>
      <c r="M522" s="56"/>
      <c r="N522" s="36"/>
      <c r="O522" s="57"/>
    </row>
    <row r="523">
      <c r="A523" s="58"/>
      <c r="B523" s="104"/>
      <c r="C523" s="56"/>
      <c r="D523" s="58"/>
      <c r="E523" s="58"/>
      <c r="F523" s="58"/>
      <c r="G523" s="58"/>
      <c r="H523" s="58"/>
      <c r="I523" s="58"/>
      <c r="J523" s="58"/>
      <c r="K523" s="58"/>
      <c r="L523" s="56"/>
      <c r="M523" s="56"/>
      <c r="N523" s="36"/>
      <c r="O523" s="57"/>
    </row>
    <row r="524">
      <c r="A524" s="58"/>
      <c r="B524" s="104"/>
      <c r="C524" s="56"/>
      <c r="D524" s="58"/>
      <c r="E524" s="58"/>
      <c r="F524" s="58"/>
      <c r="G524" s="58"/>
      <c r="H524" s="58"/>
      <c r="I524" s="58"/>
      <c r="J524" s="58"/>
      <c r="K524" s="58"/>
      <c r="L524" s="56"/>
      <c r="M524" s="56"/>
      <c r="N524" s="36"/>
      <c r="O524" s="57"/>
    </row>
    <row r="525">
      <c r="A525" s="58"/>
      <c r="B525" s="104"/>
      <c r="C525" s="56"/>
      <c r="D525" s="58"/>
      <c r="E525" s="58"/>
      <c r="F525" s="58"/>
      <c r="G525" s="58"/>
      <c r="H525" s="58"/>
      <c r="I525" s="58"/>
      <c r="J525" s="58"/>
      <c r="K525" s="58"/>
      <c r="L525" s="56"/>
      <c r="M525" s="56"/>
      <c r="N525" s="36"/>
      <c r="O525" s="57"/>
    </row>
    <row r="526">
      <c r="A526" s="58"/>
      <c r="B526" s="104"/>
      <c r="C526" s="56"/>
      <c r="D526" s="58"/>
      <c r="E526" s="58"/>
      <c r="F526" s="58"/>
      <c r="G526" s="58"/>
      <c r="H526" s="58"/>
      <c r="I526" s="58"/>
      <c r="J526" s="58"/>
      <c r="K526" s="58"/>
      <c r="L526" s="56"/>
      <c r="M526" s="56"/>
      <c r="N526" s="36"/>
      <c r="O526" s="57"/>
    </row>
    <row r="527">
      <c r="A527" s="58"/>
      <c r="B527" s="104"/>
      <c r="C527" s="56"/>
      <c r="D527" s="58"/>
      <c r="E527" s="58"/>
      <c r="F527" s="58"/>
      <c r="G527" s="58"/>
      <c r="H527" s="58"/>
      <c r="I527" s="58"/>
      <c r="J527" s="58"/>
      <c r="K527" s="58"/>
      <c r="L527" s="56"/>
      <c r="M527" s="56"/>
      <c r="N527" s="36"/>
      <c r="O527" s="57"/>
    </row>
    <row r="528">
      <c r="A528" s="58"/>
      <c r="B528" s="104"/>
      <c r="C528" s="56"/>
      <c r="D528" s="58"/>
      <c r="E528" s="58"/>
      <c r="F528" s="58"/>
      <c r="G528" s="58"/>
      <c r="H528" s="58"/>
      <c r="I528" s="58"/>
      <c r="J528" s="58"/>
      <c r="K528" s="58"/>
      <c r="L528" s="56"/>
      <c r="M528" s="56"/>
      <c r="N528" s="36"/>
      <c r="O528" s="57"/>
    </row>
    <row r="529">
      <c r="A529" s="58"/>
      <c r="B529" s="104"/>
      <c r="C529" s="56"/>
      <c r="D529" s="58"/>
      <c r="E529" s="58"/>
      <c r="F529" s="58"/>
      <c r="G529" s="58"/>
      <c r="H529" s="58"/>
      <c r="I529" s="58"/>
      <c r="J529" s="58"/>
      <c r="K529" s="58"/>
      <c r="L529" s="56"/>
      <c r="M529" s="56"/>
      <c r="N529" s="36"/>
      <c r="O529" s="57"/>
    </row>
    <row r="530">
      <c r="A530" s="58"/>
      <c r="B530" s="104"/>
      <c r="C530" s="56"/>
      <c r="D530" s="58"/>
      <c r="E530" s="58"/>
      <c r="F530" s="58"/>
      <c r="G530" s="58"/>
      <c r="H530" s="58"/>
      <c r="I530" s="58"/>
      <c r="J530" s="58"/>
      <c r="K530" s="58"/>
      <c r="L530" s="56"/>
      <c r="M530" s="56"/>
      <c r="N530" s="36"/>
      <c r="O530" s="57"/>
    </row>
    <row r="531">
      <c r="A531" s="58"/>
      <c r="B531" s="104"/>
      <c r="C531" s="56"/>
      <c r="D531" s="58"/>
      <c r="E531" s="58"/>
      <c r="F531" s="58"/>
      <c r="G531" s="58"/>
      <c r="H531" s="58"/>
      <c r="I531" s="58"/>
      <c r="J531" s="58"/>
      <c r="K531" s="58"/>
      <c r="L531" s="56"/>
      <c r="M531" s="56"/>
      <c r="N531" s="36"/>
      <c r="O531" s="57"/>
    </row>
    <row r="532">
      <c r="A532" s="58"/>
      <c r="B532" s="104"/>
      <c r="C532" s="56"/>
      <c r="D532" s="58"/>
      <c r="E532" s="58"/>
      <c r="F532" s="58"/>
      <c r="G532" s="58"/>
      <c r="H532" s="58"/>
      <c r="I532" s="58"/>
      <c r="J532" s="58"/>
      <c r="K532" s="58"/>
      <c r="L532" s="56"/>
      <c r="M532" s="56"/>
      <c r="N532" s="36"/>
      <c r="O532" s="57"/>
    </row>
    <row r="533">
      <c r="A533" s="58"/>
      <c r="B533" s="104"/>
      <c r="C533" s="56"/>
      <c r="D533" s="58"/>
      <c r="E533" s="58"/>
      <c r="F533" s="58"/>
      <c r="G533" s="58"/>
      <c r="H533" s="58"/>
      <c r="I533" s="58"/>
      <c r="J533" s="58"/>
      <c r="K533" s="58"/>
      <c r="L533" s="56"/>
      <c r="M533" s="56"/>
      <c r="N533" s="36"/>
      <c r="O533" s="57"/>
    </row>
    <row r="534">
      <c r="A534" s="58"/>
      <c r="B534" s="104"/>
      <c r="C534" s="56"/>
      <c r="D534" s="58"/>
      <c r="E534" s="58"/>
      <c r="F534" s="58"/>
      <c r="G534" s="58"/>
      <c r="H534" s="58"/>
      <c r="I534" s="58"/>
      <c r="J534" s="58"/>
      <c r="K534" s="58"/>
      <c r="L534" s="56"/>
      <c r="M534" s="56"/>
      <c r="N534" s="36"/>
      <c r="O534" s="57"/>
    </row>
    <row r="535">
      <c r="A535" s="58"/>
      <c r="B535" s="104"/>
      <c r="C535" s="56"/>
      <c r="D535" s="58"/>
      <c r="E535" s="58"/>
      <c r="F535" s="58"/>
      <c r="G535" s="58"/>
      <c r="H535" s="58"/>
      <c r="I535" s="58"/>
      <c r="J535" s="58"/>
      <c r="K535" s="58"/>
      <c r="L535" s="56"/>
      <c r="M535" s="56"/>
      <c r="N535" s="36"/>
      <c r="O535" s="57"/>
    </row>
    <row r="536">
      <c r="A536" s="58"/>
      <c r="B536" s="104"/>
      <c r="C536" s="56"/>
      <c r="D536" s="58"/>
      <c r="E536" s="58"/>
      <c r="F536" s="58"/>
      <c r="G536" s="58"/>
      <c r="H536" s="58"/>
      <c r="I536" s="58"/>
      <c r="J536" s="58"/>
      <c r="K536" s="58"/>
      <c r="L536" s="56"/>
      <c r="M536" s="56"/>
      <c r="N536" s="36"/>
      <c r="O536" s="57"/>
    </row>
    <row r="537">
      <c r="A537" s="58"/>
      <c r="B537" s="104"/>
      <c r="C537" s="56"/>
      <c r="D537" s="58"/>
      <c r="E537" s="58"/>
      <c r="F537" s="58"/>
      <c r="G537" s="58"/>
      <c r="H537" s="58"/>
      <c r="I537" s="58"/>
      <c r="J537" s="58"/>
      <c r="K537" s="58"/>
      <c r="L537" s="56"/>
      <c r="M537" s="56"/>
      <c r="N537" s="36"/>
      <c r="O537" s="57"/>
    </row>
    <row r="538">
      <c r="A538" s="58"/>
      <c r="B538" s="104"/>
      <c r="C538" s="56"/>
      <c r="D538" s="58"/>
      <c r="E538" s="58"/>
      <c r="F538" s="58"/>
      <c r="G538" s="58"/>
      <c r="H538" s="58"/>
      <c r="I538" s="58"/>
      <c r="J538" s="58"/>
      <c r="K538" s="58"/>
      <c r="L538" s="56"/>
      <c r="M538" s="56"/>
      <c r="N538" s="36"/>
      <c r="O538" s="57"/>
    </row>
    <row r="539">
      <c r="A539" s="58"/>
      <c r="B539" s="104"/>
      <c r="C539" s="56"/>
      <c r="D539" s="58"/>
      <c r="E539" s="58"/>
      <c r="F539" s="58"/>
      <c r="G539" s="58"/>
      <c r="H539" s="58"/>
      <c r="I539" s="58"/>
      <c r="J539" s="58"/>
      <c r="K539" s="58"/>
      <c r="L539" s="56"/>
      <c r="M539" s="56"/>
      <c r="N539" s="36"/>
      <c r="O539" s="57"/>
    </row>
    <row r="540">
      <c r="A540" s="58"/>
      <c r="B540" s="104"/>
      <c r="C540" s="56"/>
      <c r="D540" s="58"/>
      <c r="E540" s="58"/>
      <c r="F540" s="58"/>
      <c r="G540" s="58"/>
      <c r="H540" s="58"/>
      <c r="I540" s="58"/>
      <c r="J540" s="58"/>
      <c r="K540" s="58"/>
      <c r="L540" s="56"/>
      <c r="M540" s="56"/>
      <c r="N540" s="36"/>
      <c r="O540" s="57"/>
    </row>
    <row r="541">
      <c r="A541" s="58"/>
      <c r="B541" s="104"/>
      <c r="C541" s="56"/>
      <c r="D541" s="58"/>
      <c r="E541" s="58"/>
      <c r="F541" s="58"/>
      <c r="G541" s="58"/>
      <c r="H541" s="58"/>
      <c r="I541" s="58"/>
      <c r="J541" s="58"/>
      <c r="K541" s="58"/>
      <c r="L541" s="56"/>
      <c r="M541" s="56"/>
      <c r="N541" s="36"/>
      <c r="O541" s="57"/>
    </row>
    <row r="542">
      <c r="A542" s="58"/>
      <c r="B542" s="104"/>
      <c r="C542" s="56"/>
      <c r="D542" s="58"/>
      <c r="E542" s="58"/>
      <c r="F542" s="58"/>
      <c r="G542" s="58"/>
      <c r="H542" s="58"/>
      <c r="I542" s="58"/>
      <c r="J542" s="58"/>
      <c r="K542" s="58"/>
      <c r="L542" s="56"/>
      <c r="M542" s="56"/>
      <c r="N542" s="36"/>
      <c r="O542" s="57"/>
    </row>
    <row r="543">
      <c r="A543" s="58"/>
      <c r="B543" s="104"/>
      <c r="C543" s="56"/>
      <c r="D543" s="58"/>
      <c r="E543" s="58"/>
      <c r="F543" s="58"/>
      <c r="G543" s="58"/>
      <c r="H543" s="58"/>
      <c r="I543" s="58"/>
      <c r="J543" s="58"/>
      <c r="K543" s="58"/>
      <c r="L543" s="56"/>
      <c r="M543" s="56"/>
      <c r="N543" s="36"/>
      <c r="O543" s="57"/>
    </row>
    <row r="544">
      <c r="A544" s="58"/>
      <c r="B544" s="104"/>
      <c r="C544" s="56"/>
      <c r="D544" s="58"/>
      <c r="E544" s="58"/>
      <c r="F544" s="58"/>
      <c r="G544" s="58"/>
      <c r="H544" s="58"/>
      <c r="I544" s="58"/>
      <c r="J544" s="58"/>
      <c r="K544" s="58"/>
      <c r="L544" s="56"/>
      <c r="M544" s="56"/>
      <c r="N544" s="36"/>
      <c r="O544" s="57"/>
    </row>
    <row r="545">
      <c r="A545" s="58"/>
      <c r="B545" s="104"/>
      <c r="C545" s="56"/>
      <c r="D545" s="58"/>
      <c r="E545" s="58"/>
      <c r="F545" s="58"/>
      <c r="G545" s="58"/>
      <c r="H545" s="58"/>
      <c r="I545" s="58"/>
      <c r="J545" s="58"/>
      <c r="K545" s="58"/>
      <c r="L545" s="56"/>
      <c r="M545" s="56"/>
      <c r="N545" s="36"/>
      <c r="O545" s="57"/>
    </row>
    <row r="546">
      <c r="A546" s="58"/>
      <c r="B546" s="104"/>
      <c r="C546" s="56"/>
      <c r="D546" s="58"/>
      <c r="E546" s="58"/>
      <c r="F546" s="58"/>
      <c r="G546" s="58"/>
      <c r="H546" s="58"/>
      <c r="I546" s="58"/>
      <c r="J546" s="58"/>
      <c r="K546" s="58"/>
      <c r="L546" s="56"/>
      <c r="M546" s="56"/>
      <c r="N546" s="36"/>
      <c r="O546" s="57"/>
    </row>
    <row r="547">
      <c r="A547" s="58"/>
      <c r="B547" s="104"/>
      <c r="C547" s="56"/>
      <c r="D547" s="58"/>
      <c r="E547" s="58"/>
      <c r="F547" s="58"/>
      <c r="G547" s="58"/>
      <c r="H547" s="58"/>
      <c r="I547" s="58"/>
      <c r="J547" s="58"/>
      <c r="K547" s="58"/>
      <c r="L547" s="56"/>
      <c r="M547" s="56"/>
      <c r="N547" s="36"/>
      <c r="O547" s="57"/>
    </row>
    <row r="548">
      <c r="A548" s="58"/>
      <c r="B548" s="104"/>
      <c r="C548" s="56"/>
      <c r="D548" s="58"/>
      <c r="E548" s="58"/>
      <c r="F548" s="58"/>
      <c r="G548" s="58"/>
      <c r="H548" s="58"/>
      <c r="I548" s="58"/>
      <c r="J548" s="58"/>
      <c r="K548" s="58"/>
      <c r="L548" s="56"/>
      <c r="M548" s="56"/>
      <c r="N548" s="36"/>
      <c r="O548" s="57"/>
    </row>
    <row r="549">
      <c r="A549" s="58"/>
      <c r="B549" s="104"/>
      <c r="C549" s="56"/>
      <c r="D549" s="58"/>
      <c r="E549" s="58"/>
      <c r="F549" s="58"/>
      <c r="G549" s="58"/>
      <c r="H549" s="58"/>
      <c r="I549" s="58"/>
      <c r="J549" s="58"/>
      <c r="K549" s="58"/>
      <c r="L549" s="56"/>
      <c r="M549" s="56"/>
      <c r="N549" s="36"/>
      <c r="O549" s="57"/>
    </row>
    <row r="550">
      <c r="A550" s="58"/>
      <c r="B550" s="104"/>
      <c r="C550" s="56"/>
      <c r="D550" s="58"/>
      <c r="E550" s="58"/>
      <c r="F550" s="58"/>
      <c r="G550" s="58"/>
      <c r="H550" s="58"/>
      <c r="I550" s="58"/>
      <c r="J550" s="58"/>
      <c r="K550" s="58"/>
      <c r="L550" s="56"/>
      <c r="M550" s="56"/>
      <c r="N550" s="36"/>
      <c r="O550" s="57"/>
    </row>
    <row r="551">
      <c r="A551" s="58"/>
      <c r="B551" s="104"/>
      <c r="C551" s="56"/>
      <c r="D551" s="58"/>
      <c r="E551" s="58"/>
      <c r="F551" s="58"/>
      <c r="G551" s="58"/>
      <c r="H551" s="58"/>
      <c r="I551" s="58"/>
      <c r="J551" s="58"/>
      <c r="K551" s="58"/>
      <c r="L551" s="56"/>
      <c r="M551" s="56"/>
      <c r="N551" s="36"/>
      <c r="O551" s="57"/>
    </row>
    <row r="552">
      <c r="A552" s="58"/>
      <c r="B552" s="104"/>
      <c r="C552" s="56"/>
      <c r="D552" s="58"/>
      <c r="E552" s="58"/>
      <c r="F552" s="58"/>
      <c r="G552" s="58"/>
      <c r="H552" s="58"/>
      <c r="I552" s="58"/>
      <c r="J552" s="58"/>
      <c r="K552" s="58"/>
      <c r="L552" s="56"/>
      <c r="M552" s="56"/>
      <c r="N552" s="36"/>
      <c r="O552" s="57"/>
    </row>
    <row r="553">
      <c r="A553" s="58"/>
      <c r="B553" s="104"/>
      <c r="C553" s="56"/>
      <c r="D553" s="58"/>
      <c r="E553" s="58"/>
      <c r="F553" s="58"/>
      <c r="G553" s="58"/>
      <c r="H553" s="58"/>
      <c r="I553" s="58"/>
      <c r="J553" s="58"/>
      <c r="K553" s="58"/>
      <c r="L553" s="56"/>
      <c r="M553" s="56"/>
      <c r="N553" s="36"/>
      <c r="O553" s="57"/>
    </row>
    <row r="554">
      <c r="A554" s="58"/>
      <c r="B554" s="104"/>
      <c r="C554" s="56"/>
      <c r="D554" s="58"/>
      <c r="E554" s="58"/>
      <c r="F554" s="58"/>
      <c r="G554" s="58"/>
      <c r="H554" s="58"/>
      <c r="I554" s="58"/>
      <c r="J554" s="58"/>
      <c r="K554" s="58"/>
      <c r="L554" s="56"/>
      <c r="M554" s="56"/>
      <c r="N554" s="36"/>
      <c r="O554" s="57"/>
    </row>
    <row r="555">
      <c r="A555" s="58"/>
      <c r="B555" s="104"/>
      <c r="C555" s="56"/>
      <c r="D555" s="58"/>
      <c r="E555" s="58"/>
      <c r="F555" s="58"/>
      <c r="G555" s="58"/>
      <c r="H555" s="58"/>
      <c r="I555" s="58"/>
      <c r="J555" s="58"/>
      <c r="K555" s="58"/>
      <c r="L555" s="56"/>
      <c r="M555" s="56"/>
      <c r="N555" s="36"/>
      <c r="O555" s="57"/>
    </row>
    <row r="556">
      <c r="A556" s="58"/>
      <c r="B556" s="104"/>
      <c r="C556" s="56"/>
      <c r="D556" s="58"/>
      <c r="E556" s="58"/>
      <c r="F556" s="58"/>
      <c r="G556" s="58"/>
      <c r="H556" s="58"/>
      <c r="I556" s="58"/>
      <c r="J556" s="58"/>
      <c r="K556" s="58"/>
      <c r="L556" s="56"/>
      <c r="M556" s="56"/>
      <c r="N556" s="36"/>
      <c r="O556" s="57"/>
    </row>
    <row r="557">
      <c r="A557" s="58"/>
      <c r="B557" s="104"/>
      <c r="C557" s="56"/>
      <c r="D557" s="58"/>
      <c r="E557" s="58"/>
      <c r="F557" s="58"/>
      <c r="G557" s="58"/>
      <c r="H557" s="58"/>
      <c r="I557" s="58"/>
      <c r="J557" s="58"/>
      <c r="K557" s="58"/>
      <c r="L557" s="56"/>
      <c r="M557" s="56"/>
      <c r="N557" s="36"/>
      <c r="O557" s="57"/>
    </row>
    <row r="558">
      <c r="A558" s="58"/>
      <c r="B558" s="104"/>
      <c r="C558" s="56"/>
      <c r="D558" s="58"/>
      <c r="E558" s="58"/>
      <c r="F558" s="58"/>
      <c r="G558" s="58"/>
      <c r="H558" s="58"/>
      <c r="I558" s="58"/>
      <c r="J558" s="58"/>
      <c r="K558" s="58"/>
      <c r="L558" s="56"/>
      <c r="M558" s="56"/>
      <c r="N558" s="36"/>
      <c r="O558" s="57"/>
    </row>
    <row r="559">
      <c r="A559" s="58"/>
      <c r="B559" s="104"/>
      <c r="C559" s="56"/>
      <c r="D559" s="58"/>
      <c r="E559" s="58"/>
      <c r="F559" s="58"/>
      <c r="G559" s="58"/>
      <c r="H559" s="58"/>
      <c r="I559" s="58"/>
      <c r="J559" s="58"/>
      <c r="K559" s="58"/>
      <c r="L559" s="56"/>
      <c r="M559" s="56"/>
      <c r="N559" s="36"/>
      <c r="O559" s="57"/>
    </row>
    <row r="560">
      <c r="A560" s="58"/>
      <c r="B560" s="104"/>
      <c r="C560" s="56"/>
      <c r="D560" s="58"/>
      <c r="E560" s="58"/>
      <c r="F560" s="58"/>
      <c r="G560" s="58"/>
      <c r="H560" s="58"/>
      <c r="I560" s="58"/>
      <c r="J560" s="58"/>
      <c r="K560" s="58"/>
      <c r="L560" s="56"/>
      <c r="M560" s="56"/>
      <c r="N560" s="36"/>
      <c r="O560" s="57"/>
    </row>
    <row r="561">
      <c r="A561" s="58"/>
      <c r="B561" s="104"/>
      <c r="C561" s="56"/>
      <c r="D561" s="58"/>
      <c r="E561" s="58"/>
      <c r="F561" s="58"/>
      <c r="G561" s="58"/>
      <c r="H561" s="58"/>
      <c r="I561" s="58"/>
      <c r="J561" s="58"/>
      <c r="K561" s="58"/>
      <c r="L561" s="56"/>
      <c r="M561" s="56"/>
      <c r="N561" s="36"/>
      <c r="O561" s="57"/>
    </row>
    <row r="562">
      <c r="A562" s="58"/>
      <c r="B562" s="104"/>
      <c r="C562" s="56"/>
      <c r="D562" s="58"/>
      <c r="E562" s="58"/>
      <c r="F562" s="58"/>
      <c r="G562" s="58"/>
      <c r="H562" s="58"/>
      <c r="I562" s="58"/>
      <c r="J562" s="58"/>
      <c r="K562" s="58"/>
      <c r="L562" s="56"/>
      <c r="M562" s="56"/>
      <c r="N562" s="36"/>
      <c r="O562" s="57"/>
    </row>
    <row r="563">
      <c r="A563" s="58"/>
      <c r="B563" s="104"/>
      <c r="C563" s="56"/>
      <c r="D563" s="58"/>
      <c r="E563" s="58"/>
      <c r="F563" s="58"/>
      <c r="G563" s="58"/>
      <c r="H563" s="58"/>
      <c r="I563" s="58"/>
      <c r="J563" s="58"/>
      <c r="K563" s="58"/>
      <c r="L563" s="56"/>
      <c r="M563" s="56"/>
      <c r="N563" s="36"/>
      <c r="O563" s="57"/>
    </row>
    <row r="564">
      <c r="A564" s="58"/>
      <c r="B564" s="104"/>
      <c r="C564" s="56"/>
      <c r="D564" s="58"/>
      <c r="E564" s="58"/>
      <c r="F564" s="58"/>
      <c r="G564" s="58"/>
      <c r="H564" s="58"/>
      <c r="I564" s="58"/>
      <c r="J564" s="58"/>
      <c r="K564" s="58"/>
      <c r="L564" s="56"/>
      <c r="M564" s="56"/>
      <c r="N564" s="36"/>
      <c r="O564" s="57"/>
    </row>
    <row r="565">
      <c r="A565" s="58"/>
      <c r="B565" s="104"/>
      <c r="C565" s="56"/>
      <c r="D565" s="58"/>
      <c r="E565" s="58"/>
      <c r="F565" s="58"/>
      <c r="G565" s="58"/>
      <c r="H565" s="58"/>
      <c r="I565" s="58"/>
      <c r="J565" s="58"/>
      <c r="K565" s="58"/>
      <c r="L565" s="56"/>
      <c r="M565" s="56"/>
      <c r="N565" s="36"/>
      <c r="O565" s="57"/>
    </row>
    <row r="566">
      <c r="A566" s="58"/>
      <c r="B566" s="104"/>
      <c r="C566" s="56"/>
      <c r="D566" s="58"/>
      <c r="E566" s="58"/>
      <c r="F566" s="58"/>
      <c r="G566" s="58"/>
      <c r="H566" s="58"/>
      <c r="I566" s="58"/>
      <c r="J566" s="58"/>
      <c r="K566" s="58"/>
      <c r="L566" s="56"/>
      <c r="M566" s="56"/>
      <c r="N566" s="36"/>
      <c r="O566" s="57"/>
    </row>
    <row r="567">
      <c r="A567" s="58"/>
      <c r="B567" s="104"/>
      <c r="C567" s="56"/>
      <c r="D567" s="58"/>
      <c r="E567" s="58"/>
      <c r="F567" s="58"/>
      <c r="G567" s="58"/>
      <c r="H567" s="58"/>
      <c r="I567" s="58"/>
      <c r="J567" s="58"/>
      <c r="K567" s="58"/>
      <c r="L567" s="56"/>
      <c r="M567" s="56"/>
      <c r="N567" s="36"/>
      <c r="O567" s="57"/>
    </row>
    <row r="568">
      <c r="A568" s="58"/>
      <c r="B568" s="104"/>
      <c r="C568" s="56"/>
      <c r="D568" s="58"/>
      <c r="E568" s="58"/>
      <c r="F568" s="58"/>
      <c r="G568" s="58"/>
      <c r="H568" s="58"/>
      <c r="I568" s="58"/>
      <c r="J568" s="58"/>
      <c r="K568" s="58"/>
      <c r="L568" s="56"/>
      <c r="M568" s="56"/>
      <c r="N568" s="36"/>
      <c r="O568" s="57"/>
    </row>
    <row r="569">
      <c r="A569" s="58"/>
      <c r="B569" s="104"/>
      <c r="C569" s="56"/>
      <c r="D569" s="58"/>
      <c r="E569" s="58"/>
      <c r="F569" s="58"/>
      <c r="G569" s="58"/>
      <c r="H569" s="58"/>
      <c r="I569" s="58"/>
      <c r="J569" s="58"/>
      <c r="K569" s="58"/>
      <c r="L569" s="56"/>
      <c r="M569" s="56"/>
      <c r="N569" s="36"/>
      <c r="O569" s="57"/>
    </row>
    <row r="570">
      <c r="A570" s="58"/>
      <c r="B570" s="104"/>
      <c r="C570" s="56"/>
      <c r="D570" s="58"/>
      <c r="E570" s="58"/>
      <c r="F570" s="58"/>
      <c r="G570" s="58"/>
      <c r="H570" s="58"/>
      <c r="I570" s="58"/>
      <c r="J570" s="58"/>
      <c r="K570" s="58"/>
      <c r="L570" s="56"/>
      <c r="M570" s="56"/>
      <c r="N570" s="36"/>
      <c r="O570" s="57"/>
    </row>
    <row r="571">
      <c r="A571" s="58"/>
      <c r="B571" s="104"/>
      <c r="C571" s="56"/>
      <c r="D571" s="58"/>
      <c r="E571" s="58"/>
      <c r="F571" s="58"/>
      <c r="G571" s="58"/>
      <c r="H571" s="58"/>
      <c r="I571" s="58"/>
      <c r="J571" s="58"/>
      <c r="K571" s="58"/>
      <c r="L571" s="56"/>
      <c r="M571" s="56"/>
      <c r="N571" s="36"/>
      <c r="O571" s="57"/>
    </row>
    <row r="572">
      <c r="A572" s="58"/>
      <c r="B572" s="104"/>
      <c r="C572" s="56"/>
      <c r="D572" s="58"/>
      <c r="E572" s="58"/>
      <c r="F572" s="58"/>
      <c r="G572" s="58"/>
      <c r="H572" s="58"/>
      <c r="I572" s="58"/>
      <c r="J572" s="58"/>
      <c r="K572" s="58"/>
      <c r="L572" s="56"/>
      <c r="M572" s="56"/>
      <c r="N572" s="36"/>
      <c r="O572" s="57"/>
    </row>
    <row r="573">
      <c r="A573" s="58"/>
      <c r="B573" s="104"/>
      <c r="C573" s="56"/>
      <c r="D573" s="58"/>
      <c r="E573" s="58"/>
      <c r="F573" s="58"/>
      <c r="G573" s="58"/>
      <c r="H573" s="58"/>
      <c r="I573" s="58"/>
      <c r="J573" s="58"/>
      <c r="K573" s="58"/>
      <c r="L573" s="56"/>
      <c r="M573" s="56"/>
      <c r="N573" s="36"/>
      <c r="O573" s="57"/>
    </row>
    <row r="574">
      <c r="A574" s="58"/>
      <c r="B574" s="104"/>
      <c r="C574" s="56"/>
      <c r="D574" s="58"/>
      <c r="E574" s="58"/>
      <c r="F574" s="58"/>
      <c r="G574" s="58"/>
      <c r="H574" s="58"/>
      <c r="I574" s="58"/>
      <c r="J574" s="58"/>
      <c r="K574" s="58"/>
      <c r="L574" s="56"/>
      <c r="M574" s="56"/>
      <c r="N574" s="36"/>
      <c r="O574" s="57"/>
    </row>
    <row r="575">
      <c r="A575" s="58"/>
      <c r="B575" s="104"/>
      <c r="C575" s="56"/>
      <c r="D575" s="58"/>
      <c r="E575" s="58"/>
      <c r="F575" s="58"/>
      <c r="G575" s="58"/>
      <c r="H575" s="58"/>
      <c r="I575" s="58"/>
      <c r="J575" s="58"/>
      <c r="K575" s="58"/>
      <c r="L575" s="56"/>
      <c r="M575" s="56"/>
      <c r="N575" s="36"/>
      <c r="O575" s="57"/>
    </row>
    <row r="576">
      <c r="A576" s="58"/>
      <c r="B576" s="104"/>
      <c r="C576" s="56"/>
      <c r="D576" s="58"/>
      <c r="E576" s="58"/>
      <c r="F576" s="58"/>
      <c r="G576" s="58"/>
      <c r="H576" s="58"/>
      <c r="I576" s="58"/>
      <c r="J576" s="58"/>
      <c r="K576" s="58"/>
      <c r="L576" s="56"/>
      <c r="M576" s="56"/>
      <c r="N576" s="36"/>
      <c r="O576" s="57"/>
    </row>
    <row r="577">
      <c r="A577" s="58"/>
      <c r="B577" s="104"/>
      <c r="C577" s="56"/>
      <c r="D577" s="58"/>
      <c r="E577" s="58"/>
      <c r="F577" s="58"/>
      <c r="G577" s="58"/>
      <c r="H577" s="58"/>
      <c r="I577" s="58"/>
      <c r="J577" s="58"/>
      <c r="K577" s="58"/>
      <c r="L577" s="56"/>
      <c r="M577" s="56"/>
      <c r="N577" s="36"/>
      <c r="O577" s="57"/>
    </row>
    <row r="578">
      <c r="A578" s="58"/>
      <c r="B578" s="104"/>
      <c r="C578" s="56"/>
      <c r="D578" s="58"/>
      <c r="E578" s="58"/>
      <c r="F578" s="58"/>
      <c r="G578" s="58"/>
      <c r="H578" s="58"/>
      <c r="I578" s="58"/>
      <c r="J578" s="58"/>
      <c r="K578" s="58"/>
      <c r="L578" s="56"/>
      <c r="M578" s="56"/>
      <c r="N578" s="36"/>
      <c r="O578" s="57"/>
    </row>
    <row r="579">
      <c r="A579" s="58"/>
      <c r="B579" s="104"/>
      <c r="C579" s="56"/>
      <c r="D579" s="58"/>
      <c r="E579" s="58"/>
      <c r="F579" s="58"/>
      <c r="G579" s="58"/>
      <c r="H579" s="58"/>
      <c r="I579" s="58"/>
      <c r="J579" s="58"/>
      <c r="K579" s="58"/>
      <c r="L579" s="56"/>
      <c r="M579" s="56"/>
      <c r="N579" s="36"/>
      <c r="O579" s="57"/>
    </row>
    <row r="580">
      <c r="A580" s="58"/>
      <c r="B580" s="104"/>
      <c r="C580" s="56"/>
      <c r="D580" s="58"/>
      <c r="E580" s="58"/>
      <c r="F580" s="58"/>
      <c r="G580" s="58"/>
      <c r="H580" s="58"/>
      <c r="I580" s="58"/>
      <c r="J580" s="58"/>
      <c r="K580" s="58"/>
      <c r="L580" s="56"/>
      <c r="M580" s="56"/>
      <c r="N580" s="36"/>
      <c r="O580" s="57"/>
    </row>
    <row r="581">
      <c r="A581" s="58"/>
      <c r="B581" s="104"/>
      <c r="C581" s="56"/>
      <c r="D581" s="58"/>
      <c r="E581" s="58"/>
      <c r="F581" s="58"/>
      <c r="G581" s="58"/>
      <c r="H581" s="58"/>
      <c r="I581" s="58"/>
      <c r="J581" s="58"/>
      <c r="K581" s="58"/>
      <c r="L581" s="56"/>
      <c r="M581" s="56"/>
      <c r="N581" s="36"/>
      <c r="O581" s="57"/>
    </row>
    <row r="582">
      <c r="A582" s="58"/>
      <c r="B582" s="104"/>
      <c r="C582" s="56"/>
      <c r="D582" s="58"/>
      <c r="E582" s="58"/>
      <c r="F582" s="58"/>
      <c r="G582" s="58"/>
      <c r="H582" s="58"/>
      <c r="I582" s="58"/>
      <c r="J582" s="58"/>
      <c r="K582" s="58"/>
      <c r="L582" s="56"/>
      <c r="M582" s="56"/>
      <c r="N582" s="36"/>
      <c r="O582" s="57"/>
    </row>
    <row r="583">
      <c r="A583" s="58"/>
      <c r="B583" s="104"/>
      <c r="C583" s="56"/>
      <c r="D583" s="58"/>
      <c r="E583" s="58"/>
      <c r="F583" s="58"/>
      <c r="G583" s="58"/>
      <c r="H583" s="58"/>
      <c r="I583" s="58"/>
      <c r="J583" s="58"/>
      <c r="K583" s="58"/>
      <c r="L583" s="56"/>
      <c r="M583" s="56"/>
      <c r="N583" s="36"/>
      <c r="O583" s="57"/>
    </row>
    <row r="584">
      <c r="A584" s="58"/>
      <c r="B584" s="104"/>
      <c r="C584" s="56"/>
      <c r="D584" s="58"/>
      <c r="E584" s="58"/>
      <c r="F584" s="58"/>
      <c r="G584" s="58"/>
      <c r="H584" s="58"/>
      <c r="I584" s="58"/>
      <c r="J584" s="58"/>
      <c r="K584" s="58"/>
      <c r="L584" s="56"/>
      <c r="M584" s="56"/>
      <c r="N584" s="36"/>
      <c r="O584" s="57"/>
    </row>
    <row r="585">
      <c r="A585" s="58"/>
      <c r="B585" s="104"/>
      <c r="C585" s="56"/>
      <c r="D585" s="58"/>
      <c r="E585" s="58"/>
      <c r="F585" s="58"/>
      <c r="G585" s="58"/>
      <c r="H585" s="58"/>
      <c r="I585" s="58"/>
      <c r="J585" s="58"/>
      <c r="K585" s="58"/>
      <c r="L585" s="56"/>
      <c r="M585" s="56"/>
      <c r="N585" s="36"/>
      <c r="O585" s="57"/>
    </row>
    <row r="586">
      <c r="A586" s="58"/>
      <c r="B586" s="104"/>
      <c r="C586" s="56"/>
      <c r="D586" s="58"/>
      <c r="E586" s="58"/>
      <c r="F586" s="58"/>
      <c r="G586" s="58"/>
      <c r="H586" s="58"/>
      <c r="I586" s="58"/>
      <c r="J586" s="58"/>
      <c r="K586" s="58"/>
      <c r="L586" s="56"/>
      <c r="M586" s="56"/>
      <c r="N586" s="36"/>
      <c r="O586" s="57"/>
    </row>
    <row r="587">
      <c r="A587" s="58"/>
      <c r="B587" s="104"/>
      <c r="C587" s="56"/>
      <c r="D587" s="58"/>
      <c r="E587" s="58"/>
      <c r="F587" s="58"/>
      <c r="G587" s="58"/>
      <c r="H587" s="58"/>
      <c r="I587" s="58"/>
      <c r="J587" s="58"/>
      <c r="K587" s="58"/>
      <c r="L587" s="56"/>
      <c r="M587" s="56"/>
      <c r="N587" s="36"/>
      <c r="O587" s="57"/>
    </row>
    <row r="588">
      <c r="A588" s="58"/>
      <c r="B588" s="104"/>
      <c r="C588" s="56"/>
      <c r="D588" s="58"/>
      <c r="E588" s="58"/>
      <c r="F588" s="58"/>
      <c r="G588" s="58"/>
      <c r="H588" s="58"/>
      <c r="I588" s="58"/>
      <c r="J588" s="58"/>
      <c r="K588" s="58"/>
      <c r="L588" s="56"/>
      <c r="M588" s="56"/>
      <c r="N588" s="36"/>
      <c r="O588" s="57"/>
    </row>
    <row r="589">
      <c r="A589" s="58"/>
      <c r="B589" s="104"/>
      <c r="C589" s="56"/>
      <c r="D589" s="58"/>
      <c r="E589" s="58"/>
      <c r="F589" s="58"/>
      <c r="G589" s="58"/>
      <c r="H589" s="58"/>
      <c r="I589" s="58"/>
      <c r="J589" s="58"/>
      <c r="K589" s="58"/>
      <c r="L589" s="56"/>
      <c r="M589" s="56"/>
      <c r="N589" s="36"/>
      <c r="O589" s="57"/>
    </row>
    <row r="590">
      <c r="A590" s="58"/>
      <c r="B590" s="104"/>
      <c r="C590" s="56"/>
      <c r="D590" s="58"/>
      <c r="E590" s="58"/>
      <c r="F590" s="58"/>
      <c r="G590" s="58"/>
      <c r="H590" s="58"/>
      <c r="I590" s="58"/>
      <c r="J590" s="58"/>
      <c r="K590" s="58"/>
      <c r="L590" s="56"/>
      <c r="M590" s="56"/>
      <c r="N590" s="36"/>
      <c r="O590" s="57"/>
    </row>
    <row r="591">
      <c r="A591" s="58"/>
      <c r="B591" s="104"/>
      <c r="C591" s="56"/>
      <c r="D591" s="58"/>
      <c r="E591" s="58"/>
      <c r="F591" s="58"/>
      <c r="G591" s="58"/>
      <c r="H591" s="58"/>
      <c r="I591" s="58"/>
      <c r="J591" s="58"/>
      <c r="K591" s="58"/>
      <c r="L591" s="56"/>
      <c r="M591" s="56"/>
      <c r="N591" s="36"/>
      <c r="O591" s="57"/>
    </row>
    <row r="592">
      <c r="A592" s="58"/>
      <c r="B592" s="104"/>
      <c r="C592" s="56"/>
      <c r="D592" s="58"/>
      <c r="E592" s="58"/>
      <c r="F592" s="58"/>
      <c r="G592" s="58"/>
      <c r="H592" s="58"/>
      <c r="I592" s="58"/>
      <c r="J592" s="58"/>
      <c r="K592" s="58"/>
      <c r="L592" s="56"/>
      <c r="M592" s="56"/>
      <c r="N592" s="36"/>
      <c r="O592" s="57"/>
    </row>
    <row r="593">
      <c r="A593" s="58"/>
      <c r="B593" s="104"/>
      <c r="C593" s="56"/>
      <c r="D593" s="58"/>
      <c r="E593" s="58"/>
      <c r="F593" s="58"/>
      <c r="G593" s="58"/>
      <c r="H593" s="58"/>
      <c r="I593" s="58"/>
      <c r="J593" s="58"/>
      <c r="K593" s="58"/>
      <c r="L593" s="56"/>
      <c r="M593" s="56"/>
      <c r="N593" s="36"/>
      <c r="O593" s="57"/>
    </row>
    <row r="594">
      <c r="A594" s="58"/>
      <c r="B594" s="104"/>
      <c r="C594" s="56"/>
      <c r="D594" s="58"/>
      <c r="E594" s="58"/>
      <c r="F594" s="58"/>
      <c r="G594" s="58"/>
      <c r="H594" s="58"/>
      <c r="I594" s="58"/>
      <c r="J594" s="58"/>
      <c r="K594" s="58"/>
      <c r="L594" s="56"/>
      <c r="M594" s="56"/>
      <c r="N594" s="36"/>
      <c r="O594" s="57"/>
    </row>
    <row r="595">
      <c r="A595" s="58"/>
      <c r="B595" s="104"/>
      <c r="C595" s="56"/>
      <c r="D595" s="58"/>
      <c r="E595" s="58"/>
      <c r="F595" s="58"/>
      <c r="G595" s="58"/>
      <c r="H595" s="58"/>
      <c r="I595" s="58"/>
      <c r="J595" s="58"/>
      <c r="K595" s="58"/>
      <c r="L595" s="56"/>
      <c r="M595" s="56"/>
      <c r="N595" s="36"/>
      <c r="O595" s="57"/>
    </row>
    <row r="596">
      <c r="A596" s="58"/>
      <c r="B596" s="104"/>
      <c r="C596" s="56"/>
      <c r="D596" s="58"/>
      <c r="E596" s="58"/>
      <c r="F596" s="58"/>
      <c r="G596" s="58"/>
      <c r="H596" s="58"/>
      <c r="I596" s="58"/>
      <c r="J596" s="58"/>
      <c r="K596" s="58"/>
      <c r="L596" s="56"/>
      <c r="M596" s="56"/>
      <c r="N596" s="36"/>
      <c r="O596" s="57"/>
    </row>
    <row r="597">
      <c r="A597" s="58"/>
      <c r="B597" s="104"/>
      <c r="C597" s="56"/>
      <c r="D597" s="58"/>
      <c r="E597" s="58"/>
      <c r="F597" s="58"/>
      <c r="G597" s="58"/>
      <c r="H597" s="58"/>
      <c r="I597" s="58"/>
      <c r="J597" s="58"/>
      <c r="K597" s="58"/>
      <c r="L597" s="56"/>
      <c r="M597" s="56"/>
      <c r="N597" s="36"/>
      <c r="O597" s="57"/>
    </row>
    <row r="598">
      <c r="A598" s="58"/>
      <c r="B598" s="104"/>
      <c r="C598" s="56"/>
      <c r="D598" s="58"/>
      <c r="E598" s="58"/>
      <c r="F598" s="58"/>
      <c r="G598" s="58"/>
      <c r="H598" s="58"/>
      <c r="I598" s="58"/>
      <c r="J598" s="58"/>
      <c r="K598" s="58"/>
      <c r="L598" s="56"/>
      <c r="M598" s="56"/>
      <c r="N598" s="36"/>
      <c r="O598" s="57"/>
    </row>
    <row r="599">
      <c r="A599" s="58"/>
      <c r="B599" s="104"/>
      <c r="C599" s="56"/>
      <c r="D599" s="58"/>
      <c r="E599" s="58"/>
      <c r="F599" s="58"/>
      <c r="G599" s="58"/>
      <c r="H599" s="58"/>
      <c r="I599" s="58"/>
      <c r="J599" s="58"/>
      <c r="K599" s="58"/>
      <c r="L599" s="56"/>
      <c r="M599" s="56"/>
      <c r="N599" s="36"/>
      <c r="O599" s="57"/>
    </row>
    <row r="600">
      <c r="A600" s="58"/>
      <c r="B600" s="104"/>
      <c r="C600" s="56"/>
      <c r="D600" s="58"/>
      <c r="E600" s="58"/>
      <c r="F600" s="58"/>
      <c r="G600" s="58"/>
      <c r="H600" s="58"/>
      <c r="I600" s="58"/>
      <c r="J600" s="58"/>
      <c r="K600" s="58"/>
      <c r="L600" s="56"/>
      <c r="M600" s="56"/>
      <c r="N600" s="36"/>
      <c r="O600" s="57"/>
    </row>
    <row r="601">
      <c r="A601" s="58"/>
      <c r="B601" s="104"/>
      <c r="C601" s="56"/>
      <c r="D601" s="58"/>
      <c r="E601" s="58"/>
      <c r="F601" s="58"/>
      <c r="G601" s="58"/>
      <c r="H601" s="58"/>
      <c r="I601" s="58"/>
      <c r="J601" s="58"/>
      <c r="K601" s="58"/>
      <c r="L601" s="56"/>
      <c r="M601" s="56"/>
      <c r="N601" s="36"/>
      <c r="O601" s="57"/>
    </row>
    <row r="602">
      <c r="A602" s="58"/>
      <c r="B602" s="104"/>
      <c r="C602" s="56"/>
      <c r="D602" s="58"/>
      <c r="E602" s="58"/>
      <c r="F602" s="58"/>
      <c r="G602" s="58"/>
      <c r="H602" s="58"/>
      <c r="I602" s="58"/>
      <c r="J602" s="58"/>
      <c r="K602" s="58"/>
      <c r="L602" s="56"/>
      <c r="M602" s="56"/>
      <c r="N602" s="36"/>
      <c r="O602" s="57"/>
    </row>
    <row r="603">
      <c r="A603" s="58"/>
      <c r="B603" s="104"/>
      <c r="C603" s="56"/>
      <c r="D603" s="58"/>
      <c r="E603" s="58"/>
      <c r="F603" s="58"/>
      <c r="G603" s="58"/>
      <c r="H603" s="58"/>
      <c r="I603" s="58"/>
      <c r="J603" s="58"/>
      <c r="K603" s="58"/>
      <c r="L603" s="56"/>
      <c r="M603" s="56"/>
      <c r="N603" s="36"/>
      <c r="O603" s="57"/>
    </row>
    <row r="604">
      <c r="A604" s="58"/>
      <c r="B604" s="104"/>
      <c r="C604" s="56"/>
      <c r="D604" s="58"/>
      <c r="E604" s="58"/>
      <c r="F604" s="58"/>
      <c r="G604" s="58"/>
      <c r="H604" s="58"/>
      <c r="I604" s="58"/>
      <c r="J604" s="58"/>
      <c r="K604" s="58"/>
      <c r="L604" s="56"/>
      <c r="M604" s="56"/>
      <c r="N604" s="36"/>
      <c r="O604" s="57"/>
    </row>
    <row r="605">
      <c r="A605" s="58"/>
      <c r="B605" s="104"/>
      <c r="C605" s="56"/>
      <c r="D605" s="58"/>
      <c r="E605" s="58"/>
      <c r="F605" s="58"/>
      <c r="G605" s="58"/>
      <c r="H605" s="58"/>
      <c r="I605" s="58"/>
      <c r="J605" s="58"/>
      <c r="K605" s="58"/>
      <c r="L605" s="56"/>
      <c r="M605" s="56"/>
      <c r="N605" s="36"/>
      <c r="O605" s="57"/>
    </row>
    <row r="606">
      <c r="A606" s="58"/>
      <c r="B606" s="104"/>
      <c r="C606" s="56"/>
      <c r="D606" s="58"/>
      <c r="E606" s="58"/>
      <c r="F606" s="58"/>
      <c r="G606" s="58"/>
      <c r="H606" s="58"/>
      <c r="I606" s="58"/>
      <c r="J606" s="58"/>
      <c r="K606" s="58"/>
      <c r="L606" s="56"/>
      <c r="M606" s="56"/>
      <c r="N606" s="36"/>
      <c r="O606" s="57"/>
    </row>
    <row r="607">
      <c r="A607" s="58"/>
      <c r="B607" s="104"/>
      <c r="C607" s="56"/>
      <c r="D607" s="58"/>
      <c r="E607" s="58"/>
      <c r="F607" s="58"/>
      <c r="G607" s="58"/>
      <c r="H607" s="58"/>
      <c r="I607" s="58"/>
      <c r="J607" s="58"/>
      <c r="K607" s="58"/>
      <c r="L607" s="56"/>
      <c r="M607" s="56"/>
      <c r="N607" s="36"/>
      <c r="O607" s="57"/>
    </row>
    <row r="608">
      <c r="A608" s="58"/>
      <c r="B608" s="104"/>
      <c r="C608" s="56"/>
      <c r="D608" s="58"/>
      <c r="E608" s="58"/>
      <c r="F608" s="58"/>
      <c r="G608" s="58"/>
      <c r="H608" s="58"/>
      <c r="I608" s="58"/>
      <c r="J608" s="58"/>
      <c r="K608" s="58"/>
      <c r="L608" s="56"/>
      <c r="M608" s="56"/>
      <c r="N608" s="36"/>
      <c r="O608" s="57"/>
    </row>
    <row r="609">
      <c r="A609" s="58"/>
      <c r="B609" s="104"/>
      <c r="C609" s="56"/>
      <c r="D609" s="58"/>
      <c r="E609" s="58"/>
      <c r="F609" s="58"/>
      <c r="G609" s="58"/>
      <c r="H609" s="58"/>
      <c r="I609" s="58"/>
      <c r="J609" s="58"/>
      <c r="K609" s="58"/>
      <c r="L609" s="56"/>
      <c r="M609" s="56"/>
      <c r="N609" s="36"/>
      <c r="O609" s="57"/>
    </row>
    <row r="610">
      <c r="A610" s="58"/>
      <c r="B610" s="104"/>
      <c r="C610" s="56"/>
      <c r="D610" s="58"/>
      <c r="E610" s="58"/>
      <c r="F610" s="58"/>
      <c r="G610" s="58"/>
      <c r="H610" s="58"/>
      <c r="I610" s="58"/>
      <c r="J610" s="58"/>
      <c r="K610" s="58"/>
      <c r="L610" s="56"/>
      <c r="M610" s="56"/>
      <c r="N610" s="36"/>
      <c r="O610" s="57"/>
    </row>
    <row r="611">
      <c r="A611" s="58"/>
      <c r="B611" s="104"/>
      <c r="C611" s="56"/>
      <c r="D611" s="58"/>
      <c r="E611" s="58"/>
      <c r="F611" s="58"/>
      <c r="G611" s="58"/>
      <c r="H611" s="58"/>
      <c r="I611" s="58"/>
      <c r="J611" s="58"/>
      <c r="K611" s="58"/>
      <c r="L611" s="56"/>
      <c r="M611" s="56"/>
      <c r="N611" s="36"/>
      <c r="O611" s="57"/>
    </row>
    <row r="612">
      <c r="A612" s="58"/>
      <c r="B612" s="104"/>
      <c r="C612" s="56"/>
      <c r="D612" s="58"/>
      <c r="E612" s="58"/>
      <c r="F612" s="58"/>
      <c r="G612" s="58"/>
      <c r="H612" s="58"/>
      <c r="I612" s="58"/>
      <c r="J612" s="58"/>
      <c r="K612" s="58"/>
      <c r="L612" s="56"/>
      <c r="M612" s="56"/>
      <c r="N612" s="36"/>
      <c r="O612" s="57"/>
    </row>
    <row r="613">
      <c r="A613" s="58"/>
      <c r="B613" s="104"/>
      <c r="C613" s="56"/>
      <c r="D613" s="58"/>
      <c r="E613" s="58"/>
      <c r="F613" s="58"/>
      <c r="G613" s="58"/>
      <c r="H613" s="58"/>
      <c r="I613" s="58"/>
      <c r="J613" s="58"/>
      <c r="K613" s="58"/>
      <c r="L613" s="56"/>
      <c r="M613" s="56"/>
      <c r="N613" s="36"/>
      <c r="O613" s="57"/>
    </row>
    <row r="614">
      <c r="A614" s="58"/>
      <c r="B614" s="104"/>
      <c r="C614" s="56"/>
      <c r="D614" s="58"/>
      <c r="E614" s="58"/>
      <c r="F614" s="58"/>
      <c r="G614" s="58"/>
      <c r="H614" s="58"/>
      <c r="I614" s="58"/>
      <c r="J614" s="58"/>
      <c r="K614" s="58"/>
      <c r="L614" s="56"/>
      <c r="M614" s="56"/>
      <c r="N614" s="36"/>
      <c r="O614" s="57"/>
    </row>
    <row r="615">
      <c r="A615" s="58"/>
      <c r="B615" s="104"/>
      <c r="C615" s="56"/>
      <c r="D615" s="58"/>
      <c r="E615" s="58"/>
      <c r="F615" s="58"/>
      <c r="G615" s="58"/>
      <c r="H615" s="58"/>
      <c r="I615" s="58"/>
      <c r="J615" s="58"/>
      <c r="K615" s="58"/>
      <c r="L615" s="56"/>
      <c r="M615" s="56"/>
      <c r="N615" s="36"/>
      <c r="O615" s="57"/>
    </row>
    <row r="616">
      <c r="A616" s="58"/>
      <c r="B616" s="104"/>
      <c r="C616" s="56"/>
      <c r="D616" s="58"/>
      <c r="E616" s="58"/>
      <c r="F616" s="58"/>
      <c r="G616" s="58"/>
      <c r="H616" s="58"/>
      <c r="I616" s="58"/>
      <c r="J616" s="58"/>
      <c r="K616" s="58"/>
      <c r="L616" s="56"/>
      <c r="M616" s="56"/>
      <c r="N616" s="36"/>
      <c r="O616" s="57"/>
    </row>
    <row r="617">
      <c r="A617" s="58"/>
      <c r="B617" s="104"/>
      <c r="C617" s="56"/>
      <c r="D617" s="58"/>
      <c r="E617" s="58"/>
      <c r="F617" s="58"/>
      <c r="G617" s="58"/>
      <c r="H617" s="58"/>
      <c r="I617" s="58"/>
      <c r="J617" s="58"/>
      <c r="K617" s="58"/>
      <c r="L617" s="56"/>
      <c r="M617" s="56"/>
      <c r="N617" s="36"/>
      <c r="O617" s="57"/>
    </row>
    <row r="618">
      <c r="A618" s="58"/>
      <c r="B618" s="104"/>
      <c r="C618" s="56"/>
      <c r="D618" s="58"/>
      <c r="E618" s="58"/>
      <c r="F618" s="58"/>
      <c r="G618" s="58"/>
      <c r="H618" s="58"/>
      <c r="I618" s="58"/>
      <c r="J618" s="58"/>
      <c r="K618" s="58"/>
      <c r="L618" s="56"/>
      <c r="M618" s="56"/>
      <c r="N618" s="36"/>
      <c r="O618" s="57"/>
    </row>
    <row r="619">
      <c r="A619" s="58"/>
      <c r="B619" s="104"/>
      <c r="C619" s="56"/>
      <c r="D619" s="58"/>
      <c r="E619" s="58"/>
      <c r="F619" s="58"/>
      <c r="G619" s="58"/>
      <c r="H619" s="58"/>
      <c r="I619" s="58"/>
      <c r="J619" s="58"/>
      <c r="K619" s="58"/>
      <c r="L619" s="56"/>
      <c r="M619" s="56"/>
      <c r="N619" s="36"/>
      <c r="O619" s="57"/>
    </row>
    <row r="620">
      <c r="A620" s="58"/>
      <c r="B620" s="104"/>
      <c r="C620" s="56"/>
      <c r="D620" s="58"/>
      <c r="E620" s="58"/>
      <c r="F620" s="58"/>
      <c r="G620" s="58"/>
      <c r="H620" s="58"/>
      <c r="I620" s="58"/>
      <c r="J620" s="58"/>
      <c r="K620" s="58"/>
      <c r="L620" s="56"/>
      <c r="M620" s="56"/>
      <c r="N620" s="36"/>
      <c r="O620" s="57"/>
    </row>
    <row r="621">
      <c r="A621" s="58"/>
      <c r="B621" s="104"/>
      <c r="C621" s="56"/>
      <c r="D621" s="58"/>
      <c r="E621" s="58"/>
      <c r="F621" s="58"/>
      <c r="G621" s="58"/>
      <c r="H621" s="58"/>
      <c r="I621" s="58"/>
      <c r="J621" s="58"/>
      <c r="K621" s="58"/>
      <c r="L621" s="56"/>
      <c r="M621" s="56"/>
      <c r="N621" s="36"/>
      <c r="O621" s="57"/>
    </row>
    <row r="622">
      <c r="A622" s="58"/>
      <c r="B622" s="104"/>
      <c r="C622" s="56"/>
      <c r="D622" s="58"/>
      <c r="E622" s="58"/>
      <c r="F622" s="58"/>
      <c r="G622" s="58"/>
      <c r="H622" s="58"/>
      <c r="I622" s="58"/>
      <c r="J622" s="58"/>
      <c r="K622" s="58"/>
      <c r="L622" s="56"/>
      <c r="M622" s="56"/>
      <c r="N622" s="36"/>
      <c r="O622" s="57"/>
    </row>
    <row r="623">
      <c r="A623" s="58"/>
      <c r="B623" s="104"/>
      <c r="C623" s="56"/>
      <c r="D623" s="58"/>
      <c r="E623" s="58"/>
      <c r="F623" s="58"/>
      <c r="G623" s="58"/>
      <c r="H623" s="58"/>
      <c r="I623" s="58"/>
      <c r="J623" s="58"/>
      <c r="K623" s="58"/>
      <c r="L623" s="56"/>
      <c r="M623" s="56"/>
      <c r="N623" s="36"/>
      <c r="O623" s="57"/>
    </row>
    <row r="624">
      <c r="A624" s="58"/>
      <c r="B624" s="104"/>
      <c r="C624" s="56"/>
      <c r="D624" s="58"/>
      <c r="E624" s="58"/>
      <c r="F624" s="58"/>
      <c r="G624" s="58"/>
      <c r="H624" s="58"/>
      <c r="I624" s="58"/>
      <c r="J624" s="58"/>
      <c r="K624" s="58"/>
      <c r="L624" s="56"/>
      <c r="M624" s="56"/>
      <c r="N624" s="36"/>
      <c r="O624" s="57"/>
    </row>
    <row r="625">
      <c r="A625" s="58"/>
      <c r="B625" s="104"/>
      <c r="C625" s="56"/>
      <c r="D625" s="58"/>
      <c r="E625" s="58"/>
      <c r="F625" s="58"/>
      <c r="G625" s="58"/>
      <c r="H625" s="58"/>
      <c r="I625" s="58"/>
      <c r="J625" s="58"/>
      <c r="K625" s="58"/>
      <c r="L625" s="56"/>
      <c r="M625" s="56"/>
      <c r="N625" s="36"/>
      <c r="O625" s="57"/>
    </row>
    <row r="626">
      <c r="A626" s="58"/>
      <c r="B626" s="104"/>
      <c r="C626" s="56"/>
      <c r="D626" s="58"/>
      <c r="E626" s="58"/>
      <c r="F626" s="58"/>
      <c r="G626" s="58"/>
      <c r="H626" s="58"/>
      <c r="I626" s="58"/>
      <c r="J626" s="58"/>
      <c r="K626" s="58"/>
      <c r="L626" s="56"/>
      <c r="M626" s="56"/>
      <c r="N626" s="36"/>
      <c r="O626" s="57"/>
    </row>
    <row r="627">
      <c r="A627" s="58"/>
      <c r="B627" s="104"/>
      <c r="C627" s="56"/>
      <c r="D627" s="58"/>
      <c r="E627" s="58"/>
      <c r="F627" s="58"/>
      <c r="G627" s="58"/>
      <c r="H627" s="58"/>
      <c r="I627" s="58"/>
      <c r="J627" s="58"/>
      <c r="K627" s="58"/>
      <c r="L627" s="56"/>
      <c r="M627" s="56"/>
      <c r="N627" s="36"/>
      <c r="O627" s="57"/>
    </row>
    <row r="628">
      <c r="A628" s="58"/>
      <c r="B628" s="104"/>
      <c r="C628" s="56"/>
      <c r="D628" s="58"/>
      <c r="E628" s="58"/>
      <c r="F628" s="58"/>
      <c r="G628" s="58"/>
      <c r="H628" s="58"/>
      <c r="I628" s="58"/>
      <c r="J628" s="58"/>
      <c r="K628" s="58"/>
      <c r="L628" s="56"/>
      <c r="M628" s="56"/>
      <c r="N628" s="36"/>
      <c r="O628" s="57"/>
    </row>
    <row r="629">
      <c r="A629" s="58"/>
      <c r="B629" s="104"/>
      <c r="C629" s="56"/>
      <c r="D629" s="58"/>
      <c r="E629" s="58"/>
      <c r="F629" s="58"/>
      <c r="G629" s="58"/>
      <c r="H629" s="58"/>
      <c r="I629" s="58"/>
      <c r="J629" s="58"/>
      <c r="K629" s="58"/>
      <c r="L629" s="56"/>
      <c r="M629" s="56"/>
      <c r="N629" s="36"/>
      <c r="O629" s="57"/>
    </row>
    <row r="630">
      <c r="A630" s="58"/>
      <c r="B630" s="104"/>
      <c r="C630" s="56"/>
      <c r="D630" s="58"/>
      <c r="E630" s="58"/>
      <c r="F630" s="58"/>
      <c r="G630" s="58"/>
      <c r="H630" s="58"/>
      <c r="I630" s="58"/>
      <c r="J630" s="58"/>
      <c r="K630" s="58"/>
      <c r="L630" s="56"/>
      <c r="M630" s="56"/>
      <c r="N630" s="36"/>
      <c r="O630" s="57"/>
    </row>
    <row r="631">
      <c r="A631" s="58"/>
      <c r="B631" s="104"/>
      <c r="C631" s="56"/>
      <c r="D631" s="58"/>
      <c r="E631" s="58"/>
      <c r="F631" s="58"/>
      <c r="G631" s="58"/>
      <c r="H631" s="58"/>
      <c r="I631" s="58"/>
      <c r="J631" s="58"/>
      <c r="K631" s="58"/>
      <c r="L631" s="56"/>
      <c r="M631" s="56"/>
      <c r="N631" s="36"/>
      <c r="O631" s="57"/>
    </row>
    <row r="632">
      <c r="A632" s="58"/>
      <c r="B632" s="104"/>
      <c r="C632" s="56"/>
      <c r="D632" s="58"/>
      <c r="E632" s="58"/>
      <c r="F632" s="58"/>
      <c r="G632" s="58"/>
      <c r="H632" s="58"/>
      <c r="I632" s="58"/>
      <c r="J632" s="58"/>
      <c r="K632" s="58"/>
      <c r="L632" s="56"/>
      <c r="M632" s="56"/>
      <c r="N632" s="36"/>
      <c r="O632" s="57"/>
    </row>
    <row r="633">
      <c r="A633" s="58"/>
      <c r="B633" s="104"/>
      <c r="C633" s="56"/>
      <c r="D633" s="58"/>
      <c r="E633" s="58"/>
      <c r="F633" s="58"/>
      <c r="G633" s="58"/>
      <c r="H633" s="58"/>
      <c r="I633" s="58"/>
      <c r="J633" s="58"/>
      <c r="K633" s="58"/>
      <c r="L633" s="56"/>
      <c r="M633" s="56"/>
      <c r="N633" s="36"/>
      <c r="O633" s="57"/>
    </row>
    <row r="634">
      <c r="A634" s="58"/>
      <c r="B634" s="104"/>
      <c r="C634" s="56"/>
      <c r="D634" s="58"/>
      <c r="E634" s="58"/>
      <c r="F634" s="58"/>
      <c r="G634" s="58"/>
      <c r="H634" s="58"/>
      <c r="I634" s="58"/>
      <c r="J634" s="58"/>
      <c r="K634" s="58"/>
      <c r="L634" s="56"/>
      <c r="M634" s="56"/>
      <c r="N634" s="36"/>
      <c r="O634" s="57"/>
    </row>
    <row r="635">
      <c r="A635" s="58"/>
      <c r="B635" s="104"/>
      <c r="C635" s="56"/>
      <c r="D635" s="58"/>
      <c r="E635" s="58"/>
      <c r="F635" s="58"/>
      <c r="G635" s="58"/>
      <c r="H635" s="58"/>
      <c r="I635" s="58"/>
      <c r="J635" s="58"/>
      <c r="K635" s="58"/>
      <c r="L635" s="56"/>
      <c r="M635" s="56"/>
      <c r="N635" s="36"/>
      <c r="O635" s="57"/>
    </row>
    <row r="636">
      <c r="A636" s="58"/>
      <c r="B636" s="104"/>
      <c r="C636" s="56"/>
      <c r="D636" s="58"/>
      <c r="E636" s="58"/>
      <c r="F636" s="58"/>
      <c r="G636" s="58"/>
      <c r="H636" s="58"/>
      <c r="I636" s="58"/>
      <c r="J636" s="58"/>
      <c r="K636" s="58"/>
      <c r="L636" s="56"/>
      <c r="M636" s="56"/>
      <c r="N636" s="36"/>
      <c r="O636" s="57"/>
    </row>
    <row r="637">
      <c r="A637" s="58"/>
      <c r="B637" s="104"/>
      <c r="C637" s="56"/>
      <c r="D637" s="58"/>
      <c r="E637" s="58"/>
      <c r="F637" s="58"/>
      <c r="G637" s="58"/>
      <c r="H637" s="58"/>
      <c r="I637" s="58"/>
      <c r="J637" s="58"/>
      <c r="K637" s="58"/>
      <c r="L637" s="56"/>
      <c r="M637" s="56"/>
      <c r="N637" s="36"/>
      <c r="O637" s="57"/>
    </row>
    <row r="638">
      <c r="A638" s="58"/>
      <c r="B638" s="104"/>
      <c r="C638" s="56"/>
      <c r="D638" s="58"/>
      <c r="E638" s="58"/>
      <c r="F638" s="58"/>
      <c r="G638" s="58"/>
      <c r="H638" s="58"/>
      <c r="I638" s="58"/>
      <c r="J638" s="58"/>
      <c r="K638" s="58"/>
      <c r="L638" s="56"/>
      <c r="M638" s="56"/>
      <c r="N638" s="36"/>
      <c r="O638" s="57"/>
    </row>
    <row r="639">
      <c r="A639" s="58"/>
      <c r="B639" s="104"/>
      <c r="C639" s="56"/>
      <c r="D639" s="58"/>
      <c r="E639" s="58"/>
      <c r="F639" s="58"/>
      <c r="G639" s="58"/>
      <c r="H639" s="58"/>
      <c r="I639" s="58"/>
      <c r="J639" s="58"/>
      <c r="K639" s="58"/>
      <c r="L639" s="56"/>
      <c r="M639" s="56"/>
      <c r="N639" s="36"/>
      <c r="O639" s="57"/>
    </row>
    <row r="640">
      <c r="A640" s="58"/>
      <c r="B640" s="104"/>
      <c r="C640" s="56"/>
      <c r="D640" s="58"/>
      <c r="E640" s="58"/>
      <c r="F640" s="58"/>
      <c r="G640" s="58"/>
      <c r="H640" s="58"/>
      <c r="I640" s="58"/>
      <c r="J640" s="58"/>
      <c r="K640" s="58"/>
      <c r="L640" s="56"/>
      <c r="M640" s="56"/>
      <c r="N640" s="36"/>
      <c r="O640" s="57"/>
    </row>
    <row r="641">
      <c r="A641" s="58"/>
      <c r="B641" s="104"/>
      <c r="C641" s="56"/>
      <c r="D641" s="58"/>
      <c r="E641" s="58"/>
      <c r="F641" s="58"/>
      <c r="G641" s="58"/>
      <c r="H641" s="58"/>
      <c r="I641" s="58"/>
      <c r="J641" s="58"/>
      <c r="K641" s="58"/>
      <c r="L641" s="56"/>
      <c r="M641" s="56"/>
      <c r="N641" s="36"/>
      <c r="O641" s="57"/>
    </row>
    <row r="642">
      <c r="A642" s="58"/>
      <c r="B642" s="104"/>
      <c r="C642" s="56"/>
      <c r="D642" s="58"/>
      <c r="E642" s="58"/>
      <c r="F642" s="58"/>
      <c r="G642" s="58"/>
      <c r="H642" s="58"/>
      <c r="I642" s="58"/>
      <c r="J642" s="58"/>
      <c r="K642" s="58"/>
      <c r="L642" s="56"/>
      <c r="M642" s="56"/>
      <c r="N642" s="36"/>
      <c r="O642" s="57"/>
    </row>
    <row r="643">
      <c r="A643" s="58"/>
      <c r="B643" s="104"/>
      <c r="C643" s="56"/>
      <c r="D643" s="58"/>
      <c r="E643" s="58"/>
      <c r="F643" s="58"/>
      <c r="G643" s="58"/>
      <c r="H643" s="58"/>
      <c r="I643" s="58"/>
      <c r="J643" s="58"/>
      <c r="K643" s="58"/>
      <c r="L643" s="56"/>
      <c r="M643" s="56"/>
      <c r="N643" s="36"/>
      <c r="O643" s="57"/>
    </row>
    <row r="644">
      <c r="A644" s="58"/>
      <c r="B644" s="104"/>
      <c r="C644" s="56"/>
      <c r="D644" s="58"/>
      <c r="E644" s="58"/>
      <c r="F644" s="58"/>
      <c r="G644" s="58"/>
      <c r="H644" s="58"/>
      <c r="I644" s="58"/>
      <c r="J644" s="58"/>
      <c r="K644" s="58"/>
      <c r="L644" s="56"/>
      <c r="M644" s="56"/>
      <c r="N644" s="36"/>
      <c r="O644" s="57"/>
    </row>
    <row r="645">
      <c r="A645" s="58"/>
      <c r="B645" s="104"/>
      <c r="C645" s="56"/>
      <c r="D645" s="58"/>
      <c r="E645" s="58"/>
      <c r="F645" s="58"/>
      <c r="G645" s="58"/>
      <c r="H645" s="58"/>
      <c r="I645" s="58"/>
      <c r="J645" s="58"/>
      <c r="K645" s="58"/>
      <c r="L645" s="56"/>
      <c r="M645" s="56"/>
      <c r="N645" s="36"/>
      <c r="O645" s="57"/>
    </row>
    <row r="646">
      <c r="A646" s="58"/>
      <c r="B646" s="104"/>
      <c r="C646" s="56"/>
      <c r="D646" s="58"/>
      <c r="E646" s="58"/>
      <c r="F646" s="58"/>
      <c r="G646" s="58"/>
      <c r="H646" s="58"/>
      <c r="I646" s="58"/>
      <c r="J646" s="58"/>
      <c r="K646" s="58"/>
      <c r="L646" s="56"/>
      <c r="M646" s="56"/>
      <c r="N646" s="36"/>
      <c r="O646" s="57"/>
    </row>
    <row r="647">
      <c r="A647" s="58"/>
      <c r="B647" s="104"/>
      <c r="C647" s="56"/>
      <c r="D647" s="58"/>
      <c r="E647" s="58"/>
      <c r="F647" s="58"/>
      <c r="G647" s="58"/>
      <c r="H647" s="58"/>
      <c r="I647" s="58"/>
      <c r="J647" s="58"/>
      <c r="K647" s="58"/>
      <c r="L647" s="56"/>
      <c r="M647" s="56"/>
      <c r="N647" s="36"/>
      <c r="O647" s="57"/>
    </row>
    <row r="648">
      <c r="A648" s="58"/>
      <c r="B648" s="104"/>
      <c r="C648" s="56"/>
      <c r="D648" s="58"/>
      <c r="E648" s="58"/>
      <c r="F648" s="58"/>
      <c r="G648" s="58"/>
      <c r="H648" s="58"/>
      <c r="I648" s="58"/>
      <c r="J648" s="58"/>
      <c r="K648" s="58"/>
      <c r="L648" s="56"/>
      <c r="M648" s="56"/>
      <c r="N648" s="36"/>
      <c r="O648" s="57"/>
    </row>
    <row r="649">
      <c r="A649" s="58"/>
      <c r="B649" s="104"/>
      <c r="C649" s="56"/>
      <c r="D649" s="58"/>
      <c r="E649" s="58"/>
      <c r="F649" s="58"/>
      <c r="G649" s="58"/>
      <c r="H649" s="58"/>
      <c r="I649" s="58"/>
      <c r="J649" s="58"/>
      <c r="K649" s="58"/>
      <c r="L649" s="56"/>
      <c r="M649" s="56"/>
      <c r="N649" s="36"/>
      <c r="O649" s="57"/>
    </row>
    <row r="650">
      <c r="A650" s="58"/>
      <c r="B650" s="104"/>
      <c r="C650" s="56"/>
      <c r="D650" s="58"/>
      <c r="E650" s="58"/>
      <c r="F650" s="58"/>
      <c r="G650" s="58"/>
      <c r="H650" s="58"/>
      <c r="I650" s="58"/>
      <c r="J650" s="58"/>
      <c r="K650" s="58"/>
      <c r="L650" s="56"/>
      <c r="M650" s="56"/>
      <c r="N650" s="36"/>
      <c r="O650" s="57"/>
    </row>
    <row r="651">
      <c r="A651" s="58"/>
      <c r="B651" s="104"/>
      <c r="C651" s="56"/>
      <c r="D651" s="58"/>
      <c r="E651" s="58"/>
      <c r="F651" s="58"/>
      <c r="G651" s="58"/>
      <c r="H651" s="58"/>
      <c r="I651" s="58"/>
      <c r="J651" s="58"/>
      <c r="K651" s="58"/>
      <c r="L651" s="56"/>
      <c r="M651" s="56"/>
      <c r="N651" s="36"/>
      <c r="O651" s="57"/>
    </row>
    <row r="652">
      <c r="A652" s="58"/>
      <c r="B652" s="104"/>
      <c r="C652" s="56"/>
      <c r="D652" s="58"/>
      <c r="E652" s="58"/>
      <c r="F652" s="58"/>
      <c r="G652" s="58"/>
      <c r="H652" s="58"/>
      <c r="I652" s="58"/>
      <c r="J652" s="58"/>
      <c r="K652" s="58"/>
      <c r="L652" s="56"/>
      <c r="M652" s="56"/>
      <c r="N652" s="36"/>
      <c r="O652" s="57"/>
    </row>
    <row r="653">
      <c r="A653" s="58"/>
      <c r="B653" s="104"/>
      <c r="C653" s="56"/>
      <c r="D653" s="58"/>
      <c r="E653" s="58"/>
      <c r="F653" s="58"/>
      <c r="G653" s="58"/>
      <c r="H653" s="58"/>
      <c r="I653" s="58"/>
      <c r="J653" s="58"/>
      <c r="K653" s="58"/>
      <c r="L653" s="56"/>
      <c r="M653" s="56"/>
      <c r="N653" s="36"/>
      <c r="O653" s="57"/>
    </row>
    <row r="654">
      <c r="A654" s="58"/>
      <c r="B654" s="104"/>
      <c r="C654" s="56"/>
      <c r="D654" s="58"/>
      <c r="E654" s="58"/>
      <c r="F654" s="58"/>
      <c r="G654" s="58"/>
      <c r="H654" s="58"/>
      <c r="I654" s="58"/>
      <c r="J654" s="58"/>
      <c r="K654" s="58"/>
      <c r="L654" s="56"/>
      <c r="M654" s="56"/>
      <c r="N654" s="36"/>
      <c r="O654" s="57"/>
    </row>
    <row r="655">
      <c r="A655" s="58"/>
      <c r="B655" s="104"/>
      <c r="C655" s="56"/>
      <c r="D655" s="58"/>
      <c r="E655" s="58"/>
      <c r="F655" s="58"/>
      <c r="G655" s="58"/>
      <c r="H655" s="58"/>
      <c r="I655" s="58"/>
      <c r="J655" s="58"/>
      <c r="K655" s="58"/>
      <c r="L655" s="56"/>
      <c r="M655" s="56"/>
      <c r="N655" s="36"/>
      <c r="O655" s="57"/>
    </row>
    <row r="656">
      <c r="A656" s="58"/>
      <c r="B656" s="104"/>
      <c r="C656" s="56"/>
      <c r="D656" s="58"/>
      <c r="E656" s="58"/>
      <c r="F656" s="58"/>
      <c r="G656" s="58"/>
      <c r="H656" s="58"/>
      <c r="I656" s="58"/>
      <c r="J656" s="58"/>
      <c r="K656" s="58"/>
      <c r="L656" s="56"/>
      <c r="M656" s="56"/>
      <c r="N656" s="36"/>
      <c r="O656" s="57"/>
    </row>
    <row r="657">
      <c r="A657" s="58"/>
      <c r="B657" s="104"/>
      <c r="C657" s="56"/>
      <c r="D657" s="58"/>
      <c r="E657" s="58"/>
      <c r="F657" s="58"/>
      <c r="G657" s="58"/>
      <c r="H657" s="58"/>
      <c r="I657" s="58"/>
      <c r="J657" s="58"/>
      <c r="K657" s="58"/>
      <c r="L657" s="56"/>
      <c r="M657" s="56"/>
      <c r="N657" s="36"/>
      <c r="O657" s="57"/>
    </row>
    <row r="658">
      <c r="A658" s="58"/>
      <c r="B658" s="104"/>
      <c r="C658" s="56"/>
      <c r="D658" s="58"/>
      <c r="E658" s="58"/>
      <c r="F658" s="58"/>
      <c r="G658" s="58"/>
      <c r="H658" s="58"/>
      <c r="I658" s="58"/>
      <c r="J658" s="58"/>
      <c r="K658" s="58"/>
      <c r="L658" s="56"/>
      <c r="M658" s="56"/>
      <c r="N658" s="36"/>
      <c r="O658" s="57"/>
    </row>
    <row r="659">
      <c r="A659" s="58"/>
      <c r="B659" s="104"/>
      <c r="C659" s="56"/>
      <c r="D659" s="58"/>
      <c r="E659" s="58"/>
      <c r="F659" s="58"/>
      <c r="G659" s="58"/>
      <c r="H659" s="58"/>
      <c r="I659" s="58"/>
      <c r="J659" s="58"/>
      <c r="K659" s="58"/>
      <c r="L659" s="56"/>
      <c r="M659" s="56"/>
      <c r="N659" s="36"/>
      <c r="O659" s="57"/>
    </row>
    <row r="660">
      <c r="A660" s="58"/>
      <c r="B660" s="104"/>
      <c r="C660" s="56"/>
      <c r="D660" s="58"/>
      <c r="E660" s="58"/>
      <c r="F660" s="58"/>
      <c r="G660" s="58"/>
      <c r="H660" s="58"/>
      <c r="I660" s="58"/>
      <c r="J660" s="58"/>
      <c r="K660" s="58"/>
      <c r="L660" s="56"/>
      <c r="M660" s="56"/>
      <c r="N660" s="36"/>
      <c r="O660" s="57"/>
    </row>
    <row r="661">
      <c r="A661" s="58"/>
      <c r="B661" s="104"/>
      <c r="C661" s="56"/>
      <c r="D661" s="58"/>
      <c r="E661" s="58"/>
      <c r="F661" s="58"/>
      <c r="G661" s="58"/>
      <c r="H661" s="58"/>
      <c r="I661" s="58"/>
      <c r="J661" s="58"/>
      <c r="K661" s="58"/>
      <c r="L661" s="56"/>
      <c r="M661" s="56"/>
      <c r="N661" s="36"/>
      <c r="O661" s="57"/>
    </row>
    <row r="662">
      <c r="A662" s="58"/>
      <c r="B662" s="104"/>
      <c r="C662" s="56"/>
      <c r="D662" s="58"/>
      <c r="E662" s="58"/>
      <c r="F662" s="58"/>
      <c r="G662" s="58"/>
      <c r="H662" s="58"/>
      <c r="I662" s="58"/>
      <c r="J662" s="58"/>
      <c r="K662" s="58"/>
      <c r="L662" s="56"/>
      <c r="M662" s="56"/>
      <c r="N662" s="36"/>
      <c r="O662" s="57"/>
    </row>
    <row r="663">
      <c r="A663" s="58"/>
      <c r="B663" s="104"/>
      <c r="C663" s="56"/>
      <c r="D663" s="58"/>
      <c r="E663" s="58"/>
      <c r="F663" s="58"/>
      <c r="G663" s="58"/>
      <c r="H663" s="58"/>
      <c r="I663" s="58"/>
      <c r="J663" s="58"/>
      <c r="K663" s="58"/>
      <c r="L663" s="56"/>
      <c r="M663" s="56"/>
      <c r="N663" s="36"/>
      <c r="O663" s="57"/>
    </row>
    <row r="664">
      <c r="A664" s="58"/>
      <c r="B664" s="104"/>
      <c r="C664" s="56"/>
      <c r="D664" s="58"/>
      <c r="E664" s="58"/>
      <c r="F664" s="58"/>
      <c r="G664" s="58"/>
      <c r="H664" s="58"/>
      <c r="I664" s="58"/>
      <c r="J664" s="58"/>
      <c r="K664" s="58"/>
      <c r="L664" s="56"/>
      <c r="M664" s="56"/>
      <c r="N664" s="36"/>
      <c r="O664" s="57"/>
    </row>
    <row r="665">
      <c r="A665" s="58"/>
      <c r="B665" s="104"/>
      <c r="C665" s="56"/>
      <c r="D665" s="58"/>
      <c r="E665" s="58"/>
      <c r="F665" s="58"/>
      <c r="G665" s="58"/>
      <c r="H665" s="58"/>
      <c r="I665" s="58"/>
      <c r="J665" s="58"/>
      <c r="K665" s="58"/>
      <c r="L665" s="56"/>
      <c r="M665" s="56"/>
      <c r="N665" s="36"/>
      <c r="O665" s="57"/>
    </row>
    <row r="666">
      <c r="A666" s="58"/>
      <c r="B666" s="104"/>
      <c r="C666" s="56"/>
      <c r="D666" s="58"/>
      <c r="E666" s="58"/>
      <c r="F666" s="58"/>
      <c r="G666" s="58"/>
      <c r="H666" s="58"/>
      <c r="I666" s="58"/>
      <c r="J666" s="58"/>
      <c r="K666" s="58"/>
      <c r="L666" s="56"/>
      <c r="M666" s="56"/>
      <c r="N666" s="36"/>
      <c r="O666" s="57"/>
    </row>
    <row r="667">
      <c r="A667" s="58"/>
      <c r="B667" s="104"/>
      <c r="C667" s="56"/>
      <c r="D667" s="58"/>
      <c r="E667" s="58"/>
      <c r="F667" s="58"/>
      <c r="G667" s="58"/>
      <c r="H667" s="58"/>
      <c r="I667" s="58"/>
      <c r="J667" s="58"/>
      <c r="K667" s="58"/>
      <c r="L667" s="56"/>
      <c r="M667" s="56"/>
      <c r="N667" s="36"/>
      <c r="O667" s="57"/>
    </row>
    <row r="668">
      <c r="A668" s="58"/>
      <c r="B668" s="104"/>
      <c r="C668" s="56"/>
      <c r="D668" s="58"/>
      <c r="E668" s="58"/>
      <c r="F668" s="58"/>
      <c r="G668" s="58"/>
      <c r="H668" s="58"/>
      <c r="I668" s="58"/>
      <c r="J668" s="58"/>
      <c r="K668" s="58"/>
      <c r="L668" s="56"/>
      <c r="M668" s="56"/>
      <c r="N668" s="36"/>
      <c r="O668" s="57"/>
    </row>
    <row r="669">
      <c r="A669" s="58"/>
      <c r="B669" s="104"/>
      <c r="C669" s="56"/>
      <c r="D669" s="58"/>
      <c r="E669" s="58"/>
      <c r="F669" s="58"/>
      <c r="G669" s="58"/>
      <c r="H669" s="58"/>
      <c r="I669" s="58"/>
      <c r="J669" s="58"/>
      <c r="K669" s="58"/>
      <c r="L669" s="56"/>
      <c r="M669" s="56"/>
      <c r="N669" s="36"/>
      <c r="O669" s="57"/>
    </row>
    <row r="670">
      <c r="A670" s="58"/>
      <c r="B670" s="104"/>
      <c r="C670" s="56"/>
      <c r="D670" s="58"/>
      <c r="E670" s="58"/>
      <c r="F670" s="58"/>
      <c r="G670" s="58"/>
      <c r="H670" s="58"/>
      <c r="I670" s="58"/>
      <c r="J670" s="58"/>
      <c r="K670" s="58"/>
      <c r="L670" s="56"/>
      <c r="M670" s="56"/>
      <c r="N670" s="36"/>
      <c r="O670" s="57"/>
    </row>
    <row r="671">
      <c r="A671" s="58"/>
      <c r="B671" s="104"/>
      <c r="C671" s="56"/>
      <c r="D671" s="58"/>
      <c r="E671" s="58"/>
      <c r="F671" s="58"/>
      <c r="G671" s="58"/>
      <c r="H671" s="58"/>
      <c r="I671" s="58"/>
      <c r="J671" s="58"/>
      <c r="K671" s="58"/>
      <c r="L671" s="56"/>
      <c r="M671" s="56"/>
      <c r="N671" s="36"/>
      <c r="O671" s="57"/>
    </row>
    <row r="672">
      <c r="A672" s="58"/>
      <c r="B672" s="104"/>
      <c r="C672" s="56"/>
      <c r="D672" s="58"/>
      <c r="E672" s="58"/>
      <c r="F672" s="58"/>
      <c r="G672" s="58"/>
      <c r="H672" s="58"/>
      <c r="I672" s="58"/>
      <c r="J672" s="58"/>
      <c r="K672" s="58"/>
      <c r="L672" s="56"/>
      <c r="M672" s="56"/>
      <c r="N672" s="36"/>
      <c r="O672" s="57"/>
    </row>
    <row r="673">
      <c r="A673" s="58"/>
      <c r="B673" s="104"/>
      <c r="C673" s="56"/>
      <c r="D673" s="58"/>
      <c r="E673" s="58"/>
      <c r="F673" s="58"/>
      <c r="G673" s="58"/>
      <c r="H673" s="58"/>
      <c r="I673" s="58"/>
      <c r="J673" s="58"/>
      <c r="K673" s="58"/>
      <c r="L673" s="56"/>
      <c r="M673" s="56"/>
      <c r="N673" s="36"/>
      <c r="O673" s="57"/>
    </row>
    <row r="674">
      <c r="A674" s="58"/>
      <c r="B674" s="104"/>
      <c r="C674" s="56"/>
      <c r="D674" s="58"/>
      <c r="E674" s="58"/>
      <c r="F674" s="58"/>
      <c r="G674" s="58"/>
      <c r="H674" s="58"/>
      <c r="I674" s="58"/>
      <c r="J674" s="58"/>
      <c r="K674" s="58"/>
      <c r="L674" s="56"/>
      <c r="M674" s="56"/>
      <c r="N674" s="36"/>
      <c r="O674" s="57"/>
    </row>
    <row r="675">
      <c r="A675" s="58"/>
      <c r="B675" s="104"/>
      <c r="C675" s="56"/>
      <c r="D675" s="58"/>
      <c r="E675" s="58"/>
      <c r="F675" s="58"/>
      <c r="G675" s="58"/>
      <c r="H675" s="58"/>
      <c r="I675" s="58"/>
      <c r="J675" s="58"/>
      <c r="K675" s="58"/>
      <c r="L675" s="56"/>
      <c r="M675" s="56"/>
      <c r="N675" s="36"/>
      <c r="O675" s="57"/>
    </row>
    <row r="676">
      <c r="A676" s="58"/>
      <c r="B676" s="104"/>
      <c r="C676" s="56"/>
      <c r="D676" s="58"/>
      <c r="E676" s="58"/>
      <c r="F676" s="58"/>
      <c r="G676" s="58"/>
      <c r="H676" s="58"/>
      <c r="I676" s="58"/>
      <c r="J676" s="58"/>
      <c r="K676" s="58"/>
      <c r="L676" s="56"/>
      <c r="M676" s="56"/>
      <c r="N676" s="36"/>
      <c r="O676" s="57"/>
    </row>
    <row r="677">
      <c r="A677" s="58"/>
      <c r="B677" s="104"/>
      <c r="C677" s="56"/>
      <c r="D677" s="58"/>
      <c r="E677" s="58"/>
      <c r="F677" s="58"/>
      <c r="G677" s="58"/>
      <c r="H677" s="58"/>
      <c r="I677" s="58"/>
      <c r="J677" s="58"/>
      <c r="K677" s="58"/>
      <c r="L677" s="56"/>
      <c r="M677" s="56"/>
      <c r="N677" s="36"/>
      <c r="O677" s="57"/>
    </row>
    <row r="678">
      <c r="A678" s="58"/>
      <c r="B678" s="104"/>
      <c r="C678" s="56"/>
      <c r="D678" s="58"/>
      <c r="E678" s="58"/>
      <c r="F678" s="58"/>
      <c r="G678" s="58"/>
      <c r="H678" s="58"/>
      <c r="I678" s="58"/>
      <c r="J678" s="58"/>
      <c r="K678" s="58"/>
      <c r="L678" s="56"/>
      <c r="M678" s="56"/>
      <c r="N678" s="36"/>
      <c r="O678" s="57"/>
    </row>
    <row r="679">
      <c r="A679" s="58"/>
      <c r="B679" s="104"/>
      <c r="C679" s="56"/>
      <c r="D679" s="58"/>
      <c r="E679" s="58"/>
      <c r="F679" s="58"/>
      <c r="G679" s="58"/>
      <c r="H679" s="58"/>
      <c r="I679" s="58"/>
      <c r="J679" s="58"/>
      <c r="K679" s="58"/>
      <c r="L679" s="56"/>
      <c r="M679" s="56"/>
      <c r="N679" s="36"/>
      <c r="O679" s="57"/>
    </row>
    <row r="680">
      <c r="A680" s="58"/>
      <c r="B680" s="104"/>
      <c r="C680" s="56"/>
      <c r="D680" s="58"/>
      <c r="E680" s="58"/>
      <c r="F680" s="58"/>
      <c r="G680" s="58"/>
      <c r="H680" s="58"/>
      <c r="I680" s="58"/>
      <c r="J680" s="58"/>
      <c r="K680" s="58"/>
      <c r="L680" s="56"/>
      <c r="M680" s="56"/>
      <c r="N680" s="36"/>
      <c r="O680" s="57"/>
    </row>
    <row r="681">
      <c r="A681" s="58"/>
      <c r="B681" s="104"/>
      <c r="C681" s="56"/>
      <c r="D681" s="58"/>
      <c r="E681" s="58"/>
      <c r="F681" s="58"/>
      <c r="G681" s="58"/>
      <c r="H681" s="58"/>
      <c r="I681" s="58"/>
      <c r="J681" s="58"/>
      <c r="K681" s="58"/>
      <c r="L681" s="56"/>
      <c r="M681" s="56"/>
      <c r="N681" s="36"/>
      <c r="O681" s="57"/>
    </row>
    <row r="682">
      <c r="A682" s="58"/>
      <c r="B682" s="104"/>
      <c r="C682" s="56"/>
      <c r="D682" s="58"/>
      <c r="E682" s="58"/>
      <c r="F682" s="58"/>
      <c r="G682" s="58"/>
      <c r="H682" s="58"/>
      <c r="I682" s="58"/>
      <c r="J682" s="58"/>
      <c r="K682" s="58"/>
      <c r="L682" s="56"/>
      <c r="M682" s="56"/>
      <c r="N682" s="36"/>
      <c r="O682" s="57"/>
    </row>
    <row r="683">
      <c r="A683" s="58"/>
      <c r="B683" s="104"/>
      <c r="C683" s="56"/>
      <c r="D683" s="58"/>
      <c r="E683" s="58"/>
      <c r="F683" s="58"/>
      <c r="G683" s="58"/>
      <c r="H683" s="58"/>
      <c r="I683" s="58"/>
      <c r="J683" s="58"/>
      <c r="K683" s="58"/>
      <c r="L683" s="56"/>
      <c r="M683" s="56"/>
      <c r="N683" s="36"/>
      <c r="O683" s="57"/>
    </row>
    <row r="684">
      <c r="A684" s="58"/>
      <c r="B684" s="104"/>
      <c r="C684" s="56"/>
      <c r="D684" s="58"/>
      <c r="E684" s="58"/>
      <c r="F684" s="58"/>
      <c r="G684" s="58"/>
      <c r="H684" s="58"/>
      <c r="I684" s="58"/>
      <c r="J684" s="58"/>
      <c r="K684" s="58"/>
      <c r="L684" s="56"/>
      <c r="M684" s="56"/>
      <c r="N684" s="36"/>
      <c r="O684" s="57"/>
    </row>
    <row r="685">
      <c r="A685" s="58"/>
      <c r="B685" s="104"/>
      <c r="C685" s="56"/>
      <c r="D685" s="58"/>
      <c r="E685" s="58"/>
      <c r="F685" s="58"/>
      <c r="G685" s="58"/>
      <c r="H685" s="58"/>
      <c r="I685" s="58"/>
      <c r="J685" s="58"/>
      <c r="K685" s="58"/>
      <c r="L685" s="56"/>
      <c r="M685" s="56"/>
      <c r="N685" s="36"/>
      <c r="O685" s="57"/>
    </row>
    <row r="686">
      <c r="A686" s="58"/>
      <c r="B686" s="104"/>
      <c r="C686" s="56"/>
      <c r="D686" s="58"/>
      <c r="E686" s="58"/>
      <c r="F686" s="58"/>
      <c r="G686" s="58"/>
      <c r="H686" s="58"/>
      <c r="I686" s="58"/>
      <c r="J686" s="58"/>
      <c r="K686" s="58"/>
      <c r="L686" s="56"/>
      <c r="M686" s="56"/>
      <c r="N686" s="36"/>
      <c r="O686" s="57"/>
    </row>
    <row r="687">
      <c r="A687" s="58"/>
      <c r="B687" s="104"/>
      <c r="C687" s="56"/>
      <c r="D687" s="58"/>
      <c r="E687" s="58"/>
      <c r="F687" s="58"/>
      <c r="G687" s="58"/>
      <c r="H687" s="58"/>
      <c r="I687" s="58"/>
      <c r="J687" s="58"/>
      <c r="K687" s="58"/>
      <c r="L687" s="56"/>
      <c r="M687" s="56"/>
      <c r="N687" s="36"/>
      <c r="O687" s="57"/>
    </row>
    <row r="688">
      <c r="A688" s="58"/>
      <c r="B688" s="104"/>
      <c r="C688" s="56"/>
      <c r="D688" s="58"/>
      <c r="E688" s="58"/>
      <c r="F688" s="58"/>
      <c r="G688" s="58"/>
      <c r="H688" s="58"/>
      <c r="I688" s="58"/>
      <c r="J688" s="58"/>
      <c r="K688" s="58"/>
      <c r="L688" s="56"/>
      <c r="M688" s="56"/>
      <c r="N688" s="36"/>
      <c r="O688" s="57"/>
    </row>
    <row r="689">
      <c r="A689" s="58"/>
      <c r="B689" s="104"/>
      <c r="C689" s="56"/>
      <c r="D689" s="58"/>
      <c r="E689" s="58"/>
      <c r="F689" s="58"/>
      <c r="G689" s="58"/>
      <c r="H689" s="58"/>
      <c r="I689" s="58"/>
      <c r="J689" s="58"/>
      <c r="K689" s="58"/>
      <c r="L689" s="56"/>
      <c r="M689" s="56"/>
      <c r="N689" s="36"/>
      <c r="O689" s="57"/>
    </row>
    <row r="690">
      <c r="A690" s="58"/>
      <c r="B690" s="104"/>
      <c r="C690" s="56"/>
      <c r="D690" s="58"/>
      <c r="E690" s="58"/>
      <c r="F690" s="58"/>
      <c r="G690" s="58"/>
      <c r="H690" s="58"/>
      <c r="I690" s="58"/>
      <c r="J690" s="58"/>
      <c r="K690" s="58"/>
      <c r="L690" s="56"/>
      <c r="M690" s="56"/>
      <c r="N690" s="36"/>
      <c r="O690" s="57"/>
    </row>
    <row r="691">
      <c r="A691" s="58"/>
      <c r="B691" s="104"/>
      <c r="C691" s="56"/>
      <c r="D691" s="58"/>
      <c r="E691" s="58"/>
      <c r="F691" s="58"/>
      <c r="G691" s="58"/>
      <c r="H691" s="58"/>
      <c r="I691" s="58"/>
      <c r="J691" s="58"/>
      <c r="K691" s="58"/>
      <c r="L691" s="56"/>
      <c r="M691" s="56"/>
      <c r="N691" s="36"/>
      <c r="O691" s="57"/>
    </row>
    <row r="692">
      <c r="A692" s="58"/>
      <c r="B692" s="104"/>
      <c r="C692" s="56"/>
      <c r="D692" s="58"/>
      <c r="E692" s="58"/>
      <c r="F692" s="58"/>
      <c r="G692" s="58"/>
      <c r="H692" s="58"/>
      <c r="I692" s="58"/>
      <c r="J692" s="58"/>
      <c r="K692" s="58"/>
      <c r="L692" s="56"/>
      <c r="M692" s="56"/>
      <c r="N692" s="36"/>
      <c r="O692" s="57"/>
    </row>
    <row r="693">
      <c r="A693" s="58"/>
      <c r="B693" s="104"/>
      <c r="C693" s="56"/>
      <c r="D693" s="58"/>
      <c r="E693" s="58"/>
      <c r="F693" s="58"/>
      <c r="G693" s="58"/>
      <c r="H693" s="58"/>
      <c r="I693" s="58"/>
      <c r="J693" s="58"/>
      <c r="K693" s="58"/>
      <c r="L693" s="56"/>
      <c r="M693" s="56"/>
      <c r="N693" s="36"/>
      <c r="O693" s="57"/>
    </row>
    <row r="694">
      <c r="A694" s="58"/>
      <c r="B694" s="104"/>
      <c r="C694" s="56"/>
      <c r="D694" s="58"/>
      <c r="E694" s="58"/>
      <c r="F694" s="58"/>
      <c r="G694" s="58"/>
      <c r="H694" s="58"/>
      <c r="I694" s="58"/>
      <c r="J694" s="58"/>
      <c r="K694" s="58"/>
      <c r="L694" s="56"/>
      <c r="M694" s="56"/>
      <c r="N694" s="36"/>
      <c r="O694" s="57"/>
    </row>
    <row r="695">
      <c r="A695" s="58"/>
      <c r="B695" s="104"/>
      <c r="C695" s="56"/>
      <c r="D695" s="58"/>
      <c r="E695" s="58"/>
      <c r="F695" s="58"/>
      <c r="G695" s="58"/>
      <c r="H695" s="58"/>
      <c r="I695" s="58"/>
      <c r="J695" s="58"/>
      <c r="K695" s="58"/>
      <c r="L695" s="56"/>
      <c r="M695" s="56"/>
      <c r="N695" s="36"/>
      <c r="O695" s="57"/>
    </row>
    <row r="696">
      <c r="A696" s="58"/>
      <c r="B696" s="104"/>
      <c r="C696" s="56"/>
      <c r="D696" s="58"/>
      <c r="E696" s="58"/>
      <c r="F696" s="58"/>
      <c r="G696" s="58"/>
      <c r="H696" s="58"/>
      <c r="I696" s="58"/>
      <c r="J696" s="58"/>
      <c r="K696" s="58"/>
      <c r="L696" s="56"/>
      <c r="M696" s="56"/>
      <c r="N696" s="36"/>
      <c r="O696" s="57"/>
    </row>
    <row r="697">
      <c r="A697" s="58"/>
      <c r="B697" s="104"/>
      <c r="C697" s="56"/>
      <c r="D697" s="58"/>
      <c r="E697" s="58"/>
      <c r="F697" s="58"/>
      <c r="G697" s="58"/>
      <c r="H697" s="58"/>
      <c r="I697" s="58"/>
      <c r="J697" s="58"/>
      <c r="K697" s="58"/>
      <c r="L697" s="56"/>
      <c r="M697" s="56"/>
      <c r="N697" s="36"/>
      <c r="O697" s="57"/>
    </row>
    <row r="698">
      <c r="A698" s="58"/>
      <c r="B698" s="104"/>
      <c r="C698" s="56"/>
      <c r="D698" s="58"/>
      <c r="E698" s="58"/>
      <c r="F698" s="58"/>
      <c r="G698" s="58"/>
      <c r="H698" s="58"/>
      <c r="I698" s="58"/>
      <c r="J698" s="58"/>
      <c r="K698" s="58"/>
      <c r="L698" s="56"/>
      <c r="M698" s="56"/>
      <c r="N698" s="36"/>
      <c r="O698" s="57"/>
    </row>
    <row r="699">
      <c r="A699" s="58"/>
      <c r="B699" s="104"/>
      <c r="C699" s="56"/>
      <c r="D699" s="58"/>
      <c r="E699" s="58"/>
      <c r="F699" s="58"/>
      <c r="G699" s="58"/>
      <c r="H699" s="58"/>
      <c r="I699" s="58"/>
      <c r="J699" s="58"/>
      <c r="K699" s="58"/>
      <c r="L699" s="56"/>
      <c r="M699" s="56"/>
      <c r="N699" s="36"/>
      <c r="O699" s="57"/>
    </row>
    <row r="700">
      <c r="A700" s="58"/>
      <c r="B700" s="104"/>
      <c r="C700" s="56"/>
      <c r="D700" s="58"/>
      <c r="E700" s="58"/>
      <c r="F700" s="58"/>
      <c r="G700" s="58"/>
      <c r="H700" s="58"/>
      <c r="I700" s="58"/>
      <c r="J700" s="58"/>
      <c r="K700" s="58"/>
      <c r="L700" s="56"/>
      <c r="M700" s="56"/>
      <c r="N700" s="36"/>
      <c r="O700" s="57"/>
    </row>
    <row r="701">
      <c r="A701" s="58"/>
      <c r="B701" s="104"/>
      <c r="C701" s="56"/>
      <c r="D701" s="58"/>
      <c r="E701" s="58"/>
      <c r="F701" s="58"/>
      <c r="G701" s="58"/>
      <c r="H701" s="58"/>
      <c r="I701" s="58"/>
      <c r="J701" s="58"/>
      <c r="K701" s="58"/>
      <c r="L701" s="56"/>
      <c r="M701" s="56"/>
      <c r="N701" s="36"/>
      <c r="O701" s="57"/>
    </row>
    <row r="702">
      <c r="A702" s="58"/>
      <c r="B702" s="104"/>
      <c r="C702" s="56"/>
      <c r="D702" s="58"/>
      <c r="E702" s="58"/>
      <c r="F702" s="58"/>
      <c r="G702" s="58"/>
      <c r="H702" s="58"/>
      <c r="I702" s="58"/>
      <c r="J702" s="58"/>
      <c r="K702" s="58"/>
      <c r="L702" s="56"/>
      <c r="M702" s="56"/>
      <c r="N702" s="36"/>
      <c r="O702" s="57"/>
    </row>
    <row r="703">
      <c r="A703" s="58"/>
      <c r="B703" s="104"/>
      <c r="C703" s="56"/>
      <c r="D703" s="58"/>
      <c r="E703" s="58"/>
      <c r="F703" s="58"/>
      <c r="G703" s="58"/>
      <c r="H703" s="58"/>
      <c r="I703" s="58"/>
      <c r="J703" s="58"/>
      <c r="K703" s="58"/>
      <c r="L703" s="56"/>
      <c r="M703" s="56"/>
      <c r="N703" s="36"/>
      <c r="O703" s="57"/>
    </row>
    <row r="704">
      <c r="A704" s="58"/>
      <c r="B704" s="104"/>
      <c r="C704" s="56"/>
      <c r="D704" s="58"/>
      <c r="E704" s="58"/>
      <c r="F704" s="58"/>
      <c r="G704" s="58"/>
      <c r="H704" s="58"/>
      <c r="I704" s="58"/>
      <c r="J704" s="58"/>
      <c r="K704" s="58"/>
      <c r="L704" s="56"/>
      <c r="M704" s="56"/>
      <c r="N704" s="36"/>
      <c r="O704" s="57"/>
    </row>
    <row r="705">
      <c r="A705" s="58"/>
      <c r="B705" s="104"/>
      <c r="C705" s="56"/>
      <c r="D705" s="58"/>
      <c r="E705" s="58"/>
      <c r="F705" s="58"/>
      <c r="G705" s="58"/>
      <c r="H705" s="58"/>
      <c r="I705" s="58"/>
      <c r="J705" s="58"/>
      <c r="K705" s="58"/>
      <c r="L705" s="56"/>
      <c r="M705" s="56"/>
      <c r="N705" s="36"/>
      <c r="O705" s="57"/>
    </row>
    <row r="706">
      <c r="A706" s="58"/>
      <c r="B706" s="104"/>
      <c r="C706" s="56"/>
      <c r="D706" s="58"/>
      <c r="E706" s="58"/>
      <c r="F706" s="58"/>
      <c r="G706" s="58"/>
      <c r="H706" s="58"/>
      <c r="I706" s="58"/>
      <c r="J706" s="58"/>
      <c r="K706" s="58"/>
      <c r="L706" s="56"/>
      <c r="M706" s="56"/>
      <c r="N706" s="36"/>
      <c r="O706" s="57"/>
    </row>
    <row r="707">
      <c r="A707" s="58"/>
      <c r="B707" s="104"/>
      <c r="C707" s="56"/>
      <c r="D707" s="58"/>
      <c r="E707" s="58"/>
      <c r="F707" s="58"/>
      <c r="G707" s="58"/>
      <c r="H707" s="58"/>
      <c r="I707" s="58"/>
      <c r="J707" s="58"/>
      <c r="K707" s="58"/>
      <c r="L707" s="56"/>
      <c r="M707" s="56"/>
      <c r="N707" s="36"/>
      <c r="O707" s="57"/>
    </row>
    <row r="708">
      <c r="A708" s="58"/>
      <c r="B708" s="104"/>
      <c r="C708" s="56"/>
      <c r="D708" s="58"/>
      <c r="E708" s="58"/>
      <c r="F708" s="58"/>
      <c r="G708" s="58"/>
      <c r="H708" s="58"/>
      <c r="I708" s="58"/>
      <c r="J708" s="58"/>
      <c r="K708" s="58"/>
      <c r="L708" s="56"/>
      <c r="M708" s="56"/>
      <c r="N708" s="36"/>
      <c r="O708" s="57"/>
    </row>
    <row r="709">
      <c r="A709" s="58"/>
      <c r="B709" s="104"/>
      <c r="C709" s="56"/>
      <c r="D709" s="58"/>
      <c r="E709" s="58"/>
      <c r="F709" s="58"/>
      <c r="G709" s="58"/>
      <c r="H709" s="58"/>
      <c r="I709" s="58"/>
      <c r="J709" s="58"/>
      <c r="K709" s="58"/>
      <c r="L709" s="56"/>
      <c r="M709" s="56"/>
      <c r="N709" s="36"/>
      <c r="O709" s="57"/>
    </row>
    <row r="710">
      <c r="A710" s="58"/>
      <c r="B710" s="104"/>
      <c r="C710" s="56"/>
      <c r="D710" s="58"/>
      <c r="E710" s="58"/>
      <c r="F710" s="58"/>
      <c r="G710" s="58"/>
      <c r="H710" s="58"/>
      <c r="I710" s="58"/>
      <c r="J710" s="58"/>
      <c r="K710" s="58"/>
      <c r="L710" s="56"/>
      <c r="M710" s="56"/>
      <c r="N710" s="36"/>
      <c r="O710" s="57"/>
    </row>
    <row r="711">
      <c r="A711" s="58"/>
      <c r="B711" s="104"/>
      <c r="C711" s="56"/>
      <c r="D711" s="58"/>
      <c r="E711" s="58"/>
      <c r="F711" s="58"/>
      <c r="G711" s="58"/>
      <c r="H711" s="58"/>
      <c r="I711" s="58"/>
      <c r="J711" s="58"/>
      <c r="K711" s="58"/>
      <c r="L711" s="56"/>
      <c r="M711" s="56"/>
      <c r="N711" s="36"/>
      <c r="O711" s="57"/>
    </row>
    <row r="712">
      <c r="A712" s="58"/>
      <c r="B712" s="104"/>
      <c r="C712" s="56"/>
      <c r="D712" s="58"/>
      <c r="E712" s="58"/>
      <c r="F712" s="58"/>
      <c r="G712" s="58"/>
      <c r="H712" s="58"/>
      <c r="I712" s="58"/>
      <c r="J712" s="58"/>
      <c r="K712" s="58"/>
      <c r="L712" s="56"/>
      <c r="M712" s="56"/>
      <c r="N712" s="36"/>
      <c r="O712" s="57"/>
    </row>
    <row r="713">
      <c r="A713" s="58"/>
      <c r="B713" s="104"/>
      <c r="C713" s="56"/>
      <c r="D713" s="58"/>
      <c r="E713" s="58"/>
      <c r="F713" s="58"/>
      <c r="G713" s="58"/>
      <c r="H713" s="58"/>
      <c r="I713" s="58"/>
      <c r="J713" s="58"/>
      <c r="K713" s="58"/>
      <c r="L713" s="56"/>
      <c r="M713" s="56"/>
      <c r="N713" s="36"/>
      <c r="O713" s="57"/>
    </row>
    <row r="714">
      <c r="A714" s="58"/>
      <c r="B714" s="104"/>
      <c r="C714" s="56"/>
      <c r="D714" s="58"/>
      <c r="E714" s="58"/>
      <c r="F714" s="58"/>
      <c r="G714" s="58"/>
      <c r="H714" s="58"/>
      <c r="I714" s="58"/>
      <c r="J714" s="58"/>
      <c r="K714" s="58"/>
      <c r="L714" s="56"/>
      <c r="M714" s="56"/>
      <c r="N714" s="36"/>
      <c r="O714" s="57"/>
    </row>
    <row r="715">
      <c r="A715" s="58"/>
      <c r="B715" s="104"/>
      <c r="C715" s="56"/>
      <c r="D715" s="58"/>
      <c r="E715" s="58"/>
      <c r="F715" s="58"/>
      <c r="G715" s="58"/>
      <c r="H715" s="58"/>
      <c r="I715" s="58"/>
      <c r="J715" s="58"/>
      <c r="K715" s="58"/>
      <c r="L715" s="56"/>
      <c r="M715" s="56"/>
      <c r="N715" s="36"/>
      <c r="O715" s="57"/>
    </row>
    <row r="716">
      <c r="A716" s="58"/>
      <c r="B716" s="104"/>
      <c r="C716" s="56"/>
      <c r="D716" s="58"/>
      <c r="E716" s="58"/>
      <c r="F716" s="58"/>
      <c r="G716" s="58"/>
      <c r="H716" s="58"/>
      <c r="I716" s="58"/>
      <c r="J716" s="58"/>
      <c r="K716" s="58"/>
      <c r="L716" s="56"/>
      <c r="M716" s="56"/>
      <c r="N716" s="36"/>
      <c r="O716" s="57"/>
    </row>
    <row r="717">
      <c r="A717" s="58"/>
      <c r="B717" s="104"/>
      <c r="C717" s="56"/>
      <c r="D717" s="58"/>
      <c r="E717" s="58"/>
      <c r="F717" s="58"/>
      <c r="G717" s="58"/>
      <c r="H717" s="58"/>
      <c r="I717" s="58"/>
      <c r="J717" s="58"/>
      <c r="K717" s="58"/>
      <c r="L717" s="56"/>
      <c r="M717" s="56"/>
      <c r="N717" s="36"/>
      <c r="O717" s="57"/>
    </row>
    <row r="718">
      <c r="A718" s="58"/>
      <c r="B718" s="104"/>
      <c r="C718" s="56"/>
      <c r="D718" s="58"/>
      <c r="E718" s="58"/>
      <c r="F718" s="58"/>
      <c r="G718" s="58"/>
      <c r="H718" s="58"/>
      <c r="I718" s="58"/>
      <c r="J718" s="58"/>
      <c r="K718" s="58"/>
      <c r="L718" s="56"/>
      <c r="M718" s="56"/>
      <c r="N718" s="36"/>
      <c r="O718" s="57"/>
    </row>
    <row r="719">
      <c r="A719" s="58"/>
      <c r="B719" s="104"/>
      <c r="C719" s="56"/>
      <c r="D719" s="58"/>
      <c r="E719" s="58"/>
      <c r="F719" s="58"/>
      <c r="G719" s="58"/>
      <c r="H719" s="58"/>
      <c r="I719" s="58"/>
      <c r="J719" s="58"/>
      <c r="K719" s="58"/>
      <c r="L719" s="56"/>
      <c r="M719" s="56"/>
      <c r="N719" s="36"/>
      <c r="O719" s="57"/>
    </row>
    <row r="720">
      <c r="A720" s="58"/>
      <c r="B720" s="104"/>
      <c r="C720" s="56"/>
      <c r="D720" s="58"/>
      <c r="E720" s="58"/>
      <c r="F720" s="58"/>
      <c r="G720" s="58"/>
      <c r="H720" s="58"/>
      <c r="I720" s="58"/>
      <c r="J720" s="58"/>
      <c r="K720" s="58"/>
      <c r="L720" s="56"/>
      <c r="M720" s="56"/>
      <c r="N720" s="36"/>
      <c r="O720" s="57"/>
    </row>
    <row r="721">
      <c r="A721" s="58"/>
      <c r="B721" s="104"/>
      <c r="C721" s="56"/>
      <c r="D721" s="58"/>
      <c r="E721" s="58"/>
      <c r="F721" s="58"/>
      <c r="G721" s="58"/>
      <c r="H721" s="58"/>
      <c r="I721" s="58"/>
      <c r="J721" s="58"/>
      <c r="K721" s="58"/>
      <c r="L721" s="56"/>
      <c r="M721" s="56"/>
      <c r="N721" s="36"/>
      <c r="O721" s="57"/>
    </row>
    <row r="722">
      <c r="A722" s="58"/>
      <c r="B722" s="104"/>
      <c r="C722" s="56"/>
      <c r="D722" s="58"/>
      <c r="E722" s="58"/>
      <c r="F722" s="58"/>
      <c r="G722" s="58"/>
      <c r="H722" s="58"/>
      <c r="I722" s="58"/>
      <c r="J722" s="58"/>
      <c r="K722" s="58"/>
      <c r="L722" s="56"/>
      <c r="M722" s="56"/>
      <c r="N722" s="36"/>
      <c r="O722" s="57"/>
    </row>
    <row r="723">
      <c r="A723" s="58"/>
      <c r="B723" s="104"/>
      <c r="C723" s="56"/>
      <c r="D723" s="58"/>
      <c r="E723" s="58"/>
      <c r="F723" s="58"/>
      <c r="G723" s="58"/>
      <c r="H723" s="58"/>
      <c r="I723" s="58"/>
      <c r="J723" s="58"/>
      <c r="K723" s="58"/>
      <c r="L723" s="56"/>
      <c r="M723" s="56"/>
      <c r="N723" s="36"/>
      <c r="O723" s="57"/>
    </row>
    <row r="724">
      <c r="A724" s="58"/>
      <c r="B724" s="104"/>
      <c r="C724" s="56"/>
      <c r="D724" s="58"/>
      <c r="E724" s="58"/>
      <c r="F724" s="58"/>
      <c r="G724" s="58"/>
      <c r="H724" s="58"/>
      <c r="I724" s="58"/>
      <c r="J724" s="58"/>
      <c r="K724" s="58"/>
      <c r="L724" s="56"/>
      <c r="M724" s="56"/>
      <c r="N724" s="36"/>
      <c r="O724" s="57"/>
    </row>
    <row r="725">
      <c r="A725" s="58"/>
      <c r="B725" s="104"/>
      <c r="C725" s="56"/>
      <c r="D725" s="58"/>
      <c r="E725" s="58"/>
      <c r="F725" s="58"/>
      <c r="G725" s="58"/>
      <c r="H725" s="58"/>
      <c r="I725" s="58"/>
      <c r="J725" s="58"/>
      <c r="K725" s="58"/>
      <c r="L725" s="56"/>
      <c r="M725" s="56"/>
      <c r="N725" s="36"/>
      <c r="O725" s="57"/>
    </row>
    <row r="726">
      <c r="A726" s="58"/>
      <c r="B726" s="104"/>
      <c r="C726" s="56"/>
      <c r="D726" s="58"/>
      <c r="E726" s="58"/>
      <c r="F726" s="58"/>
      <c r="G726" s="58"/>
      <c r="H726" s="58"/>
      <c r="I726" s="58"/>
      <c r="J726" s="58"/>
      <c r="K726" s="58"/>
      <c r="L726" s="56"/>
      <c r="M726" s="56"/>
      <c r="N726" s="36"/>
      <c r="O726" s="57"/>
    </row>
    <row r="727">
      <c r="A727" s="58"/>
      <c r="B727" s="104"/>
      <c r="C727" s="56"/>
      <c r="D727" s="58"/>
      <c r="E727" s="58"/>
      <c r="F727" s="58"/>
      <c r="G727" s="58"/>
      <c r="H727" s="58"/>
      <c r="I727" s="58"/>
      <c r="J727" s="58"/>
      <c r="K727" s="58"/>
      <c r="L727" s="56"/>
      <c r="M727" s="56"/>
      <c r="N727" s="36"/>
      <c r="O727" s="57"/>
    </row>
    <row r="728">
      <c r="A728" s="58"/>
      <c r="B728" s="104"/>
      <c r="C728" s="56"/>
      <c r="D728" s="58"/>
      <c r="E728" s="58"/>
      <c r="F728" s="58"/>
      <c r="G728" s="58"/>
      <c r="H728" s="58"/>
      <c r="I728" s="58"/>
      <c r="J728" s="58"/>
      <c r="K728" s="58"/>
      <c r="L728" s="56"/>
      <c r="M728" s="56"/>
      <c r="N728" s="36"/>
      <c r="O728" s="57"/>
    </row>
    <row r="729">
      <c r="A729" s="58"/>
      <c r="B729" s="104"/>
      <c r="C729" s="56"/>
      <c r="D729" s="58"/>
      <c r="E729" s="58"/>
      <c r="F729" s="58"/>
      <c r="G729" s="58"/>
      <c r="H729" s="58"/>
      <c r="I729" s="58"/>
      <c r="J729" s="58"/>
      <c r="K729" s="58"/>
      <c r="L729" s="56"/>
      <c r="M729" s="56"/>
      <c r="N729" s="36"/>
      <c r="O729" s="57"/>
    </row>
    <row r="730">
      <c r="A730" s="58"/>
      <c r="B730" s="104"/>
      <c r="C730" s="56"/>
      <c r="D730" s="58"/>
      <c r="E730" s="58"/>
      <c r="F730" s="58"/>
      <c r="G730" s="58"/>
      <c r="H730" s="58"/>
      <c r="I730" s="58"/>
      <c r="J730" s="58"/>
      <c r="K730" s="58"/>
      <c r="L730" s="56"/>
      <c r="M730" s="56"/>
      <c r="N730" s="36"/>
      <c r="O730" s="57"/>
    </row>
    <row r="731">
      <c r="A731" s="58"/>
      <c r="B731" s="104"/>
      <c r="C731" s="56"/>
      <c r="D731" s="58"/>
      <c r="E731" s="58"/>
      <c r="F731" s="58"/>
      <c r="G731" s="58"/>
      <c r="H731" s="58"/>
      <c r="I731" s="58"/>
      <c r="J731" s="58"/>
      <c r="K731" s="58"/>
      <c r="L731" s="56"/>
      <c r="M731" s="56"/>
      <c r="N731" s="36"/>
      <c r="O731" s="57"/>
    </row>
    <row r="732">
      <c r="A732" s="58"/>
      <c r="B732" s="104"/>
      <c r="C732" s="56"/>
      <c r="D732" s="58"/>
      <c r="E732" s="58"/>
      <c r="F732" s="58"/>
      <c r="G732" s="58"/>
      <c r="H732" s="58"/>
      <c r="I732" s="58"/>
      <c r="J732" s="58"/>
      <c r="K732" s="58"/>
      <c r="L732" s="56"/>
      <c r="M732" s="56"/>
      <c r="N732" s="36"/>
      <c r="O732" s="57"/>
    </row>
    <row r="733">
      <c r="A733" s="58"/>
      <c r="B733" s="104"/>
      <c r="C733" s="56"/>
      <c r="D733" s="58"/>
      <c r="E733" s="58"/>
      <c r="F733" s="58"/>
      <c r="G733" s="58"/>
      <c r="H733" s="58"/>
      <c r="I733" s="58"/>
      <c r="J733" s="58"/>
      <c r="K733" s="58"/>
      <c r="L733" s="56"/>
      <c r="M733" s="56"/>
      <c r="N733" s="36"/>
      <c r="O733" s="57"/>
    </row>
    <row r="734">
      <c r="A734" s="58"/>
      <c r="B734" s="104"/>
      <c r="C734" s="56"/>
      <c r="D734" s="58"/>
      <c r="E734" s="58"/>
      <c r="F734" s="58"/>
      <c r="G734" s="58"/>
      <c r="H734" s="58"/>
      <c r="I734" s="58"/>
      <c r="J734" s="58"/>
      <c r="K734" s="58"/>
      <c r="L734" s="56"/>
      <c r="M734" s="56"/>
      <c r="N734" s="36"/>
      <c r="O734" s="57"/>
    </row>
    <row r="735">
      <c r="A735" s="58"/>
      <c r="B735" s="104"/>
      <c r="C735" s="56"/>
      <c r="D735" s="58"/>
      <c r="E735" s="58"/>
      <c r="F735" s="58"/>
      <c r="G735" s="58"/>
      <c r="H735" s="58"/>
      <c r="I735" s="58"/>
      <c r="J735" s="58"/>
      <c r="K735" s="58"/>
      <c r="L735" s="56"/>
      <c r="M735" s="56"/>
      <c r="N735" s="36"/>
      <c r="O735" s="57"/>
    </row>
    <row r="736">
      <c r="A736" s="58"/>
      <c r="B736" s="104"/>
      <c r="C736" s="56"/>
      <c r="D736" s="58"/>
      <c r="E736" s="58"/>
      <c r="F736" s="58"/>
      <c r="G736" s="58"/>
      <c r="H736" s="58"/>
      <c r="I736" s="58"/>
      <c r="J736" s="58"/>
      <c r="K736" s="58"/>
      <c r="L736" s="56"/>
      <c r="M736" s="56"/>
      <c r="N736" s="36"/>
      <c r="O736" s="57"/>
    </row>
    <row r="737">
      <c r="A737" s="58"/>
      <c r="B737" s="104"/>
      <c r="C737" s="56"/>
      <c r="D737" s="58"/>
      <c r="E737" s="58"/>
      <c r="F737" s="58"/>
      <c r="G737" s="58"/>
      <c r="H737" s="58"/>
      <c r="I737" s="58"/>
      <c r="J737" s="58"/>
      <c r="K737" s="58"/>
      <c r="L737" s="56"/>
      <c r="M737" s="56"/>
      <c r="N737" s="36"/>
      <c r="O737" s="57"/>
    </row>
    <row r="738">
      <c r="A738" s="58"/>
      <c r="B738" s="104"/>
      <c r="C738" s="56"/>
      <c r="D738" s="58"/>
      <c r="E738" s="58"/>
      <c r="F738" s="58"/>
      <c r="G738" s="58"/>
      <c r="H738" s="58"/>
      <c r="I738" s="58"/>
      <c r="J738" s="58"/>
      <c r="K738" s="58"/>
      <c r="L738" s="56"/>
      <c r="M738" s="56"/>
      <c r="N738" s="36"/>
      <c r="O738" s="57"/>
    </row>
    <row r="739">
      <c r="A739" s="58"/>
      <c r="B739" s="104"/>
      <c r="C739" s="56"/>
      <c r="D739" s="58"/>
      <c r="E739" s="58"/>
      <c r="F739" s="58"/>
      <c r="G739" s="58"/>
      <c r="H739" s="58"/>
      <c r="I739" s="58"/>
      <c r="J739" s="58"/>
      <c r="K739" s="58"/>
      <c r="L739" s="56"/>
      <c r="M739" s="56"/>
      <c r="N739" s="36"/>
      <c r="O739" s="57"/>
    </row>
    <row r="740">
      <c r="A740" s="58"/>
      <c r="B740" s="104"/>
      <c r="C740" s="56"/>
      <c r="D740" s="58"/>
      <c r="E740" s="58"/>
      <c r="F740" s="58"/>
      <c r="G740" s="58"/>
      <c r="H740" s="58"/>
      <c r="I740" s="58"/>
      <c r="J740" s="58"/>
      <c r="K740" s="58"/>
      <c r="L740" s="56"/>
      <c r="M740" s="56"/>
      <c r="N740" s="36"/>
      <c r="O740" s="57"/>
    </row>
    <row r="741">
      <c r="A741" s="58"/>
      <c r="B741" s="104"/>
      <c r="C741" s="56"/>
      <c r="D741" s="58"/>
      <c r="E741" s="58"/>
      <c r="F741" s="58"/>
      <c r="G741" s="58"/>
      <c r="H741" s="58"/>
      <c r="I741" s="58"/>
      <c r="J741" s="58"/>
      <c r="K741" s="58"/>
      <c r="L741" s="56"/>
      <c r="M741" s="56"/>
      <c r="N741" s="36"/>
      <c r="O741" s="57"/>
    </row>
    <row r="742">
      <c r="A742" s="58"/>
      <c r="B742" s="104"/>
      <c r="C742" s="56"/>
      <c r="D742" s="58"/>
      <c r="E742" s="58"/>
      <c r="F742" s="58"/>
      <c r="G742" s="58"/>
      <c r="H742" s="58"/>
      <c r="I742" s="58"/>
      <c r="J742" s="58"/>
      <c r="K742" s="58"/>
      <c r="L742" s="56"/>
      <c r="M742" s="56"/>
      <c r="N742" s="36"/>
      <c r="O742" s="57"/>
    </row>
    <row r="743">
      <c r="A743" s="58"/>
      <c r="B743" s="104"/>
      <c r="C743" s="56"/>
      <c r="D743" s="58"/>
      <c r="E743" s="58"/>
      <c r="F743" s="58"/>
      <c r="G743" s="58"/>
      <c r="H743" s="58"/>
      <c r="I743" s="58"/>
      <c r="J743" s="58"/>
      <c r="K743" s="58"/>
      <c r="L743" s="56"/>
      <c r="M743" s="56"/>
      <c r="N743" s="36"/>
      <c r="O743" s="57"/>
    </row>
    <row r="744">
      <c r="A744" s="58"/>
      <c r="B744" s="104"/>
      <c r="C744" s="56"/>
      <c r="D744" s="58"/>
      <c r="E744" s="58"/>
      <c r="F744" s="58"/>
      <c r="G744" s="58"/>
      <c r="H744" s="58"/>
      <c r="I744" s="58"/>
      <c r="J744" s="58"/>
      <c r="K744" s="58"/>
      <c r="L744" s="56"/>
      <c r="M744" s="56"/>
      <c r="N744" s="36"/>
      <c r="O744" s="57"/>
    </row>
    <row r="745">
      <c r="A745" s="58"/>
      <c r="B745" s="104"/>
      <c r="C745" s="56"/>
      <c r="D745" s="58"/>
      <c r="E745" s="58"/>
      <c r="F745" s="58"/>
      <c r="G745" s="58"/>
      <c r="H745" s="58"/>
      <c r="I745" s="58"/>
      <c r="J745" s="58"/>
      <c r="K745" s="58"/>
      <c r="L745" s="56"/>
      <c r="M745" s="56"/>
      <c r="N745" s="36"/>
      <c r="O745" s="57"/>
    </row>
    <row r="746">
      <c r="A746" s="58"/>
      <c r="B746" s="104"/>
      <c r="C746" s="56"/>
      <c r="D746" s="58"/>
      <c r="E746" s="58"/>
      <c r="F746" s="58"/>
      <c r="G746" s="58"/>
      <c r="H746" s="58"/>
      <c r="I746" s="58"/>
      <c r="J746" s="58"/>
      <c r="K746" s="58"/>
      <c r="L746" s="56"/>
      <c r="M746" s="56"/>
      <c r="N746" s="36"/>
      <c r="O746" s="57"/>
    </row>
    <row r="747">
      <c r="A747" s="58"/>
      <c r="B747" s="104"/>
      <c r="C747" s="56"/>
      <c r="D747" s="58"/>
      <c r="E747" s="58"/>
      <c r="F747" s="58"/>
      <c r="G747" s="58"/>
      <c r="H747" s="58"/>
      <c r="I747" s="58"/>
      <c r="J747" s="58"/>
      <c r="K747" s="58"/>
      <c r="L747" s="56"/>
      <c r="M747" s="56"/>
      <c r="N747" s="36"/>
      <c r="O747" s="57"/>
    </row>
    <row r="748">
      <c r="A748" s="58"/>
      <c r="B748" s="104"/>
      <c r="C748" s="56"/>
      <c r="D748" s="58"/>
      <c r="E748" s="58"/>
      <c r="F748" s="58"/>
      <c r="G748" s="58"/>
      <c r="H748" s="58"/>
      <c r="I748" s="58"/>
      <c r="J748" s="58"/>
      <c r="K748" s="58"/>
      <c r="L748" s="56"/>
      <c r="M748" s="56"/>
      <c r="N748" s="36"/>
      <c r="O748" s="57"/>
    </row>
    <row r="749">
      <c r="A749" s="58"/>
      <c r="B749" s="104"/>
      <c r="C749" s="56"/>
      <c r="D749" s="58"/>
      <c r="E749" s="58"/>
      <c r="F749" s="58"/>
      <c r="G749" s="58"/>
      <c r="H749" s="58"/>
      <c r="I749" s="58"/>
      <c r="J749" s="58"/>
      <c r="K749" s="58"/>
      <c r="L749" s="56"/>
      <c r="M749" s="56"/>
      <c r="N749" s="36"/>
      <c r="O749" s="57"/>
    </row>
    <row r="750">
      <c r="A750" s="58"/>
      <c r="B750" s="104"/>
      <c r="C750" s="56"/>
      <c r="D750" s="58"/>
      <c r="E750" s="58"/>
      <c r="F750" s="58"/>
      <c r="G750" s="58"/>
      <c r="H750" s="58"/>
      <c r="I750" s="58"/>
      <c r="J750" s="58"/>
      <c r="K750" s="58"/>
      <c r="L750" s="56"/>
      <c r="M750" s="56"/>
      <c r="N750" s="36"/>
      <c r="O750" s="57"/>
    </row>
    <row r="751">
      <c r="A751" s="58"/>
      <c r="B751" s="104"/>
      <c r="C751" s="56"/>
      <c r="D751" s="58"/>
      <c r="E751" s="58"/>
      <c r="F751" s="58"/>
      <c r="G751" s="58"/>
      <c r="H751" s="58"/>
      <c r="I751" s="58"/>
      <c r="J751" s="58"/>
      <c r="K751" s="58"/>
      <c r="L751" s="56"/>
      <c r="M751" s="56"/>
      <c r="N751" s="36"/>
      <c r="O751" s="57"/>
    </row>
    <row r="752">
      <c r="A752" s="58"/>
      <c r="B752" s="104"/>
      <c r="C752" s="56"/>
      <c r="D752" s="58"/>
      <c r="E752" s="58"/>
      <c r="F752" s="58"/>
      <c r="G752" s="58"/>
      <c r="H752" s="58"/>
      <c r="I752" s="58"/>
      <c r="J752" s="58"/>
      <c r="K752" s="58"/>
      <c r="L752" s="56"/>
      <c r="M752" s="56"/>
      <c r="N752" s="36"/>
      <c r="O752" s="57"/>
    </row>
    <row r="753">
      <c r="A753" s="58"/>
      <c r="B753" s="104"/>
      <c r="C753" s="56"/>
      <c r="D753" s="58"/>
      <c r="E753" s="58"/>
      <c r="F753" s="58"/>
      <c r="G753" s="58"/>
      <c r="H753" s="58"/>
      <c r="I753" s="58"/>
      <c r="J753" s="58"/>
      <c r="K753" s="58"/>
      <c r="L753" s="56"/>
      <c r="M753" s="56"/>
      <c r="N753" s="36"/>
      <c r="O753" s="57"/>
    </row>
    <row r="754">
      <c r="A754" s="58"/>
      <c r="B754" s="104"/>
      <c r="C754" s="56"/>
      <c r="D754" s="58"/>
      <c r="E754" s="58"/>
      <c r="F754" s="58"/>
      <c r="G754" s="58"/>
      <c r="H754" s="58"/>
      <c r="I754" s="58"/>
      <c r="J754" s="58"/>
      <c r="K754" s="58"/>
      <c r="L754" s="56"/>
      <c r="M754" s="56"/>
      <c r="N754" s="36"/>
      <c r="O754" s="57"/>
    </row>
    <row r="755">
      <c r="A755" s="58"/>
      <c r="B755" s="104"/>
      <c r="C755" s="56"/>
      <c r="D755" s="58"/>
      <c r="E755" s="58"/>
      <c r="F755" s="58"/>
      <c r="G755" s="58"/>
      <c r="H755" s="58"/>
      <c r="I755" s="58"/>
      <c r="J755" s="58"/>
      <c r="K755" s="58"/>
      <c r="L755" s="56"/>
      <c r="M755" s="56"/>
      <c r="N755" s="36"/>
      <c r="O755" s="57"/>
    </row>
    <row r="756">
      <c r="A756" s="58"/>
      <c r="B756" s="104"/>
      <c r="C756" s="56"/>
      <c r="D756" s="58"/>
      <c r="E756" s="58"/>
      <c r="F756" s="58"/>
      <c r="G756" s="58"/>
      <c r="H756" s="58"/>
      <c r="I756" s="58"/>
      <c r="J756" s="58"/>
      <c r="K756" s="58"/>
      <c r="L756" s="56"/>
      <c r="M756" s="56"/>
      <c r="N756" s="36"/>
      <c r="O756" s="57"/>
    </row>
    <row r="757">
      <c r="A757" s="58"/>
      <c r="B757" s="104"/>
      <c r="C757" s="56"/>
      <c r="D757" s="58"/>
      <c r="E757" s="58"/>
      <c r="F757" s="58"/>
      <c r="G757" s="58"/>
      <c r="H757" s="58"/>
      <c r="I757" s="58"/>
      <c r="J757" s="58"/>
      <c r="K757" s="58"/>
      <c r="L757" s="56"/>
      <c r="M757" s="56"/>
      <c r="N757" s="36"/>
      <c r="O757" s="57"/>
    </row>
    <row r="758">
      <c r="A758" s="58"/>
      <c r="B758" s="104"/>
      <c r="C758" s="56"/>
      <c r="D758" s="58"/>
      <c r="E758" s="58"/>
      <c r="F758" s="58"/>
      <c r="G758" s="58"/>
      <c r="H758" s="58"/>
      <c r="I758" s="58"/>
      <c r="J758" s="58"/>
      <c r="K758" s="58"/>
      <c r="L758" s="56"/>
      <c r="M758" s="56"/>
      <c r="N758" s="36"/>
      <c r="O758" s="57"/>
    </row>
    <row r="759">
      <c r="A759" s="58"/>
      <c r="B759" s="104"/>
      <c r="C759" s="56"/>
      <c r="D759" s="58"/>
      <c r="E759" s="58"/>
      <c r="F759" s="58"/>
      <c r="G759" s="58"/>
      <c r="H759" s="58"/>
      <c r="I759" s="58"/>
      <c r="J759" s="58"/>
      <c r="K759" s="58"/>
      <c r="L759" s="56"/>
      <c r="M759" s="56"/>
      <c r="N759" s="36"/>
      <c r="O759" s="57"/>
    </row>
    <row r="760">
      <c r="A760" s="58"/>
      <c r="B760" s="104"/>
      <c r="C760" s="56"/>
      <c r="D760" s="58"/>
      <c r="E760" s="58"/>
      <c r="F760" s="58"/>
      <c r="G760" s="58"/>
      <c r="H760" s="58"/>
      <c r="I760" s="58"/>
      <c r="J760" s="58"/>
      <c r="K760" s="58"/>
      <c r="L760" s="56"/>
      <c r="M760" s="56"/>
      <c r="N760" s="36"/>
      <c r="O760" s="57"/>
    </row>
    <row r="761">
      <c r="A761" s="58"/>
      <c r="B761" s="104"/>
      <c r="C761" s="56"/>
      <c r="D761" s="58"/>
      <c r="E761" s="58"/>
      <c r="F761" s="58"/>
      <c r="G761" s="58"/>
      <c r="H761" s="58"/>
      <c r="I761" s="58"/>
      <c r="J761" s="58"/>
      <c r="K761" s="58"/>
      <c r="L761" s="56"/>
      <c r="M761" s="56"/>
      <c r="N761" s="36"/>
      <c r="O761" s="57"/>
    </row>
    <row r="762">
      <c r="A762" s="58"/>
      <c r="B762" s="104"/>
      <c r="C762" s="56"/>
      <c r="D762" s="58"/>
      <c r="E762" s="58"/>
      <c r="F762" s="58"/>
      <c r="G762" s="58"/>
      <c r="H762" s="58"/>
      <c r="I762" s="58"/>
      <c r="J762" s="58"/>
      <c r="K762" s="58"/>
      <c r="L762" s="56"/>
      <c r="M762" s="56"/>
      <c r="N762" s="36"/>
      <c r="O762" s="57"/>
    </row>
    <row r="763">
      <c r="A763" s="58"/>
      <c r="B763" s="104"/>
      <c r="C763" s="56"/>
      <c r="D763" s="58"/>
      <c r="E763" s="58"/>
      <c r="F763" s="58"/>
      <c r="G763" s="58"/>
      <c r="H763" s="58"/>
      <c r="I763" s="58"/>
      <c r="J763" s="58"/>
      <c r="K763" s="58"/>
      <c r="L763" s="56"/>
      <c r="M763" s="56"/>
      <c r="N763" s="36"/>
      <c r="O763" s="57"/>
    </row>
    <row r="764">
      <c r="A764" s="58"/>
      <c r="B764" s="104"/>
      <c r="C764" s="56"/>
      <c r="D764" s="58"/>
      <c r="E764" s="58"/>
      <c r="F764" s="58"/>
      <c r="G764" s="58"/>
      <c r="H764" s="58"/>
      <c r="I764" s="58"/>
      <c r="J764" s="58"/>
      <c r="K764" s="58"/>
      <c r="L764" s="56"/>
      <c r="M764" s="56"/>
      <c r="N764" s="36"/>
      <c r="O764" s="57"/>
    </row>
    <row r="765">
      <c r="A765" s="58"/>
      <c r="B765" s="104"/>
      <c r="C765" s="56"/>
      <c r="D765" s="58"/>
      <c r="E765" s="58"/>
      <c r="F765" s="58"/>
      <c r="G765" s="58"/>
      <c r="H765" s="58"/>
      <c r="I765" s="58"/>
      <c r="J765" s="58"/>
      <c r="K765" s="58"/>
      <c r="L765" s="56"/>
      <c r="M765" s="56"/>
      <c r="N765" s="36"/>
      <c r="O765" s="57"/>
    </row>
    <row r="766">
      <c r="A766" s="58"/>
      <c r="B766" s="104"/>
      <c r="C766" s="56"/>
      <c r="D766" s="58"/>
      <c r="E766" s="58"/>
      <c r="F766" s="58"/>
      <c r="G766" s="58"/>
      <c r="H766" s="58"/>
      <c r="I766" s="58"/>
      <c r="J766" s="58"/>
      <c r="K766" s="58"/>
      <c r="L766" s="56"/>
      <c r="M766" s="56"/>
      <c r="N766" s="36"/>
      <c r="O766" s="57"/>
    </row>
    <row r="767">
      <c r="A767" s="58"/>
      <c r="B767" s="104"/>
      <c r="C767" s="56"/>
      <c r="D767" s="58"/>
      <c r="E767" s="58"/>
      <c r="F767" s="58"/>
      <c r="G767" s="58"/>
      <c r="H767" s="58"/>
      <c r="I767" s="58"/>
      <c r="J767" s="58"/>
      <c r="K767" s="58"/>
      <c r="L767" s="56"/>
      <c r="M767" s="56"/>
      <c r="N767" s="36"/>
      <c r="O767" s="57"/>
    </row>
    <row r="768">
      <c r="A768" s="58"/>
      <c r="B768" s="104"/>
      <c r="C768" s="56"/>
      <c r="D768" s="58"/>
      <c r="E768" s="58"/>
      <c r="F768" s="58"/>
      <c r="G768" s="58"/>
      <c r="H768" s="58"/>
      <c r="I768" s="58"/>
      <c r="J768" s="58"/>
      <c r="K768" s="58"/>
      <c r="L768" s="56"/>
      <c r="M768" s="56"/>
      <c r="N768" s="36"/>
      <c r="O768" s="57"/>
    </row>
    <row r="769">
      <c r="A769" s="58"/>
      <c r="B769" s="104"/>
      <c r="C769" s="56"/>
      <c r="D769" s="58"/>
      <c r="E769" s="58"/>
      <c r="F769" s="58"/>
      <c r="G769" s="58"/>
      <c r="H769" s="58"/>
      <c r="I769" s="58"/>
      <c r="J769" s="58"/>
      <c r="K769" s="58"/>
      <c r="L769" s="56"/>
      <c r="M769" s="56"/>
      <c r="N769" s="36"/>
      <c r="O769" s="57"/>
    </row>
    <row r="770">
      <c r="A770" s="58"/>
      <c r="B770" s="104"/>
      <c r="C770" s="56"/>
      <c r="D770" s="58"/>
      <c r="E770" s="58"/>
      <c r="F770" s="58"/>
      <c r="G770" s="58"/>
      <c r="H770" s="58"/>
      <c r="I770" s="58"/>
      <c r="J770" s="58"/>
      <c r="K770" s="58"/>
      <c r="L770" s="56"/>
      <c r="M770" s="56"/>
      <c r="N770" s="36"/>
      <c r="O770" s="57"/>
    </row>
    <row r="771">
      <c r="A771" s="58"/>
      <c r="B771" s="104"/>
      <c r="C771" s="56"/>
      <c r="D771" s="58"/>
      <c r="E771" s="58"/>
      <c r="F771" s="58"/>
      <c r="G771" s="58"/>
      <c r="H771" s="58"/>
      <c r="I771" s="58"/>
      <c r="J771" s="58"/>
      <c r="K771" s="58"/>
      <c r="L771" s="56"/>
      <c r="M771" s="56"/>
      <c r="N771" s="36"/>
      <c r="O771" s="57"/>
    </row>
    <row r="772">
      <c r="A772" s="58"/>
      <c r="B772" s="104"/>
      <c r="C772" s="56"/>
      <c r="D772" s="58"/>
      <c r="E772" s="58"/>
      <c r="F772" s="58"/>
      <c r="G772" s="58"/>
      <c r="H772" s="58"/>
      <c r="I772" s="58"/>
      <c r="J772" s="58"/>
      <c r="K772" s="58"/>
      <c r="L772" s="56"/>
      <c r="M772" s="56"/>
      <c r="N772" s="36"/>
      <c r="O772" s="57"/>
    </row>
    <row r="773">
      <c r="A773" s="58"/>
      <c r="B773" s="104"/>
      <c r="C773" s="56"/>
      <c r="D773" s="58"/>
      <c r="E773" s="58"/>
      <c r="F773" s="58"/>
      <c r="G773" s="58"/>
      <c r="H773" s="58"/>
      <c r="I773" s="58"/>
      <c r="J773" s="58"/>
      <c r="K773" s="58"/>
      <c r="L773" s="56"/>
      <c r="M773" s="56"/>
      <c r="N773" s="36"/>
      <c r="O773" s="57"/>
    </row>
    <row r="774">
      <c r="A774" s="58"/>
      <c r="B774" s="104"/>
      <c r="C774" s="56"/>
      <c r="D774" s="58"/>
      <c r="E774" s="58"/>
      <c r="F774" s="58"/>
      <c r="G774" s="58"/>
      <c r="H774" s="58"/>
      <c r="I774" s="58"/>
      <c r="J774" s="58"/>
      <c r="K774" s="58"/>
      <c r="L774" s="56"/>
      <c r="M774" s="56"/>
      <c r="N774" s="36"/>
      <c r="O774" s="57"/>
    </row>
    <row r="775">
      <c r="A775" s="58"/>
      <c r="B775" s="104"/>
      <c r="C775" s="56"/>
      <c r="D775" s="58"/>
      <c r="E775" s="58"/>
      <c r="F775" s="58"/>
      <c r="G775" s="58"/>
      <c r="H775" s="58"/>
      <c r="I775" s="58"/>
      <c r="J775" s="58"/>
      <c r="K775" s="58"/>
      <c r="L775" s="56"/>
      <c r="M775" s="56"/>
      <c r="N775" s="36"/>
      <c r="O775" s="57"/>
    </row>
    <row r="776">
      <c r="A776" s="58"/>
      <c r="B776" s="104"/>
      <c r="C776" s="56"/>
      <c r="D776" s="58"/>
      <c r="E776" s="58"/>
      <c r="F776" s="58"/>
      <c r="G776" s="58"/>
      <c r="H776" s="58"/>
      <c r="I776" s="58"/>
      <c r="J776" s="58"/>
      <c r="K776" s="58"/>
      <c r="L776" s="56"/>
      <c r="M776" s="56"/>
      <c r="N776" s="36"/>
      <c r="O776" s="57"/>
    </row>
    <row r="777">
      <c r="A777" s="58"/>
      <c r="B777" s="104"/>
      <c r="C777" s="56"/>
      <c r="D777" s="58"/>
      <c r="E777" s="58"/>
      <c r="F777" s="58"/>
      <c r="G777" s="58"/>
      <c r="H777" s="58"/>
      <c r="I777" s="58"/>
      <c r="J777" s="58"/>
      <c r="K777" s="58"/>
      <c r="L777" s="56"/>
      <c r="M777" s="56"/>
      <c r="N777" s="36"/>
      <c r="O777" s="57"/>
    </row>
    <row r="778">
      <c r="A778" s="58"/>
      <c r="B778" s="104"/>
      <c r="C778" s="56"/>
      <c r="D778" s="58"/>
      <c r="E778" s="58"/>
      <c r="F778" s="58"/>
      <c r="G778" s="58"/>
      <c r="H778" s="58"/>
      <c r="I778" s="58"/>
      <c r="J778" s="58"/>
      <c r="K778" s="58"/>
      <c r="L778" s="56"/>
      <c r="M778" s="56"/>
      <c r="N778" s="36"/>
      <c r="O778" s="57"/>
    </row>
    <row r="779">
      <c r="A779" s="58"/>
      <c r="B779" s="104"/>
      <c r="C779" s="56"/>
      <c r="D779" s="58"/>
      <c r="E779" s="58"/>
      <c r="F779" s="58"/>
      <c r="G779" s="58"/>
      <c r="H779" s="58"/>
      <c r="I779" s="58"/>
      <c r="J779" s="58"/>
      <c r="K779" s="58"/>
      <c r="L779" s="56"/>
      <c r="M779" s="56"/>
      <c r="N779" s="36"/>
      <c r="O779" s="57"/>
    </row>
    <row r="780">
      <c r="A780" s="58"/>
      <c r="B780" s="104"/>
      <c r="C780" s="56"/>
      <c r="D780" s="58"/>
      <c r="E780" s="58"/>
      <c r="F780" s="58"/>
      <c r="G780" s="58"/>
      <c r="H780" s="58"/>
      <c r="I780" s="58"/>
      <c r="J780" s="58"/>
      <c r="K780" s="58"/>
      <c r="L780" s="56"/>
      <c r="M780" s="56"/>
      <c r="N780" s="36"/>
      <c r="O780" s="57"/>
    </row>
    <row r="781">
      <c r="A781" s="58"/>
      <c r="B781" s="104"/>
      <c r="C781" s="56"/>
      <c r="D781" s="58"/>
      <c r="E781" s="58"/>
      <c r="F781" s="58"/>
      <c r="G781" s="58"/>
      <c r="H781" s="58"/>
      <c r="I781" s="58"/>
      <c r="J781" s="58"/>
      <c r="K781" s="58"/>
      <c r="L781" s="56"/>
      <c r="M781" s="56"/>
      <c r="N781" s="36"/>
      <c r="O781" s="57"/>
    </row>
    <row r="782">
      <c r="A782" s="58"/>
      <c r="B782" s="104"/>
      <c r="C782" s="56"/>
      <c r="D782" s="58"/>
      <c r="E782" s="58"/>
      <c r="F782" s="58"/>
      <c r="G782" s="58"/>
      <c r="H782" s="58"/>
      <c r="I782" s="58"/>
      <c r="J782" s="58"/>
      <c r="K782" s="58"/>
      <c r="L782" s="56"/>
      <c r="M782" s="56"/>
      <c r="N782" s="36"/>
      <c r="O782" s="57"/>
    </row>
    <row r="783">
      <c r="A783" s="58"/>
      <c r="B783" s="104"/>
      <c r="C783" s="56"/>
      <c r="D783" s="58"/>
      <c r="E783" s="58"/>
      <c r="F783" s="58"/>
      <c r="G783" s="58"/>
      <c r="H783" s="58"/>
      <c r="I783" s="58"/>
      <c r="J783" s="58"/>
      <c r="K783" s="58"/>
      <c r="L783" s="56"/>
      <c r="M783" s="56"/>
      <c r="N783" s="36"/>
      <c r="O783" s="57"/>
    </row>
    <row r="784">
      <c r="A784" s="58"/>
      <c r="B784" s="104"/>
      <c r="C784" s="56"/>
      <c r="D784" s="58"/>
      <c r="E784" s="58"/>
      <c r="F784" s="58"/>
      <c r="G784" s="58"/>
      <c r="H784" s="58"/>
      <c r="I784" s="58"/>
      <c r="J784" s="58"/>
      <c r="K784" s="58"/>
      <c r="L784" s="56"/>
      <c r="M784" s="56"/>
      <c r="N784" s="36"/>
      <c r="O784" s="57"/>
    </row>
    <row r="785">
      <c r="A785" s="58"/>
      <c r="B785" s="104"/>
      <c r="C785" s="56"/>
      <c r="D785" s="58"/>
      <c r="E785" s="58"/>
      <c r="F785" s="58"/>
      <c r="G785" s="58"/>
      <c r="H785" s="58"/>
      <c r="I785" s="58"/>
      <c r="J785" s="58"/>
      <c r="K785" s="58"/>
      <c r="L785" s="56"/>
      <c r="M785" s="56"/>
      <c r="N785" s="36"/>
      <c r="O785" s="57"/>
    </row>
    <row r="786">
      <c r="A786" s="58"/>
      <c r="B786" s="104"/>
      <c r="C786" s="56"/>
      <c r="D786" s="58"/>
      <c r="E786" s="58"/>
      <c r="F786" s="58"/>
      <c r="G786" s="58"/>
      <c r="H786" s="58"/>
      <c r="I786" s="58"/>
      <c r="J786" s="58"/>
      <c r="K786" s="58"/>
      <c r="L786" s="56"/>
      <c r="M786" s="56"/>
      <c r="N786" s="36"/>
      <c r="O786" s="57"/>
    </row>
    <row r="787">
      <c r="A787" s="58"/>
      <c r="B787" s="104"/>
      <c r="C787" s="56"/>
      <c r="D787" s="58"/>
      <c r="E787" s="58"/>
      <c r="F787" s="58"/>
      <c r="G787" s="58"/>
      <c r="H787" s="58"/>
      <c r="I787" s="58"/>
      <c r="J787" s="58"/>
      <c r="K787" s="58"/>
      <c r="L787" s="56"/>
      <c r="M787" s="56"/>
      <c r="N787" s="36"/>
      <c r="O787" s="57"/>
    </row>
    <row r="788">
      <c r="A788" s="58"/>
      <c r="B788" s="104"/>
      <c r="C788" s="56"/>
      <c r="D788" s="58"/>
      <c r="E788" s="58"/>
      <c r="F788" s="58"/>
      <c r="G788" s="58"/>
      <c r="H788" s="58"/>
      <c r="I788" s="58"/>
      <c r="J788" s="58"/>
      <c r="K788" s="58"/>
      <c r="L788" s="56"/>
      <c r="M788" s="56"/>
      <c r="N788" s="36"/>
      <c r="O788" s="57"/>
    </row>
    <row r="789">
      <c r="A789" s="58"/>
      <c r="B789" s="104"/>
      <c r="C789" s="56"/>
      <c r="D789" s="58"/>
      <c r="E789" s="58"/>
      <c r="F789" s="58"/>
      <c r="G789" s="58"/>
      <c r="H789" s="58"/>
      <c r="I789" s="58"/>
      <c r="J789" s="58"/>
      <c r="K789" s="58"/>
      <c r="L789" s="56"/>
      <c r="M789" s="56"/>
      <c r="N789" s="36"/>
      <c r="O789" s="57"/>
    </row>
    <row r="790">
      <c r="A790" s="58"/>
      <c r="B790" s="104"/>
      <c r="C790" s="56"/>
      <c r="D790" s="58"/>
      <c r="E790" s="58"/>
      <c r="F790" s="58"/>
      <c r="G790" s="58"/>
      <c r="H790" s="58"/>
      <c r="I790" s="58"/>
      <c r="J790" s="58"/>
      <c r="K790" s="58"/>
      <c r="L790" s="56"/>
      <c r="M790" s="56"/>
      <c r="N790" s="36"/>
      <c r="O790" s="57"/>
    </row>
    <row r="791">
      <c r="A791" s="58"/>
      <c r="B791" s="104"/>
      <c r="C791" s="56"/>
      <c r="D791" s="58"/>
      <c r="E791" s="58"/>
      <c r="F791" s="58"/>
      <c r="G791" s="58"/>
      <c r="H791" s="58"/>
      <c r="I791" s="58"/>
      <c r="J791" s="58"/>
      <c r="K791" s="58"/>
      <c r="L791" s="56"/>
      <c r="M791" s="56"/>
      <c r="N791" s="36"/>
      <c r="O791" s="57"/>
    </row>
    <row r="792">
      <c r="A792" s="58"/>
      <c r="B792" s="104"/>
      <c r="C792" s="56"/>
      <c r="D792" s="58"/>
      <c r="E792" s="58"/>
      <c r="F792" s="58"/>
      <c r="G792" s="58"/>
      <c r="H792" s="58"/>
      <c r="I792" s="58"/>
      <c r="J792" s="58"/>
      <c r="K792" s="58"/>
      <c r="L792" s="56"/>
      <c r="M792" s="56"/>
      <c r="N792" s="36"/>
      <c r="O792" s="57"/>
    </row>
    <row r="793">
      <c r="A793" s="58"/>
      <c r="B793" s="104"/>
      <c r="C793" s="56"/>
      <c r="D793" s="58"/>
      <c r="E793" s="58"/>
      <c r="F793" s="58"/>
      <c r="G793" s="58"/>
      <c r="H793" s="58"/>
      <c r="I793" s="58"/>
      <c r="J793" s="58"/>
      <c r="K793" s="58"/>
      <c r="L793" s="56"/>
      <c r="M793" s="56"/>
      <c r="N793" s="36"/>
      <c r="O793" s="57"/>
    </row>
    <row r="794">
      <c r="A794" s="58"/>
      <c r="B794" s="104"/>
      <c r="C794" s="56"/>
      <c r="D794" s="58"/>
      <c r="E794" s="58"/>
      <c r="F794" s="58"/>
      <c r="G794" s="58"/>
      <c r="H794" s="58"/>
      <c r="I794" s="58"/>
      <c r="J794" s="58"/>
      <c r="K794" s="58"/>
      <c r="L794" s="56"/>
      <c r="M794" s="56"/>
      <c r="N794" s="36"/>
      <c r="O794" s="57"/>
    </row>
    <row r="795">
      <c r="A795" s="58"/>
      <c r="B795" s="104"/>
      <c r="C795" s="56"/>
      <c r="D795" s="58"/>
      <c r="E795" s="58"/>
      <c r="F795" s="58"/>
      <c r="G795" s="58"/>
      <c r="H795" s="58"/>
      <c r="I795" s="58"/>
      <c r="J795" s="58"/>
      <c r="K795" s="58"/>
      <c r="L795" s="56"/>
      <c r="M795" s="56"/>
      <c r="N795" s="36"/>
      <c r="O795" s="57"/>
    </row>
    <row r="796">
      <c r="A796" s="58"/>
      <c r="B796" s="104"/>
      <c r="C796" s="56"/>
      <c r="D796" s="58"/>
      <c r="E796" s="58"/>
      <c r="F796" s="58"/>
      <c r="G796" s="58"/>
      <c r="H796" s="58"/>
      <c r="I796" s="58"/>
      <c r="J796" s="58"/>
      <c r="K796" s="58"/>
      <c r="L796" s="56"/>
      <c r="M796" s="56"/>
      <c r="N796" s="36"/>
      <c r="O796" s="57"/>
    </row>
    <row r="797">
      <c r="A797" s="58"/>
      <c r="B797" s="104"/>
      <c r="C797" s="56"/>
      <c r="D797" s="58"/>
      <c r="E797" s="58"/>
      <c r="F797" s="58"/>
      <c r="G797" s="58"/>
      <c r="H797" s="58"/>
      <c r="I797" s="58"/>
      <c r="J797" s="58"/>
      <c r="K797" s="58"/>
      <c r="L797" s="56"/>
      <c r="M797" s="56"/>
      <c r="N797" s="36"/>
      <c r="O797" s="57"/>
    </row>
    <row r="798">
      <c r="A798" s="58"/>
      <c r="B798" s="104"/>
      <c r="C798" s="56"/>
      <c r="D798" s="58"/>
      <c r="E798" s="58"/>
      <c r="F798" s="58"/>
      <c r="G798" s="58"/>
      <c r="H798" s="58"/>
      <c r="I798" s="58"/>
      <c r="J798" s="58"/>
      <c r="K798" s="58"/>
      <c r="L798" s="56"/>
      <c r="M798" s="56"/>
      <c r="N798" s="36"/>
      <c r="O798" s="57"/>
    </row>
    <row r="799">
      <c r="A799" s="58"/>
      <c r="B799" s="104"/>
      <c r="C799" s="56"/>
      <c r="D799" s="58"/>
      <c r="E799" s="58"/>
      <c r="F799" s="58"/>
      <c r="G799" s="58"/>
      <c r="H799" s="58"/>
      <c r="I799" s="58"/>
      <c r="J799" s="58"/>
      <c r="K799" s="58"/>
      <c r="L799" s="56"/>
      <c r="M799" s="56"/>
      <c r="N799" s="36"/>
      <c r="O799" s="57"/>
    </row>
    <row r="800">
      <c r="A800" s="58"/>
      <c r="B800" s="104"/>
      <c r="C800" s="56"/>
      <c r="D800" s="58"/>
      <c r="E800" s="58"/>
      <c r="F800" s="58"/>
      <c r="G800" s="58"/>
      <c r="H800" s="58"/>
      <c r="I800" s="58"/>
      <c r="J800" s="58"/>
      <c r="K800" s="58"/>
      <c r="L800" s="56"/>
      <c r="M800" s="56"/>
      <c r="N800" s="36"/>
      <c r="O800" s="57"/>
    </row>
    <row r="801">
      <c r="A801" s="58"/>
      <c r="B801" s="104"/>
      <c r="C801" s="56"/>
      <c r="D801" s="58"/>
      <c r="E801" s="58"/>
      <c r="F801" s="58"/>
      <c r="G801" s="58"/>
      <c r="H801" s="58"/>
      <c r="I801" s="58"/>
      <c r="J801" s="58"/>
      <c r="K801" s="58"/>
      <c r="L801" s="56"/>
      <c r="M801" s="56"/>
      <c r="N801" s="36"/>
      <c r="O801" s="57"/>
    </row>
    <row r="802">
      <c r="A802" s="58"/>
      <c r="B802" s="104"/>
      <c r="C802" s="56"/>
      <c r="D802" s="58"/>
      <c r="E802" s="58"/>
      <c r="F802" s="58"/>
      <c r="G802" s="58"/>
      <c r="H802" s="58"/>
      <c r="I802" s="58"/>
      <c r="J802" s="58"/>
      <c r="K802" s="58"/>
      <c r="L802" s="56"/>
      <c r="M802" s="56"/>
      <c r="N802" s="36"/>
      <c r="O802" s="57"/>
    </row>
    <row r="803">
      <c r="A803" s="58"/>
      <c r="B803" s="104"/>
      <c r="C803" s="56"/>
      <c r="D803" s="58"/>
      <c r="E803" s="58"/>
      <c r="F803" s="58"/>
      <c r="G803" s="58"/>
      <c r="H803" s="58"/>
      <c r="I803" s="58"/>
      <c r="J803" s="58"/>
      <c r="K803" s="58"/>
      <c r="L803" s="56"/>
      <c r="M803" s="56"/>
      <c r="N803" s="36"/>
      <c r="O803" s="57"/>
    </row>
    <row r="804">
      <c r="A804" s="58"/>
      <c r="B804" s="104"/>
      <c r="C804" s="56"/>
      <c r="D804" s="58"/>
      <c r="E804" s="58"/>
      <c r="F804" s="58"/>
      <c r="G804" s="58"/>
      <c r="H804" s="58"/>
      <c r="I804" s="58"/>
      <c r="J804" s="58"/>
      <c r="K804" s="58"/>
      <c r="L804" s="56"/>
      <c r="M804" s="56"/>
      <c r="N804" s="36"/>
      <c r="O804" s="57"/>
    </row>
    <row r="805">
      <c r="A805" s="58"/>
      <c r="B805" s="104"/>
      <c r="C805" s="56"/>
      <c r="D805" s="58"/>
      <c r="E805" s="58"/>
      <c r="F805" s="58"/>
      <c r="G805" s="58"/>
      <c r="H805" s="58"/>
      <c r="I805" s="58"/>
      <c r="J805" s="58"/>
      <c r="K805" s="58"/>
      <c r="L805" s="56"/>
      <c r="M805" s="56"/>
      <c r="N805" s="36"/>
      <c r="O805" s="57"/>
    </row>
    <row r="806">
      <c r="A806" s="58"/>
      <c r="B806" s="104"/>
      <c r="C806" s="56"/>
      <c r="D806" s="58"/>
      <c r="E806" s="58"/>
      <c r="F806" s="58"/>
      <c r="G806" s="58"/>
      <c r="H806" s="58"/>
      <c r="I806" s="58"/>
      <c r="J806" s="58"/>
      <c r="K806" s="58"/>
      <c r="L806" s="56"/>
      <c r="M806" s="56"/>
      <c r="N806" s="36"/>
      <c r="O806" s="57"/>
    </row>
    <row r="807">
      <c r="A807" s="58"/>
      <c r="B807" s="104"/>
      <c r="C807" s="56"/>
      <c r="D807" s="58"/>
      <c r="E807" s="58"/>
      <c r="F807" s="58"/>
      <c r="G807" s="58"/>
      <c r="H807" s="58"/>
      <c r="I807" s="58"/>
      <c r="J807" s="58"/>
      <c r="K807" s="58"/>
      <c r="L807" s="56"/>
      <c r="M807" s="56"/>
      <c r="N807" s="36"/>
      <c r="O807" s="57"/>
    </row>
    <row r="808">
      <c r="A808" s="58"/>
      <c r="B808" s="104"/>
      <c r="C808" s="56"/>
      <c r="D808" s="58"/>
      <c r="E808" s="58"/>
      <c r="F808" s="58"/>
      <c r="G808" s="58"/>
      <c r="H808" s="58"/>
      <c r="I808" s="58"/>
      <c r="J808" s="58"/>
      <c r="K808" s="58"/>
      <c r="L808" s="56"/>
      <c r="M808" s="56"/>
      <c r="N808" s="36"/>
      <c r="O808" s="57"/>
    </row>
    <row r="809">
      <c r="A809" s="58"/>
      <c r="B809" s="104"/>
      <c r="C809" s="56"/>
      <c r="D809" s="58"/>
      <c r="E809" s="58"/>
      <c r="F809" s="58"/>
      <c r="G809" s="58"/>
      <c r="H809" s="58"/>
      <c r="I809" s="58"/>
      <c r="J809" s="58"/>
      <c r="K809" s="58"/>
      <c r="L809" s="56"/>
      <c r="M809" s="56"/>
      <c r="N809" s="36"/>
      <c r="O809" s="57"/>
    </row>
    <row r="810">
      <c r="A810" s="58"/>
      <c r="B810" s="104"/>
      <c r="C810" s="56"/>
      <c r="D810" s="58"/>
      <c r="E810" s="58"/>
      <c r="F810" s="58"/>
      <c r="G810" s="58"/>
      <c r="H810" s="58"/>
      <c r="I810" s="58"/>
      <c r="J810" s="58"/>
      <c r="K810" s="58"/>
      <c r="L810" s="56"/>
      <c r="M810" s="56"/>
      <c r="N810" s="36"/>
      <c r="O810" s="57"/>
    </row>
    <row r="811">
      <c r="A811" s="58"/>
      <c r="B811" s="104"/>
      <c r="C811" s="56"/>
      <c r="D811" s="58"/>
      <c r="E811" s="58"/>
      <c r="F811" s="58"/>
      <c r="G811" s="58"/>
      <c r="H811" s="58"/>
      <c r="I811" s="58"/>
      <c r="J811" s="58"/>
      <c r="K811" s="58"/>
      <c r="L811" s="56"/>
      <c r="M811" s="56"/>
      <c r="N811" s="36"/>
      <c r="O811" s="57"/>
    </row>
    <row r="812">
      <c r="A812" s="58"/>
      <c r="B812" s="104"/>
      <c r="C812" s="56"/>
      <c r="D812" s="58"/>
      <c r="E812" s="58"/>
      <c r="F812" s="58"/>
      <c r="G812" s="58"/>
      <c r="H812" s="58"/>
      <c r="I812" s="58"/>
      <c r="J812" s="58"/>
      <c r="K812" s="58"/>
      <c r="L812" s="56"/>
      <c r="M812" s="56"/>
      <c r="N812" s="36"/>
      <c r="O812" s="57"/>
    </row>
    <row r="813">
      <c r="A813" s="58"/>
      <c r="B813" s="104"/>
      <c r="C813" s="56"/>
      <c r="D813" s="58"/>
      <c r="E813" s="58"/>
      <c r="F813" s="58"/>
      <c r="G813" s="58"/>
      <c r="H813" s="58"/>
      <c r="I813" s="58"/>
      <c r="J813" s="58"/>
      <c r="K813" s="58"/>
      <c r="L813" s="56"/>
      <c r="M813" s="56"/>
      <c r="N813" s="36"/>
      <c r="O813" s="57"/>
    </row>
    <row r="814">
      <c r="A814" s="58"/>
      <c r="B814" s="104"/>
      <c r="C814" s="56"/>
      <c r="D814" s="58"/>
      <c r="E814" s="58"/>
      <c r="F814" s="58"/>
      <c r="G814" s="58"/>
      <c r="H814" s="58"/>
      <c r="I814" s="58"/>
      <c r="J814" s="58"/>
      <c r="K814" s="58"/>
      <c r="L814" s="56"/>
      <c r="M814" s="56"/>
      <c r="N814" s="36"/>
      <c r="O814" s="57"/>
    </row>
    <row r="815">
      <c r="A815" s="58"/>
      <c r="B815" s="104"/>
      <c r="C815" s="56"/>
      <c r="D815" s="58"/>
      <c r="E815" s="58"/>
      <c r="F815" s="58"/>
      <c r="G815" s="58"/>
      <c r="H815" s="58"/>
      <c r="I815" s="58"/>
      <c r="J815" s="58"/>
      <c r="K815" s="58"/>
      <c r="L815" s="56"/>
      <c r="M815" s="56"/>
      <c r="N815" s="36"/>
      <c r="O815" s="57"/>
    </row>
    <row r="816">
      <c r="A816" s="58"/>
      <c r="B816" s="104"/>
      <c r="C816" s="56"/>
      <c r="D816" s="58"/>
      <c r="E816" s="58"/>
      <c r="F816" s="58"/>
      <c r="G816" s="58"/>
      <c r="H816" s="58"/>
      <c r="I816" s="58"/>
      <c r="J816" s="58"/>
      <c r="K816" s="58"/>
      <c r="L816" s="56"/>
      <c r="M816" s="56"/>
      <c r="N816" s="36"/>
      <c r="O816" s="57"/>
    </row>
    <row r="817">
      <c r="A817" s="58"/>
      <c r="B817" s="104"/>
      <c r="C817" s="56"/>
      <c r="D817" s="58"/>
      <c r="E817" s="58"/>
      <c r="F817" s="58"/>
      <c r="G817" s="58"/>
      <c r="H817" s="58"/>
      <c r="I817" s="58"/>
      <c r="J817" s="58"/>
      <c r="K817" s="58"/>
      <c r="L817" s="56"/>
      <c r="M817" s="56"/>
      <c r="N817" s="36"/>
      <c r="O817" s="57"/>
    </row>
    <row r="818">
      <c r="A818" s="58"/>
      <c r="B818" s="104"/>
      <c r="C818" s="56"/>
      <c r="D818" s="58"/>
      <c r="E818" s="58"/>
      <c r="F818" s="58"/>
      <c r="G818" s="58"/>
      <c r="H818" s="58"/>
      <c r="I818" s="58"/>
      <c r="J818" s="58"/>
      <c r="K818" s="58"/>
      <c r="L818" s="56"/>
      <c r="M818" s="56"/>
      <c r="N818" s="36"/>
      <c r="O818" s="57"/>
    </row>
    <row r="819">
      <c r="A819" s="58"/>
      <c r="B819" s="104"/>
      <c r="C819" s="56"/>
      <c r="D819" s="58"/>
      <c r="E819" s="58"/>
      <c r="F819" s="58"/>
      <c r="G819" s="58"/>
      <c r="H819" s="58"/>
      <c r="I819" s="58"/>
      <c r="J819" s="58"/>
      <c r="K819" s="58"/>
      <c r="L819" s="56"/>
      <c r="M819" s="56"/>
      <c r="N819" s="36"/>
      <c r="O819" s="57"/>
    </row>
    <row r="820">
      <c r="A820" s="58"/>
      <c r="B820" s="104"/>
      <c r="C820" s="56"/>
      <c r="D820" s="58"/>
      <c r="E820" s="58"/>
      <c r="F820" s="58"/>
      <c r="G820" s="58"/>
      <c r="H820" s="58"/>
      <c r="I820" s="58"/>
      <c r="J820" s="58"/>
      <c r="K820" s="58"/>
      <c r="L820" s="56"/>
      <c r="M820" s="56"/>
      <c r="N820" s="36"/>
      <c r="O820" s="57"/>
    </row>
    <row r="821">
      <c r="A821" s="58"/>
      <c r="B821" s="104"/>
      <c r="C821" s="56"/>
      <c r="D821" s="58"/>
      <c r="E821" s="58"/>
      <c r="F821" s="58"/>
      <c r="G821" s="58"/>
      <c r="H821" s="58"/>
      <c r="I821" s="58"/>
      <c r="J821" s="58"/>
      <c r="K821" s="58"/>
      <c r="L821" s="56"/>
      <c r="M821" s="56"/>
      <c r="N821" s="36"/>
      <c r="O821" s="57"/>
    </row>
    <row r="822">
      <c r="A822" s="58"/>
      <c r="B822" s="104"/>
      <c r="C822" s="56"/>
      <c r="D822" s="58"/>
      <c r="E822" s="58"/>
      <c r="F822" s="58"/>
      <c r="G822" s="58"/>
      <c r="H822" s="58"/>
      <c r="I822" s="58"/>
      <c r="J822" s="58"/>
      <c r="K822" s="58"/>
      <c r="L822" s="56"/>
      <c r="M822" s="56"/>
      <c r="N822" s="36"/>
      <c r="O822" s="57"/>
    </row>
    <row r="823">
      <c r="A823" s="58"/>
      <c r="B823" s="104"/>
      <c r="C823" s="56"/>
      <c r="D823" s="58"/>
      <c r="E823" s="58"/>
      <c r="F823" s="58"/>
      <c r="G823" s="58"/>
      <c r="H823" s="58"/>
      <c r="I823" s="58"/>
      <c r="J823" s="58"/>
      <c r="K823" s="58"/>
      <c r="L823" s="56"/>
      <c r="M823" s="56"/>
      <c r="N823" s="36"/>
      <c r="O823" s="57"/>
    </row>
    <row r="824">
      <c r="A824" s="58"/>
      <c r="B824" s="104"/>
      <c r="C824" s="56"/>
      <c r="D824" s="58"/>
      <c r="E824" s="58"/>
      <c r="F824" s="58"/>
      <c r="G824" s="58"/>
      <c r="H824" s="58"/>
      <c r="I824" s="58"/>
      <c r="J824" s="58"/>
      <c r="K824" s="58"/>
      <c r="L824" s="56"/>
      <c r="M824" s="56"/>
      <c r="N824" s="36"/>
      <c r="O824" s="57"/>
    </row>
    <row r="825">
      <c r="A825" s="58"/>
      <c r="B825" s="104"/>
      <c r="C825" s="56"/>
      <c r="D825" s="58"/>
      <c r="E825" s="58"/>
      <c r="F825" s="58"/>
      <c r="G825" s="58"/>
      <c r="H825" s="58"/>
      <c r="I825" s="58"/>
      <c r="J825" s="58"/>
      <c r="K825" s="58"/>
      <c r="L825" s="56"/>
      <c r="M825" s="56"/>
      <c r="N825" s="36"/>
      <c r="O825" s="57"/>
    </row>
    <row r="826">
      <c r="A826" s="58"/>
      <c r="B826" s="104"/>
      <c r="C826" s="56"/>
      <c r="D826" s="58"/>
      <c r="E826" s="58"/>
      <c r="F826" s="58"/>
      <c r="G826" s="58"/>
      <c r="H826" s="58"/>
      <c r="I826" s="58"/>
      <c r="J826" s="58"/>
      <c r="K826" s="58"/>
      <c r="L826" s="56"/>
      <c r="M826" s="56"/>
      <c r="N826" s="36"/>
      <c r="O826" s="57"/>
    </row>
    <row r="827">
      <c r="A827" s="58"/>
      <c r="B827" s="104"/>
      <c r="C827" s="56"/>
      <c r="D827" s="58"/>
      <c r="E827" s="58"/>
      <c r="F827" s="58"/>
      <c r="G827" s="58"/>
      <c r="H827" s="58"/>
      <c r="I827" s="58"/>
      <c r="J827" s="58"/>
      <c r="K827" s="58"/>
      <c r="L827" s="56"/>
      <c r="M827" s="56"/>
      <c r="N827" s="36"/>
      <c r="O827" s="57"/>
    </row>
    <row r="828">
      <c r="A828" s="58"/>
      <c r="B828" s="104"/>
      <c r="C828" s="56"/>
      <c r="D828" s="58"/>
      <c r="E828" s="58"/>
      <c r="F828" s="58"/>
      <c r="G828" s="58"/>
      <c r="H828" s="58"/>
      <c r="I828" s="58"/>
      <c r="J828" s="58"/>
      <c r="K828" s="58"/>
      <c r="L828" s="56"/>
      <c r="M828" s="56"/>
      <c r="N828" s="36"/>
      <c r="O828" s="57"/>
    </row>
    <row r="829">
      <c r="A829" s="58"/>
      <c r="B829" s="104"/>
      <c r="C829" s="56"/>
      <c r="D829" s="58"/>
      <c r="E829" s="58"/>
      <c r="F829" s="58"/>
      <c r="G829" s="58"/>
      <c r="H829" s="58"/>
      <c r="I829" s="58"/>
      <c r="J829" s="58"/>
      <c r="K829" s="58"/>
      <c r="L829" s="56"/>
      <c r="M829" s="56"/>
      <c r="N829" s="36"/>
      <c r="O829" s="57"/>
    </row>
    <row r="830">
      <c r="A830" s="58"/>
      <c r="B830" s="104"/>
      <c r="C830" s="56"/>
      <c r="D830" s="58"/>
      <c r="E830" s="58"/>
      <c r="F830" s="58"/>
      <c r="G830" s="58"/>
      <c r="H830" s="58"/>
      <c r="I830" s="58"/>
      <c r="J830" s="58"/>
      <c r="K830" s="58"/>
      <c r="L830" s="56"/>
      <c r="M830" s="56"/>
      <c r="N830" s="36"/>
      <c r="O830" s="57"/>
    </row>
    <row r="831">
      <c r="A831" s="58"/>
      <c r="B831" s="104"/>
      <c r="C831" s="56"/>
      <c r="D831" s="58"/>
      <c r="E831" s="58"/>
      <c r="F831" s="58"/>
      <c r="G831" s="58"/>
      <c r="H831" s="58"/>
      <c r="I831" s="58"/>
      <c r="J831" s="58"/>
      <c r="K831" s="58"/>
      <c r="L831" s="56"/>
      <c r="M831" s="56"/>
      <c r="N831" s="36"/>
      <c r="O831" s="57"/>
    </row>
    <row r="832">
      <c r="A832" s="58"/>
      <c r="B832" s="104"/>
      <c r="C832" s="56"/>
      <c r="D832" s="58"/>
      <c r="E832" s="58"/>
      <c r="F832" s="58"/>
      <c r="G832" s="58"/>
      <c r="H832" s="58"/>
      <c r="I832" s="58"/>
      <c r="J832" s="58"/>
      <c r="K832" s="58"/>
      <c r="L832" s="56"/>
      <c r="M832" s="56"/>
      <c r="N832" s="36"/>
      <c r="O832" s="57"/>
    </row>
    <row r="833">
      <c r="A833" s="58"/>
      <c r="B833" s="104"/>
      <c r="C833" s="56"/>
      <c r="D833" s="58"/>
      <c r="E833" s="58"/>
      <c r="F833" s="58"/>
      <c r="G833" s="58"/>
      <c r="H833" s="58"/>
      <c r="I833" s="58"/>
      <c r="J833" s="58"/>
      <c r="K833" s="58"/>
      <c r="L833" s="56"/>
      <c r="M833" s="56"/>
      <c r="N833" s="36"/>
      <c r="O833" s="57"/>
    </row>
    <row r="834">
      <c r="A834" s="58"/>
      <c r="B834" s="104"/>
      <c r="C834" s="56"/>
      <c r="D834" s="58"/>
      <c r="E834" s="58"/>
      <c r="F834" s="58"/>
      <c r="G834" s="58"/>
      <c r="H834" s="58"/>
      <c r="I834" s="58"/>
      <c r="J834" s="58"/>
      <c r="K834" s="58"/>
      <c r="L834" s="56"/>
      <c r="M834" s="56"/>
      <c r="N834" s="36"/>
      <c r="O834" s="57"/>
    </row>
    <row r="835">
      <c r="A835" s="58"/>
      <c r="B835" s="104"/>
      <c r="C835" s="56"/>
      <c r="D835" s="58"/>
      <c r="E835" s="58"/>
      <c r="F835" s="58"/>
      <c r="G835" s="58"/>
      <c r="H835" s="58"/>
      <c r="I835" s="58"/>
      <c r="J835" s="58"/>
      <c r="K835" s="58"/>
      <c r="L835" s="56"/>
      <c r="M835" s="56"/>
      <c r="N835" s="36"/>
      <c r="O835" s="57"/>
    </row>
    <row r="836">
      <c r="A836" s="58"/>
      <c r="B836" s="104"/>
      <c r="C836" s="56"/>
      <c r="D836" s="58"/>
      <c r="E836" s="58"/>
      <c r="F836" s="58"/>
      <c r="G836" s="58"/>
      <c r="H836" s="58"/>
      <c r="I836" s="58"/>
      <c r="J836" s="58"/>
      <c r="K836" s="58"/>
      <c r="L836" s="56"/>
      <c r="M836" s="56"/>
      <c r="N836" s="36"/>
      <c r="O836" s="57"/>
    </row>
    <row r="837">
      <c r="A837" s="58"/>
      <c r="B837" s="104"/>
      <c r="C837" s="56"/>
      <c r="D837" s="58"/>
      <c r="E837" s="58"/>
      <c r="F837" s="58"/>
      <c r="G837" s="58"/>
      <c r="H837" s="58"/>
      <c r="I837" s="58"/>
      <c r="J837" s="58"/>
      <c r="K837" s="58"/>
      <c r="L837" s="56"/>
      <c r="M837" s="56"/>
      <c r="N837" s="36"/>
      <c r="O837" s="57"/>
    </row>
    <row r="838">
      <c r="A838" s="58"/>
      <c r="B838" s="104"/>
      <c r="C838" s="56"/>
      <c r="D838" s="58"/>
      <c r="E838" s="58"/>
      <c r="F838" s="58"/>
      <c r="G838" s="58"/>
      <c r="H838" s="58"/>
      <c r="I838" s="58"/>
      <c r="J838" s="58"/>
      <c r="K838" s="58"/>
      <c r="L838" s="56"/>
      <c r="M838" s="56"/>
      <c r="N838" s="36"/>
      <c r="O838" s="57"/>
    </row>
    <row r="839">
      <c r="A839" s="58"/>
      <c r="B839" s="104"/>
      <c r="C839" s="56"/>
      <c r="D839" s="58"/>
      <c r="E839" s="58"/>
      <c r="F839" s="58"/>
      <c r="G839" s="58"/>
      <c r="H839" s="58"/>
      <c r="I839" s="58"/>
      <c r="J839" s="58"/>
      <c r="K839" s="58"/>
      <c r="L839" s="56"/>
      <c r="M839" s="56"/>
      <c r="N839" s="36"/>
      <c r="O839" s="57"/>
    </row>
    <row r="840">
      <c r="A840" s="58"/>
      <c r="B840" s="104"/>
      <c r="C840" s="56"/>
      <c r="D840" s="58"/>
      <c r="E840" s="58"/>
      <c r="F840" s="58"/>
      <c r="G840" s="58"/>
      <c r="H840" s="58"/>
      <c r="I840" s="58"/>
      <c r="J840" s="58"/>
      <c r="K840" s="58"/>
      <c r="L840" s="56"/>
      <c r="M840" s="56"/>
      <c r="N840" s="36"/>
      <c r="O840" s="57"/>
    </row>
    <row r="841">
      <c r="A841" s="58"/>
      <c r="B841" s="104"/>
      <c r="C841" s="56"/>
      <c r="D841" s="58"/>
      <c r="E841" s="58"/>
      <c r="F841" s="58"/>
      <c r="G841" s="58"/>
      <c r="H841" s="58"/>
      <c r="I841" s="58"/>
      <c r="J841" s="58"/>
      <c r="K841" s="58"/>
      <c r="L841" s="56"/>
      <c r="M841" s="56"/>
      <c r="N841" s="36"/>
      <c r="O841" s="57"/>
    </row>
    <row r="842">
      <c r="A842" s="58"/>
      <c r="B842" s="104"/>
      <c r="C842" s="56"/>
      <c r="D842" s="58"/>
      <c r="E842" s="58"/>
      <c r="F842" s="58"/>
      <c r="G842" s="58"/>
      <c r="H842" s="58"/>
      <c r="I842" s="58"/>
      <c r="J842" s="58"/>
      <c r="K842" s="58"/>
      <c r="L842" s="56"/>
      <c r="M842" s="56"/>
      <c r="N842" s="36"/>
      <c r="O842" s="57"/>
    </row>
    <row r="843">
      <c r="A843" s="58"/>
      <c r="B843" s="104"/>
      <c r="C843" s="56"/>
      <c r="D843" s="58"/>
      <c r="E843" s="58"/>
      <c r="F843" s="58"/>
      <c r="G843" s="58"/>
      <c r="H843" s="58"/>
      <c r="I843" s="58"/>
      <c r="J843" s="58"/>
      <c r="K843" s="58"/>
      <c r="L843" s="56"/>
      <c r="M843" s="56"/>
      <c r="N843" s="36"/>
      <c r="O843" s="57"/>
    </row>
    <row r="844">
      <c r="A844" s="58"/>
      <c r="B844" s="104"/>
      <c r="C844" s="56"/>
      <c r="D844" s="58"/>
      <c r="E844" s="58"/>
      <c r="F844" s="58"/>
      <c r="G844" s="58"/>
      <c r="H844" s="58"/>
      <c r="I844" s="58"/>
      <c r="J844" s="58"/>
      <c r="K844" s="58"/>
      <c r="L844" s="56"/>
      <c r="M844" s="56"/>
      <c r="N844" s="36"/>
      <c r="O844" s="57"/>
    </row>
    <row r="845">
      <c r="A845" s="58"/>
      <c r="B845" s="104"/>
      <c r="C845" s="56"/>
      <c r="D845" s="58"/>
      <c r="E845" s="58"/>
      <c r="F845" s="58"/>
      <c r="G845" s="58"/>
      <c r="H845" s="58"/>
      <c r="I845" s="58"/>
      <c r="J845" s="58"/>
      <c r="K845" s="58"/>
      <c r="L845" s="56"/>
      <c r="M845" s="56"/>
      <c r="N845" s="36"/>
      <c r="O845" s="57"/>
    </row>
    <row r="846">
      <c r="A846" s="58"/>
      <c r="B846" s="104"/>
      <c r="C846" s="56"/>
      <c r="D846" s="58"/>
      <c r="E846" s="58"/>
      <c r="F846" s="58"/>
      <c r="G846" s="58"/>
      <c r="H846" s="58"/>
      <c r="I846" s="58"/>
      <c r="J846" s="58"/>
      <c r="K846" s="58"/>
      <c r="L846" s="56"/>
      <c r="M846" s="56"/>
      <c r="N846" s="36"/>
      <c r="O846" s="57"/>
    </row>
    <row r="847">
      <c r="A847" s="58"/>
      <c r="B847" s="104"/>
      <c r="C847" s="56"/>
      <c r="D847" s="58"/>
      <c r="E847" s="58"/>
      <c r="F847" s="58"/>
      <c r="G847" s="58"/>
      <c r="H847" s="58"/>
      <c r="I847" s="58"/>
      <c r="J847" s="58"/>
      <c r="K847" s="58"/>
      <c r="L847" s="56"/>
      <c r="M847" s="56"/>
      <c r="N847" s="36"/>
      <c r="O847" s="57"/>
    </row>
    <row r="848">
      <c r="A848" s="58"/>
      <c r="B848" s="104"/>
      <c r="C848" s="56"/>
      <c r="D848" s="58"/>
      <c r="E848" s="58"/>
      <c r="F848" s="58"/>
      <c r="G848" s="58"/>
      <c r="H848" s="58"/>
      <c r="I848" s="58"/>
      <c r="J848" s="58"/>
      <c r="K848" s="58"/>
      <c r="L848" s="56"/>
      <c r="M848" s="56"/>
      <c r="N848" s="36"/>
      <c r="O848" s="57"/>
    </row>
    <row r="849">
      <c r="A849" s="58"/>
      <c r="B849" s="104"/>
      <c r="C849" s="56"/>
      <c r="D849" s="58"/>
      <c r="E849" s="58"/>
      <c r="F849" s="58"/>
      <c r="G849" s="58"/>
      <c r="H849" s="58"/>
      <c r="I849" s="58"/>
      <c r="J849" s="58"/>
      <c r="K849" s="58"/>
      <c r="L849" s="56"/>
      <c r="M849" s="56"/>
      <c r="N849" s="36"/>
      <c r="O849" s="57"/>
    </row>
    <row r="850">
      <c r="A850" s="58"/>
      <c r="B850" s="104"/>
      <c r="C850" s="56"/>
      <c r="D850" s="58"/>
      <c r="E850" s="58"/>
      <c r="F850" s="58"/>
      <c r="G850" s="58"/>
      <c r="H850" s="58"/>
      <c r="I850" s="58"/>
      <c r="J850" s="58"/>
      <c r="K850" s="58"/>
      <c r="L850" s="56"/>
      <c r="M850" s="56"/>
      <c r="N850" s="36"/>
      <c r="O850" s="57"/>
    </row>
    <row r="851">
      <c r="A851" s="58"/>
      <c r="B851" s="104"/>
      <c r="C851" s="56"/>
      <c r="D851" s="58"/>
      <c r="E851" s="58"/>
      <c r="F851" s="58"/>
      <c r="G851" s="58"/>
      <c r="H851" s="58"/>
      <c r="I851" s="58"/>
      <c r="J851" s="58"/>
      <c r="K851" s="58"/>
      <c r="L851" s="56"/>
      <c r="M851" s="56"/>
      <c r="N851" s="36"/>
      <c r="O851" s="57"/>
    </row>
    <row r="852">
      <c r="A852" s="58"/>
      <c r="B852" s="104"/>
      <c r="C852" s="56"/>
      <c r="D852" s="58"/>
      <c r="E852" s="58"/>
      <c r="F852" s="58"/>
      <c r="G852" s="58"/>
      <c r="H852" s="58"/>
      <c r="I852" s="58"/>
      <c r="J852" s="58"/>
      <c r="K852" s="58"/>
      <c r="L852" s="56"/>
      <c r="M852" s="56"/>
      <c r="N852" s="36"/>
      <c r="O852" s="57"/>
    </row>
    <row r="853">
      <c r="A853" s="58"/>
      <c r="B853" s="104"/>
      <c r="C853" s="56"/>
      <c r="D853" s="58"/>
      <c r="E853" s="58"/>
      <c r="F853" s="58"/>
      <c r="G853" s="58"/>
      <c r="H853" s="58"/>
      <c r="I853" s="58"/>
      <c r="J853" s="58"/>
      <c r="K853" s="58"/>
      <c r="L853" s="56"/>
      <c r="M853" s="56"/>
      <c r="N853" s="36"/>
      <c r="O853" s="57"/>
    </row>
    <row r="854">
      <c r="A854" s="58"/>
      <c r="B854" s="104"/>
      <c r="C854" s="56"/>
      <c r="D854" s="58"/>
      <c r="E854" s="58"/>
      <c r="F854" s="58"/>
      <c r="G854" s="58"/>
      <c r="H854" s="58"/>
      <c r="I854" s="58"/>
      <c r="J854" s="58"/>
      <c r="K854" s="58"/>
      <c r="L854" s="56"/>
      <c r="M854" s="56"/>
      <c r="N854" s="36"/>
      <c r="O854" s="57"/>
    </row>
    <row r="855">
      <c r="A855" s="58"/>
      <c r="B855" s="104"/>
      <c r="C855" s="56"/>
      <c r="D855" s="58"/>
      <c r="E855" s="58"/>
      <c r="F855" s="58"/>
      <c r="G855" s="58"/>
      <c r="H855" s="58"/>
      <c r="I855" s="58"/>
      <c r="J855" s="58"/>
      <c r="K855" s="58"/>
      <c r="L855" s="56"/>
      <c r="M855" s="56"/>
      <c r="N855" s="36"/>
      <c r="O855" s="57"/>
    </row>
    <row r="856">
      <c r="A856" s="58"/>
      <c r="B856" s="104"/>
      <c r="C856" s="56"/>
      <c r="D856" s="58"/>
      <c r="E856" s="58"/>
      <c r="F856" s="58"/>
      <c r="G856" s="58"/>
      <c r="H856" s="58"/>
      <c r="I856" s="58"/>
      <c r="J856" s="58"/>
      <c r="K856" s="58"/>
      <c r="L856" s="56"/>
      <c r="M856" s="56"/>
      <c r="N856" s="36"/>
      <c r="O856" s="57"/>
    </row>
    <row r="857">
      <c r="A857" s="58"/>
      <c r="B857" s="104"/>
      <c r="C857" s="56"/>
      <c r="D857" s="58"/>
      <c r="E857" s="58"/>
      <c r="F857" s="58"/>
      <c r="G857" s="58"/>
      <c r="H857" s="58"/>
      <c r="I857" s="58"/>
      <c r="J857" s="58"/>
      <c r="K857" s="58"/>
      <c r="L857" s="56"/>
      <c r="M857" s="56"/>
      <c r="N857" s="36"/>
      <c r="O857" s="57"/>
    </row>
    <row r="858">
      <c r="A858" s="58"/>
      <c r="B858" s="104"/>
      <c r="C858" s="56"/>
      <c r="D858" s="58"/>
      <c r="E858" s="58"/>
      <c r="F858" s="58"/>
      <c r="G858" s="58"/>
      <c r="H858" s="58"/>
      <c r="I858" s="58"/>
      <c r="J858" s="58"/>
      <c r="K858" s="58"/>
      <c r="L858" s="56"/>
      <c r="M858" s="56"/>
      <c r="N858" s="36"/>
      <c r="O858" s="57"/>
    </row>
    <row r="859">
      <c r="A859" s="58"/>
      <c r="B859" s="104"/>
      <c r="C859" s="56"/>
      <c r="D859" s="58"/>
      <c r="E859" s="58"/>
      <c r="F859" s="58"/>
      <c r="G859" s="58"/>
      <c r="H859" s="58"/>
      <c r="I859" s="58"/>
      <c r="J859" s="58"/>
      <c r="K859" s="58"/>
      <c r="L859" s="56"/>
      <c r="M859" s="56"/>
      <c r="N859" s="36"/>
      <c r="O859" s="57"/>
    </row>
    <row r="860">
      <c r="A860" s="58"/>
      <c r="B860" s="104"/>
      <c r="C860" s="56"/>
      <c r="D860" s="58"/>
      <c r="E860" s="58"/>
      <c r="F860" s="58"/>
      <c r="G860" s="58"/>
      <c r="H860" s="58"/>
      <c r="I860" s="58"/>
      <c r="J860" s="58"/>
      <c r="K860" s="58"/>
      <c r="L860" s="56"/>
      <c r="M860" s="56"/>
      <c r="N860" s="36"/>
      <c r="O860" s="57"/>
    </row>
    <row r="861">
      <c r="A861" s="58"/>
      <c r="B861" s="104"/>
      <c r="C861" s="56"/>
      <c r="D861" s="58"/>
      <c r="E861" s="58"/>
      <c r="F861" s="58"/>
      <c r="G861" s="58"/>
      <c r="H861" s="58"/>
      <c r="I861" s="58"/>
      <c r="J861" s="58"/>
      <c r="K861" s="58"/>
      <c r="L861" s="56"/>
      <c r="M861" s="56"/>
      <c r="N861" s="36"/>
      <c r="O861" s="57"/>
    </row>
    <row r="862">
      <c r="A862" s="58"/>
      <c r="B862" s="104"/>
      <c r="C862" s="56"/>
      <c r="D862" s="58"/>
      <c r="E862" s="58"/>
      <c r="F862" s="58"/>
      <c r="G862" s="58"/>
      <c r="H862" s="58"/>
      <c r="I862" s="58"/>
      <c r="J862" s="58"/>
      <c r="K862" s="58"/>
      <c r="L862" s="56"/>
      <c r="M862" s="56"/>
      <c r="N862" s="36"/>
      <c r="O862" s="57"/>
    </row>
    <row r="863">
      <c r="A863" s="58"/>
      <c r="B863" s="104"/>
      <c r="C863" s="56"/>
      <c r="D863" s="58"/>
      <c r="E863" s="58"/>
      <c r="F863" s="58"/>
      <c r="G863" s="58"/>
      <c r="H863" s="58"/>
      <c r="I863" s="58"/>
      <c r="J863" s="58"/>
      <c r="K863" s="58"/>
      <c r="L863" s="56"/>
      <c r="M863" s="56"/>
      <c r="N863" s="36"/>
      <c r="O863" s="57"/>
    </row>
    <row r="864">
      <c r="A864" s="58"/>
      <c r="B864" s="104"/>
      <c r="C864" s="56"/>
      <c r="D864" s="58"/>
      <c r="E864" s="58"/>
      <c r="F864" s="58"/>
      <c r="G864" s="58"/>
      <c r="H864" s="58"/>
      <c r="I864" s="58"/>
      <c r="J864" s="58"/>
      <c r="K864" s="58"/>
      <c r="L864" s="56"/>
      <c r="M864" s="56"/>
      <c r="N864" s="36"/>
      <c r="O864" s="57"/>
    </row>
    <row r="865">
      <c r="A865" s="58"/>
      <c r="B865" s="104"/>
      <c r="C865" s="56"/>
      <c r="D865" s="58"/>
      <c r="E865" s="58"/>
      <c r="F865" s="58"/>
      <c r="G865" s="58"/>
      <c r="H865" s="58"/>
      <c r="I865" s="58"/>
      <c r="J865" s="58"/>
      <c r="K865" s="58"/>
      <c r="L865" s="56"/>
      <c r="M865" s="56"/>
      <c r="N865" s="36"/>
      <c r="O865" s="57"/>
    </row>
    <row r="866">
      <c r="A866" s="58"/>
      <c r="B866" s="104"/>
      <c r="C866" s="56"/>
      <c r="D866" s="58"/>
      <c r="E866" s="58"/>
      <c r="F866" s="58"/>
      <c r="G866" s="58"/>
      <c r="H866" s="58"/>
      <c r="I866" s="58"/>
      <c r="J866" s="58"/>
      <c r="K866" s="58"/>
      <c r="L866" s="56"/>
      <c r="M866" s="56"/>
      <c r="N866" s="36"/>
      <c r="O866" s="57"/>
    </row>
    <row r="867">
      <c r="A867" s="58"/>
      <c r="B867" s="104"/>
      <c r="C867" s="56"/>
      <c r="D867" s="58"/>
      <c r="E867" s="58"/>
      <c r="F867" s="58"/>
      <c r="G867" s="58"/>
      <c r="H867" s="58"/>
      <c r="I867" s="58"/>
      <c r="J867" s="58"/>
      <c r="K867" s="58"/>
      <c r="L867" s="56"/>
      <c r="M867" s="56"/>
      <c r="N867" s="36"/>
      <c r="O867" s="57"/>
    </row>
    <row r="868">
      <c r="A868" s="58"/>
      <c r="B868" s="104"/>
      <c r="C868" s="56"/>
      <c r="D868" s="58"/>
      <c r="E868" s="58"/>
      <c r="F868" s="58"/>
      <c r="G868" s="58"/>
      <c r="H868" s="58"/>
      <c r="I868" s="58"/>
      <c r="J868" s="58"/>
      <c r="K868" s="58"/>
      <c r="L868" s="56"/>
      <c r="M868" s="56"/>
      <c r="N868" s="36"/>
      <c r="O868" s="57"/>
    </row>
    <row r="869">
      <c r="A869" s="58"/>
      <c r="B869" s="104"/>
      <c r="C869" s="56"/>
      <c r="D869" s="58"/>
      <c r="E869" s="58"/>
      <c r="F869" s="58"/>
      <c r="G869" s="58"/>
      <c r="H869" s="58"/>
      <c r="I869" s="58"/>
      <c r="J869" s="58"/>
      <c r="K869" s="58"/>
      <c r="L869" s="56"/>
      <c r="M869" s="56"/>
      <c r="N869" s="36"/>
      <c r="O869" s="57"/>
    </row>
    <row r="870">
      <c r="A870" s="58"/>
      <c r="B870" s="104"/>
      <c r="C870" s="56"/>
      <c r="D870" s="58"/>
      <c r="E870" s="58"/>
      <c r="F870" s="58"/>
      <c r="G870" s="58"/>
      <c r="H870" s="58"/>
      <c r="I870" s="58"/>
      <c r="J870" s="58"/>
      <c r="K870" s="58"/>
      <c r="L870" s="56"/>
      <c r="M870" s="56"/>
      <c r="N870" s="36"/>
      <c r="O870" s="57"/>
    </row>
    <row r="871">
      <c r="A871" s="58"/>
      <c r="B871" s="104"/>
      <c r="C871" s="56"/>
      <c r="D871" s="58"/>
      <c r="E871" s="58"/>
      <c r="F871" s="58"/>
      <c r="G871" s="58"/>
      <c r="H871" s="58"/>
      <c r="I871" s="58"/>
      <c r="J871" s="58"/>
      <c r="K871" s="58"/>
      <c r="L871" s="56"/>
      <c r="M871" s="56"/>
      <c r="N871" s="36"/>
      <c r="O871" s="57"/>
    </row>
    <row r="872">
      <c r="A872" s="58"/>
      <c r="B872" s="104"/>
      <c r="C872" s="56"/>
      <c r="D872" s="58"/>
      <c r="E872" s="58"/>
      <c r="F872" s="58"/>
      <c r="G872" s="58"/>
      <c r="H872" s="58"/>
      <c r="I872" s="58"/>
      <c r="J872" s="58"/>
      <c r="K872" s="58"/>
      <c r="L872" s="56"/>
      <c r="M872" s="56"/>
      <c r="N872" s="36"/>
      <c r="O872" s="57"/>
    </row>
    <row r="873">
      <c r="A873" s="58"/>
      <c r="B873" s="104"/>
      <c r="C873" s="56"/>
      <c r="D873" s="58"/>
      <c r="E873" s="58"/>
      <c r="F873" s="58"/>
      <c r="G873" s="58"/>
      <c r="H873" s="58"/>
      <c r="I873" s="58"/>
      <c r="J873" s="58"/>
      <c r="K873" s="58"/>
      <c r="L873" s="56"/>
      <c r="M873" s="56"/>
      <c r="N873" s="36"/>
      <c r="O873" s="57"/>
    </row>
    <row r="874">
      <c r="A874" s="58"/>
      <c r="B874" s="104"/>
      <c r="C874" s="56"/>
      <c r="D874" s="58"/>
      <c r="E874" s="58"/>
      <c r="F874" s="58"/>
      <c r="G874" s="58"/>
      <c r="H874" s="58"/>
      <c r="I874" s="58"/>
      <c r="J874" s="58"/>
      <c r="K874" s="58"/>
      <c r="L874" s="56"/>
      <c r="M874" s="56"/>
      <c r="N874" s="36"/>
      <c r="O874" s="57"/>
    </row>
    <row r="875">
      <c r="A875" s="58"/>
      <c r="B875" s="104"/>
      <c r="C875" s="56"/>
      <c r="D875" s="58"/>
      <c r="E875" s="58"/>
      <c r="F875" s="58"/>
      <c r="G875" s="58"/>
      <c r="H875" s="58"/>
      <c r="I875" s="58"/>
      <c r="J875" s="58"/>
      <c r="K875" s="58"/>
      <c r="L875" s="56"/>
      <c r="M875" s="56"/>
      <c r="N875" s="36"/>
      <c r="O875" s="57"/>
    </row>
    <row r="876">
      <c r="A876" s="58"/>
      <c r="B876" s="104"/>
      <c r="C876" s="56"/>
      <c r="D876" s="58"/>
      <c r="E876" s="58"/>
      <c r="F876" s="58"/>
      <c r="G876" s="58"/>
      <c r="H876" s="58"/>
      <c r="I876" s="58"/>
      <c r="J876" s="58"/>
      <c r="K876" s="58"/>
      <c r="L876" s="56"/>
      <c r="M876" s="56"/>
      <c r="N876" s="36"/>
      <c r="O876" s="57"/>
    </row>
    <row r="877">
      <c r="A877" s="58"/>
      <c r="B877" s="104"/>
      <c r="C877" s="56"/>
      <c r="D877" s="58"/>
      <c r="E877" s="58"/>
      <c r="F877" s="58"/>
      <c r="G877" s="58"/>
      <c r="H877" s="58"/>
      <c r="I877" s="58"/>
      <c r="J877" s="58"/>
      <c r="K877" s="58"/>
      <c r="L877" s="56"/>
      <c r="M877" s="56"/>
      <c r="N877" s="36"/>
      <c r="O877" s="57"/>
    </row>
    <row r="878">
      <c r="A878" s="58"/>
      <c r="B878" s="104"/>
      <c r="C878" s="56"/>
      <c r="D878" s="58"/>
      <c r="E878" s="58"/>
      <c r="F878" s="58"/>
      <c r="G878" s="58"/>
      <c r="H878" s="58"/>
      <c r="I878" s="58"/>
      <c r="J878" s="58"/>
      <c r="K878" s="58"/>
      <c r="L878" s="56"/>
      <c r="M878" s="56"/>
      <c r="N878" s="36"/>
      <c r="O878" s="57"/>
    </row>
    <row r="879">
      <c r="A879" s="58"/>
      <c r="B879" s="104"/>
      <c r="C879" s="56"/>
      <c r="D879" s="58"/>
      <c r="E879" s="58"/>
      <c r="F879" s="58"/>
      <c r="G879" s="58"/>
      <c r="H879" s="58"/>
      <c r="I879" s="58"/>
      <c r="J879" s="58"/>
      <c r="K879" s="58"/>
      <c r="L879" s="56"/>
      <c r="M879" s="56"/>
      <c r="N879" s="36"/>
      <c r="O879" s="57"/>
    </row>
    <row r="880">
      <c r="A880" s="58"/>
      <c r="B880" s="104"/>
      <c r="C880" s="56"/>
      <c r="D880" s="58"/>
      <c r="E880" s="58"/>
      <c r="F880" s="58"/>
      <c r="G880" s="58"/>
      <c r="H880" s="58"/>
      <c r="I880" s="58"/>
      <c r="J880" s="58"/>
      <c r="K880" s="58"/>
      <c r="L880" s="56"/>
      <c r="M880" s="56"/>
      <c r="N880" s="36"/>
      <c r="O880" s="57"/>
    </row>
    <row r="881">
      <c r="A881" s="58"/>
      <c r="B881" s="104"/>
      <c r="C881" s="56"/>
      <c r="D881" s="58"/>
      <c r="E881" s="58"/>
      <c r="F881" s="58"/>
      <c r="G881" s="58"/>
      <c r="H881" s="58"/>
      <c r="I881" s="58"/>
      <c r="J881" s="58"/>
      <c r="K881" s="58"/>
      <c r="L881" s="56"/>
      <c r="M881" s="56"/>
      <c r="N881" s="36"/>
      <c r="O881" s="57"/>
    </row>
    <row r="882">
      <c r="A882" s="58"/>
      <c r="B882" s="104"/>
      <c r="C882" s="56"/>
      <c r="D882" s="58"/>
      <c r="E882" s="58"/>
      <c r="F882" s="58"/>
      <c r="G882" s="58"/>
      <c r="H882" s="58"/>
      <c r="I882" s="58"/>
      <c r="J882" s="58"/>
      <c r="K882" s="58"/>
      <c r="L882" s="56"/>
      <c r="M882" s="56"/>
      <c r="N882" s="36"/>
      <c r="O882" s="57"/>
    </row>
    <row r="883">
      <c r="A883" s="58"/>
      <c r="B883" s="104"/>
      <c r="C883" s="56"/>
      <c r="D883" s="58"/>
      <c r="E883" s="58"/>
      <c r="F883" s="58"/>
      <c r="G883" s="58"/>
      <c r="H883" s="58"/>
      <c r="I883" s="58"/>
      <c r="J883" s="58"/>
      <c r="K883" s="58"/>
      <c r="L883" s="56"/>
      <c r="M883" s="56"/>
      <c r="N883" s="36"/>
      <c r="O883" s="57"/>
    </row>
    <row r="884">
      <c r="A884" s="58"/>
      <c r="B884" s="104"/>
      <c r="C884" s="56"/>
      <c r="D884" s="58"/>
      <c r="E884" s="58"/>
      <c r="F884" s="58"/>
      <c r="G884" s="58"/>
      <c r="H884" s="58"/>
      <c r="I884" s="58"/>
      <c r="J884" s="58"/>
      <c r="K884" s="58"/>
      <c r="L884" s="56"/>
      <c r="M884" s="56"/>
      <c r="N884" s="36"/>
      <c r="O884" s="57"/>
    </row>
    <row r="885">
      <c r="A885" s="58"/>
      <c r="B885" s="104"/>
      <c r="C885" s="56"/>
      <c r="D885" s="58"/>
      <c r="E885" s="58"/>
      <c r="F885" s="58"/>
      <c r="G885" s="58"/>
      <c r="H885" s="58"/>
      <c r="I885" s="58"/>
      <c r="J885" s="58"/>
      <c r="K885" s="58"/>
      <c r="L885" s="56"/>
      <c r="M885" s="56"/>
      <c r="N885" s="36"/>
      <c r="O885" s="57"/>
    </row>
    <row r="886">
      <c r="A886" s="58"/>
      <c r="B886" s="104"/>
      <c r="C886" s="56"/>
      <c r="D886" s="58"/>
      <c r="E886" s="58"/>
      <c r="F886" s="58"/>
      <c r="G886" s="58"/>
      <c r="H886" s="58"/>
      <c r="I886" s="58"/>
      <c r="J886" s="58"/>
      <c r="K886" s="58"/>
      <c r="L886" s="56"/>
      <c r="M886" s="56"/>
      <c r="N886" s="36"/>
      <c r="O886" s="57"/>
    </row>
    <row r="887">
      <c r="A887" s="58"/>
      <c r="B887" s="104"/>
      <c r="C887" s="56"/>
      <c r="D887" s="58"/>
      <c r="E887" s="58"/>
      <c r="F887" s="58"/>
      <c r="G887" s="58"/>
      <c r="H887" s="58"/>
      <c r="I887" s="58"/>
      <c r="J887" s="58"/>
      <c r="K887" s="58"/>
      <c r="L887" s="56"/>
      <c r="M887" s="56"/>
      <c r="N887" s="36"/>
      <c r="O887" s="57"/>
    </row>
    <row r="888">
      <c r="A888" s="58"/>
      <c r="B888" s="104"/>
      <c r="C888" s="56"/>
      <c r="D888" s="58"/>
      <c r="E888" s="58"/>
      <c r="F888" s="58"/>
      <c r="G888" s="58"/>
      <c r="H888" s="58"/>
      <c r="I888" s="58"/>
      <c r="J888" s="58"/>
      <c r="K888" s="58"/>
      <c r="L888" s="56"/>
      <c r="M888" s="56"/>
      <c r="N888" s="36"/>
      <c r="O888" s="57"/>
    </row>
    <row r="889">
      <c r="A889" s="58"/>
      <c r="B889" s="104"/>
      <c r="C889" s="56"/>
      <c r="D889" s="58"/>
      <c r="E889" s="58"/>
      <c r="F889" s="58"/>
      <c r="G889" s="58"/>
      <c r="H889" s="58"/>
      <c r="I889" s="58"/>
      <c r="J889" s="58"/>
      <c r="K889" s="58"/>
      <c r="L889" s="56"/>
      <c r="M889" s="56"/>
      <c r="N889" s="36"/>
      <c r="O889" s="57"/>
    </row>
    <row r="890">
      <c r="A890" s="58"/>
      <c r="B890" s="104"/>
      <c r="C890" s="56"/>
      <c r="D890" s="58"/>
      <c r="E890" s="58"/>
      <c r="F890" s="58"/>
      <c r="G890" s="58"/>
      <c r="H890" s="58"/>
      <c r="I890" s="58"/>
      <c r="J890" s="58"/>
      <c r="K890" s="58"/>
      <c r="L890" s="56"/>
      <c r="M890" s="56"/>
      <c r="N890" s="36"/>
      <c r="O890" s="57"/>
    </row>
    <row r="891">
      <c r="A891" s="58"/>
      <c r="B891" s="104"/>
      <c r="C891" s="56"/>
      <c r="D891" s="58"/>
      <c r="E891" s="58"/>
      <c r="F891" s="58"/>
      <c r="G891" s="58"/>
      <c r="H891" s="58"/>
      <c r="I891" s="58"/>
      <c r="J891" s="58"/>
      <c r="K891" s="58"/>
      <c r="L891" s="56"/>
      <c r="M891" s="56"/>
      <c r="N891" s="36"/>
      <c r="O891" s="57"/>
    </row>
    <row r="892">
      <c r="A892" s="58"/>
      <c r="B892" s="104"/>
      <c r="C892" s="56"/>
      <c r="D892" s="58"/>
      <c r="E892" s="58"/>
      <c r="F892" s="58"/>
      <c r="G892" s="58"/>
      <c r="H892" s="58"/>
      <c r="I892" s="58"/>
      <c r="J892" s="58"/>
      <c r="K892" s="58"/>
      <c r="L892" s="56"/>
      <c r="M892" s="56"/>
      <c r="N892" s="36"/>
      <c r="O892" s="57"/>
    </row>
    <row r="893">
      <c r="A893" s="58"/>
      <c r="B893" s="104"/>
      <c r="C893" s="56"/>
      <c r="D893" s="58"/>
      <c r="E893" s="58"/>
      <c r="F893" s="58"/>
      <c r="G893" s="58"/>
      <c r="H893" s="58"/>
      <c r="I893" s="58"/>
      <c r="J893" s="58"/>
      <c r="K893" s="58"/>
      <c r="L893" s="56"/>
      <c r="M893" s="56"/>
      <c r="N893" s="36"/>
      <c r="O893" s="57"/>
    </row>
    <row r="894">
      <c r="A894" s="58"/>
      <c r="B894" s="104"/>
      <c r="C894" s="56"/>
      <c r="D894" s="58"/>
      <c r="E894" s="58"/>
      <c r="F894" s="58"/>
      <c r="G894" s="58"/>
      <c r="H894" s="58"/>
      <c r="I894" s="58"/>
      <c r="J894" s="58"/>
      <c r="K894" s="58"/>
      <c r="L894" s="56"/>
      <c r="M894" s="56"/>
      <c r="N894" s="36"/>
      <c r="O894" s="57"/>
    </row>
    <row r="895">
      <c r="A895" s="58"/>
      <c r="B895" s="104"/>
      <c r="C895" s="56"/>
      <c r="D895" s="58"/>
      <c r="E895" s="58"/>
      <c r="F895" s="58"/>
      <c r="G895" s="58"/>
      <c r="H895" s="58"/>
      <c r="I895" s="58"/>
      <c r="J895" s="58"/>
      <c r="K895" s="58"/>
      <c r="L895" s="56"/>
      <c r="M895" s="56"/>
      <c r="N895" s="36"/>
      <c r="O895" s="57"/>
    </row>
    <row r="896">
      <c r="A896" s="58"/>
      <c r="B896" s="104"/>
      <c r="C896" s="56"/>
      <c r="D896" s="58"/>
      <c r="E896" s="58"/>
      <c r="F896" s="58"/>
      <c r="G896" s="58"/>
      <c r="H896" s="58"/>
      <c r="I896" s="58"/>
      <c r="J896" s="58"/>
      <c r="K896" s="58"/>
      <c r="L896" s="56"/>
      <c r="M896" s="56"/>
      <c r="N896" s="36"/>
      <c r="O896" s="57"/>
    </row>
    <row r="897">
      <c r="A897" s="58"/>
      <c r="B897" s="104"/>
      <c r="C897" s="56"/>
      <c r="D897" s="58"/>
      <c r="E897" s="58"/>
      <c r="F897" s="58"/>
      <c r="G897" s="58"/>
      <c r="H897" s="58"/>
      <c r="I897" s="58"/>
      <c r="J897" s="58"/>
      <c r="K897" s="58"/>
      <c r="L897" s="56"/>
      <c r="M897" s="56"/>
      <c r="N897" s="36"/>
      <c r="O897" s="57"/>
    </row>
    <row r="898">
      <c r="A898" s="58"/>
      <c r="B898" s="104"/>
      <c r="C898" s="56"/>
      <c r="D898" s="58"/>
      <c r="E898" s="58"/>
      <c r="F898" s="58"/>
      <c r="G898" s="58"/>
      <c r="H898" s="58"/>
      <c r="I898" s="58"/>
      <c r="J898" s="58"/>
      <c r="K898" s="58"/>
      <c r="L898" s="56"/>
      <c r="M898" s="56"/>
      <c r="N898" s="36"/>
      <c r="O898" s="57"/>
    </row>
    <row r="899">
      <c r="A899" s="58"/>
      <c r="B899" s="104"/>
      <c r="C899" s="56"/>
      <c r="D899" s="58"/>
      <c r="E899" s="58"/>
      <c r="F899" s="58"/>
      <c r="G899" s="58"/>
      <c r="H899" s="58"/>
      <c r="I899" s="58"/>
      <c r="J899" s="58"/>
      <c r="K899" s="58"/>
      <c r="L899" s="56"/>
      <c r="M899" s="56"/>
      <c r="N899" s="36"/>
      <c r="O899" s="57"/>
    </row>
    <row r="900">
      <c r="A900" s="58"/>
      <c r="B900" s="104"/>
      <c r="C900" s="56"/>
      <c r="D900" s="58"/>
      <c r="E900" s="58"/>
      <c r="F900" s="58"/>
      <c r="G900" s="58"/>
      <c r="H900" s="58"/>
      <c r="I900" s="58"/>
      <c r="J900" s="58"/>
      <c r="K900" s="58"/>
      <c r="L900" s="56"/>
      <c r="M900" s="56"/>
      <c r="N900" s="36"/>
      <c r="O900" s="57"/>
    </row>
    <row r="901">
      <c r="A901" s="58"/>
      <c r="B901" s="104"/>
      <c r="C901" s="56"/>
      <c r="D901" s="58"/>
      <c r="E901" s="58"/>
      <c r="F901" s="58"/>
      <c r="G901" s="58"/>
      <c r="H901" s="58"/>
      <c r="I901" s="58"/>
      <c r="J901" s="58"/>
      <c r="K901" s="58"/>
      <c r="L901" s="56"/>
      <c r="M901" s="56"/>
      <c r="N901" s="36"/>
      <c r="O901" s="57"/>
    </row>
    <row r="902">
      <c r="A902" s="58"/>
      <c r="B902" s="104"/>
      <c r="C902" s="56"/>
      <c r="D902" s="58"/>
      <c r="E902" s="58"/>
      <c r="F902" s="58"/>
      <c r="G902" s="58"/>
      <c r="H902" s="58"/>
      <c r="I902" s="58"/>
      <c r="J902" s="58"/>
      <c r="K902" s="58"/>
      <c r="L902" s="56"/>
      <c r="M902" s="56"/>
      <c r="N902" s="36"/>
      <c r="O902" s="57"/>
    </row>
    <row r="903">
      <c r="A903" s="58"/>
      <c r="B903" s="104"/>
      <c r="C903" s="56"/>
      <c r="D903" s="58"/>
      <c r="E903" s="58"/>
      <c r="F903" s="58"/>
      <c r="G903" s="58"/>
      <c r="H903" s="58"/>
      <c r="I903" s="58"/>
      <c r="J903" s="58"/>
      <c r="K903" s="58"/>
      <c r="L903" s="56"/>
      <c r="M903" s="56"/>
      <c r="N903" s="36"/>
      <c r="O903" s="57"/>
    </row>
    <row r="904">
      <c r="A904" s="58"/>
      <c r="B904" s="104"/>
      <c r="C904" s="56"/>
      <c r="D904" s="58"/>
      <c r="E904" s="58"/>
      <c r="F904" s="58"/>
      <c r="G904" s="58"/>
      <c r="H904" s="58"/>
      <c r="I904" s="58"/>
      <c r="J904" s="58"/>
      <c r="K904" s="58"/>
      <c r="L904" s="56"/>
      <c r="M904" s="56"/>
      <c r="N904" s="36"/>
      <c r="O904" s="57"/>
    </row>
    <row r="905">
      <c r="A905" s="58"/>
      <c r="B905" s="104"/>
      <c r="C905" s="56"/>
      <c r="D905" s="58"/>
      <c r="E905" s="58"/>
      <c r="F905" s="58"/>
      <c r="G905" s="58"/>
      <c r="H905" s="58"/>
      <c r="I905" s="58"/>
      <c r="J905" s="58"/>
      <c r="K905" s="58"/>
      <c r="L905" s="56"/>
      <c r="M905" s="56"/>
      <c r="N905" s="36"/>
      <c r="O905" s="57"/>
    </row>
    <row r="906">
      <c r="A906" s="58"/>
      <c r="B906" s="104"/>
      <c r="C906" s="56"/>
      <c r="D906" s="58"/>
      <c r="E906" s="58"/>
      <c r="F906" s="58"/>
      <c r="G906" s="58"/>
      <c r="H906" s="58"/>
      <c r="I906" s="58"/>
      <c r="J906" s="58"/>
      <c r="K906" s="58"/>
      <c r="L906" s="56"/>
      <c r="M906" s="56"/>
      <c r="N906" s="36"/>
      <c r="O906" s="57"/>
    </row>
    <row r="907">
      <c r="A907" s="58"/>
      <c r="B907" s="104"/>
      <c r="C907" s="56"/>
      <c r="D907" s="58"/>
      <c r="E907" s="58"/>
      <c r="F907" s="58"/>
      <c r="G907" s="58"/>
      <c r="H907" s="58"/>
      <c r="I907" s="58"/>
      <c r="J907" s="58"/>
      <c r="K907" s="58"/>
      <c r="L907" s="56"/>
      <c r="M907" s="56"/>
      <c r="N907" s="36"/>
      <c r="O907" s="57"/>
    </row>
    <row r="908">
      <c r="A908" s="58"/>
      <c r="B908" s="104"/>
      <c r="C908" s="56"/>
      <c r="D908" s="58"/>
      <c r="E908" s="58"/>
      <c r="F908" s="58"/>
      <c r="G908" s="58"/>
      <c r="H908" s="58"/>
      <c r="I908" s="58"/>
      <c r="J908" s="58"/>
      <c r="K908" s="58"/>
      <c r="L908" s="56"/>
      <c r="M908" s="56"/>
      <c r="N908" s="36"/>
      <c r="O908" s="57"/>
    </row>
    <row r="909">
      <c r="A909" s="58"/>
      <c r="B909" s="104"/>
      <c r="C909" s="56"/>
      <c r="D909" s="58"/>
      <c r="E909" s="58"/>
      <c r="F909" s="58"/>
      <c r="G909" s="58"/>
      <c r="H909" s="58"/>
      <c r="I909" s="58"/>
      <c r="J909" s="58"/>
      <c r="K909" s="58"/>
      <c r="L909" s="56"/>
      <c r="M909" s="56"/>
      <c r="N909" s="36"/>
      <c r="O909" s="57"/>
    </row>
    <row r="910">
      <c r="A910" s="58"/>
      <c r="B910" s="104"/>
      <c r="C910" s="56"/>
      <c r="D910" s="58"/>
      <c r="E910" s="58"/>
      <c r="F910" s="58"/>
      <c r="G910" s="58"/>
      <c r="H910" s="58"/>
      <c r="I910" s="58"/>
      <c r="J910" s="58"/>
      <c r="K910" s="58"/>
      <c r="L910" s="56"/>
      <c r="M910" s="56"/>
      <c r="N910" s="36"/>
      <c r="O910" s="57"/>
    </row>
    <row r="911">
      <c r="A911" s="58"/>
      <c r="B911" s="104"/>
      <c r="C911" s="56"/>
      <c r="D911" s="58"/>
      <c r="E911" s="58"/>
      <c r="F911" s="58"/>
      <c r="G911" s="58"/>
      <c r="H911" s="58"/>
      <c r="I911" s="58"/>
      <c r="J911" s="58"/>
      <c r="K911" s="58"/>
      <c r="L911" s="56"/>
      <c r="M911" s="56"/>
      <c r="N911" s="36"/>
      <c r="O911" s="57"/>
    </row>
    <row r="912">
      <c r="A912" s="58"/>
      <c r="B912" s="104"/>
      <c r="C912" s="56"/>
      <c r="D912" s="58"/>
      <c r="E912" s="58"/>
      <c r="F912" s="58"/>
      <c r="G912" s="58"/>
      <c r="H912" s="58"/>
      <c r="I912" s="58"/>
      <c r="J912" s="58"/>
      <c r="K912" s="58"/>
      <c r="L912" s="56"/>
      <c r="M912" s="56"/>
      <c r="N912" s="36"/>
      <c r="O912" s="57"/>
    </row>
    <row r="913">
      <c r="A913" s="58"/>
      <c r="B913" s="104"/>
      <c r="C913" s="56"/>
      <c r="D913" s="58"/>
      <c r="E913" s="58"/>
      <c r="F913" s="58"/>
      <c r="G913" s="58"/>
      <c r="H913" s="58"/>
      <c r="I913" s="58"/>
      <c r="J913" s="58"/>
      <c r="K913" s="58"/>
      <c r="L913" s="56"/>
      <c r="M913" s="56"/>
      <c r="N913" s="36"/>
      <c r="O913" s="57"/>
    </row>
    <row r="914">
      <c r="A914" s="58"/>
      <c r="B914" s="104"/>
      <c r="C914" s="56"/>
      <c r="D914" s="58"/>
      <c r="E914" s="58"/>
      <c r="F914" s="58"/>
      <c r="G914" s="58"/>
      <c r="H914" s="58"/>
      <c r="I914" s="58"/>
      <c r="J914" s="58"/>
      <c r="K914" s="58"/>
      <c r="L914" s="56"/>
      <c r="M914" s="56"/>
      <c r="N914" s="36"/>
      <c r="O914" s="57"/>
    </row>
    <row r="915">
      <c r="A915" s="58"/>
      <c r="B915" s="104"/>
      <c r="C915" s="56"/>
      <c r="D915" s="58"/>
      <c r="E915" s="58"/>
      <c r="F915" s="58"/>
      <c r="G915" s="58"/>
      <c r="H915" s="58"/>
      <c r="I915" s="58"/>
      <c r="J915" s="58"/>
      <c r="K915" s="58"/>
      <c r="L915" s="56"/>
      <c r="M915" s="56"/>
      <c r="N915" s="36"/>
      <c r="O915" s="57"/>
    </row>
    <row r="916">
      <c r="A916" s="58"/>
      <c r="B916" s="104"/>
      <c r="C916" s="56"/>
      <c r="D916" s="58"/>
      <c r="E916" s="58"/>
      <c r="F916" s="58"/>
      <c r="G916" s="58"/>
      <c r="H916" s="58"/>
      <c r="I916" s="58"/>
      <c r="J916" s="58"/>
      <c r="K916" s="58"/>
      <c r="L916" s="56"/>
      <c r="M916" s="56"/>
      <c r="N916" s="36"/>
      <c r="O916" s="57"/>
    </row>
    <row r="917">
      <c r="A917" s="58"/>
      <c r="B917" s="104"/>
      <c r="C917" s="56"/>
      <c r="D917" s="58"/>
      <c r="E917" s="58"/>
      <c r="F917" s="58"/>
      <c r="G917" s="58"/>
      <c r="H917" s="58"/>
      <c r="I917" s="58"/>
      <c r="J917" s="58"/>
      <c r="K917" s="58"/>
      <c r="L917" s="56"/>
      <c r="M917" s="56"/>
      <c r="N917" s="36"/>
      <c r="O917" s="57"/>
    </row>
    <row r="918">
      <c r="A918" s="58"/>
      <c r="B918" s="104"/>
      <c r="C918" s="56"/>
      <c r="D918" s="58"/>
      <c r="E918" s="58"/>
      <c r="F918" s="58"/>
      <c r="G918" s="58"/>
      <c r="H918" s="58"/>
      <c r="I918" s="58"/>
      <c r="J918" s="58"/>
      <c r="K918" s="58"/>
      <c r="L918" s="56"/>
      <c r="M918" s="56"/>
      <c r="N918" s="36"/>
      <c r="O918" s="57"/>
    </row>
    <row r="919">
      <c r="A919" s="58"/>
      <c r="B919" s="104"/>
      <c r="C919" s="56"/>
      <c r="D919" s="58"/>
      <c r="E919" s="58"/>
      <c r="F919" s="58"/>
      <c r="G919" s="58"/>
      <c r="H919" s="58"/>
      <c r="I919" s="58"/>
      <c r="J919" s="58"/>
      <c r="K919" s="58"/>
      <c r="L919" s="56"/>
      <c r="M919" s="56"/>
      <c r="N919" s="36"/>
      <c r="O919" s="57"/>
    </row>
    <row r="920">
      <c r="A920" s="58"/>
      <c r="B920" s="104"/>
      <c r="C920" s="56"/>
      <c r="D920" s="58"/>
      <c r="E920" s="58"/>
      <c r="F920" s="58"/>
      <c r="G920" s="58"/>
      <c r="H920" s="58"/>
      <c r="I920" s="58"/>
      <c r="J920" s="58"/>
      <c r="K920" s="58"/>
      <c r="L920" s="56"/>
      <c r="M920" s="56"/>
      <c r="N920" s="36"/>
      <c r="O920" s="57"/>
    </row>
    <row r="921">
      <c r="A921" s="58"/>
      <c r="B921" s="104"/>
      <c r="C921" s="56"/>
      <c r="D921" s="58"/>
      <c r="E921" s="58"/>
      <c r="F921" s="58"/>
      <c r="G921" s="58"/>
      <c r="H921" s="58"/>
      <c r="I921" s="58"/>
      <c r="J921" s="58"/>
      <c r="K921" s="58"/>
      <c r="L921" s="56"/>
      <c r="M921" s="56"/>
      <c r="N921" s="36"/>
      <c r="O921" s="57"/>
    </row>
    <row r="922">
      <c r="A922" s="58"/>
      <c r="B922" s="104"/>
      <c r="C922" s="56"/>
      <c r="D922" s="58"/>
      <c r="E922" s="58"/>
      <c r="F922" s="58"/>
      <c r="G922" s="58"/>
      <c r="H922" s="58"/>
      <c r="I922" s="58"/>
      <c r="J922" s="58"/>
      <c r="K922" s="58"/>
      <c r="L922" s="56"/>
      <c r="M922" s="56"/>
      <c r="N922" s="36"/>
      <c r="O922" s="57"/>
    </row>
    <row r="923">
      <c r="A923" s="58"/>
      <c r="B923" s="104"/>
      <c r="C923" s="56"/>
      <c r="D923" s="58"/>
      <c r="E923" s="58"/>
      <c r="F923" s="58"/>
      <c r="G923" s="58"/>
      <c r="H923" s="58"/>
      <c r="I923" s="58"/>
      <c r="J923" s="58"/>
      <c r="K923" s="58"/>
      <c r="L923" s="56"/>
      <c r="M923" s="56"/>
      <c r="N923" s="36"/>
      <c r="O923" s="57"/>
    </row>
    <row r="924">
      <c r="A924" s="58"/>
      <c r="B924" s="104"/>
      <c r="C924" s="56"/>
      <c r="D924" s="58"/>
      <c r="E924" s="58"/>
      <c r="F924" s="58"/>
      <c r="G924" s="58"/>
      <c r="H924" s="58"/>
      <c r="I924" s="58"/>
      <c r="J924" s="58"/>
      <c r="K924" s="58"/>
      <c r="L924" s="56"/>
      <c r="M924" s="56"/>
      <c r="N924" s="36"/>
      <c r="O924" s="57"/>
    </row>
    <row r="925">
      <c r="A925" s="58"/>
      <c r="B925" s="104"/>
      <c r="C925" s="56"/>
      <c r="D925" s="58"/>
      <c r="E925" s="58"/>
      <c r="F925" s="58"/>
      <c r="G925" s="58"/>
      <c r="H925" s="58"/>
      <c r="I925" s="58"/>
      <c r="J925" s="58"/>
      <c r="K925" s="58"/>
      <c r="L925" s="56"/>
      <c r="M925" s="56"/>
      <c r="N925" s="36"/>
      <c r="O925" s="57"/>
    </row>
    <row r="926">
      <c r="A926" s="58"/>
      <c r="B926" s="104"/>
      <c r="C926" s="56"/>
      <c r="D926" s="58"/>
      <c r="E926" s="58"/>
      <c r="F926" s="58"/>
      <c r="G926" s="58"/>
      <c r="H926" s="58"/>
      <c r="I926" s="58"/>
      <c r="J926" s="58"/>
      <c r="K926" s="58"/>
      <c r="L926" s="56"/>
      <c r="M926" s="56"/>
      <c r="N926" s="36"/>
      <c r="O926" s="57"/>
    </row>
    <row r="927">
      <c r="A927" s="58"/>
      <c r="B927" s="104"/>
      <c r="C927" s="56"/>
      <c r="D927" s="58"/>
      <c r="E927" s="58"/>
      <c r="F927" s="58"/>
      <c r="G927" s="58"/>
      <c r="H927" s="58"/>
      <c r="I927" s="58"/>
      <c r="J927" s="58"/>
      <c r="K927" s="58"/>
      <c r="L927" s="56"/>
      <c r="M927" s="56"/>
      <c r="N927" s="36"/>
      <c r="O927" s="57"/>
    </row>
    <row r="928">
      <c r="A928" s="58"/>
      <c r="B928" s="104"/>
      <c r="C928" s="56"/>
      <c r="D928" s="58"/>
      <c r="E928" s="58"/>
      <c r="F928" s="58"/>
      <c r="G928" s="58"/>
      <c r="H928" s="58"/>
      <c r="I928" s="58"/>
      <c r="J928" s="58"/>
      <c r="K928" s="58"/>
      <c r="L928" s="56"/>
      <c r="M928" s="56"/>
      <c r="N928" s="36"/>
      <c r="O928" s="57"/>
    </row>
    <row r="929">
      <c r="A929" s="58"/>
      <c r="B929" s="104"/>
      <c r="C929" s="56"/>
      <c r="D929" s="58"/>
      <c r="E929" s="58"/>
      <c r="F929" s="58"/>
      <c r="G929" s="58"/>
      <c r="H929" s="58"/>
      <c r="I929" s="58"/>
      <c r="J929" s="58"/>
      <c r="K929" s="58"/>
      <c r="L929" s="56"/>
      <c r="M929" s="56"/>
      <c r="N929" s="36"/>
      <c r="O929" s="57"/>
    </row>
    <row r="930">
      <c r="A930" s="58"/>
      <c r="B930" s="104"/>
      <c r="C930" s="56"/>
      <c r="D930" s="58"/>
      <c r="E930" s="58"/>
      <c r="F930" s="58"/>
      <c r="G930" s="58"/>
      <c r="H930" s="58"/>
      <c r="I930" s="58"/>
      <c r="J930" s="58"/>
      <c r="K930" s="58"/>
      <c r="L930" s="56"/>
      <c r="M930" s="56"/>
      <c r="N930" s="36"/>
      <c r="O930" s="57"/>
    </row>
    <row r="931">
      <c r="A931" s="58"/>
      <c r="B931" s="104"/>
      <c r="C931" s="56"/>
      <c r="D931" s="58"/>
      <c r="E931" s="58"/>
      <c r="F931" s="58"/>
      <c r="G931" s="58"/>
      <c r="H931" s="58"/>
      <c r="I931" s="58"/>
      <c r="J931" s="58"/>
      <c r="K931" s="58"/>
      <c r="L931" s="56"/>
      <c r="M931" s="56"/>
      <c r="N931" s="36"/>
      <c r="O931" s="57"/>
    </row>
    <row r="932">
      <c r="A932" s="58"/>
      <c r="B932" s="104"/>
      <c r="C932" s="56"/>
      <c r="D932" s="58"/>
      <c r="E932" s="58"/>
      <c r="F932" s="58"/>
      <c r="G932" s="58"/>
      <c r="H932" s="58"/>
      <c r="I932" s="58"/>
      <c r="J932" s="58"/>
      <c r="K932" s="58"/>
      <c r="L932" s="56"/>
      <c r="M932" s="56"/>
      <c r="N932" s="36"/>
      <c r="O932" s="57"/>
    </row>
    <row r="933">
      <c r="A933" s="58"/>
      <c r="B933" s="104"/>
      <c r="C933" s="56"/>
      <c r="D933" s="58"/>
      <c r="E933" s="58"/>
      <c r="F933" s="58"/>
      <c r="G933" s="58"/>
      <c r="H933" s="58"/>
      <c r="I933" s="58"/>
      <c r="J933" s="58"/>
      <c r="K933" s="58"/>
      <c r="L933" s="56"/>
      <c r="M933" s="56"/>
      <c r="N933" s="36"/>
      <c r="O933" s="57"/>
    </row>
    <row r="934">
      <c r="A934" s="58"/>
      <c r="B934" s="104"/>
      <c r="C934" s="56"/>
      <c r="D934" s="58"/>
      <c r="E934" s="58"/>
      <c r="F934" s="58"/>
      <c r="G934" s="58"/>
      <c r="H934" s="58"/>
      <c r="I934" s="58"/>
      <c r="J934" s="58"/>
      <c r="K934" s="58"/>
      <c r="L934" s="56"/>
      <c r="M934" s="56"/>
      <c r="N934" s="36"/>
      <c r="O934" s="57"/>
    </row>
    <row r="935">
      <c r="A935" s="58"/>
      <c r="B935" s="104"/>
      <c r="C935" s="56"/>
      <c r="D935" s="58"/>
      <c r="E935" s="58"/>
      <c r="F935" s="58"/>
      <c r="G935" s="58"/>
      <c r="H935" s="58"/>
      <c r="I935" s="58"/>
      <c r="J935" s="58"/>
      <c r="K935" s="58"/>
      <c r="L935" s="56"/>
      <c r="M935" s="56"/>
      <c r="N935" s="36"/>
      <c r="O935" s="57"/>
    </row>
    <row r="936">
      <c r="A936" s="58"/>
      <c r="B936" s="104"/>
      <c r="C936" s="56"/>
      <c r="D936" s="58"/>
      <c r="E936" s="58"/>
      <c r="F936" s="58"/>
      <c r="G936" s="58"/>
      <c r="H936" s="58"/>
      <c r="I936" s="58"/>
      <c r="J936" s="58"/>
      <c r="K936" s="58"/>
      <c r="L936" s="56"/>
      <c r="M936" s="56"/>
      <c r="N936" s="36"/>
      <c r="O936" s="57"/>
    </row>
    <row r="937">
      <c r="A937" s="58"/>
      <c r="B937" s="104"/>
      <c r="C937" s="56"/>
      <c r="D937" s="58"/>
      <c r="E937" s="58"/>
      <c r="F937" s="58"/>
      <c r="G937" s="58"/>
      <c r="H937" s="58"/>
      <c r="I937" s="58"/>
      <c r="J937" s="58"/>
      <c r="K937" s="58"/>
      <c r="L937" s="56"/>
      <c r="M937" s="56"/>
      <c r="N937" s="36"/>
      <c r="O937" s="57"/>
    </row>
    <row r="938">
      <c r="A938" s="58"/>
      <c r="B938" s="104"/>
      <c r="C938" s="56"/>
      <c r="D938" s="58"/>
      <c r="E938" s="58"/>
      <c r="F938" s="58"/>
      <c r="G938" s="58"/>
      <c r="H938" s="58"/>
      <c r="I938" s="58"/>
      <c r="J938" s="58"/>
      <c r="K938" s="58"/>
      <c r="L938" s="56"/>
      <c r="M938" s="56"/>
      <c r="N938" s="36"/>
      <c r="O938" s="57"/>
    </row>
    <row r="939">
      <c r="A939" s="58"/>
      <c r="B939" s="104"/>
      <c r="C939" s="56"/>
      <c r="D939" s="58"/>
      <c r="E939" s="58"/>
      <c r="F939" s="58"/>
      <c r="G939" s="58"/>
      <c r="H939" s="58"/>
      <c r="I939" s="58"/>
      <c r="J939" s="58"/>
      <c r="K939" s="58"/>
      <c r="L939" s="56"/>
      <c r="M939" s="56"/>
      <c r="N939" s="36"/>
      <c r="O939" s="57"/>
    </row>
    <row r="940">
      <c r="A940" s="58"/>
      <c r="B940" s="104"/>
      <c r="C940" s="56"/>
      <c r="D940" s="58"/>
      <c r="E940" s="58"/>
      <c r="F940" s="58"/>
      <c r="G940" s="58"/>
      <c r="H940" s="58"/>
      <c r="I940" s="58"/>
      <c r="J940" s="58"/>
      <c r="K940" s="58"/>
      <c r="L940" s="56"/>
      <c r="M940" s="56"/>
      <c r="N940" s="36"/>
      <c r="O940" s="57"/>
    </row>
    <row r="941">
      <c r="A941" s="58"/>
      <c r="B941" s="104"/>
      <c r="C941" s="56"/>
      <c r="D941" s="58"/>
      <c r="E941" s="58"/>
      <c r="F941" s="58"/>
      <c r="G941" s="58"/>
      <c r="H941" s="58"/>
      <c r="I941" s="58"/>
      <c r="J941" s="58"/>
      <c r="K941" s="58"/>
      <c r="L941" s="56"/>
      <c r="M941" s="56"/>
      <c r="N941" s="36"/>
      <c r="O941" s="57"/>
    </row>
    <row r="942">
      <c r="A942" s="58"/>
      <c r="B942" s="104"/>
      <c r="C942" s="56"/>
      <c r="D942" s="58"/>
      <c r="E942" s="58"/>
      <c r="F942" s="58"/>
      <c r="G942" s="58"/>
      <c r="H942" s="58"/>
      <c r="I942" s="58"/>
      <c r="J942" s="58"/>
      <c r="K942" s="58"/>
      <c r="L942" s="56"/>
      <c r="M942" s="56"/>
      <c r="N942" s="36"/>
      <c r="O942" s="57"/>
    </row>
    <row r="943">
      <c r="A943" s="58"/>
      <c r="B943" s="104"/>
      <c r="C943" s="56"/>
      <c r="D943" s="58"/>
      <c r="E943" s="58"/>
      <c r="F943" s="58"/>
      <c r="G943" s="58"/>
      <c r="H943" s="58"/>
      <c r="I943" s="58"/>
      <c r="J943" s="58"/>
      <c r="K943" s="58"/>
      <c r="L943" s="56"/>
      <c r="M943" s="56"/>
      <c r="N943" s="36"/>
      <c r="O943" s="57"/>
    </row>
    <row r="944">
      <c r="A944" s="58"/>
      <c r="B944" s="104"/>
      <c r="C944" s="56"/>
      <c r="D944" s="58"/>
      <c r="E944" s="58"/>
      <c r="F944" s="58"/>
      <c r="G944" s="58"/>
      <c r="H944" s="58"/>
      <c r="I944" s="58"/>
      <c r="J944" s="58"/>
      <c r="K944" s="58"/>
      <c r="L944" s="56"/>
      <c r="M944" s="56"/>
      <c r="N944" s="36"/>
      <c r="O944" s="57"/>
    </row>
    <row r="945">
      <c r="A945" s="58"/>
      <c r="B945" s="104"/>
      <c r="C945" s="56"/>
      <c r="D945" s="58"/>
      <c r="E945" s="58"/>
      <c r="F945" s="58"/>
      <c r="G945" s="58"/>
      <c r="H945" s="58"/>
      <c r="I945" s="58"/>
      <c r="J945" s="58"/>
      <c r="K945" s="58"/>
      <c r="L945" s="56"/>
      <c r="M945" s="56"/>
      <c r="N945" s="36"/>
      <c r="O945" s="57"/>
    </row>
    <row r="946">
      <c r="A946" s="58"/>
      <c r="B946" s="104"/>
      <c r="C946" s="56"/>
      <c r="D946" s="58"/>
      <c r="E946" s="58"/>
      <c r="F946" s="58"/>
      <c r="G946" s="58"/>
      <c r="H946" s="58"/>
      <c r="I946" s="58"/>
      <c r="J946" s="58"/>
      <c r="K946" s="58"/>
      <c r="L946" s="56"/>
      <c r="M946" s="56"/>
      <c r="N946" s="36"/>
      <c r="O946" s="57"/>
    </row>
    <row r="947">
      <c r="A947" s="58"/>
      <c r="B947" s="104"/>
      <c r="C947" s="56"/>
      <c r="D947" s="58"/>
      <c r="E947" s="58"/>
      <c r="F947" s="58"/>
      <c r="G947" s="58"/>
      <c r="H947" s="58"/>
      <c r="I947" s="58"/>
      <c r="J947" s="58"/>
      <c r="K947" s="58"/>
      <c r="L947" s="56"/>
      <c r="M947" s="56"/>
      <c r="N947" s="36"/>
      <c r="O947" s="57"/>
    </row>
    <row r="948">
      <c r="A948" s="58"/>
      <c r="B948" s="104"/>
      <c r="C948" s="56"/>
      <c r="D948" s="58"/>
      <c r="E948" s="58"/>
      <c r="F948" s="58"/>
      <c r="G948" s="58"/>
      <c r="H948" s="58"/>
      <c r="I948" s="58"/>
      <c r="J948" s="58"/>
      <c r="K948" s="58"/>
      <c r="L948" s="56"/>
      <c r="M948" s="56"/>
      <c r="N948" s="36"/>
      <c r="O948" s="57"/>
    </row>
    <row r="949">
      <c r="A949" s="58"/>
      <c r="B949" s="104"/>
      <c r="C949" s="56"/>
      <c r="D949" s="58"/>
      <c r="E949" s="58"/>
      <c r="F949" s="58"/>
      <c r="G949" s="58"/>
      <c r="H949" s="58"/>
      <c r="I949" s="58"/>
      <c r="J949" s="58"/>
      <c r="K949" s="58"/>
      <c r="L949" s="56"/>
      <c r="M949" s="56"/>
      <c r="N949" s="36"/>
      <c r="O949" s="57"/>
    </row>
    <row r="950">
      <c r="A950" s="58"/>
      <c r="B950" s="104"/>
      <c r="C950" s="56"/>
      <c r="D950" s="58"/>
      <c r="E950" s="58"/>
      <c r="F950" s="58"/>
      <c r="G950" s="58"/>
      <c r="H950" s="58"/>
      <c r="I950" s="58"/>
      <c r="J950" s="58"/>
      <c r="K950" s="58"/>
      <c r="L950" s="56"/>
      <c r="M950" s="56"/>
      <c r="N950" s="36"/>
      <c r="O950" s="57"/>
    </row>
    <row r="951">
      <c r="A951" s="58"/>
      <c r="B951" s="104"/>
      <c r="C951" s="56"/>
      <c r="D951" s="58"/>
      <c r="E951" s="58"/>
      <c r="F951" s="58"/>
      <c r="G951" s="58"/>
      <c r="H951" s="58"/>
      <c r="I951" s="58"/>
      <c r="J951" s="58"/>
      <c r="K951" s="58"/>
      <c r="L951" s="56"/>
      <c r="M951" s="56"/>
      <c r="N951" s="36"/>
      <c r="O951" s="57"/>
    </row>
    <row r="952">
      <c r="A952" s="58"/>
      <c r="B952" s="104"/>
      <c r="C952" s="56"/>
      <c r="D952" s="58"/>
      <c r="E952" s="58"/>
      <c r="F952" s="58"/>
      <c r="G952" s="58"/>
      <c r="H952" s="58"/>
      <c r="I952" s="58"/>
      <c r="J952" s="58"/>
      <c r="K952" s="58"/>
      <c r="L952" s="56"/>
      <c r="M952" s="56"/>
      <c r="N952" s="36"/>
      <c r="O952" s="57"/>
    </row>
    <row r="953">
      <c r="A953" s="58"/>
      <c r="B953" s="104"/>
      <c r="C953" s="56"/>
      <c r="D953" s="58"/>
      <c r="E953" s="58"/>
      <c r="F953" s="58"/>
      <c r="G953" s="58"/>
      <c r="H953" s="58"/>
      <c r="I953" s="58"/>
      <c r="J953" s="58"/>
      <c r="K953" s="58"/>
      <c r="L953" s="56"/>
      <c r="M953" s="56"/>
      <c r="N953" s="36"/>
      <c r="O953" s="57"/>
    </row>
    <row r="954">
      <c r="A954" s="58"/>
      <c r="B954" s="104"/>
      <c r="C954" s="56"/>
      <c r="D954" s="58"/>
      <c r="E954" s="58"/>
      <c r="F954" s="58"/>
      <c r="G954" s="58"/>
      <c r="H954" s="58"/>
      <c r="I954" s="58"/>
      <c r="J954" s="58"/>
      <c r="K954" s="58"/>
      <c r="L954" s="56"/>
      <c r="M954" s="56"/>
      <c r="N954" s="36"/>
      <c r="O954" s="57"/>
    </row>
    <row r="955">
      <c r="A955" s="58"/>
      <c r="B955" s="104"/>
      <c r="C955" s="56"/>
      <c r="D955" s="58"/>
      <c r="E955" s="58"/>
      <c r="F955" s="58"/>
      <c r="G955" s="58"/>
      <c r="H955" s="58"/>
      <c r="I955" s="58"/>
      <c r="J955" s="58"/>
      <c r="K955" s="58"/>
      <c r="L955" s="56"/>
      <c r="M955" s="56"/>
      <c r="N955" s="36"/>
      <c r="O955" s="57"/>
    </row>
    <row r="956">
      <c r="A956" s="58"/>
      <c r="B956" s="104"/>
      <c r="C956" s="56"/>
      <c r="D956" s="58"/>
      <c r="E956" s="58"/>
      <c r="F956" s="58"/>
      <c r="G956" s="58"/>
      <c r="H956" s="58"/>
      <c r="I956" s="58"/>
      <c r="J956" s="58"/>
      <c r="K956" s="58"/>
      <c r="L956" s="56"/>
      <c r="M956" s="56"/>
      <c r="N956" s="36"/>
      <c r="O956" s="57"/>
    </row>
    <row r="957">
      <c r="A957" s="58"/>
      <c r="B957" s="104"/>
      <c r="C957" s="56"/>
      <c r="D957" s="58"/>
      <c r="E957" s="58"/>
      <c r="F957" s="58"/>
      <c r="G957" s="58"/>
      <c r="H957" s="58"/>
      <c r="I957" s="58"/>
      <c r="J957" s="58"/>
      <c r="K957" s="58"/>
      <c r="L957" s="56"/>
      <c r="M957" s="56"/>
      <c r="N957" s="36"/>
      <c r="O957" s="57"/>
    </row>
    <row r="958">
      <c r="A958" s="58"/>
      <c r="B958" s="104"/>
      <c r="C958" s="56"/>
      <c r="D958" s="58"/>
      <c r="E958" s="58"/>
      <c r="F958" s="58"/>
      <c r="G958" s="58"/>
      <c r="H958" s="58"/>
      <c r="I958" s="58"/>
      <c r="J958" s="58"/>
      <c r="K958" s="58"/>
      <c r="L958" s="56"/>
      <c r="M958" s="56"/>
      <c r="N958" s="36"/>
      <c r="O958" s="57"/>
    </row>
    <row r="959">
      <c r="A959" s="58"/>
      <c r="B959" s="104"/>
      <c r="C959" s="56"/>
      <c r="D959" s="58"/>
      <c r="E959" s="58"/>
      <c r="F959" s="58"/>
      <c r="G959" s="58"/>
      <c r="H959" s="58"/>
      <c r="I959" s="58"/>
      <c r="J959" s="58"/>
      <c r="K959" s="58"/>
      <c r="L959" s="56"/>
      <c r="M959" s="56"/>
      <c r="N959" s="36"/>
      <c r="O959" s="57"/>
    </row>
    <row r="960">
      <c r="A960" s="58"/>
      <c r="B960" s="104"/>
      <c r="C960" s="56"/>
      <c r="D960" s="58"/>
      <c r="E960" s="58"/>
      <c r="F960" s="58"/>
      <c r="G960" s="58"/>
      <c r="H960" s="58"/>
      <c r="I960" s="58"/>
      <c r="J960" s="58"/>
      <c r="K960" s="58"/>
      <c r="L960" s="56"/>
      <c r="M960" s="56"/>
      <c r="N960" s="36"/>
      <c r="O960" s="57"/>
    </row>
    <row r="961">
      <c r="A961" s="58"/>
      <c r="B961" s="104"/>
      <c r="C961" s="56"/>
      <c r="D961" s="58"/>
      <c r="E961" s="58"/>
      <c r="F961" s="58"/>
      <c r="G961" s="58"/>
      <c r="H961" s="58"/>
      <c r="I961" s="58"/>
      <c r="J961" s="58"/>
      <c r="K961" s="58"/>
      <c r="L961" s="56"/>
      <c r="M961" s="56"/>
      <c r="N961" s="36"/>
      <c r="O961" s="57"/>
    </row>
    <row r="962">
      <c r="A962" s="58"/>
      <c r="B962" s="104"/>
      <c r="C962" s="56"/>
      <c r="D962" s="58"/>
      <c r="E962" s="58"/>
      <c r="F962" s="58"/>
      <c r="G962" s="58"/>
      <c r="H962" s="58"/>
      <c r="I962" s="58"/>
      <c r="J962" s="58"/>
      <c r="K962" s="58"/>
      <c r="L962" s="56"/>
      <c r="M962" s="56"/>
      <c r="N962" s="36"/>
      <c r="O962" s="57"/>
    </row>
    <row r="963">
      <c r="A963" s="58"/>
      <c r="B963" s="104"/>
      <c r="C963" s="56"/>
      <c r="D963" s="58"/>
      <c r="E963" s="58"/>
      <c r="F963" s="58"/>
      <c r="G963" s="58"/>
      <c r="H963" s="58"/>
      <c r="I963" s="58"/>
      <c r="J963" s="58"/>
      <c r="K963" s="58"/>
      <c r="L963" s="56"/>
      <c r="M963" s="56"/>
      <c r="N963" s="36"/>
      <c r="O963" s="57"/>
    </row>
    <row r="964">
      <c r="A964" s="58"/>
      <c r="B964" s="104"/>
      <c r="C964" s="56"/>
      <c r="D964" s="58"/>
      <c r="E964" s="58"/>
      <c r="F964" s="58"/>
      <c r="G964" s="58"/>
      <c r="H964" s="58"/>
      <c r="I964" s="58"/>
      <c r="J964" s="58"/>
      <c r="K964" s="58"/>
      <c r="L964" s="56"/>
      <c r="M964" s="56"/>
      <c r="N964" s="36"/>
      <c r="O964" s="57"/>
    </row>
    <row r="965">
      <c r="A965" s="58"/>
      <c r="B965" s="104"/>
      <c r="C965" s="56"/>
      <c r="D965" s="58"/>
      <c r="E965" s="58"/>
      <c r="F965" s="58"/>
      <c r="G965" s="58"/>
      <c r="H965" s="58"/>
      <c r="I965" s="58"/>
      <c r="J965" s="58"/>
      <c r="K965" s="58"/>
      <c r="L965" s="56"/>
      <c r="M965" s="56"/>
      <c r="N965" s="36"/>
      <c r="O965" s="57"/>
    </row>
    <row r="966">
      <c r="A966" s="58"/>
      <c r="B966" s="104"/>
      <c r="C966" s="56"/>
      <c r="D966" s="58"/>
      <c r="E966" s="58"/>
      <c r="F966" s="58"/>
      <c r="G966" s="58"/>
      <c r="H966" s="58"/>
      <c r="I966" s="58"/>
      <c r="J966" s="58"/>
      <c r="K966" s="58"/>
      <c r="L966" s="56"/>
      <c r="M966" s="56"/>
      <c r="N966" s="36"/>
      <c r="O966" s="57"/>
    </row>
    <row r="967">
      <c r="A967" s="58"/>
      <c r="B967" s="104"/>
      <c r="C967" s="56"/>
      <c r="D967" s="58"/>
      <c r="E967" s="58"/>
      <c r="F967" s="58"/>
      <c r="G967" s="58"/>
      <c r="H967" s="58"/>
      <c r="I967" s="58"/>
      <c r="J967" s="58"/>
      <c r="K967" s="58"/>
      <c r="L967" s="56"/>
      <c r="M967" s="56"/>
      <c r="N967" s="36"/>
      <c r="O967" s="57"/>
    </row>
    <row r="968">
      <c r="A968" s="58"/>
      <c r="B968" s="104"/>
      <c r="C968" s="56"/>
      <c r="D968" s="58"/>
      <c r="E968" s="58"/>
      <c r="F968" s="58"/>
      <c r="G968" s="58"/>
      <c r="H968" s="58"/>
      <c r="I968" s="58"/>
      <c r="J968" s="58"/>
      <c r="K968" s="58"/>
      <c r="L968" s="56"/>
      <c r="M968" s="56"/>
      <c r="N968" s="36"/>
      <c r="O968" s="57"/>
    </row>
    <row r="969">
      <c r="A969" s="58"/>
      <c r="B969" s="104"/>
      <c r="C969" s="56"/>
      <c r="D969" s="58"/>
      <c r="E969" s="58"/>
      <c r="F969" s="58"/>
      <c r="G969" s="58"/>
      <c r="H969" s="58"/>
      <c r="I969" s="58"/>
      <c r="J969" s="58"/>
      <c r="K969" s="58"/>
      <c r="L969" s="56"/>
      <c r="M969" s="56"/>
      <c r="N969" s="36"/>
      <c r="O969" s="57"/>
    </row>
    <row r="970">
      <c r="A970" s="58"/>
      <c r="B970" s="104"/>
      <c r="C970" s="56"/>
      <c r="D970" s="58"/>
      <c r="E970" s="58"/>
      <c r="F970" s="58"/>
      <c r="G970" s="58"/>
      <c r="H970" s="58"/>
      <c r="I970" s="58"/>
      <c r="J970" s="58"/>
      <c r="K970" s="58"/>
      <c r="L970" s="56"/>
      <c r="M970" s="56"/>
      <c r="N970" s="36"/>
      <c r="O970" s="57"/>
    </row>
    <row r="971">
      <c r="A971" s="58"/>
      <c r="B971" s="104"/>
      <c r="C971" s="56"/>
      <c r="D971" s="58"/>
      <c r="E971" s="58"/>
      <c r="F971" s="58"/>
      <c r="G971" s="58"/>
      <c r="H971" s="58"/>
      <c r="I971" s="58"/>
      <c r="J971" s="58"/>
      <c r="K971" s="58"/>
      <c r="L971" s="56"/>
      <c r="M971" s="56"/>
      <c r="N971" s="36"/>
      <c r="O971" s="57"/>
    </row>
    <row r="972">
      <c r="A972" s="58"/>
      <c r="B972" s="104"/>
      <c r="C972" s="56"/>
      <c r="D972" s="58"/>
      <c r="E972" s="58"/>
      <c r="F972" s="58"/>
      <c r="G972" s="58"/>
      <c r="H972" s="58"/>
      <c r="I972" s="58"/>
      <c r="J972" s="58"/>
      <c r="K972" s="58"/>
      <c r="L972" s="56"/>
      <c r="M972" s="56"/>
      <c r="N972" s="36"/>
      <c r="O972" s="57"/>
    </row>
    <row r="973">
      <c r="A973" s="58"/>
      <c r="B973" s="104"/>
      <c r="C973" s="56"/>
      <c r="D973" s="58"/>
      <c r="E973" s="58"/>
      <c r="F973" s="58"/>
      <c r="G973" s="58"/>
      <c r="H973" s="58"/>
      <c r="I973" s="58"/>
      <c r="J973" s="58"/>
      <c r="K973" s="58"/>
      <c r="L973" s="56"/>
      <c r="M973" s="56"/>
      <c r="N973" s="36"/>
      <c r="O973" s="57"/>
    </row>
    <row r="974">
      <c r="A974" s="58"/>
      <c r="B974" s="104"/>
      <c r="C974" s="56"/>
      <c r="D974" s="58"/>
      <c r="E974" s="58"/>
      <c r="F974" s="58"/>
      <c r="G974" s="58"/>
      <c r="H974" s="58"/>
      <c r="I974" s="58"/>
      <c r="J974" s="58"/>
      <c r="K974" s="58"/>
      <c r="L974" s="56"/>
      <c r="M974" s="56"/>
      <c r="N974" s="36"/>
      <c r="O974" s="57"/>
    </row>
    <row r="975">
      <c r="A975" s="58"/>
      <c r="B975" s="104"/>
      <c r="C975" s="56"/>
      <c r="D975" s="58"/>
      <c r="E975" s="58"/>
      <c r="F975" s="58"/>
      <c r="G975" s="58"/>
      <c r="H975" s="58"/>
      <c r="I975" s="58"/>
      <c r="J975" s="58"/>
      <c r="K975" s="58"/>
      <c r="L975" s="56"/>
      <c r="M975" s="56"/>
      <c r="N975" s="36"/>
      <c r="O975" s="57"/>
    </row>
    <row r="976">
      <c r="A976" s="58"/>
      <c r="B976" s="104"/>
      <c r="C976" s="56"/>
      <c r="D976" s="58"/>
      <c r="E976" s="58"/>
      <c r="F976" s="58"/>
      <c r="G976" s="58"/>
      <c r="H976" s="58"/>
      <c r="I976" s="58"/>
      <c r="J976" s="58"/>
      <c r="K976" s="58"/>
      <c r="L976" s="56"/>
      <c r="M976" s="56"/>
      <c r="N976" s="36"/>
      <c r="O976" s="57"/>
    </row>
    <row r="977">
      <c r="A977" s="58"/>
      <c r="B977" s="104"/>
      <c r="C977" s="56"/>
      <c r="D977" s="58"/>
      <c r="E977" s="58"/>
      <c r="F977" s="58"/>
      <c r="G977" s="58"/>
      <c r="H977" s="58"/>
      <c r="I977" s="58"/>
      <c r="J977" s="58"/>
      <c r="K977" s="58"/>
      <c r="L977" s="56"/>
      <c r="M977" s="56"/>
      <c r="N977" s="36"/>
      <c r="O977" s="57"/>
    </row>
    <row r="978">
      <c r="A978" s="58"/>
      <c r="B978" s="104"/>
      <c r="C978" s="56"/>
      <c r="D978" s="58"/>
      <c r="E978" s="58"/>
      <c r="F978" s="58"/>
      <c r="G978" s="58"/>
      <c r="H978" s="58"/>
      <c r="I978" s="58"/>
      <c r="J978" s="58"/>
      <c r="K978" s="58"/>
      <c r="L978" s="56"/>
      <c r="M978" s="56"/>
      <c r="N978" s="36"/>
      <c r="O978" s="57"/>
    </row>
    <row r="979">
      <c r="A979" s="58"/>
      <c r="B979" s="104"/>
      <c r="C979" s="56"/>
      <c r="D979" s="58"/>
      <c r="E979" s="58"/>
      <c r="F979" s="58"/>
      <c r="G979" s="58"/>
      <c r="H979" s="58"/>
      <c r="I979" s="58"/>
      <c r="J979" s="58"/>
      <c r="K979" s="58"/>
      <c r="L979" s="56"/>
      <c r="M979" s="56"/>
      <c r="N979" s="36"/>
      <c r="O979" s="57"/>
    </row>
    <row r="980">
      <c r="A980" s="58"/>
      <c r="B980" s="104"/>
      <c r="C980" s="56"/>
      <c r="D980" s="58"/>
      <c r="E980" s="58"/>
      <c r="F980" s="58"/>
      <c r="G980" s="58"/>
      <c r="H980" s="58"/>
      <c r="I980" s="58"/>
      <c r="J980" s="58"/>
      <c r="K980" s="58"/>
      <c r="L980" s="56"/>
      <c r="M980" s="56"/>
      <c r="N980" s="36"/>
      <c r="O980" s="57"/>
    </row>
    <row r="981">
      <c r="A981" s="58"/>
      <c r="B981" s="104"/>
      <c r="C981" s="56"/>
      <c r="D981" s="58"/>
      <c r="E981" s="58"/>
      <c r="F981" s="58"/>
      <c r="G981" s="58"/>
      <c r="H981" s="58"/>
      <c r="I981" s="58"/>
      <c r="J981" s="58"/>
      <c r="K981" s="58"/>
      <c r="L981" s="56"/>
      <c r="M981" s="56"/>
      <c r="N981" s="36"/>
      <c r="O981" s="57"/>
    </row>
    <row r="982">
      <c r="A982" s="58"/>
      <c r="B982" s="104"/>
      <c r="C982" s="56"/>
      <c r="D982" s="58"/>
      <c r="E982" s="58"/>
      <c r="F982" s="58"/>
      <c r="G982" s="58"/>
      <c r="H982" s="58"/>
      <c r="I982" s="58"/>
      <c r="J982" s="58"/>
      <c r="K982" s="58"/>
      <c r="L982" s="56"/>
      <c r="M982" s="56"/>
      <c r="N982" s="36"/>
      <c r="O982" s="57"/>
    </row>
    <row r="983">
      <c r="A983" s="58"/>
      <c r="B983" s="104"/>
      <c r="C983" s="56"/>
      <c r="D983" s="58"/>
      <c r="E983" s="58"/>
      <c r="F983" s="58"/>
      <c r="G983" s="58"/>
      <c r="H983" s="58"/>
      <c r="I983" s="58"/>
      <c r="J983" s="58"/>
      <c r="K983" s="58"/>
      <c r="L983" s="56"/>
      <c r="M983" s="56"/>
      <c r="N983" s="36"/>
      <c r="O983" s="57"/>
    </row>
    <row r="984">
      <c r="A984" s="58"/>
      <c r="B984" s="104"/>
      <c r="C984" s="56"/>
      <c r="D984" s="58"/>
      <c r="E984" s="58"/>
      <c r="F984" s="58"/>
      <c r="G984" s="58"/>
      <c r="H984" s="58"/>
      <c r="I984" s="58"/>
      <c r="J984" s="58"/>
      <c r="K984" s="58"/>
      <c r="L984" s="56"/>
      <c r="M984" s="56"/>
      <c r="N984" s="36"/>
      <c r="O984" s="57"/>
    </row>
    <row r="985">
      <c r="A985" s="58"/>
      <c r="B985" s="104"/>
      <c r="C985" s="56"/>
      <c r="D985" s="58"/>
      <c r="E985" s="58"/>
      <c r="F985" s="58"/>
      <c r="G985" s="58"/>
      <c r="H985" s="58"/>
      <c r="I985" s="58"/>
      <c r="J985" s="58"/>
      <c r="K985" s="58"/>
      <c r="L985" s="56"/>
      <c r="M985" s="56"/>
      <c r="N985" s="36"/>
      <c r="O985" s="57"/>
    </row>
    <row r="986">
      <c r="A986" s="58"/>
      <c r="B986" s="104"/>
      <c r="C986" s="56"/>
      <c r="D986" s="58"/>
      <c r="E986" s="58"/>
      <c r="F986" s="58"/>
      <c r="G986" s="58"/>
      <c r="H986" s="58"/>
      <c r="I986" s="58"/>
      <c r="J986" s="58"/>
      <c r="K986" s="58"/>
      <c r="L986" s="56"/>
      <c r="M986" s="56"/>
      <c r="N986" s="36"/>
      <c r="O986" s="57"/>
    </row>
    <row r="987">
      <c r="A987" s="58"/>
      <c r="B987" s="104"/>
      <c r="C987" s="56"/>
      <c r="D987" s="58"/>
      <c r="E987" s="58"/>
      <c r="F987" s="58"/>
      <c r="G987" s="58"/>
      <c r="H987" s="58"/>
      <c r="I987" s="58"/>
      <c r="J987" s="58"/>
      <c r="K987" s="58"/>
      <c r="L987" s="56"/>
      <c r="M987" s="56"/>
      <c r="N987" s="36"/>
      <c r="O987" s="57"/>
    </row>
    <row r="988">
      <c r="A988" s="58"/>
      <c r="B988" s="104"/>
      <c r="C988" s="56"/>
      <c r="D988" s="58"/>
      <c r="E988" s="58"/>
      <c r="F988" s="58"/>
      <c r="G988" s="58"/>
      <c r="H988" s="58"/>
      <c r="I988" s="58"/>
      <c r="J988" s="58"/>
      <c r="K988" s="58"/>
      <c r="L988" s="56"/>
      <c r="M988" s="56"/>
      <c r="N988" s="36"/>
      <c r="O988" s="57"/>
    </row>
    <row r="989">
      <c r="A989" s="58"/>
      <c r="B989" s="104"/>
      <c r="C989" s="56"/>
      <c r="D989" s="58"/>
      <c r="E989" s="58"/>
      <c r="F989" s="58"/>
      <c r="G989" s="58"/>
      <c r="H989" s="58"/>
      <c r="I989" s="58"/>
      <c r="J989" s="58"/>
      <c r="K989" s="58"/>
      <c r="L989" s="56"/>
      <c r="M989" s="56"/>
      <c r="N989" s="36"/>
      <c r="O989" s="57"/>
    </row>
    <row r="990">
      <c r="A990" s="58"/>
      <c r="B990" s="104"/>
      <c r="C990" s="56"/>
      <c r="D990" s="58"/>
      <c r="E990" s="58"/>
      <c r="F990" s="58"/>
      <c r="G990" s="58"/>
      <c r="H990" s="58"/>
      <c r="I990" s="58"/>
      <c r="J990" s="58"/>
      <c r="K990" s="58"/>
      <c r="L990" s="56"/>
      <c r="M990" s="56"/>
      <c r="N990" s="36"/>
      <c r="O990" s="57"/>
    </row>
    <row r="991">
      <c r="A991" s="58"/>
      <c r="B991" s="104"/>
      <c r="C991" s="56"/>
      <c r="D991" s="58"/>
      <c r="E991" s="58"/>
      <c r="F991" s="58"/>
      <c r="G991" s="58"/>
      <c r="H991" s="58"/>
      <c r="I991" s="58"/>
      <c r="J991" s="58"/>
      <c r="K991" s="58"/>
      <c r="L991" s="56"/>
      <c r="M991" s="56"/>
      <c r="N991" s="36"/>
      <c r="O991" s="57"/>
    </row>
    <row r="992">
      <c r="A992" s="58"/>
      <c r="B992" s="104"/>
      <c r="C992" s="56"/>
      <c r="D992" s="58"/>
      <c r="E992" s="58"/>
      <c r="F992" s="58"/>
      <c r="G992" s="58"/>
      <c r="H992" s="58"/>
      <c r="I992" s="58"/>
      <c r="J992" s="58"/>
      <c r="K992" s="58"/>
      <c r="L992" s="56"/>
      <c r="M992" s="56"/>
      <c r="N992" s="36"/>
      <c r="O992" s="57"/>
    </row>
    <row r="993">
      <c r="A993" s="58"/>
      <c r="B993" s="104"/>
      <c r="C993" s="56"/>
      <c r="D993" s="58"/>
      <c r="E993" s="58"/>
      <c r="F993" s="58"/>
      <c r="G993" s="58"/>
      <c r="H993" s="58"/>
      <c r="I993" s="58"/>
      <c r="J993" s="58"/>
      <c r="K993" s="58"/>
      <c r="L993" s="56"/>
      <c r="M993" s="56"/>
      <c r="N993" s="36"/>
      <c r="O993" s="57"/>
    </row>
    <row r="994">
      <c r="A994" s="58"/>
      <c r="B994" s="104"/>
      <c r="C994" s="56"/>
      <c r="D994" s="58"/>
      <c r="E994" s="58"/>
      <c r="F994" s="58"/>
      <c r="G994" s="58"/>
      <c r="H994" s="58"/>
      <c r="I994" s="58"/>
      <c r="J994" s="58"/>
      <c r="K994" s="58"/>
      <c r="L994" s="56"/>
      <c r="M994" s="56"/>
      <c r="N994" s="36"/>
      <c r="O994" s="57"/>
    </row>
    <row r="995">
      <c r="A995" s="58"/>
      <c r="B995" s="104"/>
      <c r="C995" s="56"/>
      <c r="D995" s="58"/>
      <c r="E995" s="58"/>
      <c r="F995" s="58"/>
      <c r="G995" s="58"/>
      <c r="H995" s="58"/>
      <c r="I995" s="58"/>
      <c r="J995" s="58"/>
      <c r="K995" s="58"/>
      <c r="L995" s="56"/>
      <c r="M995" s="56"/>
      <c r="N995" s="36"/>
      <c r="O995" s="57"/>
    </row>
    <row r="996">
      <c r="A996" s="58"/>
      <c r="B996" s="104"/>
      <c r="C996" s="56"/>
      <c r="D996" s="58"/>
      <c r="E996" s="58"/>
      <c r="F996" s="58"/>
      <c r="G996" s="58"/>
      <c r="H996" s="58"/>
      <c r="I996" s="58"/>
      <c r="J996" s="58"/>
      <c r="K996" s="58"/>
      <c r="L996" s="56"/>
      <c r="M996" s="56"/>
      <c r="N996" s="36"/>
      <c r="O996" s="57"/>
    </row>
    <row r="997">
      <c r="A997" s="58"/>
      <c r="B997" s="104"/>
      <c r="C997" s="56"/>
      <c r="D997" s="58"/>
      <c r="E997" s="58"/>
      <c r="F997" s="58"/>
      <c r="G997" s="58"/>
      <c r="H997" s="58"/>
      <c r="I997" s="58"/>
      <c r="J997" s="58"/>
      <c r="K997" s="58"/>
      <c r="L997" s="56"/>
      <c r="M997" s="56"/>
      <c r="N997" s="36"/>
      <c r="O997" s="57"/>
    </row>
    <row r="998">
      <c r="A998" s="58"/>
      <c r="B998" s="104"/>
      <c r="C998" s="56"/>
      <c r="D998" s="58"/>
      <c r="E998" s="58"/>
      <c r="F998" s="58"/>
      <c r="G998" s="58"/>
      <c r="H998" s="58"/>
      <c r="I998" s="58"/>
      <c r="J998" s="58"/>
      <c r="K998" s="58"/>
      <c r="L998" s="56"/>
      <c r="M998" s="56"/>
      <c r="N998" s="36"/>
      <c r="O998" s="57"/>
    </row>
    <row r="999">
      <c r="A999" s="58"/>
      <c r="B999" s="104"/>
      <c r="C999" s="56"/>
      <c r="D999" s="58"/>
      <c r="E999" s="58"/>
      <c r="F999" s="58"/>
      <c r="G999" s="58"/>
      <c r="H999" s="58"/>
      <c r="I999" s="58"/>
      <c r="J999" s="58"/>
      <c r="K999" s="58"/>
      <c r="L999" s="56"/>
      <c r="M999" s="56"/>
      <c r="N999" s="36"/>
      <c r="O999" s="57"/>
    </row>
    <row r="1000">
      <c r="A1000" s="58"/>
      <c r="B1000" s="104"/>
      <c r="C1000" s="56"/>
      <c r="D1000" s="58"/>
      <c r="E1000" s="58"/>
      <c r="F1000" s="58"/>
      <c r="G1000" s="58"/>
      <c r="H1000" s="58"/>
      <c r="I1000" s="58"/>
      <c r="J1000" s="58"/>
      <c r="K1000" s="58"/>
      <c r="L1000" s="56"/>
      <c r="M1000" s="56"/>
      <c r="N1000" s="36"/>
      <c r="O1000" s="57"/>
    </row>
    <row r="1001">
      <c r="A1001" s="58"/>
      <c r="B1001" s="104"/>
      <c r="C1001" s="56"/>
      <c r="D1001" s="58"/>
      <c r="E1001" s="58"/>
      <c r="F1001" s="58"/>
      <c r="G1001" s="58"/>
      <c r="H1001" s="58"/>
      <c r="I1001" s="58"/>
      <c r="J1001" s="58"/>
      <c r="K1001" s="58"/>
      <c r="L1001" s="56"/>
      <c r="M1001" s="56"/>
      <c r="N1001" s="36"/>
      <c r="O1001" s="57"/>
    </row>
    <row r="1002">
      <c r="A1002" s="58"/>
      <c r="B1002" s="104"/>
      <c r="C1002" s="56"/>
      <c r="D1002" s="58"/>
      <c r="E1002" s="58"/>
      <c r="F1002" s="58"/>
      <c r="G1002" s="58"/>
      <c r="H1002" s="58"/>
      <c r="I1002" s="58"/>
      <c r="J1002" s="58"/>
      <c r="K1002" s="58"/>
      <c r="L1002" s="56"/>
      <c r="M1002" s="56"/>
      <c r="N1002" s="36"/>
      <c r="O1002" s="57"/>
    </row>
    <row r="1003">
      <c r="A1003" s="58"/>
      <c r="B1003" s="104"/>
      <c r="C1003" s="56"/>
      <c r="D1003" s="58"/>
      <c r="E1003" s="58"/>
      <c r="F1003" s="58"/>
      <c r="G1003" s="58"/>
      <c r="H1003" s="58"/>
      <c r="I1003" s="58"/>
      <c r="J1003" s="58"/>
      <c r="K1003" s="58"/>
      <c r="L1003" s="56"/>
      <c r="M1003" s="56"/>
      <c r="N1003" s="36"/>
      <c r="O1003" s="57"/>
    </row>
    <row r="1004">
      <c r="A1004" s="58"/>
      <c r="B1004" s="104"/>
      <c r="C1004" s="56"/>
      <c r="D1004" s="58"/>
      <c r="E1004" s="58"/>
      <c r="F1004" s="58"/>
      <c r="G1004" s="58"/>
      <c r="H1004" s="58"/>
      <c r="I1004" s="58"/>
      <c r="J1004" s="58"/>
      <c r="K1004" s="58"/>
      <c r="L1004" s="56"/>
      <c r="M1004" s="56"/>
      <c r="N1004" s="36"/>
      <c r="O1004" s="57"/>
    </row>
    <row r="1005">
      <c r="A1005" s="58"/>
      <c r="B1005" s="104"/>
      <c r="C1005" s="56"/>
      <c r="D1005" s="58"/>
      <c r="E1005" s="58"/>
      <c r="F1005" s="58"/>
      <c r="G1005" s="58"/>
      <c r="H1005" s="58"/>
      <c r="I1005" s="58"/>
      <c r="J1005" s="58"/>
      <c r="K1005" s="58"/>
      <c r="L1005" s="56"/>
      <c r="M1005" s="56"/>
      <c r="N1005" s="36"/>
      <c r="O1005" s="57"/>
    </row>
    <row r="1006">
      <c r="A1006" s="58"/>
      <c r="B1006" s="104"/>
      <c r="C1006" s="56"/>
      <c r="D1006" s="58"/>
      <c r="E1006" s="58"/>
      <c r="F1006" s="58"/>
      <c r="G1006" s="58"/>
      <c r="H1006" s="58"/>
      <c r="I1006" s="58"/>
      <c r="J1006" s="58"/>
      <c r="K1006" s="58"/>
      <c r="L1006" s="56"/>
      <c r="M1006" s="56"/>
      <c r="N1006" s="36"/>
      <c r="O1006" s="57"/>
    </row>
    <row r="1007">
      <c r="A1007" s="58"/>
      <c r="B1007" s="104"/>
      <c r="C1007" s="56"/>
      <c r="D1007" s="58"/>
      <c r="E1007" s="58"/>
      <c r="F1007" s="58"/>
      <c r="G1007" s="58"/>
      <c r="H1007" s="58"/>
      <c r="I1007" s="58"/>
      <c r="J1007" s="58"/>
      <c r="K1007" s="58"/>
      <c r="L1007" s="56"/>
      <c r="M1007" s="56"/>
      <c r="N1007" s="36"/>
      <c r="O1007" s="57"/>
    </row>
    <row r="1008">
      <c r="A1008" s="58"/>
      <c r="B1008" s="104"/>
      <c r="C1008" s="56"/>
      <c r="D1008" s="58"/>
      <c r="E1008" s="58"/>
      <c r="F1008" s="58"/>
      <c r="G1008" s="58"/>
      <c r="H1008" s="58"/>
      <c r="I1008" s="58"/>
      <c r="J1008" s="58"/>
      <c r="K1008" s="58"/>
      <c r="L1008" s="56"/>
      <c r="M1008" s="56"/>
      <c r="N1008" s="36"/>
      <c r="O1008" s="57"/>
    </row>
    <row r="1009">
      <c r="A1009" s="58"/>
      <c r="B1009" s="104"/>
      <c r="C1009" s="56"/>
      <c r="D1009" s="58"/>
      <c r="E1009" s="58"/>
      <c r="F1009" s="58"/>
      <c r="G1009" s="58"/>
      <c r="H1009" s="58"/>
      <c r="I1009" s="58"/>
      <c r="J1009" s="58"/>
      <c r="K1009" s="58"/>
      <c r="L1009" s="56"/>
      <c r="M1009" s="56"/>
      <c r="N1009" s="36"/>
      <c r="O1009" s="57"/>
    </row>
    <row r="1010">
      <c r="A1010" s="58"/>
      <c r="B1010" s="104"/>
      <c r="C1010" s="56"/>
      <c r="D1010" s="58"/>
      <c r="E1010" s="58"/>
      <c r="F1010" s="58"/>
      <c r="G1010" s="58"/>
      <c r="H1010" s="58"/>
      <c r="I1010" s="58"/>
      <c r="J1010" s="58"/>
      <c r="K1010" s="58"/>
      <c r="L1010" s="56"/>
      <c r="M1010" s="56"/>
      <c r="N1010" s="36"/>
      <c r="O1010" s="57"/>
    </row>
    <row r="1011">
      <c r="A1011" s="58"/>
      <c r="B1011" s="104"/>
      <c r="C1011" s="56"/>
      <c r="D1011" s="58"/>
      <c r="E1011" s="58"/>
      <c r="F1011" s="58"/>
      <c r="G1011" s="58"/>
      <c r="H1011" s="58"/>
      <c r="I1011" s="58"/>
      <c r="J1011" s="58"/>
      <c r="K1011" s="58"/>
      <c r="L1011" s="56"/>
      <c r="M1011" s="56"/>
      <c r="N1011" s="36"/>
      <c r="O1011" s="57"/>
    </row>
  </sheetData>
  <dataValidations>
    <dataValidation type="list" allowBlank="1" showErrorMessage="1" sqref="L2:L67">
      <formula1>"A - On Target,B - Live,C - To Launch,X - Loser/Kill,D - To write/prep,E - Rejected"</formula1>
    </dataValidation>
    <dataValidation type="list" allowBlank="1" showErrorMessage="1" sqref="D2:D67">
      <formula1>"Iteration,Net New"</formula1>
    </dataValidation>
    <dataValidation type="list" allowBlank="1" showErrorMessage="1" sqref="E2:E67">
      <formula1>"Statics,Videos"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5.75"/>
    <col customWidth="1" min="4" max="5" width="25.13"/>
    <col customWidth="1" min="6" max="6" width="13.88"/>
  </cols>
  <sheetData>
    <row r="1">
      <c r="A1" s="105" t="s">
        <v>301</v>
      </c>
      <c r="B1" s="105" t="s">
        <v>302</v>
      </c>
      <c r="C1" s="105" t="s">
        <v>303</v>
      </c>
      <c r="D1" s="38" t="s">
        <v>304</v>
      </c>
      <c r="E1" s="38" t="s">
        <v>305</v>
      </c>
      <c r="F1" s="38" t="s">
        <v>306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>
      <c r="A2" s="5">
        <v>1.0</v>
      </c>
      <c r="B2" s="5" t="s">
        <v>307</v>
      </c>
      <c r="C2" s="107">
        <v>45975.0</v>
      </c>
      <c r="D2" s="42" t="s">
        <v>308</v>
      </c>
      <c r="E2" s="108"/>
      <c r="F2" s="4"/>
    </row>
    <row r="3">
      <c r="A3" s="5">
        <v>1.0</v>
      </c>
      <c r="B3" s="5" t="s">
        <v>307</v>
      </c>
      <c r="C3" s="107">
        <v>45975.0</v>
      </c>
      <c r="D3" s="4" t="s">
        <v>309</v>
      </c>
      <c r="E3" s="108"/>
      <c r="F3" s="4"/>
    </row>
    <row r="4">
      <c r="A4" s="5">
        <v>1.0</v>
      </c>
      <c r="B4" s="5" t="s">
        <v>307</v>
      </c>
      <c r="C4" s="107">
        <v>45975.0</v>
      </c>
      <c r="D4" s="4" t="s">
        <v>310</v>
      </c>
      <c r="E4" s="108"/>
      <c r="F4" s="4"/>
    </row>
    <row r="5">
      <c r="A5" s="5">
        <v>1.0</v>
      </c>
      <c r="B5" s="5" t="s">
        <v>307</v>
      </c>
      <c r="C5" s="107">
        <v>45975.0</v>
      </c>
      <c r="D5" s="4" t="s">
        <v>311</v>
      </c>
      <c r="E5" s="108"/>
      <c r="F5" s="4"/>
    </row>
    <row r="6">
      <c r="A6" s="5">
        <v>1.0</v>
      </c>
      <c r="B6" s="5" t="s">
        <v>307</v>
      </c>
      <c r="C6" s="107">
        <v>45975.0</v>
      </c>
      <c r="D6" s="4" t="s">
        <v>312</v>
      </c>
      <c r="E6" s="108"/>
      <c r="F6" s="4"/>
    </row>
    <row r="7">
      <c r="A7" s="5">
        <v>1.0</v>
      </c>
      <c r="B7" s="5" t="s">
        <v>307</v>
      </c>
      <c r="C7" s="107">
        <v>45975.0</v>
      </c>
      <c r="D7" s="4" t="s">
        <v>313</v>
      </c>
      <c r="E7" s="108"/>
      <c r="F7" s="4"/>
    </row>
    <row r="8">
      <c r="A8" s="5">
        <v>1.0</v>
      </c>
      <c r="B8" s="5" t="s">
        <v>307</v>
      </c>
      <c r="C8" s="107">
        <v>45975.0</v>
      </c>
      <c r="D8" s="4" t="s">
        <v>314</v>
      </c>
      <c r="E8" s="108"/>
      <c r="F8" s="4"/>
    </row>
    <row r="9">
      <c r="A9" s="5">
        <v>1.0</v>
      </c>
      <c r="B9" s="5" t="s">
        <v>307</v>
      </c>
      <c r="C9" s="107">
        <v>45975.0</v>
      </c>
      <c r="D9" s="4" t="s">
        <v>315</v>
      </c>
      <c r="E9" s="108"/>
      <c r="F9" s="4"/>
    </row>
    <row r="10">
      <c r="A10" s="5">
        <v>1.0</v>
      </c>
      <c r="B10" s="5" t="s">
        <v>307</v>
      </c>
      <c r="C10" s="107">
        <v>45975.0</v>
      </c>
      <c r="D10" s="4" t="s">
        <v>316</v>
      </c>
      <c r="E10" s="108"/>
      <c r="F10" s="4"/>
    </row>
    <row r="11">
      <c r="A11" s="5">
        <v>1.0</v>
      </c>
      <c r="B11" s="5" t="s">
        <v>307</v>
      </c>
      <c r="C11" s="107">
        <v>45975.0</v>
      </c>
      <c r="D11" s="42" t="s">
        <v>317</v>
      </c>
      <c r="E11" s="108"/>
      <c r="F11" s="4" t="s">
        <v>318</v>
      </c>
    </row>
    <row r="12">
      <c r="A12" s="5">
        <v>1.0</v>
      </c>
      <c r="B12" s="5" t="s">
        <v>307</v>
      </c>
      <c r="C12" s="107">
        <v>45975.0</v>
      </c>
      <c r="D12" s="42" t="s">
        <v>319</v>
      </c>
      <c r="E12" s="108"/>
      <c r="F12" s="4" t="s">
        <v>318</v>
      </c>
    </row>
    <row r="13">
      <c r="A13" s="5">
        <v>1.0</v>
      </c>
      <c r="B13" s="5" t="s">
        <v>307</v>
      </c>
      <c r="C13" s="107">
        <v>45975.0</v>
      </c>
      <c r="D13" s="45" t="s">
        <v>320</v>
      </c>
      <c r="F13" s="4" t="s">
        <v>318</v>
      </c>
    </row>
    <row r="14">
      <c r="A14" s="5">
        <v>1.0</v>
      </c>
      <c r="B14" s="5" t="s">
        <v>307</v>
      </c>
      <c r="C14" s="107">
        <v>45975.0</v>
      </c>
      <c r="D14" s="45" t="s">
        <v>321</v>
      </c>
      <c r="F14" s="4" t="s">
        <v>318</v>
      </c>
    </row>
    <row r="15">
      <c r="A15" s="5">
        <v>1.0</v>
      </c>
      <c r="B15" s="5" t="s">
        <v>307</v>
      </c>
      <c r="C15" s="107">
        <v>45975.0</v>
      </c>
      <c r="D15" s="45" t="s">
        <v>322</v>
      </c>
      <c r="F15" s="4" t="s">
        <v>318</v>
      </c>
    </row>
    <row r="16">
      <c r="A16" s="5">
        <v>1.0</v>
      </c>
      <c r="B16" s="5" t="s">
        <v>307</v>
      </c>
      <c r="C16" s="107">
        <v>45975.0</v>
      </c>
      <c r="D16" s="45" t="s">
        <v>323</v>
      </c>
      <c r="F16" s="4" t="s">
        <v>318</v>
      </c>
    </row>
    <row r="17">
      <c r="A17" s="5">
        <v>2.0</v>
      </c>
      <c r="B17" s="5" t="s">
        <v>324</v>
      </c>
      <c r="C17" s="107">
        <v>45975.0</v>
      </c>
      <c r="D17" s="42" t="s">
        <v>325</v>
      </c>
      <c r="E17" s="108"/>
      <c r="F17" s="4" t="s">
        <v>326</v>
      </c>
    </row>
    <row r="18">
      <c r="A18" s="5">
        <v>2.0</v>
      </c>
      <c r="B18" s="5" t="s">
        <v>324</v>
      </c>
      <c r="C18" s="107">
        <v>45975.0</v>
      </c>
      <c r="D18" s="4" t="s">
        <v>327</v>
      </c>
      <c r="E18" s="108"/>
      <c r="F18" s="4" t="s">
        <v>326</v>
      </c>
    </row>
    <row r="19">
      <c r="A19" s="5">
        <v>2.0</v>
      </c>
      <c r="B19" s="5" t="s">
        <v>324</v>
      </c>
      <c r="C19" s="107">
        <v>45975.0</v>
      </c>
      <c r="D19" s="4" t="s">
        <v>310</v>
      </c>
      <c r="E19" s="108"/>
      <c r="F19" s="4" t="s">
        <v>326</v>
      </c>
    </row>
    <row r="20">
      <c r="A20" s="5">
        <v>2.0</v>
      </c>
      <c r="B20" s="5" t="s">
        <v>324</v>
      </c>
      <c r="C20" s="107">
        <v>45975.0</v>
      </c>
      <c r="D20" s="4" t="s">
        <v>311</v>
      </c>
      <c r="E20" s="108"/>
      <c r="F20" s="4" t="s">
        <v>326</v>
      </c>
    </row>
    <row r="21">
      <c r="A21" s="5">
        <v>2.0</v>
      </c>
      <c r="B21" s="5" t="s">
        <v>324</v>
      </c>
      <c r="C21" s="107">
        <v>45975.0</v>
      </c>
      <c r="D21" s="4" t="s">
        <v>312</v>
      </c>
      <c r="E21" s="108"/>
      <c r="F21" s="4" t="s">
        <v>326</v>
      </c>
    </row>
    <row r="22">
      <c r="A22" s="5">
        <v>2.0</v>
      </c>
      <c r="B22" s="5" t="s">
        <v>324</v>
      </c>
      <c r="C22" s="107">
        <v>45975.0</v>
      </c>
      <c r="D22" s="4" t="s">
        <v>313</v>
      </c>
      <c r="E22" s="108"/>
      <c r="F22" s="4" t="s">
        <v>326</v>
      </c>
    </row>
    <row r="23">
      <c r="A23" s="5">
        <v>2.0</v>
      </c>
      <c r="B23" s="5" t="s">
        <v>324</v>
      </c>
      <c r="C23" s="107">
        <v>45975.0</v>
      </c>
      <c r="D23" s="4" t="s">
        <v>314</v>
      </c>
      <c r="E23" s="108"/>
      <c r="F23" s="4" t="s">
        <v>326</v>
      </c>
    </row>
    <row r="24">
      <c r="A24" s="5">
        <v>2.0</v>
      </c>
      <c r="B24" s="5" t="s">
        <v>324</v>
      </c>
      <c r="C24" s="107">
        <v>45975.0</v>
      </c>
      <c r="D24" s="4" t="s">
        <v>315</v>
      </c>
      <c r="E24" s="108"/>
      <c r="F24" s="4" t="s">
        <v>326</v>
      </c>
    </row>
    <row r="25">
      <c r="A25" s="5">
        <v>2.0</v>
      </c>
      <c r="B25" s="5" t="s">
        <v>324</v>
      </c>
      <c r="C25" s="107">
        <v>45975.0</v>
      </c>
      <c r="D25" s="4" t="s">
        <v>316</v>
      </c>
      <c r="E25" s="108"/>
      <c r="F25" s="4" t="s">
        <v>326</v>
      </c>
    </row>
    <row r="26">
      <c r="A26" s="5">
        <v>2.0</v>
      </c>
      <c r="B26" s="5" t="s">
        <v>324</v>
      </c>
      <c r="C26" s="107">
        <v>45975.0</v>
      </c>
      <c r="D26" s="42" t="s">
        <v>328</v>
      </c>
      <c r="E26" s="108"/>
      <c r="F26" s="4" t="s">
        <v>326</v>
      </c>
    </row>
    <row r="27">
      <c r="A27" s="5">
        <v>2.0</v>
      </c>
      <c r="B27" s="5" t="s">
        <v>324</v>
      </c>
      <c r="C27" s="107">
        <v>45975.0</v>
      </c>
      <c r="D27" s="42" t="s">
        <v>329</v>
      </c>
      <c r="E27" s="108"/>
      <c r="F27" s="4" t="s">
        <v>326</v>
      </c>
    </row>
    <row r="28">
      <c r="A28" s="5">
        <v>2.0</v>
      </c>
      <c r="B28" s="5" t="s">
        <v>324</v>
      </c>
      <c r="C28" s="107">
        <v>45975.0</v>
      </c>
      <c r="D28" s="45" t="s">
        <v>320</v>
      </c>
      <c r="E28" s="4"/>
      <c r="F28" s="4" t="s">
        <v>326</v>
      </c>
    </row>
    <row r="29">
      <c r="A29" s="5">
        <v>2.0</v>
      </c>
      <c r="B29" s="5" t="s">
        <v>324</v>
      </c>
      <c r="C29" s="107">
        <v>45975.0</v>
      </c>
      <c r="D29" s="45" t="s">
        <v>321</v>
      </c>
      <c r="E29" s="4"/>
      <c r="F29" s="4" t="s">
        <v>326</v>
      </c>
    </row>
    <row r="30">
      <c r="A30" s="5">
        <v>2.0</v>
      </c>
      <c r="B30" s="5" t="s">
        <v>324</v>
      </c>
      <c r="C30" s="107">
        <v>45975.0</v>
      </c>
      <c r="D30" s="45" t="s">
        <v>322</v>
      </c>
      <c r="E30" s="4"/>
      <c r="F30" s="4" t="s">
        <v>326</v>
      </c>
    </row>
    <row r="31">
      <c r="A31" s="5">
        <v>2.0</v>
      </c>
      <c r="B31" s="5" t="s">
        <v>324</v>
      </c>
      <c r="C31" s="107">
        <v>45975.0</v>
      </c>
      <c r="D31" s="45" t="s">
        <v>323</v>
      </c>
      <c r="E31" s="4"/>
      <c r="F31" s="4" t="s">
        <v>326</v>
      </c>
    </row>
    <row r="32">
      <c r="A32" s="5">
        <v>3.0</v>
      </c>
      <c r="B32" s="5" t="s">
        <v>330</v>
      </c>
      <c r="C32" s="107">
        <v>45975.0</v>
      </c>
      <c r="D32" s="109"/>
      <c r="E32" s="109"/>
      <c r="F32" s="4" t="s">
        <v>331</v>
      </c>
    </row>
    <row r="33">
      <c r="A33" s="5">
        <v>3.0</v>
      </c>
      <c r="B33" s="5" t="s">
        <v>330</v>
      </c>
      <c r="C33" s="107">
        <v>45975.0</v>
      </c>
      <c r="D33" s="109"/>
      <c r="E33" s="109"/>
      <c r="F33" s="4" t="s">
        <v>331</v>
      </c>
    </row>
    <row r="34">
      <c r="A34" s="5">
        <v>3.0</v>
      </c>
      <c r="B34" s="5" t="s">
        <v>330</v>
      </c>
      <c r="C34" s="107">
        <v>45975.0</v>
      </c>
      <c r="D34" s="109"/>
      <c r="E34" s="109"/>
      <c r="F34" s="4" t="s">
        <v>331</v>
      </c>
    </row>
    <row r="35">
      <c r="A35" s="5">
        <v>3.0</v>
      </c>
      <c r="B35" s="5" t="s">
        <v>330</v>
      </c>
      <c r="C35" s="107">
        <v>45975.0</v>
      </c>
      <c r="D35" s="109"/>
      <c r="E35" s="109"/>
      <c r="F35" s="4" t="s">
        <v>331</v>
      </c>
    </row>
    <row r="36">
      <c r="A36" s="5">
        <v>3.0</v>
      </c>
      <c r="B36" s="5" t="s">
        <v>330</v>
      </c>
      <c r="C36" s="107">
        <v>45975.0</v>
      </c>
      <c r="D36" s="109"/>
      <c r="E36" s="109"/>
      <c r="F36" s="4" t="s">
        <v>331</v>
      </c>
    </row>
    <row r="37">
      <c r="A37" s="5">
        <v>3.0</v>
      </c>
      <c r="B37" s="5" t="s">
        <v>330</v>
      </c>
      <c r="C37" s="107">
        <v>45975.0</v>
      </c>
      <c r="D37" s="109"/>
      <c r="E37" s="109"/>
      <c r="F37" s="4" t="s">
        <v>331</v>
      </c>
    </row>
    <row r="38">
      <c r="A38" s="5">
        <v>3.0</v>
      </c>
      <c r="B38" s="5" t="s">
        <v>330</v>
      </c>
      <c r="C38" s="107">
        <v>45975.0</v>
      </c>
      <c r="D38" s="109"/>
      <c r="E38" s="109"/>
      <c r="F38" s="4" t="s">
        <v>331</v>
      </c>
    </row>
    <row r="39">
      <c r="A39" s="5">
        <v>3.0</v>
      </c>
      <c r="B39" s="5" t="s">
        <v>330</v>
      </c>
      <c r="C39" s="107">
        <v>45975.0</v>
      </c>
      <c r="D39" s="109"/>
      <c r="E39" s="109"/>
      <c r="F39" s="4" t="s">
        <v>331</v>
      </c>
    </row>
    <row r="40">
      <c r="A40" s="5">
        <v>3.0</v>
      </c>
      <c r="B40" s="5" t="s">
        <v>330</v>
      </c>
      <c r="C40" s="107">
        <v>45975.0</v>
      </c>
      <c r="D40" s="109"/>
      <c r="E40" s="109"/>
      <c r="F40" s="4" t="s">
        <v>331</v>
      </c>
    </row>
    <row r="41">
      <c r="A41" s="5">
        <v>3.0</v>
      </c>
      <c r="B41" s="5" t="s">
        <v>330</v>
      </c>
      <c r="C41" s="107">
        <v>45975.0</v>
      </c>
      <c r="D41" s="109"/>
      <c r="E41" s="109"/>
      <c r="F41" s="4" t="s">
        <v>331</v>
      </c>
    </row>
    <row r="42">
      <c r="A42" s="5">
        <v>3.0</v>
      </c>
      <c r="B42" s="5" t="s">
        <v>330</v>
      </c>
      <c r="C42" s="107">
        <v>45975.0</v>
      </c>
      <c r="D42" s="109"/>
      <c r="E42" s="109"/>
      <c r="F42" s="4" t="s">
        <v>331</v>
      </c>
    </row>
    <row r="43">
      <c r="A43" s="5">
        <v>3.0</v>
      </c>
      <c r="B43" s="5" t="s">
        <v>330</v>
      </c>
      <c r="C43" s="107">
        <v>45975.0</v>
      </c>
      <c r="D43" s="109"/>
      <c r="E43" s="109"/>
      <c r="F43" s="4" t="s">
        <v>331</v>
      </c>
    </row>
    <row r="44">
      <c r="A44" s="5">
        <v>3.0</v>
      </c>
      <c r="B44" s="5" t="s">
        <v>330</v>
      </c>
      <c r="C44" s="107">
        <v>45975.0</v>
      </c>
      <c r="D44" s="109"/>
      <c r="E44" s="109"/>
      <c r="F44" s="4" t="s">
        <v>331</v>
      </c>
    </row>
    <row r="45">
      <c r="A45" s="5">
        <v>3.0</v>
      </c>
      <c r="B45" s="5" t="s">
        <v>330</v>
      </c>
      <c r="C45" s="107">
        <v>45975.0</v>
      </c>
      <c r="D45" s="109"/>
      <c r="E45" s="109"/>
      <c r="F45" s="4" t="s">
        <v>331</v>
      </c>
    </row>
    <row r="46">
      <c r="A46" s="5">
        <v>3.0</v>
      </c>
      <c r="B46" s="5" t="s">
        <v>330</v>
      </c>
      <c r="C46" s="107">
        <v>45975.0</v>
      </c>
      <c r="D46" s="109"/>
      <c r="E46" s="109"/>
      <c r="F46" s="4" t="s">
        <v>331</v>
      </c>
    </row>
    <row r="47">
      <c r="A47" s="5">
        <v>3.0</v>
      </c>
      <c r="B47" s="5" t="s">
        <v>330</v>
      </c>
      <c r="C47" s="107">
        <v>45975.0</v>
      </c>
      <c r="D47" s="109"/>
      <c r="E47" s="109"/>
      <c r="F47" s="4" t="s">
        <v>331</v>
      </c>
    </row>
    <row r="48">
      <c r="A48" s="5">
        <v>3.0</v>
      </c>
      <c r="B48" s="5" t="s">
        <v>330</v>
      </c>
      <c r="C48" s="107">
        <v>45975.0</v>
      </c>
      <c r="D48" s="109"/>
      <c r="E48" s="109"/>
      <c r="F48" s="4" t="s">
        <v>331</v>
      </c>
    </row>
    <row r="49">
      <c r="A49" s="5">
        <v>3.0</v>
      </c>
      <c r="B49" s="5" t="s">
        <v>330</v>
      </c>
      <c r="C49" s="107">
        <v>45975.0</v>
      </c>
      <c r="D49" s="109"/>
      <c r="E49" s="109"/>
      <c r="F49" s="4" t="s">
        <v>331</v>
      </c>
    </row>
    <row r="50">
      <c r="A50" s="5">
        <v>3.0</v>
      </c>
      <c r="B50" s="5" t="s">
        <v>330</v>
      </c>
      <c r="C50" s="107">
        <v>45975.0</v>
      </c>
      <c r="D50" s="109"/>
      <c r="E50" s="109"/>
      <c r="F50" s="4" t="s">
        <v>331</v>
      </c>
    </row>
    <row r="51">
      <c r="A51" s="5">
        <v>3.0</v>
      </c>
      <c r="B51" s="5" t="s">
        <v>330</v>
      </c>
      <c r="C51" s="107">
        <v>45975.0</v>
      </c>
      <c r="D51" s="109"/>
      <c r="E51" s="109"/>
      <c r="F51" s="4" t="s">
        <v>331</v>
      </c>
    </row>
    <row r="52">
      <c r="A52" s="5">
        <v>3.0</v>
      </c>
      <c r="B52" s="5" t="s">
        <v>330</v>
      </c>
      <c r="C52" s="107">
        <v>45975.0</v>
      </c>
      <c r="D52" s="109"/>
      <c r="E52" s="109"/>
      <c r="F52" s="4" t="s">
        <v>331</v>
      </c>
    </row>
    <row r="53">
      <c r="A53" s="5">
        <v>3.0</v>
      </c>
      <c r="B53" s="5" t="s">
        <v>330</v>
      </c>
      <c r="C53" s="107">
        <v>45975.0</v>
      </c>
      <c r="D53" s="109"/>
      <c r="E53" s="109"/>
      <c r="F53" s="4" t="s">
        <v>331</v>
      </c>
    </row>
    <row r="54">
      <c r="A54" s="5"/>
      <c r="B54" s="5" t="s">
        <v>332</v>
      </c>
      <c r="C54" s="107">
        <v>45982.0</v>
      </c>
      <c r="D54" s="109" t="s">
        <v>333</v>
      </c>
      <c r="E54" s="109"/>
      <c r="F54" s="4" t="s">
        <v>334</v>
      </c>
    </row>
    <row r="55">
      <c r="A55" s="5"/>
      <c r="B55" s="5" t="s">
        <v>332</v>
      </c>
      <c r="C55" s="107">
        <v>45982.0</v>
      </c>
      <c r="D55" s="109" t="s">
        <v>335</v>
      </c>
      <c r="E55" s="109"/>
      <c r="F55" s="4" t="s">
        <v>334</v>
      </c>
    </row>
    <row r="56">
      <c r="A56" s="5"/>
      <c r="B56" s="5" t="s">
        <v>332</v>
      </c>
      <c r="C56" s="107">
        <v>45982.0</v>
      </c>
      <c r="D56" s="109" t="s">
        <v>336</v>
      </c>
      <c r="E56" s="109"/>
      <c r="F56" s="4" t="s">
        <v>334</v>
      </c>
    </row>
    <row r="57">
      <c r="A57" s="5"/>
      <c r="B57" s="5" t="s">
        <v>332</v>
      </c>
      <c r="C57" s="107">
        <v>45982.0</v>
      </c>
      <c r="D57" s="110" t="s">
        <v>337</v>
      </c>
      <c r="E57" s="110"/>
      <c r="F57" s="4" t="s">
        <v>334</v>
      </c>
    </row>
    <row r="58">
      <c r="A58" s="5"/>
      <c r="B58" s="5" t="s">
        <v>332</v>
      </c>
      <c r="C58" s="107">
        <v>45982.0</v>
      </c>
      <c r="D58" s="110" t="s">
        <v>338</v>
      </c>
      <c r="E58" s="110"/>
      <c r="F58" s="4" t="s">
        <v>334</v>
      </c>
    </row>
    <row r="59">
      <c r="A59" s="5"/>
      <c r="B59" s="5" t="s">
        <v>332</v>
      </c>
      <c r="C59" s="107">
        <v>45982.0</v>
      </c>
      <c r="D59" s="110" t="s">
        <v>339</v>
      </c>
      <c r="E59" s="110"/>
      <c r="F59" s="4" t="s">
        <v>334</v>
      </c>
    </row>
    <row r="60">
      <c r="A60" s="5"/>
      <c r="B60" s="5" t="s">
        <v>332</v>
      </c>
      <c r="C60" s="107">
        <v>45982.0</v>
      </c>
      <c r="D60" s="110" t="s">
        <v>340</v>
      </c>
      <c r="E60" s="110"/>
      <c r="F60" s="4" t="s">
        <v>334</v>
      </c>
    </row>
    <row r="61">
      <c r="A61" s="5"/>
      <c r="B61" s="5" t="s">
        <v>332</v>
      </c>
      <c r="C61" s="107">
        <v>45982.0</v>
      </c>
      <c r="D61" s="110" t="s">
        <v>341</v>
      </c>
      <c r="E61" s="110"/>
      <c r="F61" s="4" t="s">
        <v>334</v>
      </c>
    </row>
    <row r="62">
      <c r="A62" s="5"/>
      <c r="B62" s="5" t="s">
        <v>332</v>
      </c>
      <c r="C62" s="107">
        <v>45982.0</v>
      </c>
      <c r="D62" s="110" t="s">
        <v>342</v>
      </c>
      <c r="E62" s="110"/>
      <c r="F62" s="4" t="s">
        <v>334</v>
      </c>
    </row>
    <row r="63">
      <c r="A63" s="5"/>
      <c r="B63" s="5" t="s">
        <v>332</v>
      </c>
      <c r="C63" s="107">
        <v>45982.0</v>
      </c>
      <c r="D63" s="110" t="s">
        <v>343</v>
      </c>
      <c r="E63" s="110"/>
      <c r="F63" s="4" t="s">
        <v>334</v>
      </c>
    </row>
    <row r="64">
      <c r="A64" s="5"/>
      <c r="B64" s="5" t="s">
        <v>332</v>
      </c>
      <c r="C64" s="107">
        <v>45982.0</v>
      </c>
      <c r="D64" s="4" t="s">
        <v>344</v>
      </c>
      <c r="E64" s="4"/>
      <c r="F64" s="4" t="s">
        <v>334</v>
      </c>
    </row>
    <row r="65">
      <c r="A65" s="5"/>
      <c r="B65" s="5" t="s">
        <v>332</v>
      </c>
      <c r="C65" s="107">
        <v>45982.0</v>
      </c>
      <c r="D65" s="4" t="s">
        <v>345</v>
      </c>
      <c r="E65" s="4"/>
      <c r="F65" s="4" t="s">
        <v>334</v>
      </c>
    </row>
    <row r="66">
      <c r="A66" s="5"/>
      <c r="B66" s="5" t="s">
        <v>332</v>
      </c>
      <c r="C66" s="107">
        <v>45982.0</v>
      </c>
      <c r="D66" s="4" t="s">
        <v>346</v>
      </c>
      <c r="E66" s="4"/>
      <c r="F66" s="4" t="s">
        <v>334</v>
      </c>
    </row>
    <row r="67">
      <c r="A67" s="5"/>
      <c r="B67" s="5" t="s">
        <v>332</v>
      </c>
      <c r="C67" s="107">
        <v>45982.0</v>
      </c>
      <c r="D67" s="4" t="s">
        <v>346</v>
      </c>
      <c r="E67" s="4"/>
      <c r="F67" s="4" t="s">
        <v>334</v>
      </c>
    </row>
    <row r="68">
      <c r="A68" s="5"/>
      <c r="B68" s="5" t="s">
        <v>347</v>
      </c>
      <c r="C68" s="107">
        <v>45982.0</v>
      </c>
      <c r="D68" s="42" t="s">
        <v>348</v>
      </c>
      <c r="E68" s="108"/>
      <c r="F68" s="4" t="s">
        <v>263</v>
      </c>
    </row>
    <row r="69">
      <c r="A69" s="5"/>
      <c r="B69" s="5" t="s">
        <v>347</v>
      </c>
      <c r="C69" s="107">
        <v>45982.0</v>
      </c>
      <c r="D69" s="42" t="s">
        <v>349</v>
      </c>
      <c r="E69" s="108"/>
      <c r="F69" s="4" t="s">
        <v>263</v>
      </c>
    </row>
    <row r="70">
      <c r="A70" s="5"/>
      <c r="B70" s="5" t="s">
        <v>347</v>
      </c>
      <c r="C70" s="107">
        <v>45982.0</v>
      </c>
      <c r="D70" s="42" t="s">
        <v>350</v>
      </c>
      <c r="E70" s="108"/>
      <c r="F70" s="4" t="s">
        <v>263</v>
      </c>
    </row>
    <row r="71">
      <c r="A71" s="5"/>
      <c r="B71" s="5" t="s">
        <v>351</v>
      </c>
      <c r="C71" s="107">
        <v>45989.0</v>
      </c>
      <c r="F71" s="4" t="s">
        <v>263</v>
      </c>
    </row>
    <row r="72">
      <c r="A72" s="5"/>
      <c r="B72" s="5" t="s">
        <v>352</v>
      </c>
      <c r="C72" s="107">
        <v>45993.0</v>
      </c>
    </row>
    <row r="73">
      <c r="A73" s="5"/>
      <c r="B73" s="5" t="s">
        <v>353</v>
      </c>
      <c r="C73" s="107">
        <v>45993.0</v>
      </c>
      <c r="F73" s="4" t="s">
        <v>354</v>
      </c>
    </row>
    <row r="74">
      <c r="A74" s="5"/>
      <c r="B74" s="5" t="s">
        <v>355</v>
      </c>
      <c r="C74" s="107">
        <v>45993.0</v>
      </c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  <row r="1001">
      <c r="A1001" s="8"/>
      <c r="B1001" s="8"/>
      <c r="C1001" s="8"/>
    </row>
    <row r="1002">
      <c r="A1002" s="8"/>
      <c r="B1002" s="8"/>
      <c r="C1002" s="8"/>
    </row>
    <row r="1003">
      <c r="A1003" s="8"/>
      <c r="B1003" s="8"/>
      <c r="C1003" s="8"/>
    </row>
    <row r="1004">
      <c r="A1004" s="8"/>
      <c r="B1004" s="8"/>
      <c r="C1004" s="8"/>
    </row>
    <row r="1005">
      <c r="A1005" s="8"/>
      <c r="B1005" s="8"/>
      <c r="C1005" s="8"/>
    </row>
    <row r="1006">
      <c r="A1006" s="8"/>
      <c r="B1006" s="8"/>
      <c r="C1006" s="8"/>
    </row>
    <row r="1007">
      <c r="A1007" s="8"/>
      <c r="B1007" s="8"/>
      <c r="C1007" s="8"/>
    </row>
    <row r="1008">
      <c r="A1008" s="8"/>
      <c r="B1008" s="8"/>
      <c r="C1008" s="8"/>
    </row>
    <row r="1009">
      <c r="A1009" s="8"/>
      <c r="B1009" s="8"/>
      <c r="C1009" s="8"/>
    </row>
    <row r="1010">
      <c r="A1010" s="8"/>
      <c r="B1010" s="8"/>
      <c r="C1010" s="8"/>
    </row>
    <row r="1011">
      <c r="A1011" s="8"/>
      <c r="B1011" s="8"/>
      <c r="C1011" s="8"/>
    </row>
    <row r="1012">
      <c r="A1012" s="8"/>
      <c r="B1012" s="8"/>
      <c r="C1012" s="8"/>
    </row>
    <row r="1013">
      <c r="A1013" s="8"/>
      <c r="B1013" s="8"/>
      <c r="C1013" s="8"/>
    </row>
    <row r="1014">
      <c r="A1014" s="8"/>
      <c r="B1014" s="8"/>
      <c r="C1014" s="8"/>
    </row>
    <row r="1015">
      <c r="A1015" s="8"/>
      <c r="B1015" s="8"/>
      <c r="C1015" s="8"/>
    </row>
    <row r="1016">
      <c r="A1016" s="8"/>
      <c r="B1016" s="8"/>
      <c r="C1016" s="8"/>
    </row>
    <row r="1017">
      <c r="A1017" s="8"/>
      <c r="B1017" s="8"/>
      <c r="C1017" s="8"/>
    </row>
    <row r="1018">
      <c r="A1018" s="8"/>
      <c r="B1018" s="8"/>
      <c r="C1018" s="8"/>
    </row>
    <row r="1019">
      <c r="A1019" s="8"/>
      <c r="B1019" s="8"/>
      <c r="C1019" s="8"/>
    </row>
    <row r="1020">
      <c r="A1020" s="8"/>
      <c r="B1020" s="8"/>
      <c r="C1020" s="8"/>
    </row>
    <row r="1021">
      <c r="A1021" s="8"/>
      <c r="B1021" s="8"/>
      <c r="C1021" s="8"/>
    </row>
    <row r="1022">
      <c r="A1022" s="8"/>
      <c r="B1022" s="8"/>
      <c r="C1022" s="8"/>
    </row>
    <row r="1023">
      <c r="A1023" s="8"/>
      <c r="B1023" s="8"/>
      <c r="C1023" s="8"/>
    </row>
    <row r="1024">
      <c r="A1024" s="8"/>
      <c r="B1024" s="8"/>
      <c r="C1024" s="8"/>
    </row>
    <row r="1025">
      <c r="A1025" s="8"/>
      <c r="B1025" s="8"/>
      <c r="C1025" s="8"/>
    </row>
    <row r="1026">
      <c r="A1026" s="8"/>
      <c r="B1026" s="8"/>
      <c r="C1026" s="8"/>
    </row>
    <row r="1027">
      <c r="A1027" s="8"/>
      <c r="B1027" s="8"/>
      <c r="C1027" s="8"/>
    </row>
    <row r="1028">
      <c r="A1028" s="8"/>
      <c r="B1028" s="8"/>
      <c r="C1028" s="8"/>
    </row>
    <row r="1029">
      <c r="A1029" s="8"/>
      <c r="B1029" s="8"/>
      <c r="C1029" s="8"/>
    </row>
    <row r="1030">
      <c r="A1030" s="8"/>
      <c r="B1030" s="8"/>
      <c r="C1030" s="8"/>
    </row>
    <row r="1031">
      <c r="A1031" s="8"/>
      <c r="B1031" s="8"/>
      <c r="C1031" s="8"/>
    </row>
    <row r="1032">
      <c r="A1032" s="8"/>
      <c r="B1032" s="8"/>
      <c r="C1032" s="8"/>
    </row>
    <row r="1033">
      <c r="A1033" s="8"/>
      <c r="B1033" s="8"/>
      <c r="C1033" s="8"/>
    </row>
    <row r="1034">
      <c r="A1034" s="8"/>
      <c r="B1034" s="8"/>
      <c r="C1034" s="8"/>
    </row>
    <row r="1035">
      <c r="A1035" s="8"/>
      <c r="B1035" s="8"/>
      <c r="C1035" s="8"/>
    </row>
    <row r="1036">
      <c r="A1036" s="8"/>
      <c r="B1036" s="8"/>
      <c r="C1036" s="8"/>
    </row>
  </sheetData>
  <hyperlinks>
    <hyperlink r:id="rId1" ref="D2"/>
    <hyperlink r:id="rId2" ref="D11"/>
    <hyperlink r:id="rId3" ref="D12"/>
    <hyperlink r:id="rId4" ref="D13"/>
    <hyperlink r:id="rId5" ref="D14"/>
    <hyperlink r:id="rId6" ref="D15"/>
    <hyperlink r:id="rId7" ref="D16"/>
    <hyperlink r:id="rId8" ref="D17"/>
    <hyperlink r:id="rId9" ref="D26"/>
    <hyperlink r:id="rId10" ref="D27"/>
    <hyperlink r:id="rId11" ref="D28"/>
    <hyperlink r:id="rId12" ref="D29"/>
    <hyperlink r:id="rId13" ref="D30"/>
    <hyperlink r:id="rId14" ref="D31"/>
    <hyperlink r:id="rId15" ref="D54"/>
    <hyperlink r:id="rId16" ref="D55"/>
    <hyperlink r:id="rId17" ref="D56"/>
    <hyperlink r:id="rId18" ref="D57"/>
    <hyperlink r:id="rId19" ref="D58"/>
    <hyperlink r:id="rId20" ref="D59"/>
    <hyperlink r:id="rId21" ref="D60"/>
    <hyperlink r:id="rId22" ref="D61"/>
    <hyperlink r:id="rId23" ref="D62"/>
    <hyperlink r:id="rId24" ref="D63"/>
    <hyperlink r:id="rId25" ref="D68"/>
    <hyperlink r:id="rId26" ref="D69"/>
    <hyperlink r:id="rId27" ref="D70"/>
  </hyperlinks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88"/>
    <col customWidth="1" min="3" max="3" width="20.38"/>
    <col customWidth="1" min="4" max="4" width="14.0"/>
    <col hidden="1" min="8" max="8" width="12.63"/>
    <col customWidth="1" min="9" max="9" width="18.88"/>
    <col customWidth="1" min="10" max="10" width="50.13"/>
  </cols>
  <sheetData>
    <row r="1">
      <c r="A1" s="105" t="s">
        <v>134</v>
      </c>
      <c r="B1" s="105" t="s">
        <v>356</v>
      </c>
      <c r="C1" s="105" t="s">
        <v>137</v>
      </c>
      <c r="D1" s="105" t="s">
        <v>138</v>
      </c>
      <c r="E1" s="105" t="s">
        <v>142</v>
      </c>
      <c r="F1" s="111" t="s">
        <v>143</v>
      </c>
      <c r="G1" s="105" t="s">
        <v>144</v>
      </c>
      <c r="H1" s="105" t="s">
        <v>357</v>
      </c>
      <c r="I1" s="105" t="s">
        <v>145</v>
      </c>
      <c r="J1" s="105" t="s">
        <v>82</v>
      </c>
      <c r="K1" s="105" t="s">
        <v>358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hidden="1">
      <c r="A2" s="112">
        <v>45901.0</v>
      </c>
      <c r="B2" s="4" t="s">
        <v>359</v>
      </c>
      <c r="C2" s="4" t="s">
        <v>360</v>
      </c>
      <c r="D2" s="5" t="s">
        <v>361</v>
      </c>
      <c r="E2" s="5">
        <v>1.0</v>
      </c>
      <c r="F2" s="113">
        <v>45902.0</v>
      </c>
      <c r="G2" s="8"/>
      <c r="H2" s="4" t="s">
        <v>362</v>
      </c>
      <c r="I2" s="4" t="s">
        <v>289</v>
      </c>
    </row>
    <row r="3" hidden="1">
      <c r="A3" s="112">
        <v>45901.0</v>
      </c>
      <c r="B3" s="4" t="s">
        <v>363</v>
      </c>
      <c r="C3" s="4" t="s">
        <v>360</v>
      </c>
      <c r="D3" s="5" t="s">
        <v>361</v>
      </c>
      <c r="E3" s="5">
        <v>3.0</v>
      </c>
      <c r="F3" s="113">
        <v>45903.0</v>
      </c>
      <c r="G3" s="8"/>
      <c r="H3" s="4" t="s">
        <v>362</v>
      </c>
      <c r="I3" s="4" t="s">
        <v>289</v>
      </c>
    </row>
    <row r="4" hidden="1">
      <c r="A4" s="112">
        <v>45901.0</v>
      </c>
      <c r="B4" s="4" t="s">
        <v>364</v>
      </c>
      <c r="C4" s="4" t="s">
        <v>365</v>
      </c>
      <c r="D4" s="5" t="s">
        <v>366</v>
      </c>
      <c r="E4" s="5">
        <v>3.0</v>
      </c>
      <c r="F4" s="113">
        <v>45903.0</v>
      </c>
      <c r="G4" s="8"/>
      <c r="H4" s="4" t="s">
        <v>362</v>
      </c>
      <c r="I4" s="4" t="s">
        <v>154</v>
      </c>
    </row>
    <row r="5" hidden="1">
      <c r="A5" s="112">
        <v>45901.0</v>
      </c>
      <c r="B5" s="4" t="s">
        <v>367</v>
      </c>
      <c r="C5" s="4" t="s">
        <v>365</v>
      </c>
      <c r="D5" s="5" t="s">
        <v>366</v>
      </c>
      <c r="E5" s="5">
        <v>5.0</v>
      </c>
      <c r="F5" s="113">
        <v>45903.0</v>
      </c>
      <c r="G5" s="8"/>
      <c r="H5" s="4" t="s">
        <v>362</v>
      </c>
      <c r="I5" s="4" t="s">
        <v>154</v>
      </c>
    </row>
    <row r="6" hidden="1">
      <c r="A6" s="112">
        <v>45901.0</v>
      </c>
      <c r="B6" s="4" t="s">
        <v>368</v>
      </c>
      <c r="C6" s="4" t="s">
        <v>365</v>
      </c>
      <c r="D6" s="5" t="s">
        <v>369</v>
      </c>
      <c r="E6" s="5">
        <v>3.0</v>
      </c>
      <c r="F6" s="113">
        <v>45906.0</v>
      </c>
      <c r="G6" s="8"/>
      <c r="H6" s="4" t="s">
        <v>362</v>
      </c>
      <c r="I6" s="4" t="s">
        <v>154</v>
      </c>
    </row>
    <row r="7" hidden="1">
      <c r="A7" s="114">
        <v>45901.0</v>
      </c>
      <c r="B7" s="115" t="s">
        <v>370</v>
      </c>
      <c r="C7" s="115" t="s">
        <v>365</v>
      </c>
      <c r="D7" s="89" t="s">
        <v>369</v>
      </c>
      <c r="E7" s="89">
        <v>3.0</v>
      </c>
      <c r="F7" s="116">
        <v>45906.0</v>
      </c>
      <c r="G7" s="117"/>
      <c r="H7" s="115" t="s">
        <v>362</v>
      </c>
      <c r="I7" s="115" t="s">
        <v>154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</row>
    <row r="8" hidden="1">
      <c r="A8" s="112">
        <v>45908.0</v>
      </c>
      <c r="B8" s="4" t="s">
        <v>371</v>
      </c>
      <c r="C8" s="4" t="s">
        <v>360</v>
      </c>
      <c r="D8" s="5" t="s">
        <v>361</v>
      </c>
      <c r="E8" s="5">
        <v>3.0</v>
      </c>
      <c r="F8" s="113">
        <v>45909.0</v>
      </c>
      <c r="G8" s="8"/>
      <c r="H8" s="4" t="s">
        <v>362</v>
      </c>
      <c r="I8" s="4" t="s">
        <v>154</v>
      </c>
    </row>
    <row r="9" hidden="1">
      <c r="A9" s="112">
        <v>45908.0</v>
      </c>
      <c r="B9" s="4" t="s">
        <v>372</v>
      </c>
      <c r="C9" s="4" t="s">
        <v>365</v>
      </c>
      <c r="D9" s="5" t="s">
        <v>366</v>
      </c>
      <c r="E9" s="5">
        <v>5.0</v>
      </c>
      <c r="F9" s="113">
        <v>45909.0</v>
      </c>
      <c r="G9" s="8"/>
      <c r="H9" s="4" t="s">
        <v>362</v>
      </c>
      <c r="I9" s="4" t="s">
        <v>154</v>
      </c>
    </row>
    <row r="10" hidden="1">
      <c r="A10" s="112">
        <v>45908.0</v>
      </c>
      <c r="B10" s="4" t="s">
        <v>373</v>
      </c>
      <c r="C10" s="4" t="s">
        <v>360</v>
      </c>
      <c r="D10" s="5" t="s">
        <v>361</v>
      </c>
      <c r="E10" s="5">
        <v>2.0</v>
      </c>
      <c r="F10" s="113">
        <v>45911.0</v>
      </c>
      <c r="G10" s="8"/>
      <c r="H10" s="4" t="s">
        <v>362</v>
      </c>
      <c r="I10" s="4" t="s">
        <v>154</v>
      </c>
    </row>
    <row r="11" hidden="1">
      <c r="A11" s="112">
        <v>45908.0</v>
      </c>
      <c r="B11" s="4" t="s">
        <v>374</v>
      </c>
      <c r="C11" s="4" t="s">
        <v>360</v>
      </c>
      <c r="D11" s="5" t="s">
        <v>361</v>
      </c>
      <c r="E11" s="5">
        <v>4.0</v>
      </c>
      <c r="F11" s="113">
        <v>45911.0</v>
      </c>
      <c r="G11" s="8"/>
      <c r="H11" s="4" t="s">
        <v>362</v>
      </c>
      <c r="I11" s="4" t="s">
        <v>154</v>
      </c>
    </row>
    <row r="12" hidden="1">
      <c r="A12" s="112">
        <v>45908.0</v>
      </c>
      <c r="B12" s="4" t="s">
        <v>375</v>
      </c>
      <c r="C12" s="4" t="s">
        <v>365</v>
      </c>
      <c r="D12" s="5" t="s">
        <v>369</v>
      </c>
      <c r="E12" s="5">
        <v>3.0</v>
      </c>
      <c r="F12" s="113">
        <v>45911.0</v>
      </c>
      <c r="G12" s="8"/>
      <c r="H12" s="4" t="s">
        <v>362</v>
      </c>
      <c r="I12" s="4" t="s">
        <v>154</v>
      </c>
    </row>
    <row r="13" hidden="1">
      <c r="A13" s="112">
        <v>45908.0</v>
      </c>
      <c r="B13" s="4" t="s">
        <v>376</v>
      </c>
      <c r="C13" s="4" t="s">
        <v>365</v>
      </c>
      <c r="D13" s="5" t="s">
        <v>366</v>
      </c>
      <c r="E13" s="5">
        <v>5.0</v>
      </c>
      <c r="F13" s="113">
        <v>45913.0</v>
      </c>
      <c r="G13" s="8"/>
      <c r="H13" s="4" t="s">
        <v>362</v>
      </c>
      <c r="I13" s="4" t="s">
        <v>154</v>
      </c>
    </row>
    <row r="14" hidden="1">
      <c r="A14" s="114">
        <v>45908.0</v>
      </c>
      <c r="B14" s="115" t="s">
        <v>377</v>
      </c>
      <c r="C14" s="115" t="s">
        <v>365</v>
      </c>
      <c r="D14" s="89" t="s">
        <v>369</v>
      </c>
      <c r="E14" s="89">
        <v>3.0</v>
      </c>
      <c r="F14" s="116">
        <v>45913.0</v>
      </c>
      <c r="G14" s="117"/>
      <c r="H14" s="115" t="s">
        <v>362</v>
      </c>
      <c r="I14" s="115" t="s">
        <v>154</v>
      </c>
      <c r="J14" s="11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</row>
    <row r="15" hidden="1">
      <c r="A15" s="112">
        <v>45915.0</v>
      </c>
      <c r="B15" s="4" t="s">
        <v>378</v>
      </c>
      <c r="C15" s="4" t="s">
        <v>365</v>
      </c>
      <c r="D15" s="5" t="s">
        <v>369</v>
      </c>
      <c r="E15" s="5">
        <v>3.0</v>
      </c>
      <c r="F15" s="113">
        <v>45916.0</v>
      </c>
      <c r="G15" s="112"/>
      <c r="H15" s="4" t="s">
        <v>362</v>
      </c>
      <c r="I15" s="4" t="s">
        <v>154</v>
      </c>
    </row>
    <row r="16" hidden="1">
      <c r="A16" s="112">
        <v>45915.0</v>
      </c>
      <c r="B16" s="4" t="s">
        <v>379</v>
      </c>
      <c r="C16" s="4" t="s">
        <v>365</v>
      </c>
      <c r="D16" s="5" t="s">
        <v>369</v>
      </c>
      <c r="E16" s="5">
        <v>3.0</v>
      </c>
      <c r="F16" s="113">
        <v>45916.0</v>
      </c>
      <c r="G16" s="112"/>
      <c r="H16" s="4" t="s">
        <v>362</v>
      </c>
      <c r="I16" s="4" t="s">
        <v>154</v>
      </c>
    </row>
    <row r="17" hidden="1">
      <c r="A17" s="112">
        <v>45915.0</v>
      </c>
      <c r="B17" s="4" t="s">
        <v>380</v>
      </c>
      <c r="C17" s="4" t="s">
        <v>360</v>
      </c>
      <c r="D17" s="5" t="s">
        <v>369</v>
      </c>
      <c r="E17" s="5">
        <v>5.0</v>
      </c>
      <c r="F17" s="113">
        <v>45916.0</v>
      </c>
      <c r="G17" s="112"/>
      <c r="H17" s="4" t="s">
        <v>362</v>
      </c>
      <c r="I17" s="4" t="s">
        <v>154</v>
      </c>
    </row>
    <row r="18" hidden="1">
      <c r="A18" s="112">
        <v>45915.0</v>
      </c>
      <c r="B18" s="4" t="s">
        <v>381</v>
      </c>
      <c r="C18" s="4" t="s">
        <v>360</v>
      </c>
      <c r="D18" s="5" t="s">
        <v>263</v>
      </c>
      <c r="E18" s="5">
        <v>3.0</v>
      </c>
      <c r="F18" s="113">
        <v>45916.0</v>
      </c>
      <c r="G18" s="112"/>
      <c r="H18" s="4" t="s">
        <v>362</v>
      </c>
      <c r="I18" s="4" t="s">
        <v>289</v>
      </c>
    </row>
    <row r="19" hidden="1">
      <c r="A19" s="112">
        <v>45915.0</v>
      </c>
      <c r="B19" s="4" t="s">
        <v>382</v>
      </c>
      <c r="C19" s="4" t="s">
        <v>365</v>
      </c>
      <c r="D19" s="5" t="s">
        <v>366</v>
      </c>
      <c r="E19" s="5">
        <v>10.0</v>
      </c>
      <c r="F19" s="113">
        <v>45918.0</v>
      </c>
      <c r="G19" s="112"/>
      <c r="H19" s="4" t="s">
        <v>362</v>
      </c>
      <c r="I19" s="4" t="s">
        <v>154</v>
      </c>
    </row>
    <row r="20" hidden="1">
      <c r="A20" s="112">
        <v>45915.0</v>
      </c>
      <c r="B20" s="4" t="s">
        <v>383</v>
      </c>
      <c r="C20" s="4" t="s">
        <v>360</v>
      </c>
      <c r="D20" s="5" t="s">
        <v>369</v>
      </c>
      <c r="E20" s="5">
        <v>3.0</v>
      </c>
      <c r="F20" s="113">
        <v>45918.0</v>
      </c>
      <c r="G20" s="112"/>
      <c r="H20" s="4" t="s">
        <v>362</v>
      </c>
      <c r="I20" s="4" t="s">
        <v>154</v>
      </c>
    </row>
    <row r="21" hidden="1">
      <c r="A21" s="112">
        <v>45915.0</v>
      </c>
      <c r="B21" s="4" t="s">
        <v>384</v>
      </c>
      <c r="C21" s="4" t="s">
        <v>360</v>
      </c>
      <c r="D21" s="5" t="s">
        <v>361</v>
      </c>
      <c r="E21" s="5">
        <v>3.0</v>
      </c>
      <c r="F21" s="113">
        <v>45918.0</v>
      </c>
      <c r="G21" s="112"/>
      <c r="H21" s="4" t="s">
        <v>362</v>
      </c>
      <c r="I21" s="4" t="s">
        <v>289</v>
      </c>
    </row>
    <row r="22" hidden="1">
      <c r="A22" s="112">
        <v>45915.0</v>
      </c>
      <c r="B22" s="4" t="s">
        <v>385</v>
      </c>
      <c r="C22" s="4" t="s">
        <v>365</v>
      </c>
      <c r="D22" s="5" t="s">
        <v>366</v>
      </c>
      <c r="E22" s="5">
        <v>4.0</v>
      </c>
      <c r="F22" s="113">
        <v>45919.0</v>
      </c>
      <c r="G22" s="112"/>
      <c r="H22" s="4" t="s">
        <v>362</v>
      </c>
      <c r="I22" s="4" t="s">
        <v>289</v>
      </c>
    </row>
    <row r="23" hidden="1">
      <c r="A23" s="112">
        <v>45915.0</v>
      </c>
      <c r="B23" s="4" t="s">
        <v>386</v>
      </c>
      <c r="C23" s="4" t="s">
        <v>365</v>
      </c>
      <c r="D23" s="5" t="s">
        <v>369</v>
      </c>
      <c r="E23" s="5">
        <v>3.0</v>
      </c>
      <c r="F23" s="113">
        <v>45920.0</v>
      </c>
      <c r="G23" s="112"/>
      <c r="H23" s="4" t="s">
        <v>362</v>
      </c>
      <c r="I23" s="4" t="s">
        <v>154</v>
      </c>
      <c r="J23" s="4" t="s">
        <v>387</v>
      </c>
    </row>
    <row r="24" hidden="1">
      <c r="A24" s="112">
        <v>45922.0</v>
      </c>
      <c r="B24" s="42" t="s">
        <v>388</v>
      </c>
      <c r="C24" s="4" t="s">
        <v>365</v>
      </c>
      <c r="D24" s="5" t="s">
        <v>369</v>
      </c>
      <c r="E24" s="5">
        <v>3.0</v>
      </c>
      <c r="F24" s="113">
        <v>45925.0</v>
      </c>
      <c r="G24" s="8"/>
      <c r="I24" s="4" t="s">
        <v>154</v>
      </c>
    </row>
    <row r="25" hidden="1">
      <c r="A25" s="112">
        <v>45922.0</v>
      </c>
      <c r="B25" s="42" t="s">
        <v>389</v>
      </c>
      <c r="C25" s="4" t="s">
        <v>365</v>
      </c>
      <c r="D25" s="5" t="s">
        <v>369</v>
      </c>
      <c r="E25" s="5">
        <v>3.0</v>
      </c>
      <c r="F25" s="113">
        <v>45925.0</v>
      </c>
      <c r="G25" s="8"/>
      <c r="I25" s="4" t="s">
        <v>154</v>
      </c>
    </row>
    <row r="26" hidden="1">
      <c r="A26" s="112">
        <v>45922.0</v>
      </c>
      <c r="B26" s="4" t="s">
        <v>390</v>
      </c>
      <c r="C26" s="4" t="s">
        <v>360</v>
      </c>
      <c r="D26" s="5" t="s">
        <v>366</v>
      </c>
      <c r="E26" s="5">
        <v>1.0</v>
      </c>
      <c r="F26" s="113">
        <v>45925.0</v>
      </c>
      <c r="G26" s="8"/>
      <c r="I26" s="4" t="s">
        <v>154</v>
      </c>
      <c r="J26" s="4" t="s">
        <v>391</v>
      </c>
    </row>
    <row r="27" hidden="1">
      <c r="A27" s="112">
        <v>45922.0</v>
      </c>
      <c r="B27" s="4" t="s">
        <v>392</v>
      </c>
      <c r="C27" s="4" t="s">
        <v>365</v>
      </c>
      <c r="D27" s="5" t="s">
        <v>369</v>
      </c>
      <c r="E27" s="5">
        <v>3.0</v>
      </c>
      <c r="F27" s="113">
        <v>45926.0</v>
      </c>
      <c r="G27" s="8"/>
      <c r="I27" s="4" t="s">
        <v>154</v>
      </c>
    </row>
    <row r="28" hidden="1">
      <c r="A28" s="112">
        <v>45922.0</v>
      </c>
      <c r="B28" s="4" t="s">
        <v>393</v>
      </c>
      <c r="C28" s="4" t="s">
        <v>360</v>
      </c>
      <c r="D28" s="5" t="s">
        <v>361</v>
      </c>
      <c r="E28" s="5">
        <v>3.0</v>
      </c>
      <c r="F28" s="113">
        <v>45926.0</v>
      </c>
      <c r="G28" s="8"/>
      <c r="I28" s="4" t="s">
        <v>154</v>
      </c>
    </row>
    <row r="29" hidden="1">
      <c r="A29" s="112">
        <v>45978.0</v>
      </c>
      <c r="B29" s="42" t="s">
        <v>333</v>
      </c>
      <c r="C29" s="4" t="s">
        <v>365</v>
      </c>
      <c r="D29" s="5" t="s">
        <v>394</v>
      </c>
      <c r="E29" s="5">
        <v>1.0</v>
      </c>
      <c r="F29" s="113">
        <v>45978.0</v>
      </c>
      <c r="G29" s="8"/>
      <c r="I29" s="4" t="s">
        <v>154</v>
      </c>
    </row>
    <row r="30" hidden="1">
      <c r="A30" s="112">
        <v>45978.0</v>
      </c>
      <c r="B30" s="42" t="s">
        <v>335</v>
      </c>
      <c r="C30" s="4" t="s">
        <v>365</v>
      </c>
      <c r="D30" s="5" t="s">
        <v>394</v>
      </c>
      <c r="E30" s="5">
        <v>1.0</v>
      </c>
      <c r="F30" s="113">
        <v>45978.0</v>
      </c>
      <c r="G30" s="8"/>
      <c r="I30" s="4" t="s">
        <v>154</v>
      </c>
    </row>
    <row r="31" hidden="1">
      <c r="A31" s="112">
        <v>45978.0</v>
      </c>
      <c r="B31" s="42" t="s">
        <v>336</v>
      </c>
      <c r="C31" s="4" t="s">
        <v>365</v>
      </c>
      <c r="D31" s="5" t="s">
        <v>394</v>
      </c>
      <c r="E31" s="5">
        <v>1.0</v>
      </c>
      <c r="F31" s="113">
        <v>45978.0</v>
      </c>
      <c r="G31" s="8"/>
      <c r="I31" s="4" t="s">
        <v>154</v>
      </c>
    </row>
    <row r="32" hidden="1">
      <c r="A32" s="112">
        <v>45978.0</v>
      </c>
      <c r="B32" s="42" t="s">
        <v>337</v>
      </c>
      <c r="C32" s="4" t="s">
        <v>365</v>
      </c>
      <c r="D32" s="5" t="s">
        <v>394</v>
      </c>
      <c r="E32" s="5">
        <v>1.0</v>
      </c>
      <c r="F32" s="113">
        <v>45978.0</v>
      </c>
      <c r="G32" s="8"/>
      <c r="I32" s="4" t="s">
        <v>154</v>
      </c>
    </row>
    <row r="33" hidden="1">
      <c r="A33" s="112">
        <v>45978.0</v>
      </c>
      <c r="B33" s="42" t="s">
        <v>338</v>
      </c>
      <c r="C33" s="4" t="s">
        <v>365</v>
      </c>
      <c r="D33" s="5" t="s">
        <v>394</v>
      </c>
      <c r="E33" s="5">
        <v>1.0</v>
      </c>
      <c r="F33" s="113">
        <v>45978.0</v>
      </c>
      <c r="G33" s="8"/>
      <c r="I33" s="4" t="s">
        <v>154</v>
      </c>
    </row>
    <row r="34" hidden="1">
      <c r="A34" s="112">
        <v>45978.0</v>
      </c>
      <c r="B34" s="42" t="s">
        <v>339</v>
      </c>
      <c r="C34" s="4" t="s">
        <v>365</v>
      </c>
      <c r="D34" s="5" t="s">
        <v>394</v>
      </c>
      <c r="E34" s="5">
        <v>1.0</v>
      </c>
      <c r="F34" s="113">
        <v>45978.0</v>
      </c>
      <c r="G34" s="8"/>
      <c r="I34" s="4" t="s">
        <v>154</v>
      </c>
    </row>
    <row r="35" hidden="1">
      <c r="A35" s="112">
        <v>45978.0</v>
      </c>
      <c r="B35" s="42" t="s">
        <v>340</v>
      </c>
      <c r="C35" s="4" t="s">
        <v>365</v>
      </c>
      <c r="D35" s="5" t="s">
        <v>394</v>
      </c>
      <c r="E35" s="5">
        <v>1.0</v>
      </c>
      <c r="F35" s="113">
        <v>45978.0</v>
      </c>
      <c r="G35" s="8"/>
      <c r="I35" s="4" t="s">
        <v>154</v>
      </c>
    </row>
    <row r="36" hidden="1">
      <c r="A36" s="112">
        <v>45978.0</v>
      </c>
      <c r="B36" s="42" t="s">
        <v>341</v>
      </c>
      <c r="C36" s="4" t="s">
        <v>365</v>
      </c>
      <c r="D36" s="5" t="s">
        <v>394</v>
      </c>
      <c r="E36" s="5">
        <v>1.0</v>
      </c>
      <c r="F36" s="113">
        <v>45978.0</v>
      </c>
      <c r="G36" s="8"/>
      <c r="I36" s="4" t="s">
        <v>154</v>
      </c>
    </row>
    <row r="37" hidden="1">
      <c r="A37" s="112">
        <v>45978.0</v>
      </c>
      <c r="B37" s="42" t="s">
        <v>342</v>
      </c>
      <c r="C37" s="4" t="s">
        <v>365</v>
      </c>
      <c r="D37" s="5" t="s">
        <v>394</v>
      </c>
      <c r="E37" s="5">
        <v>1.0</v>
      </c>
      <c r="F37" s="113">
        <v>45978.0</v>
      </c>
      <c r="G37" s="8"/>
      <c r="I37" s="4" t="s">
        <v>154</v>
      </c>
    </row>
    <row r="38" hidden="1">
      <c r="A38" s="112">
        <v>45978.0</v>
      </c>
      <c r="B38" s="42" t="s">
        <v>343</v>
      </c>
      <c r="C38" s="4" t="s">
        <v>365</v>
      </c>
      <c r="D38" s="5" t="s">
        <v>394</v>
      </c>
      <c r="E38" s="5">
        <v>1.0</v>
      </c>
      <c r="F38" s="113">
        <v>45978.0</v>
      </c>
      <c r="G38" s="8"/>
      <c r="I38" s="4" t="s">
        <v>154</v>
      </c>
    </row>
    <row r="39" hidden="1">
      <c r="A39" s="112">
        <v>45978.0</v>
      </c>
      <c r="B39" s="42" t="s">
        <v>345</v>
      </c>
      <c r="C39" s="4" t="s">
        <v>365</v>
      </c>
      <c r="D39" s="5" t="s">
        <v>394</v>
      </c>
      <c r="E39" s="5">
        <v>1.0</v>
      </c>
      <c r="F39" s="113">
        <v>45978.0</v>
      </c>
      <c r="G39" s="8"/>
      <c r="I39" s="4" t="s">
        <v>154</v>
      </c>
    </row>
    <row r="40" hidden="1">
      <c r="A40" s="112">
        <v>45978.0</v>
      </c>
      <c r="B40" s="42" t="s">
        <v>344</v>
      </c>
      <c r="C40" s="4" t="s">
        <v>365</v>
      </c>
      <c r="D40" s="5" t="s">
        <v>394</v>
      </c>
      <c r="E40" s="5">
        <v>1.0</v>
      </c>
      <c r="F40" s="113">
        <v>45978.0</v>
      </c>
      <c r="G40" s="8"/>
      <c r="I40" s="4" t="s">
        <v>289</v>
      </c>
      <c r="J40" s="4" t="s">
        <v>395</v>
      </c>
    </row>
    <row r="41" hidden="1">
      <c r="A41" s="112">
        <v>45978.0</v>
      </c>
      <c r="B41" s="42" t="s">
        <v>396</v>
      </c>
      <c r="C41" s="4" t="s">
        <v>360</v>
      </c>
      <c r="D41" s="5" t="s">
        <v>397</v>
      </c>
      <c r="E41" s="5">
        <v>3.0</v>
      </c>
      <c r="F41" s="113">
        <v>45979.0</v>
      </c>
      <c r="G41" s="8"/>
      <c r="I41" s="4" t="s">
        <v>154</v>
      </c>
    </row>
    <row r="42" hidden="1">
      <c r="A42" s="112">
        <v>45978.0</v>
      </c>
      <c r="B42" s="42" t="s">
        <v>398</v>
      </c>
      <c r="C42" s="4" t="s">
        <v>365</v>
      </c>
      <c r="D42" s="5" t="s">
        <v>397</v>
      </c>
      <c r="E42" s="5">
        <v>3.0</v>
      </c>
      <c r="F42" s="113">
        <v>45979.0</v>
      </c>
      <c r="G42" s="8"/>
      <c r="I42" s="4" t="s">
        <v>154</v>
      </c>
    </row>
    <row r="43" hidden="1">
      <c r="A43" s="112">
        <v>45978.0</v>
      </c>
      <c r="B43" s="42" t="s">
        <v>399</v>
      </c>
      <c r="C43" s="4" t="s">
        <v>365</v>
      </c>
      <c r="D43" s="5" t="s">
        <v>361</v>
      </c>
      <c r="E43" s="5">
        <v>3.0</v>
      </c>
      <c r="F43" s="113">
        <v>45979.0</v>
      </c>
      <c r="G43" s="8"/>
      <c r="I43" s="4" t="s">
        <v>154</v>
      </c>
    </row>
    <row r="44" hidden="1">
      <c r="A44" s="112">
        <v>45978.0</v>
      </c>
      <c r="B44" s="42" t="s">
        <v>400</v>
      </c>
      <c r="C44" s="4" t="s">
        <v>360</v>
      </c>
      <c r="D44" s="5" t="s">
        <v>361</v>
      </c>
      <c r="E44" s="5">
        <v>8.0</v>
      </c>
      <c r="F44" s="113">
        <v>45979.0</v>
      </c>
      <c r="G44" s="8"/>
      <c r="I44" s="4" t="s">
        <v>154</v>
      </c>
    </row>
    <row r="45" hidden="1">
      <c r="A45" s="112">
        <v>45978.0</v>
      </c>
      <c r="B45" s="4" t="s">
        <v>401</v>
      </c>
      <c r="C45" s="4" t="s">
        <v>365</v>
      </c>
      <c r="D45" s="5" t="s">
        <v>366</v>
      </c>
      <c r="E45" s="5">
        <v>17.0</v>
      </c>
      <c r="F45" s="113">
        <v>45980.0</v>
      </c>
      <c r="G45" s="8"/>
      <c r="I45" s="4" t="s">
        <v>154</v>
      </c>
    </row>
    <row r="46" hidden="1">
      <c r="A46" s="112">
        <v>45978.0</v>
      </c>
      <c r="B46" s="42" t="s">
        <v>352</v>
      </c>
      <c r="C46" s="4" t="s">
        <v>365</v>
      </c>
      <c r="D46" s="5" t="s">
        <v>167</v>
      </c>
      <c r="E46" s="5">
        <v>4.0</v>
      </c>
      <c r="F46" s="113">
        <v>45980.0</v>
      </c>
      <c r="G46" s="8"/>
      <c r="I46" s="4" t="s">
        <v>289</v>
      </c>
      <c r="J46" s="4" t="s">
        <v>402</v>
      </c>
    </row>
    <row r="47" hidden="1">
      <c r="A47" s="112">
        <v>45992.0</v>
      </c>
      <c r="B47" s="4" t="s">
        <v>403</v>
      </c>
      <c r="C47" s="4" t="s">
        <v>360</v>
      </c>
      <c r="D47" s="5" t="s">
        <v>254</v>
      </c>
      <c r="E47" s="5">
        <v>4.0</v>
      </c>
      <c r="F47" s="113">
        <v>45992.0</v>
      </c>
      <c r="G47" s="8"/>
      <c r="I47" s="4" t="s">
        <v>289</v>
      </c>
      <c r="J47" s="4" t="s">
        <v>404</v>
      </c>
    </row>
    <row r="48" hidden="1">
      <c r="A48" s="112">
        <v>45999.0</v>
      </c>
      <c r="B48" s="4" t="s">
        <v>405</v>
      </c>
      <c r="C48" s="4" t="s">
        <v>360</v>
      </c>
      <c r="D48" s="5" t="s">
        <v>254</v>
      </c>
      <c r="E48" s="5">
        <v>23.0</v>
      </c>
      <c r="F48" s="113"/>
      <c r="G48" s="8"/>
      <c r="I48" s="4" t="s">
        <v>297</v>
      </c>
      <c r="J48" s="4" t="s">
        <v>406</v>
      </c>
    </row>
    <row r="49" hidden="1">
      <c r="A49" s="112">
        <v>45999.0</v>
      </c>
      <c r="B49" s="4" t="s">
        <v>407</v>
      </c>
      <c r="C49" s="4" t="s">
        <v>365</v>
      </c>
      <c r="D49" s="5" t="s">
        <v>366</v>
      </c>
      <c r="E49" s="5">
        <v>12.0</v>
      </c>
      <c r="F49" s="113"/>
      <c r="G49" s="8"/>
      <c r="I49" s="4" t="s">
        <v>297</v>
      </c>
      <c r="J49" s="4" t="s">
        <v>408</v>
      </c>
    </row>
    <row r="50" hidden="1">
      <c r="A50" s="112">
        <v>46006.0</v>
      </c>
      <c r="B50" s="4" t="s">
        <v>409</v>
      </c>
      <c r="C50" s="4" t="s">
        <v>360</v>
      </c>
      <c r="D50" s="5" t="s">
        <v>361</v>
      </c>
      <c r="E50" s="5">
        <v>6.0</v>
      </c>
      <c r="F50" s="113"/>
      <c r="G50" s="8"/>
      <c r="I50" s="4" t="s">
        <v>297</v>
      </c>
      <c r="J50" s="4" t="s">
        <v>410</v>
      </c>
    </row>
    <row r="51" hidden="1">
      <c r="A51" s="112">
        <v>46006.0</v>
      </c>
      <c r="B51" s="4" t="s">
        <v>411</v>
      </c>
      <c r="C51" s="4" t="s">
        <v>360</v>
      </c>
      <c r="D51" s="5" t="s">
        <v>412</v>
      </c>
      <c r="E51" s="5">
        <v>5.0</v>
      </c>
      <c r="F51" s="113"/>
      <c r="G51" s="8"/>
      <c r="I51" s="4" t="s">
        <v>297</v>
      </c>
      <c r="J51" s="4" t="s">
        <v>410</v>
      </c>
    </row>
    <row r="52" hidden="1">
      <c r="A52" s="118">
        <v>46006.0</v>
      </c>
      <c r="B52" s="6" t="s">
        <v>413</v>
      </c>
      <c r="C52" s="6" t="s">
        <v>360</v>
      </c>
      <c r="D52" s="119" t="s">
        <v>361</v>
      </c>
      <c r="E52" s="119">
        <v>6.0</v>
      </c>
      <c r="F52" s="120"/>
      <c r="G52" s="7"/>
      <c r="H52" s="121"/>
      <c r="I52" s="6" t="s">
        <v>414</v>
      </c>
      <c r="J52" s="6"/>
    </row>
    <row r="53" hidden="1">
      <c r="A53" s="112">
        <v>46006.0</v>
      </c>
      <c r="B53" s="4" t="s">
        <v>415</v>
      </c>
      <c r="C53" s="4" t="s">
        <v>365</v>
      </c>
      <c r="D53" s="5" t="s">
        <v>416</v>
      </c>
      <c r="E53" s="5">
        <v>3.0</v>
      </c>
      <c r="F53" s="113"/>
      <c r="G53" s="8"/>
      <c r="I53" s="4" t="s">
        <v>297</v>
      </c>
      <c r="J53" s="4" t="s">
        <v>406</v>
      </c>
    </row>
    <row r="54">
      <c r="A54" s="122">
        <v>46013.0</v>
      </c>
      <c r="B54" s="40" t="s">
        <v>417</v>
      </c>
      <c r="C54" s="41" t="s">
        <v>365</v>
      </c>
      <c r="D54" s="123" t="s">
        <v>418</v>
      </c>
      <c r="E54" s="123">
        <v>3.0</v>
      </c>
      <c r="F54" s="124">
        <v>46016.0</v>
      </c>
      <c r="G54" s="122">
        <v>46021.0</v>
      </c>
      <c r="H54" s="44"/>
      <c r="I54" s="41" t="s">
        <v>182</v>
      </c>
      <c r="J54" s="41"/>
    </row>
    <row r="55">
      <c r="A55" s="125">
        <v>46020.0</v>
      </c>
      <c r="B55" s="126" t="s">
        <v>419</v>
      </c>
      <c r="C55" s="127" t="s">
        <v>365</v>
      </c>
      <c r="D55" s="128" t="s">
        <v>420</v>
      </c>
      <c r="E55" s="128">
        <v>3.0</v>
      </c>
      <c r="F55" s="129">
        <v>46020.0</v>
      </c>
      <c r="G55" s="125">
        <v>45658.0</v>
      </c>
      <c r="H55" s="130"/>
      <c r="I55" s="127" t="s">
        <v>154</v>
      </c>
      <c r="J55" s="127" t="s">
        <v>421</v>
      </c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>
      <c r="A56" s="112">
        <v>46020.0</v>
      </c>
      <c r="B56" s="42" t="s">
        <v>422</v>
      </c>
      <c r="C56" s="4" t="s">
        <v>365</v>
      </c>
      <c r="D56" s="5" t="s">
        <v>420</v>
      </c>
      <c r="E56" s="5">
        <v>5.0</v>
      </c>
      <c r="F56" s="113">
        <v>46020.0</v>
      </c>
      <c r="G56" s="112">
        <v>45658.0</v>
      </c>
      <c r="I56" s="4" t="s">
        <v>154</v>
      </c>
      <c r="J56" s="4" t="s">
        <v>423</v>
      </c>
    </row>
    <row r="57">
      <c r="A57" s="112">
        <v>46020.0</v>
      </c>
      <c r="B57" s="42" t="s">
        <v>424</v>
      </c>
      <c r="C57" s="4" t="s">
        <v>360</v>
      </c>
      <c r="D57" s="5" t="s">
        <v>420</v>
      </c>
      <c r="E57" s="5">
        <v>5.0</v>
      </c>
      <c r="F57" s="113">
        <v>46020.0</v>
      </c>
      <c r="G57" s="112">
        <v>45658.0</v>
      </c>
      <c r="I57" s="4" t="s">
        <v>154</v>
      </c>
      <c r="J57" s="4" t="s">
        <v>425</v>
      </c>
    </row>
    <row r="58">
      <c r="A58" s="112">
        <v>46020.0</v>
      </c>
      <c r="B58" s="4" t="s">
        <v>426</v>
      </c>
      <c r="C58" s="4" t="s">
        <v>360</v>
      </c>
      <c r="D58" s="5" t="s">
        <v>427</v>
      </c>
      <c r="E58" s="5">
        <v>3.0</v>
      </c>
      <c r="F58" s="113">
        <v>46020.0</v>
      </c>
      <c r="G58" s="112">
        <v>45658.0</v>
      </c>
      <c r="I58" s="4" t="s">
        <v>154</v>
      </c>
      <c r="J58" s="4" t="s">
        <v>428</v>
      </c>
    </row>
    <row r="59">
      <c r="A59" s="112">
        <v>46020.0</v>
      </c>
      <c r="B59" s="42" t="s">
        <v>429</v>
      </c>
      <c r="C59" s="4" t="s">
        <v>360</v>
      </c>
      <c r="D59" s="5" t="s">
        <v>420</v>
      </c>
      <c r="E59" s="5">
        <v>5.0</v>
      </c>
      <c r="F59" s="112">
        <v>45658.0</v>
      </c>
      <c r="G59" s="112">
        <v>45661.0</v>
      </c>
      <c r="I59" s="4" t="s">
        <v>154</v>
      </c>
    </row>
    <row r="60">
      <c r="A60" s="114">
        <v>46020.0</v>
      </c>
      <c r="B60" s="131" t="s">
        <v>430</v>
      </c>
      <c r="C60" s="115" t="s">
        <v>360</v>
      </c>
      <c r="D60" s="89" t="s">
        <v>420</v>
      </c>
      <c r="E60" s="89">
        <v>4.0</v>
      </c>
      <c r="F60" s="114">
        <v>45658.0</v>
      </c>
      <c r="G60" s="114">
        <v>45661.0</v>
      </c>
      <c r="H60" s="85"/>
      <c r="I60" s="115" t="s">
        <v>154</v>
      </c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>
      <c r="A61" s="132"/>
      <c r="B61" s="133" t="s">
        <v>431</v>
      </c>
      <c r="C61" s="95" t="s">
        <v>365</v>
      </c>
      <c r="D61" s="134"/>
      <c r="E61" s="134">
        <v>3.0</v>
      </c>
      <c r="F61" s="135"/>
      <c r="G61" s="134"/>
      <c r="H61" s="95"/>
      <c r="I61" s="133" t="s">
        <v>432</v>
      </c>
      <c r="J61" s="133" t="s">
        <v>433</v>
      </c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>
      <c r="A62" s="8"/>
      <c r="B62" s="4" t="s">
        <v>434</v>
      </c>
      <c r="C62" s="4" t="s">
        <v>365</v>
      </c>
      <c r="D62" s="8"/>
      <c r="E62" s="5">
        <v>3.0</v>
      </c>
      <c r="F62" s="136"/>
      <c r="G62" s="8"/>
      <c r="I62" s="4" t="s">
        <v>432</v>
      </c>
    </row>
    <row r="63">
      <c r="A63" s="112"/>
      <c r="B63" s="4" t="s">
        <v>435</v>
      </c>
      <c r="C63" s="4" t="s">
        <v>365</v>
      </c>
      <c r="D63" s="5" t="s">
        <v>418</v>
      </c>
      <c r="E63" s="5">
        <v>3.0</v>
      </c>
      <c r="F63" s="112"/>
      <c r="G63" s="112"/>
      <c r="I63" s="4" t="s">
        <v>297</v>
      </c>
      <c r="J63" s="4"/>
    </row>
    <row r="64">
      <c r="A64" s="8"/>
      <c r="B64" s="4" t="s">
        <v>436</v>
      </c>
      <c r="C64" s="4" t="s">
        <v>365</v>
      </c>
      <c r="D64" s="8"/>
      <c r="E64" s="8"/>
      <c r="F64" s="136"/>
      <c r="G64" s="8"/>
      <c r="I64" s="4" t="s">
        <v>432</v>
      </c>
    </row>
    <row r="65">
      <c r="A65" s="132"/>
      <c r="B65" s="95" t="s">
        <v>407</v>
      </c>
      <c r="C65" s="95" t="s">
        <v>365</v>
      </c>
      <c r="D65" s="134" t="s">
        <v>366</v>
      </c>
      <c r="E65" s="134">
        <v>12.0</v>
      </c>
      <c r="F65" s="135"/>
      <c r="G65" s="134"/>
      <c r="H65" s="95"/>
      <c r="I65" s="133" t="s">
        <v>297</v>
      </c>
      <c r="J65" s="95" t="s">
        <v>408</v>
      </c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>
      <c r="A66" s="8"/>
      <c r="B66" s="42" t="s">
        <v>437</v>
      </c>
      <c r="C66" s="137"/>
      <c r="D66" s="8"/>
      <c r="E66" s="5">
        <v>3.0</v>
      </c>
      <c r="F66" s="136"/>
      <c r="G66" s="8"/>
      <c r="I66" s="133" t="s">
        <v>432</v>
      </c>
    </row>
    <row r="67">
      <c r="A67" s="8"/>
      <c r="C67" s="137"/>
      <c r="D67" s="8"/>
      <c r="E67" s="8"/>
      <c r="F67" s="136"/>
      <c r="G67" s="8"/>
    </row>
    <row r="68">
      <c r="A68" s="8"/>
      <c r="C68" s="137"/>
      <c r="D68" s="8"/>
      <c r="E68" s="8"/>
      <c r="F68" s="136"/>
      <c r="G68" s="8"/>
    </row>
    <row r="69">
      <c r="A69" s="8"/>
      <c r="C69" s="137"/>
      <c r="D69" s="8"/>
      <c r="E69" s="8"/>
      <c r="F69" s="136"/>
      <c r="G69" s="8"/>
      <c r="J69" s="45" t="s">
        <v>438</v>
      </c>
    </row>
    <row r="70">
      <c r="A70" s="8"/>
      <c r="C70" s="137"/>
      <c r="D70" s="8"/>
      <c r="E70" s="8"/>
      <c r="F70" s="136"/>
      <c r="G70" s="8"/>
    </row>
    <row r="71">
      <c r="A71" s="8"/>
      <c r="C71" s="137"/>
      <c r="D71" s="8"/>
      <c r="E71" s="8"/>
      <c r="F71" s="136"/>
      <c r="G71" s="8"/>
    </row>
    <row r="72">
      <c r="A72" s="8"/>
      <c r="C72" s="137"/>
      <c r="D72" s="8"/>
      <c r="E72" s="8"/>
      <c r="F72" s="136"/>
      <c r="G72" s="8"/>
    </row>
    <row r="73">
      <c r="A73" s="8"/>
      <c r="C73" s="137"/>
      <c r="D73" s="8"/>
      <c r="E73" s="8"/>
      <c r="F73" s="136"/>
      <c r="G73" s="8"/>
    </row>
    <row r="74">
      <c r="A74" s="8"/>
      <c r="C74" s="137"/>
      <c r="D74" s="8"/>
      <c r="E74" s="8"/>
      <c r="F74" s="136"/>
      <c r="G74" s="8"/>
    </row>
    <row r="75">
      <c r="A75" s="8"/>
      <c r="C75" s="137"/>
      <c r="D75" s="8"/>
      <c r="E75" s="8"/>
      <c r="F75" s="136"/>
      <c r="G75" s="8"/>
    </row>
    <row r="76">
      <c r="A76" s="8"/>
      <c r="C76" s="137"/>
      <c r="D76" s="8"/>
      <c r="E76" s="8"/>
      <c r="F76" s="136"/>
      <c r="G76" s="8"/>
    </row>
    <row r="77">
      <c r="A77" s="8"/>
      <c r="C77" s="137"/>
      <c r="D77" s="8"/>
      <c r="E77" s="8"/>
      <c r="F77" s="136"/>
      <c r="G77" s="8"/>
    </row>
    <row r="78">
      <c r="A78" s="8"/>
      <c r="C78" s="137"/>
      <c r="D78" s="8"/>
      <c r="E78" s="8"/>
      <c r="F78" s="136"/>
      <c r="G78" s="8"/>
    </row>
    <row r="79">
      <c r="A79" s="8"/>
      <c r="C79" s="137"/>
      <c r="D79" s="8"/>
      <c r="E79" s="8"/>
      <c r="F79" s="136"/>
      <c r="G79" s="8"/>
    </row>
    <row r="80">
      <c r="A80" s="8"/>
      <c r="C80" s="137"/>
      <c r="D80" s="8"/>
      <c r="E80" s="8"/>
      <c r="F80" s="136"/>
      <c r="G80" s="8"/>
    </row>
    <row r="81">
      <c r="A81" s="8"/>
      <c r="C81" s="137"/>
      <c r="D81" s="8"/>
      <c r="E81" s="8"/>
      <c r="F81" s="136"/>
      <c r="G81" s="8"/>
    </row>
    <row r="82">
      <c r="A82" s="8"/>
      <c r="C82" s="137"/>
      <c r="D82" s="8"/>
      <c r="E82" s="8"/>
      <c r="F82" s="136"/>
      <c r="G82" s="8"/>
    </row>
    <row r="83">
      <c r="A83" s="8"/>
      <c r="C83" s="137"/>
      <c r="D83" s="8"/>
      <c r="E83" s="8"/>
      <c r="F83" s="136"/>
      <c r="G83" s="8"/>
    </row>
    <row r="84">
      <c r="A84" s="8"/>
      <c r="C84" s="137"/>
      <c r="D84" s="8"/>
      <c r="E84" s="8"/>
      <c r="F84" s="136"/>
      <c r="G84" s="8"/>
    </row>
    <row r="85">
      <c r="A85" s="8"/>
      <c r="C85" s="137"/>
      <c r="D85" s="8"/>
      <c r="E85" s="8"/>
      <c r="F85" s="136"/>
      <c r="G85" s="8"/>
    </row>
    <row r="86">
      <c r="A86" s="8"/>
      <c r="C86" s="137"/>
      <c r="D86" s="8"/>
      <c r="E86" s="8"/>
      <c r="F86" s="136"/>
      <c r="G86" s="8"/>
    </row>
    <row r="87">
      <c r="A87" s="8"/>
      <c r="C87" s="137"/>
      <c r="D87" s="8"/>
      <c r="E87" s="8"/>
      <c r="F87" s="136"/>
      <c r="G87" s="8"/>
    </row>
    <row r="88">
      <c r="A88" s="8"/>
      <c r="C88" s="137"/>
      <c r="D88" s="8"/>
      <c r="E88" s="8"/>
      <c r="F88" s="136"/>
      <c r="G88" s="8"/>
    </row>
    <row r="89">
      <c r="A89" s="8"/>
      <c r="C89" s="137"/>
      <c r="D89" s="8"/>
      <c r="E89" s="8"/>
      <c r="F89" s="136"/>
      <c r="G89" s="8"/>
    </row>
    <row r="90">
      <c r="A90" s="8"/>
      <c r="C90" s="137"/>
      <c r="D90" s="8"/>
      <c r="E90" s="8"/>
      <c r="F90" s="136"/>
      <c r="G90" s="8"/>
    </row>
    <row r="91">
      <c r="A91" s="8"/>
      <c r="C91" s="137"/>
      <c r="D91" s="8"/>
      <c r="E91" s="8"/>
      <c r="F91" s="136"/>
      <c r="G91" s="8"/>
    </row>
    <row r="92">
      <c r="A92" s="8"/>
      <c r="C92" s="137"/>
      <c r="D92" s="8"/>
      <c r="E92" s="8"/>
      <c r="F92" s="136"/>
      <c r="G92" s="8"/>
    </row>
    <row r="93">
      <c r="A93" s="8"/>
      <c r="C93" s="137"/>
      <c r="D93" s="8"/>
      <c r="E93" s="8"/>
      <c r="F93" s="136"/>
      <c r="G93" s="8"/>
    </row>
    <row r="94">
      <c r="A94" s="8"/>
      <c r="C94" s="137"/>
      <c r="D94" s="8"/>
      <c r="E94" s="8"/>
      <c r="F94" s="136"/>
      <c r="G94" s="8"/>
    </row>
    <row r="95">
      <c r="A95" s="8"/>
      <c r="C95" s="137"/>
      <c r="D95" s="8"/>
      <c r="E95" s="8"/>
      <c r="F95" s="136"/>
      <c r="G95" s="8"/>
    </row>
    <row r="96">
      <c r="A96" s="8"/>
      <c r="C96" s="137"/>
      <c r="D96" s="8"/>
      <c r="E96" s="8"/>
      <c r="F96" s="136"/>
      <c r="G96" s="8"/>
    </row>
    <row r="97">
      <c r="A97" s="8"/>
      <c r="C97" s="137"/>
      <c r="D97" s="8"/>
      <c r="E97" s="8"/>
      <c r="F97" s="136"/>
      <c r="G97" s="8"/>
    </row>
    <row r="98">
      <c r="A98" s="8"/>
      <c r="C98" s="137"/>
      <c r="D98" s="8"/>
      <c r="E98" s="8"/>
      <c r="F98" s="136"/>
      <c r="G98" s="8"/>
    </row>
    <row r="99">
      <c r="A99" s="8"/>
      <c r="C99" s="137"/>
      <c r="D99" s="8"/>
      <c r="E99" s="8"/>
      <c r="F99" s="136"/>
      <c r="G99" s="8"/>
    </row>
    <row r="100">
      <c r="A100" s="8"/>
      <c r="C100" s="137"/>
      <c r="D100" s="8"/>
      <c r="E100" s="8"/>
      <c r="F100" s="136"/>
      <c r="G100" s="8"/>
    </row>
    <row r="101">
      <c r="A101" s="8"/>
      <c r="C101" s="137"/>
      <c r="D101" s="8"/>
      <c r="E101" s="8"/>
      <c r="F101" s="136"/>
      <c r="G101" s="8"/>
    </row>
    <row r="102">
      <c r="A102" s="8"/>
      <c r="C102" s="137"/>
      <c r="D102" s="8"/>
      <c r="E102" s="8"/>
      <c r="F102" s="136"/>
      <c r="G102" s="8"/>
    </row>
    <row r="103">
      <c r="A103" s="8"/>
      <c r="C103" s="137"/>
      <c r="D103" s="8"/>
      <c r="E103" s="8"/>
      <c r="F103" s="136"/>
      <c r="G103" s="8"/>
    </row>
    <row r="104">
      <c r="A104" s="8"/>
      <c r="C104" s="137"/>
      <c r="D104" s="8"/>
      <c r="E104" s="8"/>
      <c r="F104" s="136"/>
      <c r="G104" s="8"/>
    </row>
    <row r="105">
      <c r="A105" s="8"/>
      <c r="C105" s="137"/>
      <c r="D105" s="8"/>
      <c r="E105" s="8"/>
      <c r="F105" s="136"/>
      <c r="G105" s="8"/>
    </row>
    <row r="106">
      <c r="A106" s="8"/>
      <c r="C106" s="137"/>
      <c r="D106" s="8"/>
      <c r="E106" s="8"/>
      <c r="F106" s="136"/>
      <c r="G106" s="8"/>
    </row>
    <row r="107">
      <c r="A107" s="8"/>
      <c r="C107" s="137"/>
      <c r="D107" s="8"/>
      <c r="E107" s="8"/>
      <c r="F107" s="136"/>
      <c r="G107" s="8"/>
    </row>
    <row r="108">
      <c r="A108" s="8"/>
      <c r="C108" s="137"/>
      <c r="D108" s="8"/>
      <c r="E108" s="8"/>
      <c r="F108" s="136"/>
      <c r="G108" s="8"/>
    </row>
    <row r="109">
      <c r="A109" s="8"/>
      <c r="C109" s="137"/>
      <c r="D109" s="8"/>
      <c r="E109" s="8"/>
      <c r="F109" s="136"/>
      <c r="G109" s="8"/>
    </row>
    <row r="110">
      <c r="A110" s="8"/>
      <c r="C110" s="137"/>
      <c r="D110" s="8"/>
      <c r="E110" s="8"/>
      <c r="F110" s="136"/>
      <c r="G110" s="8"/>
    </row>
    <row r="111">
      <c r="A111" s="8"/>
      <c r="C111" s="137"/>
      <c r="D111" s="8"/>
      <c r="E111" s="8"/>
      <c r="F111" s="136"/>
      <c r="G111" s="8"/>
    </row>
    <row r="112">
      <c r="A112" s="8"/>
      <c r="C112" s="137"/>
      <c r="D112" s="8"/>
      <c r="E112" s="8"/>
      <c r="F112" s="136"/>
      <c r="G112" s="8"/>
    </row>
    <row r="113">
      <c r="A113" s="8"/>
      <c r="C113" s="137"/>
      <c r="D113" s="8"/>
      <c r="E113" s="8"/>
      <c r="F113" s="136"/>
      <c r="G113" s="8"/>
    </row>
    <row r="114">
      <c r="A114" s="8"/>
      <c r="C114" s="137"/>
      <c r="D114" s="8"/>
      <c r="E114" s="8"/>
      <c r="F114" s="136"/>
      <c r="G114" s="8"/>
    </row>
    <row r="115">
      <c r="A115" s="8"/>
      <c r="C115" s="137"/>
      <c r="D115" s="8"/>
      <c r="E115" s="8"/>
      <c r="F115" s="136"/>
      <c r="G115" s="8"/>
    </row>
    <row r="116">
      <c r="A116" s="8"/>
      <c r="C116" s="137"/>
      <c r="D116" s="8"/>
      <c r="E116" s="8"/>
      <c r="F116" s="136"/>
      <c r="G116" s="8"/>
    </row>
    <row r="117">
      <c r="A117" s="8"/>
      <c r="C117" s="137"/>
      <c r="D117" s="8"/>
      <c r="E117" s="8"/>
      <c r="F117" s="136"/>
      <c r="G117" s="8"/>
    </row>
    <row r="118">
      <c r="A118" s="8"/>
      <c r="C118" s="137"/>
      <c r="D118" s="8"/>
      <c r="E118" s="8"/>
      <c r="F118" s="136"/>
      <c r="G118" s="8"/>
    </row>
    <row r="119">
      <c r="A119" s="8"/>
      <c r="C119" s="137"/>
      <c r="D119" s="8"/>
      <c r="E119" s="8"/>
      <c r="F119" s="136"/>
      <c r="G119" s="8"/>
    </row>
    <row r="120">
      <c r="A120" s="8"/>
      <c r="C120" s="137"/>
      <c r="D120" s="8"/>
      <c r="E120" s="8"/>
      <c r="F120" s="136"/>
      <c r="G120" s="8"/>
    </row>
    <row r="121">
      <c r="A121" s="8"/>
      <c r="C121" s="137"/>
      <c r="D121" s="8"/>
      <c r="E121" s="8"/>
      <c r="F121" s="136"/>
      <c r="G121" s="8"/>
    </row>
    <row r="122">
      <c r="A122" s="8"/>
      <c r="C122" s="137"/>
      <c r="D122" s="8"/>
      <c r="E122" s="8"/>
      <c r="F122" s="136"/>
      <c r="G122" s="8"/>
    </row>
    <row r="123">
      <c r="A123" s="8"/>
      <c r="C123" s="137"/>
      <c r="D123" s="8"/>
      <c r="E123" s="8"/>
      <c r="F123" s="136"/>
      <c r="G123" s="8"/>
    </row>
    <row r="124">
      <c r="A124" s="8"/>
      <c r="C124" s="137"/>
      <c r="D124" s="8"/>
      <c r="E124" s="8"/>
      <c r="F124" s="136"/>
      <c r="G124" s="8"/>
    </row>
    <row r="125">
      <c r="A125" s="8"/>
      <c r="C125" s="137"/>
      <c r="D125" s="8"/>
      <c r="E125" s="8"/>
      <c r="F125" s="136"/>
      <c r="G125" s="8"/>
    </row>
    <row r="126">
      <c r="A126" s="8"/>
      <c r="C126" s="137"/>
      <c r="D126" s="8"/>
      <c r="E126" s="8"/>
      <c r="F126" s="136"/>
      <c r="G126" s="8"/>
    </row>
    <row r="127">
      <c r="A127" s="8"/>
      <c r="C127" s="137"/>
      <c r="D127" s="8"/>
      <c r="E127" s="8"/>
      <c r="F127" s="136"/>
      <c r="G127" s="8"/>
    </row>
    <row r="128">
      <c r="A128" s="8"/>
      <c r="C128" s="137"/>
      <c r="D128" s="8"/>
      <c r="E128" s="8"/>
      <c r="F128" s="136"/>
      <c r="G128" s="8"/>
    </row>
    <row r="129">
      <c r="A129" s="8"/>
      <c r="C129" s="137"/>
      <c r="D129" s="8"/>
      <c r="E129" s="8"/>
      <c r="F129" s="136"/>
      <c r="G129" s="8"/>
    </row>
    <row r="130">
      <c r="A130" s="8"/>
      <c r="C130" s="137"/>
      <c r="D130" s="8"/>
      <c r="E130" s="8"/>
      <c r="F130" s="136"/>
      <c r="G130" s="8"/>
    </row>
    <row r="131">
      <c r="A131" s="8"/>
      <c r="C131" s="137"/>
      <c r="D131" s="8"/>
      <c r="E131" s="8"/>
      <c r="F131" s="136"/>
      <c r="G131" s="8"/>
    </row>
    <row r="132">
      <c r="A132" s="8"/>
      <c r="C132" s="137"/>
      <c r="D132" s="8"/>
      <c r="E132" s="8"/>
      <c r="F132" s="136"/>
      <c r="G132" s="8"/>
    </row>
    <row r="133">
      <c r="A133" s="8"/>
      <c r="C133" s="137"/>
      <c r="D133" s="8"/>
      <c r="E133" s="8"/>
      <c r="F133" s="136"/>
      <c r="G133" s="8"/>
    </row>
    <row r="134">
      <c r="A134" s="8"/>
      <c r="C134" s="137"/>
      <c r="D134" s="8"/>
      <c r="E134" s="8"/>
      <c r="F134" s="136"/>
      <c r="G134" s="8"/>
    </row>
    <row r="135">
      <c r="A135" s="8"/>
      <c r="C135" s="137"/>
      <c r="D135" s="8"/>
      <c r="E135" s="8"/>
      <c r="F135" s="136"/>
      <c r="G135" s="8"/>
    </row>
    <row r="136">
      <c r="A136" s="8"/>
      <c r="C136" s="137"/>
      <c r="D136" s="8"/>
      <c r="E136" s="8"/>
      <c r="F136" s="136"/>
      <c r="G136" s="8"/>
    </row>
    <row r="137">
      <c r="A137" s="8"/>
      <c r="C137" s="137"/>
      <c r="D137" s="8"/>
      <c r="E137" s="8"/>
      <c r="F137" s="136"/>
      <c r="G137" s="8"/>
    </row>
    <row r="138">
      <c r="A138" s="8"/>
      <c r="C138" s="137"/>
      <c r="D138" s="8"/>
      <c r="E138" s="8"/>
      <c r="F138" s="136"/>
      <c r="G138" s="8"/>
    </row>
    <row r="139">
      <c r="A139" s="8"/>
      <c r="C139" s="137"/>
      <c r="D139" s="8"/>
      <c r="E139" s="8"/>
      <c r="F139" s="136"/>
      <c r="G139" s="8"/>
    </row>
    <row r="140">
      <c r="A140" s="8"/>
      <c r="C140" s="137"/>
      <c r="D140" s="8"/>
      <c r="E140" s="8"/>
      <c r="F140" s="136"/>
      <c r="G140" s="8"/>
    </row>
    <row r="141">
      <c r="A141" s="8"/>
      <c r="C141" s="137"/>
      <c r="D141" s="8"/>
      <c r="E141" s="8"/>
      <c r="F141" s="136"/>
      <c r="G141" s="8"/>
    </row>
    <row r="142">
      <c r="A142" s="8"/>
      <c r="C142" s="137"/>
      <c r="D142" s="8"/>
      <c r="E142" s="8"/>
      <c r="F142" s="136"/>
      <c r="G142" s="8"/>
    </row>
    <row r="143">
      <c r="A143" s="8"/>
      <c r="C143" s="137"/>
      <c r="D143" s="8"/>
      <c r="E143" s="8"/>
      <c r="F143" s="136"/>
      <c r="G143" s="8"/>
    </row>
    <row r="144">
      <c r="A144" s="8"/>
      <c r="C144" s="137"/>
      <c r="D144" s="8"/>
      <c r="E144" s="8"/>
      <c r="F144" s="136"/>
      <c r="G144" s="8"/>
    </row>
    <row r="145">
      <c r="A145" s="8"/>
      <c r="C145" s="137"/>
      <c r="D145" s="8"/>
      <c r="E145" s="8"/>
      <c r="F145" s="136"/>
      <c r="G145" s="8"/>
    </row>
    <row r="146">
      <c r="A146" s="8"/>
      <c r="C146" s="137"/>
      <c r="D146" s="8"/>
      <c r="E146" s="8"/>
      <c r="F146" s="136"/>
      <c r="G146" s="8"/>
    </row>
    <row r="147">
      <c r="A147" s="8"/>
      <c r="C147" s="137"/>
      <c r="D147" s="8"/>
      <c r="E147" s="8"/>
      <c r="F147" s="136"/>
      <c r="G147" s="8"/>
    </row>
    <row r="148">
      <c r="A148" s="8"/>
      <c r="C148" s="137"/>
      <c r="D148" s="8"/>
      <c r="E148" s="8"/>
      <c r="F148" s="136"/>
      <c r="G148" s="8"/>
    </row>
    <row r="149">
      <c r="A149" s="8"/>
      <c r="C149" s="137"/>
      <c r="D149" s="8"/>
      <c r="E149" s="8"/>
      <c r="F149" s="136"/>
      <c r="G149" s="8"/>
    </row>
    <row r="150">
      <c r="A150" s="8"/>
      <c r="C150" s="137"/>
      <c r="D150" s="8"/>
      <c r="E150" s="8"/>
      <c r="F150" s="136"/>
      <c r="G150" s="8"/>
    </row>
    <row r="151">
      <c r="A151" s="8"/>
      <c r="C151" s="137"/>
      <c r="D151" s="8"/>
      <c r="E151" s="8"/>
      <c r="F151" s="136"/>
      <c r="G151" s="8"/>
    </row>
    <row r="152">
      <c r="A152" s="8"/>
      <c r="C152" s="137"/>
      <c r="D152" s="8"/>
      <c r="E152" s="8"/>
      <c r="F152" s="136"/>
      <c r="G152" s="8"/>
    </row>
    <row r="153">
      <c r="A153" s="8"/>
      <c r="C153" s="137"/>
      <c r="D153" s="8"/>
      <c r="E153" s="8"/>
      <c r="F153" s="136"/>
      <c r="G153" s="8"/>
    </row>
    <row r="154">
      <c r="A154" s="8"/>
      <c r="C154" s="137"/>
      <c r="D154" s="8"/>
      <c r="E154" s="8"/>
      <c r="F154" s="136"/>
      <c r="G154" s="8"/>
    </row>
    <row r="155">
      <c r="A155" s="8"/>
      <c r="C155" s="137"/>
      <c r="D155" s="8"/>
      <c r="E155" s="8"/>
      <c r="F155" s="136"/>
      <c r="G155" s="8"/>
    </row>
    <row r="156">
      <c r="A156" s="8"/>
      <c r="C156" s="137"/>
      <c r="D156" s="8"/>
      <c r="E156" s="8"/>
      <c r="F156" s="136"/>
      <c r="G156" s="8"/>
    </row>
    <row r="157">
      <c r="A157" s="8"/>
      <c r="C157" s="137"/>
      <c r="D157" s="8"/>
      <c r="E157" s="8"/>
      <c r="F157" s="136"/>
      <c r="G157" s="8"/>
    </row>
    <row r="158">
      <c r="A158" s="8"/>
      <c r="C158" s="137"/>
      <c r="D158" s="8"/>
      <c r="E158" s="8"/>
      <c r="F158" s="136"/>
      <c r="G158" s="8"/>
    </row>
    <row r="159">
      <c r="A159" s="8"/>
      <c r="C159" s="137"/>
      <c r="D159" s="8"/>
      <c r="E159" s="8"/>
      <c r="F159" s="136"/>
      <c r="G159" s="8"/>
    </row>
    <row r="160">
      <c r="A160" s="8"/>
      <c r="C160" s="137"/>
      <c r="D160" s="8"/>
      <c r="E160" s="8"/>
      <c r="F160" s="136"/>
      <c r="G160" s="8"/>
    </row>
    <row r="161">
      <c r="A161" s="8"/>
      <c r="C161" s="137"/>
      <c r="D161" s="8"/>
      <c r="E161" s="8"/>
      <c r="F161" s="136"/>
      <c r="G161" s="8"/>
    </row>
    <row r="162">
      <c r="A162" s="8"/>
      <c r="C162" s="137"/>
      <c r="D162" s="8"/>
      <c r="E162" s="8"/>
      <c r="F162" s="136"/>
      <c r="G162" s="8"/>
    </row>
    <row r="163">
      <c r="A163" s="8"/>
      <c r="C163" s="137"/>
      <c r="D163" s="8"/>
      <c r="E163" s="8"/>
      <c r="F163" s="136"/>
      <c r="G163" s="8"/>
    </row>
    <row r="164">
      <c r="A164" s="8"/>
      <c r="C164" s="137"/>
      <c r="D164" s="8"/>
      <c r="E164" s="8"/>
      <c r="F164" s="136"/>
      <c r="G164" s="8"/>
    </row>
    <row r="165">
      <c r="A165" s="8"/>
      <c r="C165" s="137"/>
      <c r="D165" s="8"/>
      <c r="E165" s="8"/>
      <c r="F165" s="136"/>
      <c r="G165" s="8"/>
    </row>
    <row r="166">
      <c r="A166" s="8"/>
      <c r="C166" s="137"/>
      <c r="D166" s="8"/>
      <c r="E166" s="8"/>
      <c r="F166" s="136"/>
      <c r="G166" s="8"/>
    </row>
    <row r="167">
      <c r="A167" s="8"/>
      <c r="C167" s="137"/>
      <c r="D167" s="8"/>
      <c r="E167" s="8"/>
      <c r="F167" s="136"/>
      <c r="G167" s="8"/>
    </row>
    <row r="168">
      <c r="A168" s="8"/>
      <c r="C168" s="137"/>
      <c r="D168" s="8"/>
      <c r="E168" s="8"/>
      <c r="F168" s="136"/>
      <c r="G168" s="8"/>
    </row>
    <row r="169">
      <c r="A169" s="8"/>
      <c r="C169" s="137"/>
      <c r="D169" s="8"/>
      <c r="E169" s="8"/>
      <c r="F169" s="136"/>
      <c r="G169" s="8"/>
    </row>
    <row r="170">
      <c r="A170" s="8"/>
      <c r="C170" s="137"/>
      <c r="D170" s="8"/>
      <c r="E170" s="8"/>
      <c r="F170" s="136"/>
      <c r="G170" s="8"/>
    </row>
    <row r="171">
      <c r="A171" s="8"/>
      <c r="C171" s="137"/>
      <c r="D171" s="8"/>
      <c r="E171" s="8"/>
      <c r="F171" s="136"/>
      <c r="G171" s="8"/>
    </row>
    <row r="172">
      <c r="A172" s="8"/>
      <c r="C172" s="137"/>
      <c r="D172" s="8"/>
      <c r="E172" s="8"/>
      <c r="F172" s="136"/>
      <c r="G172" s="8"/>
    </row>
    <row r="173">
      <c r="A173" s="8"/>
      <c r="C173" s="137"/>
      <c r="D173" s="8"/>
      <c r="E173" s="8"/>
      <c r="F173" s="136"/>
      <c r="G173" s="8"/>
    </row>
    <row r="174">
      <c r="A174" s="8"/>
      <c r="C174" s="137"/>
      <c r="D174" s="8"/>
      <c r="E174" s="8"/>
      <c r="F174" s="136"/>
      <c r="G174" s="8"/>
    </row>
    <row r="175">
      <c r="A175" s="8"/>
      <c r="C175" s="137"/>
      <c r="D175" s="8"/>
      <c r="E175" s="8"/>
      <c r="F175" s="136"/>
      <c r="G175" s="8"/>
    </row>
    <row r="176">
      <c r="A176" s="8"/>
      <c r="C176" s="137"/>
      <c r="D176" s="8"/>
      <c r="E176" s="8"/>
      <c r="F176" s="136"/>
      <c r="G176" s="8"/>
    </row>
    <row r="177">
      <c r="A177" s="8"/>
      <c r="C177" s="137"/>
      <c r="D177" s="8"/>
      <c r="E177" s="8"/>
      <c r="F177" s="136"/>
      <c r="G177" s="8"/>
    </row>
    <row r="178">
      <c r="A178" s="8"/>
      <c r="C178" s="137"/>
      <c r="D178" s="8"/>
      <c r="E178" s="8"/>
      <c r="F178" s="136"/>
      <c r="G178" s="8"/>
    </row>
    <row r="179">
      <c r="A179" s="8"/>
      <c r="C179" s="137"/>
      <c r="D179" s="8"/>
      <c r="E179" s="8"/>
      <c r="F179" s="136"/>
      <c r="G179" s="8"/>
    </row>
    <row r="180">
      <c r="A180" s="8"/>
      <c r="C180" s="137"/>
      <c r="D180" s="8"/>
      <c r="E180" s="8"/>
      <c r="F180" s="136"/>
      <c r="G180" s="8"/>
    </row>
    <row r="181">
      <c r="A181" s="8"/>
      <c r="C181" s="137"/>
      <c r="D181" s="8"/>
      <c r="E181" s="8"/>
      <c r="F181" s="136"/>
      <c r="G181" s="8"/>
    </row>
    <row r="182">
      <c r="A182" s="8"/>
      <c r="C182" s="137"/>
      <c r="D182" s="8"/>
      <c r="E182" s="8"/>
      <c r="F182" s="136"/>
      <c r="G182" s="8"/>
    </row>
    <row r="183">
      <c r="A183" s="8"/>
      <c r="C183" s="137"/>
      <c r="D183" s="8"/>
      <c r="E183" s="8"/>
      <c r="F183" s="136"/>
      <c r="G183" s="8"/>
    </row>
    <row r="184">
      <c r="A184" s="8"/>
      <c r="C184" s="137"/>
      <c r="D184" s="8"/>
      <c r="E184" s="8"/>
      <c r="F184" s="136"/>
      <c r="G184" s="8"/>
    </row>
    <row r="185">
      <c r="A185" s="8"/>
      <c r="C185" s="137"/>
      <c r="D185" s="8"/>
      <c r="E185" s="8"/>
      <c r="F185" s="136"/>
      <c r="G185" s="8"/>
    </row>
    <row r="186">
      <c r="A186" s="8"/>
      <c r="C186" s="137"/>
      <c r="D186" s="8"/>
      <c r="E186" s="8"/>
      <c r="F186" s="136"/>
      <c r="G186" s="8"/>
    </row>
    <row r="187">
      <c r="A187" s="8"/>
      <c r="C187" s="137"/>
      <c r="D187" s="8"/>
      <c r="E187" s="8"/>
      <c r="F187" s="136"/>
      <c r="G187" s="8"/>
    </row>
    <row r="188">
      <c r="A188" s="8"/>
      <c r="C188" s="137"/>
      <c r="D188" s="8"/>
      <c r="E188" s="8"/>
      <c r="F188" s="136"/>
      <c r="G188" s="8"/>
    </row>
    <row r="189">
      <c r="A189" s="8"/>
      <c r="C189" s="137"/>
      <c r="D189" s="8"/>
      <c r="E189" s="8"/>
      <c r="F189" s="136"/>
      <c r="G189" s="8"/>
    </row>
    <row r="190">
      <c r="A190" s="8"/>
      <c r="C190" s="137"/>
      <c r="D190" s="8"/>
      <c r="E190" s="8"/>
      <c r="F190" s="136"/>
      <c r="G190" s="8"/>
    </row>
    <row r="191">
      <c r="A191" s="8"/>
      <c r="C191" s="137"/>
      <c r="D191" s="8"/>
      <c r="E191" s="8"/>
      <c r="F191" s="136"/>
      <c r="G191" s="8"/>
    </row>
    <row r="192">
      <c r="A192" s="8"/>
      <c r="C192" s="137"/>
      <c r="D192" s="8"/>
      <c r="E192" s="8"/>
      <c r="F192" s="136"/>
      <c r="G192" s="8"/>
    </row>
    <row r="193">
      <c r="A193" s="8"/>
      <c r="C193" s="137"/>
      <c r="D193" s="8"/>
      <c r="E193" s="8"/>
      <c r="F193" s="136"/>
      <c r="G193" s="8"/>
    </row>
    <row r="194">
      <c r="A194" s="8"/>
      <c r="C194" s="137"/>
      <c r="D194" s="8"/>
      <c r="E194" s="8"/>
      <c r="F194" s="136"/>
      <c r="G194" s="8"/>
    </row>
    <row r="195">
      <c r="A195" s="8"/>
      <c r="C195" s="137"/>
      <c r="D195" s="8"/>
      <c r="E195" s="8"/>
      <c r="F195" s="136"/>
      <c r="G195" s="8"/>
    </row>
    <row r="196">
      <c r="A196" s="8"/>
      <c r="C196" s="137"/>
      <c r="D196" s="8"/>
      <c r="E196" s="8"/>
      <c r="F196" s="136"/>
      <c r="G196" s="8"/>
    </row>
    <row r="197">
      <c r="A197" s="8"/>
      <c r="C197" s="137"/>
      <c r="D197" s="8"/>
      <c r="E197" s="8"/>
      <c r="F197" s="136"/>
      <c r="G197" s="8"/>
    </row>
    <row r="198">
      <c r="A198" s="8"/>
      <c r="C198" s="137"/>
      <c r="D198" s="8"/>
      <c r="E198" s="8"/>
      <c r="F198" s="136"/>
      <c r="G198" s="8"/>
    </row>
    <row r="199">
      <c r="A199" s="8"/>
      <c r="C199" s="137"/>
      <c r="D199" s="8"/>
      <c r="E199" s="8"/>
      <c r="F199" s="136"/>
      <c r="G199" s="8"/>
    </row>
    <row r="200">
      <c r="A200" s="8"/>
      <c r="C200" s="137"/>
      <c r="D200" s="8"/>
      <c r="E200" s="8"/>
      <c r="F200" s="136"/>
      <c r="G200" s="8"/>
    </row>
    <row r="201">
      <c r="A201" s="8"/>
      <c r="C201" s="137"/>
      <c r="D201" s="8"/>
      <c r="E201" s="8"/>
      <c r="F201" s="136"/>
      <c r="G201" s="8"/>
    </row>
    <row r="202">
      <c r="A202" s="8"/>
      <c r="C202" s="137"/>
      <c r="D202" s="8"/>
      <c r="E202" s="8"/>
      <c r="F202" s="136"/>
      <c r="G202" s="8"/>
    </row>
    <row r="203">
      <c r="A203" s="8"/>
      <c r="C203" s="137"/>
      <c r="D203" s="8"/>
      <c r="E203" s="8"/>
      <c r="F203" s="136"/>
      <c r="G203" s="8"/>
    </row>
    <row r="204">
      <c r="A204" s="8"/>
      <c r="C204" s="137"/>
      <c r="D204" s="8"/>
      <c r="E204" s="8"/>
      <c r="F204" s="136"/>
      <c r="G204" s="8"/>
    </row>
    <row r="205">
      <c r="A205" s="8"/>
      <c r="C205" s="137"/>
      <c r="D205" s="8"/>
      <c r="E205" s="8"/>
      <c r="F205" s="136"/>
      <c r="G205" s="8"/>
    </row>
    <row r="206">
      <c r="A206" s="8"/>
      <c r="C206" s="137"/>
      <c r="D206" s="8"/>
      <c r="E206" s="8"/>
      <c r="F206" s="136"/>
      <c r="G206" s="8"/>
    </row>
    <row r="207">
      <c r="A207" s="8"/>
      <c r="C207" s="137"/>
      <c r="D207" s="8"/>
      <c r="E207" s="8"/>
      <c r="F207" s="136"/>
      <c r="G207" s="8"/>
    </row>
    <row r="208">
      <c r="A208" s="8"/>
      <c r="C208" s="137"/>
      <c r="D208" s="8"/>
      <c r="E208" s="8"/>
      <c r="F208" s="136"/>
      <c r="G208" s="8"/>
    </row>
    <row r="209">
      <c r="A209" s="8"/>
      <c r="C209" s="137"/>
      <c r="D209" s="8"/>
      <c r="E209" s="8"/>
      <c r="F209" s="136"/>
      <c r="G209" s="8"/>
    </row>
    <row r="210">
      <c r="A210" s="8"/>
      <c r="C210" s="137"/>
      <c r="D210" s="8"/>
      <c r="E210" s="8"/>
      <c r="F210" s="136"/>
      <c r="G210" s="8"/>
    </row>
    <row r="211">
      <c r="A211" s="8"/>
      <c r="C211" s="137"/>
      <c r="D211" s="8"/>
      <c r="E211" s="8"/>
      <c r="F211" s="136"/>
      <c r="G211" s="8"/>
    </row>
    <row r="212">
      <c r="A212" s="8"/>
      <c r="C212" s="137"/>
      <c r="D212" s="8"/>
      <c r="E212" s="8"/>
      <c r="F212" s="136"/>
      <c r="G212" s="8"/>
    </row>
    <row r="213">
      <c r="A213" s="8"/>
      <c r="C213" s="137"/>
      <c r="D213" s="8"/>
      <c r="E213" s="8"/>
      <c r="F213" s="136"/>
      <c r="G213" s="8"/>
    </row>
    <row r="214">
      <c r="A214" s="8"/>
      <c r="C214" s="137"/>
      <c r="D214" s="8"/>
      <c r="E214" s="8"/>
      <c r="F214" s="136"/>
      <c r="G214" s="8"/>
    </row>
    <row r="215">
      <c r="A215" s="8"/>
      <c r="C215" s="137"/>
      <c r="D215" s="8"/>
      <c r="E215" s="8"/>
      <c r="F215" s="136"/>
      <c r="G215" s="8"/>
    </row>
    <row r="216">
      <c r="A216" s="8"/>
      <c r="C216" s="137"/>
      <c r="D216" s="8"/>
      <c r="E216" s="8"/>
      <c r="F216" s="136"/>
      <c r="G216" s="8"/>
    </row>
    <row r="217">
      <c r="A217" s="8"/>
      <c r="C217" s="137"/>
      <c r="D217" s="8"/>
      <c r="E217" s="8"/>
      <c r="F217" s="136"/>
      <c r="G217" s="8"/>
    </row>
    <row r="218">
      <c r="A218" s="8"/>
      <c r="C218" s="137"/>
      <c r="D218" s="8"/>
      <c r="E218" s="8"/>
      <c r="F218" s="136"/>
      <c r="G218" s="8"/>
    </row>
    <row r="219">
      <c r="A219" s="8"/>
      <c r="C219" s="137"/>
      <c r="D219" s="8"/>
      <c r="E219" s="8"/>
      <c r="F219" s="136"/>
      <c r="G219" s="8"/>
    </row>
    <row r="220">
      <c r="A220" s="8"/>
      <c r="C220" s="137"/>
      <c r="D220" s="8"/>
      <c r="E220" s="8"/>
      <c r="F220" s="136"/>
      <c r="G220" s="8"/>
    </row>
    <row r="221">
      <c r="A221" s="8"/>
      <c r="C221" s="137"/>
      <c r="D221" s="8"/>
      <c r="E221" s="8"/>
      <c r="F221" s="136"/>
      <c r="G221" s="8"/>
    </row>
    <row r="222">
      <c r="A222" s="8"/>
      <c r="C222" s="137"/>
      <c r="D222" s="8"/>
      <c r="E222" s="8"/>
      <c r="F222" s="136"/>
      <c r="G222" s="8"/>
    </row>
    <row r="223">
      <c r="A223" s="8"/>
      <c r="C223" s="137"/>
      <c r="D223" s="8"/>
      <c r="E223" s="8"/>
      <c r="F223" s="136"/>
      <c r="G223" s="8"/>
    </row>
    <row r="224">
      <c r="A224" s="8"/>
      <c r="C224" s="137"/>
      <c r="D224" s="8"/>
      <c r="E224" s="8"/>
      <c r="F224" s="136"/>
      <c r="G224" s="8"/>
    </row>
    <row r="225">
      <c r="A225" s="8"/>
      <c r="C225" s="137"/>
      <c r="D225" s="8"/>
      <c r="E225" s="8"/>
      <c r="F225" s="136"/>
      <c r="G225" s="8"/>
    </row>
    <row r="226">
      <c r="A226" s="8"/>
      <c r="C226" s="137"/>
      <c r="D226" s="8"/>
      <c r="E226" s="8"/>
      <c r="F226" s="136"/>
      <c r="G226" s="8"/>
    </row>
    <row r="227">
      <c r="A227" s="8"/>
      <c r="C227" s="137"/>
      <c r="D227" s="8"/>
      <c r="E227" s="8"/>
      <c r="F227" s="136"/>
      <c r="G227" s="8"/>
    </row>
    <row r="228">
      <c r="A228" s="8"/>
      <c r="C228" s="137"/>
      <c r="D228" s="8"/>
      <c r="E228" s="8"/>
      <c r="F228" s="136"/>
      <c r="G228" s="8"/>
    </row>
    <row r="229">
      <c r="A229" s="8"/>
      <c r="C229" s="137"/>
      <c r="D229" s="8"/>
      <c r="E229" s="8"/>
      <c r="F229" s="136"/>
      <c r="G229" s="8"/>
    </row>
    <row r="230">
      <c r="A230" s="8"/>
      <c r="C230" s="137"/>
      <c r="D230" s="8"/>
      <c r="E230" s="8"/>
      <c r="F230" s="136"/>
      <c r="G230" s="8"/>
    </row>
    <row r="231">
      <c r="A231" s="8"/>
      <c r="C231" s="137"/>
      <c r="D231" s="8"/>
      <c r="E231" s="8"/>
      <c r="F231" s="136"/>
      <c r="G231" s="8"/>
    </row>
    <row r="232">
      <c r="A232" s="8"/>
      <c r="C232" s="137"/>
      <c r="D232" s="8"/>
      <c r="E232" s="8"/>
      <c r="F232" s="136"/>
      <c r="G232" s="8"/>
    </row>
    <row r="233">
      <c r="A233" s="8"/>
      <c r="C233" s="137"/>
      <c r="D233" s="8"/>
      <c r="E233" s="8"/>
      <c r="F233" s="136"/>
      <c r="G233" s="8"/>
    </row>
    <row r="234">
      <c r="A234" s="8"/>
      <c r="C234" s="137"/>
      <c r="D234" s="8"/>
      <c r="E234" s="8"/>
      <c r="F234" s="136"/>
      <c r="G234" s="8"/>
    </row>
    <row r="235">
      <c r="A235" s="8"/>
      <c r="C235" s="137"/>
      <c r="D235" s="8"/>
      <c r="E235" s="8"/>
      <c r="F235" s="136"/>
      <c r="G235" s="8"/>
    </row>
    <row r="236">
      <c r="A236" s="8"/>
      <c r="C236" s="137"/>
      <c r="D236" s="8"/>
      <c r="E236" s="8"/>
      <c r="F236" s="136"/>
      <c r="G236" s="8"/>
    </row>
    <row r="237">
      <c r="A237" s="8"/>
      <c r="C237" s="137"/>
      <c r="D237" s="8"/>
      <c r="E237" s="8"/>
      <c r="F237" s="136"/>
      <c r="G237" s="8"/>
    </row>
    <row r="238">
      <c r="A238" s="8"/>
      <c r="C238" s="137"/>
      <c r="D238" s="8"/>
      <c r="E238" s="8"/>
      <c r="F238" s="136"/>
      <c r="G238" s="8"/>
    </row>
    <row r="239">
      <c r="A239" s="8"/>
      <c r="C239" s="137"/>
      <c r="D239" s="8"/>
      <c r="E239" s="8"/>
      <c r="F239" s="136"/>
      <c r="G239" s="8"/>
    </row>
    <row r="240">
      <c r="A240" s="8"/>
      <c r="C240" s="137"/>
      <c r="D240" s="8"/>
      <c r="E240" s="8"/>
      <c r="F240" s="136"/>
      <c r="G240" s="8"/>
    </row>
    <row r="241">
      <c r="A241" s="8"/>
      <c r="C241" s="137"/>
      <c r="D241" s="8"/>
      <c r="E241" s="8"/>
      <c r="F241" s="136"/>
      <c r="G241" s="8"/>
    </row>
    <row r="242">
      <c r="A242" s="8"/>
      <c r="C242" s="137"/>
      <c r="D242" s="8"/>
      <c r="E242" s="8"/>
      <c r="F242" s="136"/>
      <c r="G242" s="8"/>
    </row>
    <row r="243">
      <c r="A243" s="8"/>
      <c r="C243" s="137"/>
      <c r="D243" s="8"/>
      <c r="E243" s="8"/>
      <c r="F243" s="136"/>
      <c r="G243" s="8"/>
    </row>
    <row r="244">
      <c r="A244" s="8"/>
      <c r="C244" s="137"/>
      <c r="D244" s="8"/>
      <c r="E244" s="8"/>
      <c r="F244" s="136"/>
      <c r="G244" s="8"/>
    </row>
    <row r="245">
      <c r="A245" s="8"/>
      <c r="C245" s="137"/>
      <c r="D245" s="8"/>
      <c r="E245" s="8"/>
      <c r="F245" s="136"/>
      <c r="G245" s="8"/>
    </row>
    <row r="246">
      <c r="A246" s="8"/>
      <c r="C246" s="137"/>
      <c r="D246" s="8"/>
      <c r="E246" s="8"/>
      <c r="F246" s="136"/>
      <c r="G246" s="8"/>
    </row>
    <row r="247">
      <c r="A247" s="8"/>
      <c r="C247" s="137"/>
      <c r="D247" s="8"/>
      <c r="E247" s="8"/>
      <c r="F247" s="136"/>
      <c r="G247" s="8"/>
    </row>
    <row r="248">
      <c r="A248" s="8"/>
      <c r="C248" s="137"/>
      <c r="D248" s="8"/>
      <c r="E248" s="8"/>
      <c r="F248" s="136"/>
      <c r="G248" s="8"/>
    </row>
    <row r="249">
      <c r="A249" s="8"/>
      <c r="C249" s="137"/>
      <c r="D249" s="8"/>
      <c r="E249" s="8"/>
      <c r="F249" s="136"/>
      <c r="G249" s="8"/>
    </row>
    <row r="250">
      <c r="A250" s="8"/>
      <c r="C250" s="137"/>
      <c r="D250" s="8"/>
      <c r="E250" s="8"/>
      <c r="F250" s="136"/>
      <c r="G250" s="8"/>
    </row>
    <row r="251">
      <c r="A251" s="8"/>
      <c r="C251" s="137"/>
      <c r="D251" s="8"/>
      <c r="E251" s="8"/>
      <c r="F251" s="136"/>
      <c r="G251" s="8"/>
    </row>
    <row r="252">
      <c r="A252" s="8"/>
      <c r="C252" s="137"/>
      <c r="D252" s="8"/>
      <c r="E252" s="8"/>
      <c r="F252" s="136"/>
      <c r="G252" s="8"/>
    </row>
    <row r="253">
      <c r="A253" s="8"/>
      <c r="C253" s="137"/>
      <c r="D253" s="8"/>
      <c r="E253" s="8"/>
      <c r="F253" s="136"/>
      <c r="G253" s="8"/>
    </row>
    <row r="254">
      <c r="A254" s="8"/>
      <c r="C254" s="137"/>
      <c r="D254" s="8"/>
      <c r="E254" s="8"/>
      <c r="F254" s="136"/>
      <c r="G254" s="8"/>
    </row>
    <row r="255">
      <c r="A255" s="8"/>
      <c r="C255" s="137"/>
      <c r="D255" s="8"/>
      <c r="E255" s="8"/>
      <c r="F255" s="136"/>
      <c r="G255" s="8"/>
    </row>
    <row r="256">
      <c r="A256" s="8"/>
      <c r="C256" s="137"/>
      <c r="D256" s="8"/>
      <c r="E256" s="8"/>
      <c r="F256" s="136"/>
      <c r="G256" s="8"/>
    </row>
    <row r="257">
      <c r="A257" s="8"/>
      <c r="C257" s="137"/>
      <c r="D257" s="8"/>
      <c r="E257" s="8"/>
      <c r="F257" s="136"/>
      <c r="G257" s="8"/>
    </row>
    <row r="258">
      <c r="A258" s="8"/>
      <c r="C258" s="137"/>
      <c r="D258" s="8"/>
      <c r="E258" s="8"/>
      <c r="F258" s="136"/>
      <c r="G258" s="8"/>
    </row>
    <row r="259">
      <c r="A259" s="8"/>
      <c r="C259" s="137"/>
      <c r="D259" s="8"/>
      <c r="E259" s="8"/>
      <c r="F259" s="136"/>
      <c r="G259" s="8"/>
    </row>
    <row r="260">
      <c r="A260" s="8"/>
      <c r="C260" s="137"/>
      <c r="D260" s="8"/>
      <c r="E260" s="8"/>
      <c r="F260" s="136"/>
      <c r="G260" s="8"/>
    </row>
    <row r="261">
      <c r="A261" s="8"/>
      <c r="C261" s="137"/>
      <c r="D261" s="8"/>
      <c r="E261" s="8"/>
      <c r="F261" s="136"/>
      <c r="G261" s="8"/>
    </row>
    <row r="262">
      <c r="A262" s="8"/>
      <c r="C262" s="137"/>
      <c r="D262" s="8"/>
      <c r="E262" s="8"/>
      <c r="F262" s="136"/>
      <c r="G262" s="8"/>
    </row>
    <row r="263">
      <c r="A263" s="8"/>
      <c r="C263" s="137"/>
      <c r="D263" s="8"/>
      <c r="E263" s="8"/>
      <c r="F263" s="136"/>
      <c r="G263" s="8"/>
    </row>
    <row r="264">
      <c r="A264" s="8"/>
      <c r="C264" s="137"/>
      <c r="D264" s="8"/>
      <c r="E264" s="8"/>
      <c r="F264" s="136"/>
      <c r="G264" s="8"/>
    </row>
    <row r="265">
      <c r="A265" s="8"/>
      <c r="C265" s="137"/>
      <c r="D265" s="8"/>
      <c r="E265" s="8"/>
      <c r="F265" s="136"/>
      <c r="G265" s="8"/>
    </row>
    <row r="266">
      <c r="A266" s="8"/>
      <c r="C266" s="137"/>
      <c r="D266" s="8"/>
      <c r="E266" s="8"/>
      <c r="F266" s="136"/>
      <c r="G266" s="8"/>
    </row>
    <row r="267">
      <c r="A267" s="8"/>
      <c r="C267" s="137"/>
      <c r="D267" s="8"/>
      <c r="E267" s="8"/>
      <c r="F267" s="136"/>
      <c r="G267" s="8"/>
    </row>
    <row r="268">
      <c r="A268" s="8"/>
      <c r="C268" s="137"/>
      <c r="D268" s="8"/>
      <c r="E268" s="8"/>
      <c r="F268" s="136"/>
      <c r="G268" s="8"/>
    </row>
    <row r="269">
      <c r="A269" s="8"/>
      <c r="C269" s="137"/>
      <c r="D269" s="8"/>
      <c r="E269" s="8"/>
      <c r="F269" s="136"/>
      <c r="G269" s="8"/>
    </row>
    <row r="270">
      <c r="A270" s="8"/>
      <c r="C270" s="137"/>
      <c r="D270" s="8"/>
      <c r="E270" s="8"/>
      <c r="F270" s="136"/>
      <c r="G270" s="8"/>
    </row>
    <row r="271">
      <c r="A271" s="8"/>
      <c r="C271" s="137"/>
      <c r="D271" s="8"/>
      <c r="E271" s="8"/>
      <c r="F271" s="136"/>
      <c r="G271" s="8"/>
    </row>
    <row r="272">
      <c r="A272" s="8"/>
      <c r="C272" s="137"/>
      <c r="D272" s="8"/>
      <c r="E272" s="8"/>
      <c r="F272" s="136"/>
      <c r="G272" s="8"/>
    </row>
    <row r="273">
      <c r="A273" s="8"/>
      <c r="C273" s="137"/>
      <c r="D273" s="8"/>
      <c r="E273" s="8"/>
      <c r="F273" s="136"/>
      <c r="G273" s="8"/>
    </row>
    <row r="274">
      <c r="A274" s="8"/>
      <c r="C274" s="137"/>
      <c r="D274" s="8"/>
      <c r="E274" s="8"/>
      <c r="F274" s="136"/>
      <c r="G274" s="8"/>
    </row>
    <row r="275">
      <c r="A275" s="8"/>
      <c r="C275" s="137"/>
      <c r="D275" s="8"/>
      <c r="E275" s="8"/>
      <c r="F275" s="136"/>
      <c r="G275" s="8"/>
    </row>
    <row r="276">
      <c r="A276" s="8"/>
      <c r="C276" s="137"/>
      <c r="D276" s="8"/>
      <c r="E276" s="8"/>
      <c r="F276" s="136"/>
      <c r="G276" s="8"/>
    </row>
    <row r="277">
      <c r="A277" s="8"/>
      <c r="C277" s="137"/>
      <c r="D277" s="8"/>
      <c r="E277" s="8"/>
      <c r="F277" s="136"/>
      <c r="G277" s="8"/>
    </row>
    <row r="278">
      <c r="A278" s="8"/>
      <c r="C278" s="137"/>
      <c r="D278" s="8"/>
      <c r="E278" s="8"/>
      <c r="F278" s="136"/>
      <c r="G278" s="8"/>
    </row>
    <row r="279">
      <c r="A279" s="8"/>
      <c r="C279" s="137"/>
      <c r="D279" s="8"/>
      <c r="E279" s="8"/>
      <c r="F279" s="136"/>
      <c r="G279" s="8"/>
    </row>
    <row r="280">
      <c r="A280" s="8"/>
      <c r="C280" s="137"/>
      <c r="D280" s="8"/>
      <c r="E280" s="8"/>
      <c r="F280" s="136"/>
      <c r="G280" s="8"/>
    </row>
    <row r="281">
      <c r="A281" s="8"/>
      <c r="C281" s="137"/>
      <c r="D281" s="8"/>
      <c r="E281" s="8"/>
      <c r="F281" s="136"/>
      <c r="G281" s="8"/>
    </row>
    <row r="282">
      <c r="A282" s="8"/>
      <c r="C282" s="137"/>
      <c r="D282" s="8"/>
      <c r="E282" s="8"/>
      <c r="F282" s="136"/>
      <c r="G282" s="8"/>
    </row>
    <row r="283">
      <c r="A283" s="8"/>
      <c r="C283" s="137"/>
      <c r="D283" s="8"/>
      <c r="E283" s="8"/>
      <c r="F283" s="136"/>
      <c r="G283" s="8"/>
    </row>
    <row r="284">
      <c r="A284" s="8"/>
      <c r="C284" s="137"/>
      <c r="D284" s="8"/>
      <c r="E284" s="8"/>
      <c r="F284" s="136"/>
      <c r="G284" s="8"/>
    </row>
    <row r="285">
      <c r="A285" s="8"/>
      <c r="C285" s="137"/>
      <c r="D285" s="8"/>
      <c r="E285" s="8"/>
      <c r="F285" s="136"/>
      <c r="G285" s="8"/>
    </row>
    <row r="286">
      <c r="A286" s="8"/>
      <c r="C286" s="137"/>
      <c r="D286" s="8"/>
      <c r="E286" s="8"/>
      <c r="F286" s="136"/>
      <c r="G286" s="8"/>
    </row>
    <row r="287">
      <c r="A287" s="8"/>
      <c r="C287" s="137"/>
      <c r="D287" s="8"/>
      <c r="E287" s="8"/>
      <c r="F287" s="136"/>
      <c r="G287" s="8"/>
    </row>
    <row r="288">
      <c r="A288" s="8"/>
      <c r="C288" s="137"/>
      <c r="D288" s="8"/>
      <c r="E288" s="8"/>
      <c r="F288" s="136"/>
      <c r="G288" s="8"/>
    </row>
    <row r="289">
      <c r="A289" s="8"/>
      <c r="C289" s="137"/>
      <c r="D289" s="8"/>
      <c r="E289" s="8"/>
      <c r="F289" s="136"/>
      <c r="G289" s="8"/>
    </row>
    <row r="290">
      <c r="A290" s="8"/>
      <c r="C290" s="137"/>
      <c r="D290" s="8"/>
      <c r="E290" s="8"/>
      <c r="F290" s="136"/>
      <c r="G290" s="8"/>
    </row>
    <row r="291">
      <c r="A291" s="8"/>
      <c r="C291" s="137"/>
      <c r="D291" s="8"/>
      <c r="E291" s="8"/>
      <c r="F291" s="136"/>
      <c r="G291" s="8"/>
    </row>
    <row r="292">
      <c r="A292" s="8"/>
      <c r="C292" s="137"/>
      <c r="D292" s="8"/>
      <c r="E292" s="8"/>
      <c r="F292" s="136"/>
      <c r="G292" s="8"/>
    </row>
    <row r="293">
      <c r="A293" s="8"/>
      <c r="C293" s="137"/>
      <c r="D293" s="8"/>
      <c r="E293" s="8"/>
      <c r="F293" s="136"/>
      <c r="G293" s="8"/>
    </row>
    <row r="294">
      <c r="A294" s="8"/>
      <c r="C294" s="137"/>
      <c r="D294" s="8"/>
      <c r="E294" s="8"/>
      <c r="F294" s="136"/>
      <c r="G294" s="8"/>
    </row>
    <row r="295">
      <c r="A295" s="8"/>
      <c r="C295" s="137"/>
      <c r="D295" s="8"/>
      <c r="E295" s="8"/>
      <c r="F295" s="136"/>
      <c r="G295" s="8"/>
    </row>
    <row r="296">
      <c r="A296" s="8"/>
      <c r="C296" s="137"/>
      <c r="D296" s="8"/>
      <c r="E296" s="8"/>
      <c r="F296" s="136"/>
      <c r="G296" s="8"/>
    </row>
    <row r="297">
      <c r="A297" s="8"/>
      <c r="C297" s="137"/>
      <c r="D297" s="8"/>
      <c r="E297" s="8"/>
      <c r="F297" s="136"/>
      <c r="G297" s="8"/>
    </row>
    <row r="298">
      <c r="A298" s="8"/>
      <c r="C298" s="137"/>
      <c r="D298" s="8"/>
      <c r="E298" s="8"/>
      <c r="F298" s="136"/>
      <c r="G298" s="8"/>
    </row>
    <row r="299">
      <c r="A299" s="8"/>
      <c r="C299" s="137"/>
      <c r="D299" s="8"/>
      <c r="E299" s="8"/>
      <c r="F299" s="136"/>
      <c r="G299" s="8"/>
    </row>
    <row r="300">
      <c r="A300" s="8"/>
      <c r="C300" s="137"/>
      <c r="D300" s="8"/>
      <c r="E300" s="8"/>
      <c r="F300" s="136"/>
      <c r="G300" s="8"/>
    </row>
    <row r="301">
      <c r="A301" s="8"/>
      <c r="C301" s="137"/>
      <c r="D301" s="8"/>
      <c r="E301" s="8"/>
      <c r="F301" s="136"/>
      <c r="G301" s="8"/>
    </row>
    <row r="302">
      <c r="A302" s="8"/>
      <c r="C302" s="137"/>
      <c r="D302" s="8"/>
      <c r="E302" s="8"/>
      <c r="F302" s="136"/>
      <c r="G302" s="8"/>
    </row>
    <row r="303">
      <c r="A303" s="8"/>
      <c r="C303" s="137"/>
      <c r="D303" s="8"/>
      <c r="E303" s="8"/>
      <c r="F303" s="136"/>
      <c r="G303" s="8"/>
    </row>
    <row r="304">
      <c r="A304" s="8"/>
      <c r="C304" s="137"/>
      <c r="D304" s="8"/>
      <c r="E304" s="8"/>
      <c r="F304" s="136"/>
      <c r="G304" s="8"/>
    </row>
    <row r="305">
      <c r="A305" s="8"/>
      <c r="C305" s="137"/>
      <c r="D305" s="8"/>
      <c r="E305" s="8"/>
      <c r="F305" s="136"/>
      <c r="G305" s="8"/>
    </row>
    <row r="306">
      <c r="A306" s="8"/>
      <c r="C306" s="137"/>
      <c r="D306" s="8"/>
      <c r="E306" s="8"/>
      <c r="F306" s="136"/>
      <c r="G306" s="8"/>
    </row>
    <row r="307">
      <c r="A307" s="8"/>
      <c r="C307" s="137"/>
      <c r="D307" s="8"/>
      <c r="E307" s="8"/>
      <c r="F307" s="136"/>
      <c r="G307" s="8"/>
    </row>
    <row r="308">
      <c r="A308" s="8"/>
      <c r="C308" s="137"/>
      <c r="D308" s="8"/>
      <c r="E308" s="8"/>
      <c r="F308" s="136"/>
      <c r="G308" s="8"/>
    </row>
    <row r="309">
      <c r="A309" s="8"/>
      <c r="C309" s="137"/>
      <c r="D309" s="8"/>
      <c r="E309" s="8"/>
      <c r="F309" s="136"/>
      <c r="G309" s="8"/>
    </row>
    <row r="310">
      <c r="A310" s="8"/>
      <c r="C310" s="137"/>
      <c r="D310" s="8"/>
      <c r="E310" s="8"/>
      <c r="F310" s="136"/>
      <c r="G310" s="8"/>
    </row>
    <row r="311">
      <c r="A311" s="8"/>
      <c r="C311" s="137"/>
      <c r="D311" s="8"/>
      <c r="E311" s="8"/>
      <c r="F311" s="136"/>
      <c r="G311" s="8"/>
    </row>
    <row r="312">
      <c r="A312" s="8"/>
      <c r="C312" s="137"/>
      <c r="D312" s="8"/>
      <c r="E312" s="8"/>
      <c r="F312" s="136"/>
      <c r="G312" s="8"/>
    </row>
    <row r="313">
      <c r="A313" s="8"/>
      <c r="C313" s="137"/>
      <c r="D313" s="8"/>
      <c r="E313" s="8"/>
      <c r="F313" s="136"/>
      <c r="G313" s="8"/>
    </row>
    <row r="314">
      <c r="A314" s="8"/>
      <c r="C314" s="137"/>
      <c r="D314" s="8"/>
      <c r="E314" s="8"/>
      <c r="F314" s="136"/>
      <c r="G314" s="8"/>
    </row>
    <row r="315">
      <c r="A315" s="8"/>
      <c r="C315" s="137"/>
      <c r="D315" s="8"/>
      <c r="E315" s="8"/>
      <c r="F315" s="136"/>
      <c r="G315" s="8"/>
    </row>
    <row r="316">
      <c r="A316" s="8"/>
      <c r="C316" s="137"/>
      <c r="D316" s="8"/>
      <c r="E316" s="8"/>
      <c r="F316" s="136"/>
      <c r="G316" s="8"/>
    </row>
    <row r="317">
      <c r="A317" s="8"/>
      <c r="C317" s="137"/>
      <c r="D317" s="8"/>
      <c r="E317" s="8"/>
      <c r="F317" s="136"/>
      <c r="G317" s="8"/>
    </row>
    <row r="318">
      <c r="A318" s="8"/>
      <c r="C318" s="137"/>
      <c r="D318" s="8"/>
      <c r="E318" s="8"/>
      <c r="F318" s="136"/>
      <c r="G318" s="8"/>
    </row>
    <row r="319">
      <c r="A319" s="8"/>
      <c r="C319" s="137"/>
      <c r="D319" s="8"/>
      <c r="E319" s="8"/>
      <c r="F319" s="136"/>
      <c r="G319" s="8"/>
    </row>
    <row r="320">
      <c r="A320" s="8"/>
      <c r="C320" s="137"/>
      <c r="D320" s="8"/>
      <c r="E320" s="8"/>
      <c r="F320" s="136"/>
      <c r="G320" s="8"/>
    </row>
    <row r="321">
      <c r="A321" s="8"/>
      <c r="C321" s="137"/>
      <c r="D321" s="8"/>
      <c r="E321" s="8"/>
      <c r="F321" s="136"/>
      <c r="G321" s="8"/>
    </row>
    <row r="322">
      <c r="A322" s="8"/>
      <c r="C322" s="137"/>
      <c r="D322" s="8"/>
      <c r="E322" s="8"/>
      <c r="F322" s="136"/>
      <c r="G322" s="8"/>
    </row>
    <row r="323">
      <c r="A323" s="8"/>
      <c r="C323" s="137"/>
      <c r="D323" s="8"/>
      <c r="E323" s="8"/>
      <c r="F323" s="136"/>
      <c r="G323" s="8"/>
    </row>
    <row r="324">
      <c r="A324" s="8"/>
      <c r="C324" s="137"/>
      <c r="D324" s="8"/>
      <c r="E324" s="8"/>
      <c r="F324" s="136"/>
      <c r="G324" s="8"/>
    </row>
    <row r="325">
      <c r="A325" s="8"/>
      <c r="C325" s="137"/>
      <c r="D325" s="8"/>
      <c r="E325" s="8"/>
      <c r="F325" s="136"/>
      <c r="G325" s="8"/>
    </row>
    <row r="326">
      <c r="A326" s="8"/>
      <c r="C326" s="137"/>
      <c r="D326" s="8"/>
      <c r="E326" s="8"/>
      <c r="F326" s="136"/>
      <c r="G326" s="8"/>
    </row>
    <row r="327">
      <c r="A327" s="8"/>
      <c r="C327" s="137"/>
      <c r="D327" s="8"/>
      <c r="E327" s="8"/>
      <c r="F327" s="136"/>
      <c r="G327" s="8"/>
    </row>
    <row r="328">
      <c r="A328" s="8"/>
      <c r="C328" s="137"/>
      <c r="D328" s="8"/>
      <c r="E328" s="8"/>
      <c r="F328" s="136"/>
      <c r="G328" s="8"/>
    </row>
    <row r="329">
      <c r="A329" s="8"/>
      <c r="C329" s="137"/>
      <c r="D329" s="8"/>
      <c r="E329" s="8"/>
      <c r="F329" s="136"/>
      <c r="G329" s="8"/>
    </row>
    <row r="330">
      <c r="A330" s="8"/>
      <c r="C330" s="137"/>
      <c r="D330" s="8"/>
      <c r="E330" s="8"/>
      <c r="F330" s="136"/>
      <c r="G330" s="8"/>
    </row>
    <row r="331">
      <c r="A331" s="8"/>
      <c r="C331" s="137"/>
      <c r="D331" s="8"/>
      <c r="E331" s="8"/>
      <c r="F331" s="136"/>
      <c r="G331" s="8"/>
    </row>
    <row r="332">
      <c r="A332" s="8"/>
      <c r="C332" s="137"/>
      <c r="D332" s="8"/>
      <c r="E332" s="8"/>
      <c r="F332" s="136"/>
      <c r="G332" s="8"/>
    </row>
    <row r="333">
      <c r="A333" s="8"/>
      <c r="C333" s="137"/>
      <c r="D333" s="8"/>
      <c r="E333" s="8"/>
      <c r="F333" s="136"/>
      <c r="G333" s="8"/>
    </row>
    <row r="334">
      <c r="A334" s="8"/>
      <c r="C334" s="137"/>
      <c r="D334" s="8"/>
      <c r="E334" s="8"/>
      <c r="F334" s="136"/>
      <c r="G334" s="8"/>
    </row>
    <row r="335">
      <c r="A335" s="8"/>
      <c r="C335" s="137"/>
      <c r="D335" s="8"/>
      <c r="E335" s="8"/>
      <c r="F335" s="136"/>
      <c r="G335" s="8"/>
    </row>
    <row r="336">
      <c r="A336" s="8"/>
      <c r="C336" s="137"/>
      <c r="D336" s="8"/>
      <c r="E336" s="8"/>
      <c r="F336" s="136"/>
      <c r="G336" s="8"/>
    </row>
    <row r="337">
      <c r="A337" s="8"/>
      <c r="C337" s="137"/>
      <c r="D337" s="8"/>
      <c r="E337" s="8"/>
      <c r="F337" s="136"/>
      <c r="G337" s="8"/>
    </row>
    <row r="338">
      <c r="A338" s="8"/>
      <c r="C338" s="137"/>
      <c r="D338" s="8"/>
      <c r="E338" s="8"/>
      <c r="F338" s="136"/>
      <c r="G338" s="8"/>
    </row>
    <row r="339">
      <c r="A339" s="8"/>
      <c r="C339" s="137"/>
      <c r="D339" s="8"/>
      <c r="E339" s="8"/>
      <c r="F339" s="136"/>
      <c r="G339" s="8"/>
    </row>
    <row r="340">
      <c r="A340" s="8"/>
      <c r="C340" s="137"/>
      <c r="D340" s="8"/>
      <c r="E340" s="8"/>
      <c r="F340" s="136"/>
      <c r="G340" s="8"/>
    </row>
    <row r="341">
      <c r="A341" s="8"/>
      <c r="C341" s="137"/>
      <c r="D341" s="8"/>
      <c r="E341" s="8"/>
      <c r="F341" s="136"/>
      <c r="G341" s="8"/>
    </row>
    <row r="342">
      <c r="A342" s="8"/>
      <c r="C342" s="137"/>
      <c r="D342" s="8"/>
      <c r="E342" s="8"/>
      <c r="F342" s="136"/>
      <c r="G342" s="8"/>
    </row>
    <row r="343">
      <c r="A343" s="8"/>
      <c r="C343" s="137"/>
      <c r="D343" s="8"/>
      <c r="E343" s="8"/>
      <c r="F343" s="136"/>
      <c r="G343" s="8"/>
    </row>
    <row r="344">
      <c r="A344" s="8"/>
      <c r="C344" s="137"/>
      <c r="D344" s="8"/>
      <c r="E344" s="8"/>
      <c r="F344" s="136"/>
      <c r="G344" s="8"/>
    </row>
    <row r="345">
      <c r="A345" s="8"/>
      <c r="C345" s="137"/>
      <c r="D345" s="8"/>
      <c r="E345" s="8"/>
      <c r="F345" s="136"/>
      <c r="G345" s="8"/>
    </row>
    <row r="346">
      <c r="A346" s="8"/>
      <c r="C346" s="137"/>
      <c r="D346" s="8"/>
      <c r="E346" s="8"/>
      <c r="F346" s="136"/>
      <c r="G346" s="8"/>
    </row>
    <row r="347">
      <c r="A347" s="8"/>
      <c r="C347" s="137"/>
      <c r="D347" s="8"/>
      <c r="E347" s="8"/>
      <c r="F347" s="136"/>
      <c r="G347" s="8"/>
    </row>
    <row r="348">
      <c r="A348" s="8"/>
      <c r="C348" s="137"/>
      <c r="D348" s="8"/>
      <c r="E348" s="8"/>
      <c r="F348" s="136"/>
      <c r="G348" s="8"/>
    </row>
    <row r="349">
      <c r="A349" s="8"/>
      <c r="C349" s="137"/>
      <c r="D349" s="8"/>
      <c r="E349" s="8"/>
      <c r="F349" s="136"/>
      <c r="G349" s="8"/>
    </row>
    <row r="350">
      <c r="A350" s="8"/>
      <c r="C350" s="137"/>
      <c r="D350" s="8"/>
      <c r="E350" s="8"/>
      <c r="F350" s="136"/>
      <c r="G350" s="8"/>
    </row>
    <row r="351">
      <c r="A351" s="8"/>
      <c r="C351" s="137"/>
      <c r="D351" s="8"/>
      <c r="E351" s="8"/>
      <c r="F351" s="136"/>
      <c r="G351" s="8"/>
    </row>
    <row r="352">
      <c r="A352" s="8"/>
      <c r="C352" s="137"/>
      <c r="D352" s="8"/>
      <c r="E352" s="8"/>
      <c r="F352" s="136"/>
      <c r="G352" s="8"/>
    </row>
    <row r="353">
      <c r="A353" s="8"/>
      <c r="C353" s="137"/>
      <c r="D353" s="8"/>
      <c r="E353" s="8"/>
      <c r="F353" s="136"/>
      <c r="G353" s="8"/>
    </row>
    <row r="354">
      <c r="A354" s="8"/>
      <c r="C354" s="137"/>
      <c r="D354" s="8"/>
      <c r="E354" s="8"/>
      <c r="F354" s="136"/>
      <c r="G354" s="8"/>
    </row>
    <row r="355">
      <c r="A355" s="8"/>
      <c r="C355" s="137"/>
      <c r="D355" s="8"/>
      <c r="E355" s="8"/>
      <c r="F355" s="136"/>
      <c r="G355" s="8"/>
    </row>
    <row r="356">
      <c r="A356" s="8"/>
      <c r="C356" s="137"/>
      <c r="D356" s="8"/>
      <c r="E356" s="8"/>
      <c r="F356" s="136"/>
      <c r="G356" s="8"/>
    </row>
    <row r="357">
      <c r="A357" s="8"/>
      <c r="C357" s="137"/>
      <c r="D357" s="8"/>
      <c r="E357" s="8"/>
      <c r="F357" s="136"/>
      <c r="G357" s="8"/>
    </row>
    <row r="358">
      <c r="A358" s="8"/>
      <c r="C358" s="137"/>
      <c r="D358" s="8"/>
      <c r="E358" s="8"/>
      <c r="F358" s="136"/>
      <c r="G358" s="8"/>
    </row>
    <row r="359">
      <c r="A359" s="8"/>
      <c r="C359" s="137"/>
      <c r="D359" s="8"/>
      <c r="E359" s="8"/>
      <c r="F359" s="136"/>
      <c r="G359" s="8"/>
    </row>
    <row r="360">
      <c r="A360" s="8"/>
      <c r="C360" s="137"/>
      <c r="D360" s="8"/>
      <c r="E360" s="8"/>
      <c r="F360" s="136"/>
      <c r="G360" s="8"/>
    </row>
    <row r="361">
      <c r="A361" s="8"/>
      <c r="C361" s="137"/>
      <c r="D361" s="8"/>
      <c r="E361" s="8"/>
      <c r="F361" s="136"/>
      <c r="G361" s="8"/>
    </row>
    <row r="362">
      <c r="A362" s="8"/>
      <c r="C362" s="137"/>
      <c r="D362" s="8"/>
      <c r="E362" s="8"/>
      <c r="F362" s="136"/>
      <c r="G362" s="8"/>
    </row>
    <row r="363">
      <c r="A363" s="8"/>
      <c r="C363" s="137"/>
      <c r="D363" s="8"/>
      <c r="E363" s="8"/>
      <c r="F363" s="136"/>
      <c r="G363" s="8"/>
    </row>
    <row r="364">
      <c r="A364" s="8"/>
      <c r="C364" s="137"/>
      <c r="D364" s="8"/>
      <c r="E364" s="8"/>
      <c r="F364" s="136"/>
      <c r="G364" s="8"/>
    </row>
    <row r="365">
      <c r="A365" s="8"/>
      <c r="C365" s="137"/>
      <c r="D365" s="8"/>
      <c r="E365" s="8"/>
      <c r="F365" s="136"/>
      <c r="G365" s="8"/>
    </row>
    <row r="366">
      <c r="A366" s="8"/>
      <c r="C366" s="137"/>
      <c r="D366" s="8"/>
      <c r="E366" s="8"/>
      <c r="F366" s="136"/>
      <c r="G366" s="8"/>
    </row>
    <row r="367">
      <c r="A367" s="8"/>
      <c r="C367" s="137"/>
      <c r="D367" s="8"/>
      <c r="E367" s="8"/>
      <c r="F367" s="136"/>
      <c r="G367" s="8"/>
    </row>
    <row r="368">
      <c r="A368" s="8"/>
      <c r="C368" s="137"/>
      <c r="D368" s="8"/>
      <c r="E368" s="8"/>
      <c r="F368" s="136"/>
      <c r="G368" s="8"/>
    </row>
    <row r="369">
      <c r="A369" s="8"/>
      <c r="C369" s="137"/>
      <c r="D369" s="8"/>
      <c r="E369" s="8"/>
      <c r="F369" s="136"/>
      <c r="G369" s="8"/>
    </row>
    <row r="370">
      <c r="A370" s="8"/>
      <c r="C370" s="137"/>
      <c r="D370" s="8"/>
      <c r="E370" s="8"/>
      <c r="F370" s="136"/>
      <c r="G370" s="8"/>
    </row>
    <row r="371">
      <c r="A371" s="8"/>
      <c r="C371" s="137"/>
      <c r="D371" s="8"/>
      <c r="E371" s="8"/>
      <c r="F371" s="136"/>
      <c r="G371" s="8"/>
    </row>
    <row r="372">
      <c r="A372" s="8"/>
      <c r="C372" s="137"/>
      <c r="D372" s="8"/>
      <c r="E372" s="8"/>
      <c r="F372" s="136"/>
      <c r="G372" s="8"/>
    </row>
    <row r="373">
      <c r="A373" s="8"/>
      <c r="C373" s="137"/>
      <c r="D373" s="8"/>
      <c r="E373" s="8"/>
      <c r="F373" s="136"/>
      <c r="G373" s="8"/>
    </row>
    <row r="374">
      <c r="A374" s="8"/>
      <c r="C374" s="137"/>
      <c r="D374" s="8"/>
      <c r="E374" s="8"/>
      <c r="F374" s="136"/>
      <c r="G374" s="8"/>
    </row>
    <row r="375">
      <c r="A375" s="8"/>
      <c r="C375" s="137"/>
      <c r="D375" s="8"/>
      <c r="E375" s="8"/>
      <c r="F375" s="136"/>
      <c r="G375" s="8"/>
    </row>
    <row r="376">
      <c r="A376" s="8"/>
      <c r="C376" s="137"/>
      <c r="D376" s="8"/>
      <c r="E376" s="8"/>
      <c r="F376" s="136"/>
      <c r="G376" s="8"/>
    </row>
    <row r="377">
      <c r="A377" s="8"/>
      <c r="C377" s="137"/>
      <c r="D377" s="8"/>
      <c r="E377" s="8"/>
      <c r="F377" s="136"/>
      <c r="G377" s="8"/>
    </row>
    <row r="378">
      <c r="A378" s="8"/>
      <c r="C378" s="137"/>
      <c r="D378" s="8"/>
      <c r="E378" s="8"/>
      <c r="F378" s="136"/>
      <c r="G378" s="8"/>
    </row>
    <row r="379">
      <c r="A379" s="8"/>
      <c r="C379" s="137"/>
      <c r="D379" s="8"/>
      <c r="E379" s="8"/>
      <c r="F379" s="136"/>
      <c r="G379" s="8"/>
    </row>
    <row r="380">
      <c r="A380" s="8"/>
      <c r="C380" s="137"/>
      <c r="D380" s="8"/>
      <c r="E380" s="8"/>
      <c r="F380" s="136"/>
      <c r="G380" s="8"/>
    </row>
    <row r="381">
      <c r="A381" s="8"/>
      <c r="C381" s="137"/>
      <c r="D381" s="8"/>
      <c r="E381" s="8"/>
      <c r="F381" s="136"/>
      <c r="G381" s="8"/>
    </row>
    <row r="382">
      <c r="A382" s="8"/>
      <c r="C382" s="137"/>
      <c r="D382" s="8"/>
      <c r="E382" s="8"/>
      <c r="F382" s="136"/>
      <c r="G382" s="8"/>
    </row>
    <row r="383">
      <c r="A383" s="8"/>
      <c r="C383" s="137"/>
      <c r="D383" s="8"/>
      <c r="E383" s="8"/>
      <c r="F383" s="136"/>
      <c r="G383" s="8"/>
    </row>
    <row r="384">
      <c r="A384" s="8"/>
      <c r="C384" s="137"/>
      <c r="D384" s="8"/>
      <c r="E384" s="8"/>
      <c r="F384" s="136"/>
      <c r="G384" s="8"/>
    </row>
    <row r="385">
      <c r="A385" s="8"/>
      <c r="C385" s="137"/>
      <c r="D385" s="8"/>
      <c r="E385" s="8"/>
      <c r="F385" s="136"/>
      <c r="G385" s="8"/>
    </row>
    <row r="386">
      <c r="A386" s="8"/>
      <c r="C386" s="137"/>
      <c r="D386" s="8"/>
      <c r="E386" s="8"/>
      <c r="F386" s="136"/>
      <c r="G386" s="8"/>
    </row>
    <row r="387">
      <c r="A387" s="8"/>
      <c r="C387" s="137"/>
      <c r="D387" s="8"/>
      <c r="E387" s="8"/>
      <c r="F387" s="136"/>
      <c r="G387" s="8"/>
    </row>
    <row r="388">
      <c r="A388" s="8"/>
      <c r="C388" s="137"/>
      <c r="D388" s="8"/>
      <c r="E388" s="8"/>
      <c r="F388" s="136"/>
      <c r="G388" s="8"/>
    </row>
    <row r="389">
      <c r="A389" s="8"/>
      <c r="C389" s="137"/>
      <c r="D389" s="8"/>
      <c r="E389" s="8"/>
      <c r="F389" s="136"/>
      <c r="G389" s="8"/>
    </row>
    <row r="390">
      <c r="A390" s="8"/>
      <c r="C390" s="137"/>
      <c r="D390" s="8"/>
      <c r="E390" s="8"/>
      <c r="F390" s="136"/>
      <c r="G390" s="8"/>
    </row>
    <row r="391">
      <c r="A391" s="8"/>
      <c r="C391" s="137"/>
      <c r="D391" s="8"/>
      <c r="E391" s="8"/>
      <c r="F391" s="136"/>
      <c r="G391" s="8"/>
    </row>
    <row r="392">
      <c r="A392" s="8"/>
      <c r="C392" s="137"/>
      <c r="D392" s="8"/>
      <c r="E392" s="8"/>
      <c r="F392" s="136"/>
      <c r="G392" s="8"/>
    </row>
    <row r="393">
      <c r="A393" s="8"/>
      <c r="C393" s="137"/>
      <c r="D393" s="8"/>
      <c r="E393" s="8"/>
      <c r="F393" s="136"/>
      <c r="G393" s="8"/>
    </row>
    <row r="394">
      <c r="A394" s="8"/>
      <c r="C394" s="137"/>
      <c r="D394" s="8"/>
      <c r="E394" s="8"/>
      <c r="F394" s="136"/>
      <c r="G394" s="8"/>
    </row>
    <row r="395">
      <c r="A395" s="8"/>
      <c r="C395" s="137"/>
      <c r="D395" s="8"/>
      <c r="E395" s="8"/>
      <c r="F395" s="136"/>
      <c r="G395" s="8"/>
    </row>
    <row r="396">
      <c r="A396" s="8"/>
      <c r="C396" s="137"/>
      <c r="D396" s="8"/>
      <c r="E396" s="8"/>
      <c r="F396" s="136"/>
      <c r="G396" s="8"/>
    </row>
    <row r="397">
      <c r="A397" s="8"/>
      <c r="C397" s="137"/>
      <c r="D397" s="8"/>
      <c r="E397" s="8"/>
      <c r="F397" s="136"/>
      <c r="G397" s="8"/>
    </row>
    <row r="398">
      <c r="A398" s="8"/>
      <c r="C398" s="137"/>
      <c r="D398" s="8"/>
      <c r="E398" s="8"/>
      <c r="F398" s="136"/>
      <c r="G398" s="8"/>
    </row>
    <row r="399">
      <c r="A399" s="8"/>
      <c r="C399" s="137"/>
      <c r="D399" s="8"/>
      <c r="E399" s="8"/>
      <c r="F399" s="136"/>
      <c r="G399" s="8"/>
    </row>
    <row r="400">
      <c r="A400" s="8"/>
      <c r="C400" s="137"/>
      <c r="D400" s="8"/>
      <c r="E400" s="8"/>
      <c r="F400" s="136"/>
      <c r="G400" s="8"/>
    </row>
    <row r="401">
      <c r="A401" s="8"/>
      <c r="C401" s="137"/>
      <c r="D401" s="8"/>
      <c r="E401" s="8"/>
      <c r="F401" s="136"/>
      <c r="G401" s="8"/>
    </row>
    <row r="402">
      <c r="A402" s="8"/>
      <c r="C402" s="137"/>
      <c r="D402" s="8"/>
      <c r="E402" s="8"/>
      <c r="F402" s="136"/>
      <c r="G402" s="8"/>
    </row>
    <row r="403">
      <c r="A403" s="8"/>
      <c r="C403" s="137"/>
      <c r="D403" s="8"/>
      <c r="E403" s="8"/>
      <c r="F403" s="136"/>
      <c r="G403" s="8"/>
    </row>
    <row r="404">
      <c r="A404" s="8"/>
      <c r="C404" s="137"/>
      <c r="D404" s="8"/>
      <c r="E404" s="8"/>
      <c r="F404" s="136"/>
      <c r="G404" s="8"/>
    </row>
    <row r="405">
      <c r="A405" s="8"/>
      <c r="C405" s="137"/>
      <c r="D405" s="8"/>
      <c r="E405" s="8"/>
      <c r="F405" s="136"/>
      <c r="G405" s="8"/>
    </row>
    <row r="406">
      <c r="A406" s="8"/>
      <c r="C406" s="137"/>
      <c r="D406" s="8"/>
      <c r="E406" s="8"/>
      <c r="F406" s="136"/>
      <c r="G406" s="8"/>
    </row>
    <row r="407">
      <c r="A407" s="8"/>
      <c r="C407" s="137"/>
      <c r="D407" s="8"/>
      <c r="E407" s="8"/>
      <c r="F407" s="136"/>
      <c r="G407" s="8"/>
    </row>
    <row r="408">
      <c r="A408" s="8"/>
      <c r="C408" s="137"/>
      <c r="D408" s="8"/>
      <c r="E408" s="8"/>
      <c r="F408" s="136"/>
      <c r="G408" s="8"/>
    </row>
    <row r="409">
      <c r="A409" s="8"/>
      <c r="C409" s="137"/>
      <c r="D409" s="8"/>
      <c r="E409" s="8"/>
      <c r="F409" s="136"/>
      <c r="G409" s="8"/>
    </row>
    <row r="410">
      <c r="A410" s="8"/>
      <c r="C410" s="137"/>
      <c r="D410" s="8"/>
      <c r="E410" s="8"/>
      <c r="F410" s="136"/>
      <c r="G410" s="8"/>
    </row>
    <row r="411">
      <c r="A411" s="8"/>
      <c r="C411" s="137"/>
      <c r="D411" s="8"/>
      <c r="E411" s="8"/>
      <c r="F411" s="136"/>
      <c r="G411" s="8"/>
    </row>
    <row r="412">
      <c r="A412" s="8"/>
      <c r="C412" s="137"/>
      <c r="D412" s="8"/>
      <c r="E412" s="8"/>
      <c r="F412" s="136"/>
      <c r="G412" s="8"/>
    </row>
    <row r="413">
      <c r="A413" s="8"/>
      <c r="C413" s="137"/>
      <c r="D413" s="8"/>
      <c r="E413" s="8"/>
      <c r="F413" s="136"/>
      <c r="G413" s="8"/>
    </row>
    <row r="414">
      <c r="A414" s="8"/>
      <c r="C414" s="137"/>
      <c r="D414" s="8"/>
      <c r="E414" s="8"/>
      <c r="F414" s="136"/>
      <c r="G414" s="8"/>
    </row>
    <row r="415">
      <c r="A415" s="8"/>
      <c r="C415" s="137"/>
      <c r="D415" s="8"/>
      <c r="E415" s="8"/>
      <c r="F415" s="136"/>
      <c r="G415" s="8"/>
    </row>
    <row r="416">
      <c r="A416" s="8"/>
      <c r="C416" s="137"/>
      <c r="D416" s="8"/>
      <c r="E416" s="8"/>
      <c r="F416" s="136"/>
      <c r="G416" s="8"/>
    </row>
    <row r="417">
      <c r="A417" s="8"/>
      <c r="C417" s="137"/>
      <c r="D417" s="8"/>
      <c r="E417" s="8"/>
      <c r="F417" s="136"/>
      <c r="G417" s="8"/>
    </row>
    <row r="418">
      <c r="A418" s="8"/>
      <c r="C418" s="137"/>
      <c r="D418" s="8"/>
      <c r="E418" s="8"/>
      <c r="F418" s="136"/>
      <c r="G418" s="8"/>
    </row>
    <row r="419">
      <c r="A419" s="8"/>
      <c r="C419" s="137"/>
      <c r="D419" s="8"/>
      <c r="E419" s="8"/>
      <c r="F419" s="136"/>
      <c r="G419" s="8"/>
    </row>
    <row r="420">
      <c r="A420" s="8"/>
      <c r="C420" s="137"/>
      <c r="D420" s="8"/>
      <c r="E420" s="8"/>
      <c r="F420" s="136"/>
      <c r="G420" s="8"/>
    </row>
    <row r="421">
      <c r="A421" s="8"/>
      <c r="C421" s="137"/>
      <c r="D421" s="8"/>
      <c r="E421" s="8"/>
      <c r="F421" s="136"/>
      <c r="G421" s="8"/>
    </row>
    <row r="422">
      <c r="A422" s="8"/>
      <c r="C422" s="137"/>
      <c r="D422" s="8"/>
      <c r="E422" s="8"/>
      <c r="F422" s="136"/>
      <c r="G422" s="8"/>
    </row>
    <row r="423">
      <c r="A423" s="8"/>
      <c r="C423" s="137"/>
      <c r="D423" s="8"/>
      <c r="E423" s="8"/>
      <c r="F423" s="136"/>
      <c r="G423" s="8"/>
    </row>
    <row r="424">
      <c r="A424" s="8"/>
      <c r="C424" s="137"/>
      <c r="D424" s="8"/>
      <c r="E424" s="8"/>
      <c r="F424" s="136"/>
      <c r="G424" s="8"/>
    </row>
    <row r="425">
      <c r="A425" s="8"/>
      <c r="C425" s="137"/>
      <c r="D425" s="8"/>
      <c r="E425" s="8"/>
      <c r="F425" s="136"/>
      <c r="G425" s="8"/>
    </row>
    <row r="426">
      <c r="A426" s="8"/>
      <c r="C426" s="137"/>
      <c r="D426" s="8"/>
      <c r="E426" s="8"/>
      <c r="F426" s="136"/>
      <c r="G426" s="8"/>
    </row>
    <row r="427">
      <c r="A427" s="8"/>
      <c r="C427" s="137"/>
      <c r="D427" s="8"/>
      <c r="E427" s="8"/>
      <c r="F427" s="136"/>
      <c r="G427" s="8"/>
    </row>
    <row r="428">
      <c r="A428" s="8"/>
      <c r="C428" s="137"/>
      <c r="D428" s="8"/>
      <c r="E428" s="8"/>
      <c r="F428" s="136"/>
      <c r="G428" s="8"/>
    </row>
    <row r="429">
      <c r="A429" s="8"/>
      <c r="C429" s="137"/>
      <c r="D429" s="8"/>
      <c r="E429" s="8"/>
      <c r="F429" s="136"/>
      <c r="G429" s="8"/>
    </row>
    <row r="430">
      <c r="A430" s="8"/>
      <c r="C430" s="137"/>
      <c r="D430" s="8"/>
      <c r="E430" s="8"/>
      <c r="F430" s="136"/>
      <c r="G430" s="8"/>
    </row>
    <row r="431">
      <c r="A431" s="8"/>
      <c r="C431" s="137"/>
      <c r="D431" s="8"/>
      <c r="E431" s="8"/>
      <c r="F431" s="136"/>
      <c r="G431" s="8"/>
    </row>
    <row r="432">
      <c r="A432" s="8"/>
      <c r="C432" s="137"/>
      <c r="D432" s="8"/>
      <c r="E432" s="8"/>
      <c r="F432" s="136"/>
      <c r="G432" s="8"/>
    </row>
    <row r="433">
      <c r="A433" s="8"/>
      <c r="C433" s="137"/>
      <c r="D433" s="8"/>
      <c r="E433" s="8"/>
      <c r="F433" s="136"/>
      <c r="G433" s="8"/>
    </row>
    <row r="434">
      <c r="A434" s="8"/>
      <c r="C434" s="137"/>
      <c r="D434" s="8"/>
      <c r="E434" s="8"/>
      <c r="F434" s="136"/>
      <c r="G434" s="8"/>
    </row>
    <row r="435">
      <c r="A435" s="8"/>
      <c r="C435" s="137"/>
      <c r="D435" s="8"/>
      <c r="E435" s="8"/>
      <c r="F435" s="136"/>
      <c r="G435" s="8"/>
    </row>
    <row r="436">
      <c r="A436" s="8"/>
      <c r="C436" s="137"/>
      <c r="D436" s="8"/>
      <c r="E436" s="8"/>
      <c r="F436" s="136"/>
      <c r="G436" s="8"/>
    </row>
    <row r="437">
      <c r="A437" s="8"/>
      <c r="C437" s="137"/>
      <c r="D437" s="8"/>
      <c r="E437" s="8"/>
      <c r="F437" s="136"/>
      <c r="G437" s="8"/>
    </row>
    <row r="438">
      <c r="A438" s="8"/>
      <c r="C438" s="137"/>
      <c r="D438" s="8"/>
      <c r="E438" s="8"/>
      <c r="F438" s="136"/>
      <c r="G438" s="8"/>
    </row>
    <row r="439">
      <c r="A439" s="8"/>
      <c r="C439" s="137"/>
      <c r="D439" s="8"/>
      <c r="E439" s="8"/>
      <c r="F439" s="136"/>
      <c r="G439" s="8"/>
    </row>
    <row r="440">
      <c r="A440" s="8"/>
      <c r="C440" s="137"/>
      <c r="D440" s="8"/>
      <c r="E440" s="8"/>
      <c r="F440" s="136"/>
      <c r="G440" s="8"/>
    </row>
    <row r="441">
      <c r="A441" s="8"/>
      <c r="C441" s="137"/>
      <c r="D441" s="8"/>
      <c r="E441" s="8"/>
      <c r="F441" s="136"/>
      <c r="G441" s="8"/>
    </row>
    <row r="442">
      <c r="A442" s="8"/>
      <c r="C442" s="137"/>
      <c r="D442" s="8"/>
      <c r="E442" s="8"/>
      <c r="F442" s="136"/>
      <c r="G442" s="8"/>
    </row>
    <row r="443">
      <c r="A443" s="8"/>
      <c r="C443" s="137"/>
      <c r="D443" s="8"/>
      <c r="E443" s="8"/>
      <c r="F443" s="136"/>
      <c r="G443" s="8"/>
    </row>
    <row r="444">
      <c r="A444" s="8"/>
      <c r="C444" s="137"/>
      <c r="D444" s="8"/>
      <c r="E444" s="8"/>
      <c r="F444" s="136"/>
      <c r="G444" s="8"/>
    </row>
    <row r="445">
      <c r="A445" s="8"/>
      <c r="C445" s="137"/>
      <c r="D445" s="8"/>
      <c r="E445" s="8"/>
      <c r="F445" s="136"/>
      <c r="G445" s="8"/>
    </row>
    <row r="446">
      <c r="A446" s="8"/>
      <c r="C446" s="137"/>
      <c r="D446" s="8"/>
      <c r="E446" s="8"/>
      <c r="F446" s="136"/>
      <c r="G446" s="8"/>
    </row>
    <row r="447">
      <c r="A447" s="8"/>
      <c r="C447" s="137"/>
      <c r="D447" s="8"/>
      <c r="E447" s="8"/>
      <c r="F447" s="136"/>
      <c r="G447" s="8"/>
    </row>
    <row r="448">
      <c r="A448" s="8"/>
      <c r="C448" s="137"/>
      <c r="D448" s="8"/>
      <c r="E448" s="8"/>
      <c r="F448" s="136"/>
      <c r="G448" s="8"/>
    </row>
    <row r="449">
      <c r="A449" s="8"/>
      <c r="C449" s="137"/>
      <c r="D449" s="8"/>
      <c r="E449" s="8"/>
      <c r="F449" s="136"/>
      <c r="G449" s="8"/>
    </row>
    <row r="450">
      <c r="A450" s="8"/>
      <c r="C450" s="137"/>
      <c r="D450" s="8"/>
      <c r="E450" s="8"/>
      <c r="F450" s="136"/>
      <c r="G450" s="8"/>
    </row>
    <row r="451">
      <c r="A451" s="8"/>
      <c r="C451" s="137"/>
      <c r="D451" s="8"/>
      <c r="E451" s="8"/>
      <c r="F451" s="136"/>
      <c r="G451" s="8"/>
    </row>
    <row r="452">
      <c r="A452" s="8"/>
      <c r="C452" s="137"/>
      <c r="D452" s="8"/>
      <c r="E452" s="8"/>
      <c r="F452" s="136"/>
      <c r="G452" s="8"/>
    </row>
    <row r="453">
      <c r="A453" s="8"/>
      <c r="C453" s="137"/>
      <c r="D453" s="8"/>
      <c r="E453" s="8"/>
      <c r="F453" s="136"/>
      <c r="G453" s="8"/>
    </row>
    <row r="454">
      <c r="A454" s="8"/>
      <c r="C454" s="137"/>
      <c r="D454" s="8"/>
      <c r="E454" s="8"/>
      <c r="F454" s="136"/>
      <c r="G454" s="8"/>
    </row>
    <row r="455">
      <c r="A455" s="8"/>
      <c r="C455" s="137"/>
      <c r="D455" s="8"/>
      <c r="E455" s="8"/>
      <c r="F455" s="136"/>
      <c r="G455" s="8"/>
    </row>
    <row r="456">
      <c r="A456" s="8"/>
      <c r="C456" s="137"/>
      <c r="D456" s="8"/>
      <c r="E456" s="8"/>
      <c r="F456" s="136"/>
      <c r="G456" s="8"/>
    </row>
    <row r="457">
      <c r="A457" s="8"/>
      <c r="C457" s="137"/>
      <c r="D457" s="8"/>
      <c r="E457" s="8"/>
      <c r="F457" s="136"/>
      <c r="G457" s="8"/>
    </row>
    <row r="458">
      <c r="A458" s="8"/>
      <c r="C458" s="137"/>
      <c r="D458" s="8"/>
      <c r="E458" s="8"/>
      <c r="F458" s="136"/>
      <c r="G458" s="8"/>
    </row>
    <row r="459">
      <c r="A459" s="8"/>
      <c r="C459" s="137"/>
      <c r="D459" s="8"/>
      <c r="E459" s="8"/>
      <c r="F459" s="136"/>
      <c r="G459" s="8"/>
    </row>
    <row r="460">
      <c r="A460" s="8"/>
      <c r="C460" s="137"/>
      <c r="D460" s="8"/>
      <c r="E460" s="8"/>
      <c r="F460" s="136"/>
      <c r="G460" s="8"/>
    </row>
    <row r="461">
      <c r="A461" s="8"/>
      <c r="C461" s="137"/>
      <c r="D461" s="8"/>
      <c r="E461" s="8"/>
      <c r="F461" s="136"/>
      <c r="G461" s="8"/>
    </row>
    <row r="462">
      <c r="A462" s="8"/>
      <c r="C462" s="137"/>
      <c r="D462" s="8"/>
      <c r="E462" s="8"/>
      <c r="F462" s="136"/>
      <c r="G462" s="8"/>
    </row>
    <row r="463">
      <c r="A463" s="8"/>
      <c r="C463" s="137"/>
      <c r="D463" s="8"/>
      <c r="E463" s="8"/>
      <c r="F463" s="136"/>
      <c r="G463" s="8"/>
    </row>
    <row r="464">
      <c r="A464" s="8"/>
      <c r="C464" s="137"/>
      <c r="D464" s="8"/>
      <c r="E464" s="8"/>
      <c r="F464" s="136"/>
      <c r="G464" s="8"/>
    </row>
    <row r="465">
      <c r="A465" s="8"/>
      <c r="C465" s="137"/>
      <c r="D465" s="8"/>
      <c r="E465" s="8"/>
      <c r="F465" s="136"/>
      <c r="G465" s="8"/>
    </row>
    <row r="466">
      <c r="A466" s="8"/>
      <c r="C466" s="137"/>
      <c r="D466" s="8"/>
      <c r="E466" s="8"/>
      <c r="F466" s="136"/>
      <c r="G466" s="8"/>
    </row>
    <row r="467">
      <c r="A467" s="8"/>
      <c r="C467" s="137"/>
      <c r="D467" s="8"/>
      <c r="E467" s="8"/>
      <c r="F467" s="136"/>
      <c r="G467" s="8"/>
    </row>
    <row r="468">
      <c r="A468" s="8"/>
      <c r="C468" s="137"/>
      <c r="D468" s="8"/>
      <c r="E468" s="8"/>
      <c r="F468" s="136"/>
      <c r="G468" s="8"/>
    </row>
    <row r="469">
      <c r="A469" s="8"/>
      <c r="C469" s="137"/>
      <c r="D469" s="8"/>
      <c r="E469" s="8"/>
      <c r="F469" s="136"/>
      <c r="G469" s="8"/>
    </row>
    <row r="470">
      <c r="A470" s="8"/>
      <c r="C470" s="137"/>
      <c r="D470" s="8"/>
      <c r="E470" s="8"/>
      <c r="F470" s="136"/>
      <c r="G470" s="8"/>
    </row>
    <row r="471">
      <c r="A471" s="8"/>
      <c r="C471" s="137"/>
      <c r="D471" s="8"/>
      <c r="E471" s="8"/>
      <c r="F471" s="136"/>
      <c r="G471" s="8"/>
    </row>
    <row r="472">
      <c r="A472" s="8"/>
      <c r="C472" s="137"/>
      <c r="D472" s="8"/>
      <c r="E472" s="8"/>
      <c r="F472" s="136"/>
      <c r="G472" s="8"/>
    </row>
    <row r="473">
      <c r="A473" s="8"/>
      <c r="C473" s="137"/>
      <c r="D473" s="8"/>
      <c r="E473" s="8"/>
      <c r="F473" s="136"/>
      <c r="G473" s="8"/>
    </row>
    <row r="474">
      <c r="A474" s="8"/>
      <c r="C474" s="137"/>
      <c r="D474" s="8"/>
      <c r="E474" s="8"/>
      <c r="F474" s="136"/>
      <c r="G474" s="8"/>
    </row>
    <row r="475">
      <c r="A475" s="8"/>
      <c r="C475" s="137"/>
      <c r="D475" s="8"/>
      <c r="E475" s="8"/>
      <c r="F475" s="136"/>
      <c r="G475" s="8"/>
    </row>
    <row r="476">
      <c r="A476" s="8"/>
      <c r="C476" s="137"/>
      <c r="D476" s="8"/>
      <c r="E476" s="8"/>
      <c r="F476" s="136"/>
      <c r="G476" s="8"/>
    </row>
    <row r="477">
      <c r="A477" s="8"/>
      <c r="C477" s="137"/>
      <c r="D477" s="8"/>
      <c r="E477" s="8"/>
      <c r="F477" s="136"/>
      <c r="G477" s="8"/>
    </row>
    <row r="478">
      <c r="A478" s="8"/>
      <c r="C478" s="137"/>
      <c r="D478" s="8"/>
      <c r="E478" s="8"/>
      <c r="F478" s="136"/>
      <c r="G478" s="8"/>
    </row>
    <row r="479">
      <c r="A479" s="8"/>
      <c r="C479" s="137"/>
      <c r="D479" s="8"/>
      <c r="E479" s="8"/>
      <c r="F479" s="136"/>
      <c r="G479" s="8"/>
    </row>
    <row r="480">
      <c r="A480" s="8"/>
      <c r="C480" s="137"/>
      <c r="D480" s="8"/>
      <c r="E480" s="8"/>
      <c r="F480" s="136"/>
      <c r="G480" s="8"/>
    </row>
    <row r="481">
      <c r="A481" s="8"/>
      <c r="C481" s="137"/>
      <c r="D481" s="8"/>
      <c r="E481" s="8"/>
      <c r="F481" s="136"/>
      <c r="G481" s="8"/>
    </row>
    <row r="482">
      <c r="A482" s="8"/>
      <c r="C482" s="137"/>
      <c r="D482" s="8"/>
      <c r="E482" s="8"/>
      <c r="F482" s="136"/>
      <c r="G482" s="8"/>
    </row>
    <row r="483">
      <c r="A483" s="8"/>
      <c r="C483" s="137"/>
      <c r="D483" s="8"/>
      <c r="E483" s="8"/>
      <c r="F483" s="136"/>
      <c r="G483" s="8"/>
    </row>
    <row r="484">
      <c r="A484" s="8"/>
      <c r="C484" s="137"/>
      <c r="D484" s="8"/>
      <c r="E484" s="8"/>
      <c r="F484" s="136"/>
      <c r="G484" s="8"/>
    </row>
    <row r="485">
      <c r="A485" s="8"/>
      <c r="C485" s="137"/>
      <c r="D485" s="8"/>
      <c r="E485" s="8"/>
      <c r="F485" s="136"/>
      <c r="G485" s="8"/>
    </row>
    <row r="486">
      <c r="A486" s="8"/>
      <c r="C486" s="137"/>
      <c r="D486" s="8"/>
      <c r="E486" s="8"/>
      <c r="F486" s="136"/>
      <c r="G486" s="8"/>
    </row>
    <row r="487">
      <c r="A487" s="8"/>
      <c r="C487" s="137"/>
      <c r="D487" s="8"/>
      <c r="E487" s="8"/>
      <c r="F487" s="136"/>
      <c r="G487" s="8"/>
    </row>
    <row r="488">
      <c r="A488" s="8"/>
      <c r="C488" s="137"/>
      <c r="D488" s="8"/>
      <c r="E488" s="8"/>
      <c r="F488" s="136"/>
      <c r="G488" s="8"/>
    </row>
    <row r="489">
      <c r="A489" s="8"/>
      <c r="C489" s="137"/>
      <c r="D489" s="8"/>
      <c r="E489" s="8"/>
      <c r="F489" s="136"/>
      <c r="G489" s="8"/>
    </row>
    <row r="490">
      <c r="A490" s="8"/>
      <c r="C490" s="137"/>
      <c r="D490" s="8"/>
      <c r="E490" s="8"/>
      <c r="F490" s="136"/>
      <c r="G490" s="8"/>
    </row>
    <row r="491">
      <c r="A491" s="8"/>
      <c r="C491" s="137"/>
      <c r="D491" s="8"/>
      <c r="E491" s="8"/>
      <c r="F491" s="136"/>
      <c r="G491" s="8"/>
    </row>
    <row r="492">
      <c r="A492" s="8"/>
      <c r="C492" s="137"/>
      <c r="D492" s="8"/>
      <c r="E492" s="8"/>
      <c r="F492" s="136"/>
      <c r="G492" s="8"/>
    </row>
    <row r="493">
      <c r="A493" s="8"/>
      <c r="C493" s="137"/>
      <c r="D493" s="8"/>
      <c r="E493" s="8"/>
      <c r="F493" s="136"/>
      <c r="G493" s="8"/>
    </row>
    <row r="494">
      <c r="A494" s="8"/>
      <c r="C494" s="137"/>
      <c r="D494" s="8"/>
      <c r="E494" s="8"/>
      <c r="F494" s="136"/>
      <c r="G494" s="8"/>
    </row>
    <row r="495">
      <c r="A495" s="8"/>
      <c r="C495" s="137"/>
      <c r="D495" s="8"/>
      <c r="E495" s="8"/>
      <c r="F495" s="136"/>
      <c r="G495" s="8"/>
    </row>
    <row r="496">
      <c r="A496" s="8"/>
      <c r="C496" s="137"/>
      <c r="D496" s="8"/>
      <c r="E496" s="8"/>
      <c r="F496" s="136"/>
      <c r="G496" s="8"/>
    </row>
    <row r="497">
      <c r="A497" s="8"/>
      <c r="C497" s="137"/>
      <c r="D497" s="8"/>
      <c r="E497" s="8"/>
      <c r="F497" s="136"/>
      <c r="G497" s="8"/>
    </row>
    <row r="498">
      <c r="A498" s="8"/>
      <c r="C498" s="137"/>
      <c r="D498" s="8"/>
      <c r="E498" s="8"/>
      <c r="F498" s="136"/>
      <c r="G498" s="8"/>
    </row>
    <row r="499">
      <c r="A499" s="8"/>
      <c r="C499" s="137"/>
      <c r="D499" s="8"/>
      <c r="E499" s="8"/>
      <c r="F499" s="136"/>
      <c r="G499" s="8"/>
    </row>
    <row r="500">
      <c r="A500" s="8"/>
      <c r="C500" s="137"/>
      <c r="D500" s="8"/>
      <c r="E500" s="8"/>
      <c r="F500" s="136"/>
      <c r="G500" s="8"/>
    </row>
    <row r="501">
      <c r="A501" s="8"/>
      <c r="C501" s="137"/>
      <c r="D501" s="8"/>
      <c r="E501" s="8"/>
      <c r="F501" s="136"/>
      <c r="G501" s="8"/>
    </row>
    <row r="502">
      <c r="A502" s="8"/>
      <c r="C502" s="137"/>
      <c r="D502" s="8"/>
      <c r="E502" s="8"/>
      <c r="F502" s="136"/>
      <c r="G502" s="8"/>
    </row>
    <row r="503">
      <c r="A503" s="8"/>
      <c r="C503" s="137"/>
      <c r="D503" s="8"/>
      <c r="E503" s="8"/>
      <c r="F503" s="136"/>
      <c r="G503" s="8"/>
    </row>
    <row r="504">
      <c r="A504" s="8"/>
      <c r="C504" s="137"/>
      <c r="D504" s="8"/>
      <c r="E504" s="8"/>
      <c r="F504" s="136"/>
      <c r="G504" s="8"/>
    </row>
    <row r="505">
      <c r="A505" s="8"/>
      <c r="C505" s="137"/>
      <c r="D505" s="8"/>
      <c r="E505" s="8"/>
      <c r="F505" s="136"/>
      <c r="G505" s="8"/>
    </row>
    <row r="506">
      <c r="A506" s="8"/>
      <c r="C506" s="137"/>
      <c r="D506" s="8"/>
      <c r="E506" s="8"/>
      <c r="F506" s="136"/>
      <c r="G506" s="8"/>
    </row>
    <row r="507">
      <c r="A507" s="8"/>
      <c r="C507" s="137"/>
      <c r="D507" s="8"/>
      <c r="E507" s="8"/>
      <c r="F507" s="136"/>
      <c r="G507" s="8"/>
    </row>
    <row r="508">
      <c r="A508" s="8"/>
      <c r="C508" s="137"/>
      <c r="D508" s="8"/>
      <c r="E508" s="8"/>
      <c r="F508" s="136"/>
      <c r="G508" s="8"/>
    </row>
    <row r="509">
      <c r="A509" s="8"/>
      <c r="C509" s="137"/>
      <c r="D509" s="8"/>
      <c r="E509" s="8"/>
      <c r="F509" s="136"/>
      <c r="G509" s="8"/>
    </row>
    <row r="510">
      <c r="A510" s="8"/>
      <c r="C510" s="137"/>
      <c r="D510" s="8"/>
      <c r="E510" s="8"/>
      <c r="F510" s="136"/>
      <c r="G510" s="8"/>
    </row>
    <row r="511">
      <c r="A511" s="8"/>
      <c r="C511" s="137"/>
      <c r="D511" s="8"/>
      <c r="E511" s="8"/>
      <c r="F511" s="136"/>
      <c r="G511" s="8"/>
    </row>
    <row r="512">
      <c r="A512" s="8"/>
      <c r="C512" s="137"/>
      <c r="D512" s="8"/>
      <c r="E512" s="8"/>
      <c r="F512" s="136"/>
      <c r="G512" s="8"/>
    </row>
    <row r="513">
      <c r="A513" s="8"/>
      <c r="C513" s="137"/>
      <c r="D513" s="8"/>
      <c r="E513" s="8"/>
      <c r="F513" s="136"/>
      <c r="G513" s="8"/>
    </row>
    <row r="514">
      <c r="A514" s="8"/>
      <c r="C514" s="137"/>
      <c r="D514" s="8"/>
      <c r="E514" s="8"/>
      <c r="F514" s="136"/>
      <c r="G514" s="8"/>
    </row>
    <row r="515">
      <c r="A515" s="8"/>
      <c r="C515" s="137"/>
      <c r="D515" s="8"/>
      <c r="E515" s="8"/>
      <c r="F515" s="136"/>
      <c r="G515" s="8"/>
    </row>
    <row r="516">
      <c r="A516" s="8"/>
      <c r="C516" s="137"/>
      <c r="D516" s="8"/>
      <c r="E516" s="8"/>
      <c r="F516" s="136"/>
      <c r="G516" s="8"/>
    </row>
    <row r="517">
      <c r="A517" s="8"/>
      <c r="C517" s="137"/>
      <c r="D517" s="8"/>
      <c r="E517" s="8"/>
      <c r="F517" s="136"/>
      <c r="G517" s="8"/>
    </row>
    <row r="518">
      <c r="A518" s="8"/>
      <c r="C518" s="137"/>
      <c r="D518" s="8"/>
      <c r="E518" s="8"/>
      <c r="F518" s="136"/>
      <c r="G518" s="8"/>
    </row>
    <row r="519">
      <c r="A519" s="8"/>
      <c r="C519" s="137"/>
      <c r="D519" s="8"/>
      <c r="E519" s="8"/>
      <c r="F519" s="136"/>
      <c r="G519" s="8"/>
    </row>
    <row r="520">
      <c r="A520" s="8"/>
      <c r="C520" s="137"/>
      <c r="D520" s="8"/>
      <c r="E520" s="8"/>
      <c r="F520" s="136"/>
      <c r="G520" s="8"/>
    </row>
    <row r="521">
      <c r="A521" s="8"/>
      <c r="C521" s="137"/>
      <c r="D521" s="8"/>
      <c r="E521" s="8"/>
      <c r="F521" s="136"/>
      <c r="G521" s="8"/>
    </row>
    <row r="522">
      <c r="A522" s="8"/>
      <c r="C522" s="137"/>
      <c r="D522" s="8"/>
      <c r="E522" s="8"/>
      <c r="F522" s="136"/>
      <c r="G522" s="8"/>
    </row>
    <row r="523">
      <c r="A523" s="8"/>
      <c r="C523" s="137"/>
      <c r="D523" s="8"/>
      <c r="E523" s="8"/>
      <c r="F523" s="136"/>
      <c r="G523" s="8"/>
    </row>
    <row r="524">
      <c r="A524" s="8"/>
      <c r="C524" s="137"/>
      <c r="D524" s="8"/>
      <c r="E524" s="8"/>
      <c r="F524" s="136"/>
      <c r="G524" s="8"/>
    </row>
    <row r="525">
      <c r="A525" s="8"/>
      <c r="C525" s="137"/>
      <c r="D525" s="8"/>
      <c r="E525" s="8"/>
      <c r="F525" s="136"/>
      <c r="G525" s="8"/>
    </row>
    <row r="526">
      <c r="A526" s="8"/>
      <c r="C526" s="137"/>
      <c r="D526" s="8"/>
      <c r="E526" s="8"/>
      <c r="F526" s="136"/>
      <c r="G526" s="8"/>
    </row>
    <row r="527">
      <c r="A527" s="8"/>
      <c r="C527" s="137"/>
      <c r="D527" s="8"/>
      <c r="E527" s="8"/>
      <c r="F527" s="136"/>
      <c r="G527" s="8"/>
    </row>
    <row r="528">
      <c r="A528" s="8"/>
      <c r="C528" s="137"/>
      <c r="D528" s="8"/>
      <c r="E528" s="8"/>
      <c r="F528" s="136"/>
      <c r="G528" s="8"/>
    </row>
    <row r="529">
      <c r="A529" s="8"/>
      <c r="C529" s="137"/>
      <c r="D529" s="8"/>
      <c r="E529" s="8"/>
      <c r="F529" s="136"/>
      <c r="G529" s="8"/>
    </row>
    <row r="530">
      <c r="A530" s="8"/>
      <c r="C530" s="137"/>
      <c r="D530" s="8"/>
      <c r="E530" s="8"/>
      <c r="F530" s="136"/>
      <c r="G530" s="8"/>
    </row>
    <row r="531">
      <c r="A531" s="8"/>
      <c r="C531" s="137"/>
      <c r="D531" s="8"/>
      <c r="E531" s="8"/>
      <c r="F531" s="136"/>
      <c r="G531" s="8"/>
    </row>
    <row r="532">
      <c r="A532" s="8"/>
      <c r="C532" s="137"/>
      <c r="D532" s="8"/>
      <c r="E532" s="8"/>
      <c r="F532" s="136"/>
      <c r="G532" s="8"/>
    </row>
    <row r="533">
      <c r="A533" s="8"/>
      <c r="C533" s="137"/>
      <c r="D533" s="8"/>
      <c r="E533" s="8"/>
      <c r="F533" s="136"/>
      <c r="G533" s="8"/>
    </row>
    <row r="534">
      <c r="A534" s="8"/>
      <c r="C534" s="137"/>
      <c r="D534" s="8"/>
      <c r="E534" s="8"/>
      <c r="F534" s="136"/>
      <c r="G534" s="8"/>
    </row>
    <row r="535">
      <c r="A535" s="8"/>
      <c r="C535" s="137"/>
      <c r="D535" s="8"/>
      <c r="E535" s="8"/>
      <c r="F535" s="136"/>
      <c r="G535" s="8"/>
    </row>
    <row r="536">
      <c r="A536" s="8"/>
      <c r="C536" s="137"/>
      <c r="D536" s="8"/>
      <c r="E536" s="8"/>
      <c r="F536" s="136"/>
      <c r="G536" s="8"/>
    </row>
    <row r="537">
      <c r="A537" s="8"/>
      <c r="C537" s="137"/>
      <c r="D537" s="8"/>
      <c r="E537" s="8"/>
      <c r="F537" s="136"/>
      <c r="G537" s="8"/>
    </row>
    <row r="538">
      <c r="A538" s="8"/>
      <c r="C538" s="137"/>
      <c r="D538" s="8"/>
      <c r="E538" s="8"/>
      <c r="F538" s="136"/>
      <c r="G538" s="8"/>
    </row>
    <row r="539">
      <c r="A539" s="8"/>
      <c r="C539" s="137"/>
      <c r="D539" s="8"/>
      <c r="E539" s="8"/>
      <c r="F539" s="136"/>
      <c r="G539" s="8"/>
    </row>
    <row r="540">
      <c r="A540" s="8"/>
      <c r="C540" s="137"/>
      <c r="D540" s="8"/>
      <c r="E540" s="8"/>
      <c r="F540" s="136"/>
      <c r="G540" s="8"/>
    </row>
    <row r="541">
      <c r="A541" s="8"/>
      <c r="C541" s="137"/>
      <c r="D541" s="8"/>
      <c r="E541" s="8"/>
      <c r="F541" s="136"/>
      <c r="G541" s="8"/>
    </row>
    <row r="542">
      <c r="A542" s="8"/>
      <c r="C542" s="137"/>
      <c r="D542" s="8"/>
      <c r="E542" s="8"/>
      <c r="F542" s="136"/>
      <c r="G542" s="8"/>
    </row>
    <row r="543">
      <c r="A543" s="8"/>
      <c r="C543" s="137"/>
      <c r="D543" s="8"/>
      <c r="E543" s="8"/>
      <c r="F543" s="136"/>
      <c r="G543" s="8"/>
    </row>
    <row r="544">
      <c r="A544" s="8"/>
      <c r="C544" s="137"/>
      <c r="D544" s="8"/>
      <c r="E544" s="8"/>
      <c r="F544" s="136"/>
      <c r="G544" s="8"/>
    </row>
    <row r="545">
      <c r="A545" s="8"/>
      <c r="C545" s="137"/>
      <c r="D545" s="8"/>
      <c r="E545" s="8"/>
      <c r="F545" s="136"/>
      <c r="G545" s="8"/>
    </row>
    <row r="546">
      <c r="A546" s="8"/>
      <c r="C546" s="137"/>
      <c r="D546" s="8"/>
      <c r="E546" s="8"/>
      <c r="F546" s="136"/>
      <c r="G546" s="8"/>
    </row>
    <row r="547">
      <c r="A547" s="8"/>
      <c r="C547" s="137"/>
      <c r="D547" s="8"/>
      <c r="E547" s="8"/>
      <c r="F547" s="136"/>
      <c r="G547" s="8"/>
    </row>
    <row r="548">
      <c r="A548" s="8"/>
      <c r="C548" s="137"/>
      <c r="D548" s="8"/>
      <c r="E548" s="8"/>
      <c r="F548" s="136"/>
      <c r="G548" s="8"/>
    </row>
    <row r="549">
      <c r="A549" s="8"/>
      <c r="C549" s="137"/>
      <c r="D549" s="8"/>
      <c r="E549" s="8"/>
      <c r="F549" s="136"/>
      <c r="G549" s="8"/>
    </row>
    <row r="550">
      <c r="A550" s="8"/>
      <c r="C550" s="137"/>
      <c r="D550" s="8"/>
      <c r="E550" s="8"/>
      <c r="F550" s="136"/>
      <c r="G550" s="8"/>
    </row>
    <row r="551">
      <c r="A551" s="8"/>
      <c r="C551" s="137"/>
      <c r="D551" s="8"/>
      <c r="E551" s="8"/>
      <c r="F551" s="136"/>
      <c r="G551" s="8"/>
    </row>
    <row r="552">
      <c r="A552" s="8"/>
      <c r="C552" s="137"/>
      <c r="D552" s="8"/>
      <c r="E552" s="8"/>
      <c r="F552" s="136"/>
      <c r="G552" s="8"/>
    </row>
    <row r="553">
      <c r="A553" s="8"/>
      <c r="C553" s="137"/>
      <c r="D553" s="8"/>
      <c r="E553" s="8"/>
      <c r="F553" s="136"/>
      <c r="G553" s="8"/>
    </row>
    <row r="554">
      <c r="A554" s="8"/>
      <c r="C554" s="137"/>
      <c r="D554" s="8"/>
      <c r="E554" s="8"/>
      <c r="F554" s="136"/>
      <c r="G554" s="8"/>
    </row>
    <row r="555">
      <c r="A555" s="8"/>
      <c r="C555" s="137"/>
      <c r="D555" s="8"/>
      <c r="E555" s="8"/>
      <c r="F555" s="136"/>
      <c r="G555" s="8"/>
    </row>
    <row r="556">
      <c r="A556" s="8"/>
      <c r="C556" s="137"/>
      <c r="D556" s="8"/>
      <c r="E556" s="8"/>
      <c r="F556" s="136"/>
      <c r="G556" s="8"/>
    </row>
    <row r="557">
      <c r="A557" s="8"/>
      <c r="C557" s="137"/>
      <c r="D557" s="8"/>
      <c r="E557" s="8"/>
      <c r="F557" s="136"/>
      <c r="G557" s="8"/>
    </row>
    <row r="558">
      <c r="A558" s="8"/>
      <c r="C558" s="137"/>
      <c r="D558" s="8"/>
      <c r="E558" s="8"/>
      <c r="F558" s="136"/>
      <c r="G558" s="8"/>
    </row>
    <row r="559">
      <c r="A559" s="8"/>
      <c r="C559" s="137"/>
      <c r="D559" s="8"/>
      <c r="E559" s="8"/>
      <c r="F559" s="136"/>
      <c r="G559" s="8"/>
    </row>
    <row r="560">
      <c r="A560" s="8"/>
      <c r="C560" s="137"/>
      <c r="D560" s="8"/>
      <c r="E560" s="8"/>
      <c r="F560" s="136"/>
      <c r="G560" s="8"/>
    </row>
    <row r="561">
      <c r="A561" s="8"/>
      <c r="C561" s="137"/>
      <c r="D561" s="8"/>
      <c r="E561" s="8"/>
      <c r="F561" s="136"/>
      <c r="G561" s="8"/>
    </row>
    <row r="562">
      <c r="A562" s="8"/>
      <c r="C562" s="137"/>
      <c r="D562" s="8"/>
      <c r="E562" s="8"/>
      <c r="F562" s="136"/>
      <c r="G562" s="8"/>
    </row>
    <row r="563">
      <c r="A563" s="8"/>
      <c r="C563" s="137"/>
      <c r="D563" s="8"/>
      <c r="E563" s="8"/>
      <c r="F563" s="136"/>
      <c r="G563" s="8"/>
    </row>
    <row r="564">
      <c r="A564" s="8"/>
      <c r="C564" s="137"/>
      <c r="D564" s="8"/>
      <c r="E564" s="8"/>
      <c r="F564" s="136"/>
      <c r="G564" s="8"/>
    </row>
    <row r="565">
      <c r="A565" s="8"/>
      <c r="C565" s="137"/>
      <c r="D565" s="8"/>
      <c r="E565" s="8"/>
      <c r="F565" s="136"/>
      <c r="G565" s="8"/>
    </row>
    <row r="566">
      <c r="A566" s="8"/>
      <c r="C566" s="137"/>
      <c r="D566" s="8"/>
      <c r="E566" s="8"/>
      <c r="F566" s="136"/>
      <c r="G566" s="8"/>
    </row>
    <row r="567">
      <c r="A567" s="8"/>
      <c r="C567" s="137"/>
      <c r="D567" s="8"/>
      <c r="E567" s="8"/>
      <c r="F567" s="136"/>
      <c r="G567" s="8"/>
    </row>
    <row r="568">
      <c r="A568" s="8"/>
      <c r="C568" s="137"/>
      <c r="D568" s="8"/>
      <c r="E568" s="8"/>
      <c r="F568" s="136"/>
      <c r="G568" s="8"/>
    </row>
    <row r="569">
      <c r="A569" s="8"/>
      <c r="C569" s="137"/>
      <c r="D569" s="8"/>
      <c r="E569" s="8"/>
      <c r="F569" s="136"/>
      <c r="G569" s="8"/>
    </row>
    <row r="570">
      <c r="A570" s="8"/>
      <c r="C570" s="137"/>
      <c r="D570" s="8"/>
      <c r="E570" s="8"/>
      <c r="F570" s="136"/>
      <c r="G570" s="8"/>
    </row>
    <row r="571">
      <c r="A571" s="8"/>
      <c r="C571" s="137"/>
      <c r="D571" s="8"/>
      <c r="E571" s="8"/>
      <c r="F571" s="136"/>
      <c r="G571" s="8"/>
    </row>
    <row r="572">
      <c r="A572" s="8"/>
      <c r="C572" s="137"/>
      <c r="D572" s="8"/>
      <c r="E572" s="8"/>
      <c r="F572" s="136"/>
      <c r="G572" s="8"/>
    </row>
    <row r="573">
      <c r="A573" s="8"/>
      <c r="C573" s="137"/>
      <c r="D573" s="8"/>
      <c r="E573" s="8"/>
      <c r="F573" s="136"/>
      <c r="G573" s="8"/>
    </row>
    <row r="574">
      <c r="A574" s="8"/>
      <c r="C574" s="137"/>
      <c r="D574" s="8"/>
      <c r="E574" s="8"/>
      <c r="F574" s="136"/>
      <c r="G574" s="8"/>
    </row>
    <row r="575">
      <c r="A575" s="8"/>
      <c r="C575" s="137"/>
      <c r="D575" s="8"/>
      <c r="E575" s="8"/>
      <c r="F575" s="136"/>
      <c r="G575" s="8"/>
    </row>
    <row r="576">
      <c r="A576" s="8"/>
      <c r="C576" s="137"/>
      <c r="D576" s="8"/>
      <c r="E576" s="8"/>
      <c r="F576" s="136"/>
      <c r="G576" s="8"/>
    </row>
    <row r="577">
      <c r="A577" s="8"/>
      <c r="C577" s="137"/>
      <c r="D577" s="8"/>
      <c r="E577" s="8"/>
      <c r="F577" s="136"/>
      <c r="G577" s="8"/>
    </row>
    <row r="578">
      <c r="A578" s="8"/>
      <c r="C578" s="137"/>
      <c r="D578" s="8"/>
      <c r="E578" s="8"/>
      <c r="F578" s="136"/>
      <c r="G578" s="8"/>
    </row>
    <row r="579">
      <c r="A579" s="8"/>
      <c r="C579" s="137"/>
      <c r="D579" s="8"/>
      <c r="E579" s="8"/>
      <c r="F579" s="136"/>
      <c r="G579" s="8"/>
    </row>
    <row r="580">
      <c r="A580" s="8"/>
      <c r="C580" s="137"/>
      <c r="D580" s="8"/>
      <c r="E580" s="8"/>
      <c r="F580" s="136"/>
      <c r="G580" s="8"/>
    </row>
    <row r="581">
      <c r="A581" s="8"/>
      <c r="C581" s="137"/>
      <c r="D581" s="8"/>
      <c r="E581" s="8"/>
      <c r="F581" s="136"/>
      <c r="G581" s="8"/>
    </row>
    <row r="582">
      <c r="A582" s="8"/>
      <c r="C582" s="137"/>
      <c r="D582" s="8"/>
      <c r="E582" s="8"/>
      <c r="F582" s="136"/>
      <c r="G582" s="8"/>
    </row>
    <row r="583">
      <c r="A583" s="8"/>
      <c r="C583" s="137"/>
      <c r="D583" s="8"/>
      <c r="E583" s="8"/>
      <c r="F583" s="136"/>
      <c r="G583" s="8"/>
    </row>
    <row r="584">
      <c r="A584" s="8"/>
      <c r="C584" s="137"/>
      <c r="D584" s="8"/>
      <c r="E584" s="8"/>
      <c r="F584" s="136"/>
      <c r="G584" s="8"/>
    </row>
    <row r="585">
      <c r="A585" s="8"/>
      <c r="C585" s="137"/>
      <c r="D585" s="8"/>
      <c r="E585" s="8"/>
      <c r="F585" s="136"/>
      <c r="G585" s="8"/>
    </row>
    <row r="586">
      <c r="A586" s="8"/>
      <c r="C586" s="137"/>
      <c r="D586" s="8"/>
      <c r="E586" s="8"/>
      <c r="F586" s="136"/>
      <c r="G586" s="8"/>
    </row>
    <row r="587">
      <c r="A587" s="8"/>
      <c r="C587" s="137"/>
      <c r="D587" s="8"/>
      <c r="E587" s="8"/>
      <c r="F587" s="136"/>
      <c r="G587" s="8"/>
    </row>
    <row r="588">
      <c r="A588" s="8"/>
      <c r="C588" s="137"/>
      <c r="D588" s="8"/>
      <c r="E588" s="8"/>
      <c r="F588" s="136"/>
      <c r="G588" s="8"/>
    </row>
    <row r="589">
      <c r="A589" s="8"/>
      <c r="C589" s="137"/>
      <c r="D589" s="8"/>
      <c r="E589" s="8"/>
      <c r="F589" s="136"/>
      <c r="G589" s="8"/>
    </row>
    <row r="590">
      <c r="A590" s="8"/>
      <c r="C590" s="137"/>
      <c r="D590" s="8"/>
      <c r="E590" s="8"/>
      <c r="F590" s="136"/>
      <c r="G590" s="8"/>
    </row>
    <row r="591">
      <c r="A591" s="8"/>
      <c r="C591" s="137"/>
      <c r="D591" s="8"/>
      <c r="E591" s="8"/>
      <c r="F591" s="136"/>
      <c r="G591" s="8"/>
    </row>
    <row r="592">
      <c r="A592" s="8"/>
      <c r="C592" s="137"/>
      <c r="D592" s="8"/>
      <c r="E592" s="8"/>
      <c r="F592" s="136"/>
      <c r="G592" s="8"/>
    </row>
    <row r="593">
      <c r="A593" s="8"/>
      <c r="C593" s="137"/>
      <c r="D593" s="8"/>
      <c r="E593" s="8"/>
      <c r="F593" s="136"/>
      <c r="G593" s="8"/>
    </row>
    <row r="594">
      <c r="A594" s="8"/>
      <c r="C594" s="137"/>
      <c r="D594" s="8"/>
      <c r="E594" s="8"/>
      <c r="F594" s="136"/>
      <c r="G594" s="8"/>
    </row>
    <row r="595">
      <c r="A595" s="8"/>
      <c r="C595" s="137"/>
      <c r="D595" s="8"/>
      <c r="E595" s="8"/>
      <c r="F595" s="136"/>
      <c r="G595" s="8"/>
    </row>
    <row r="596">
      <c r="A596" s="8"/>
      <c r="C596" s="137"/>
      <c r="D596" s="8"/>
      <c r="E596" s="8"/>
      <c r="F596" s="136"/>
      <c r="G596" s="8"/>
    </row>
    <row r="597">
      <c r="A597" s="8"/>
      <c r="C597" s="137"/>
      <c r="D597" s="8"/>
      <c r="E597" s="8"/>
      <c r="F597" s="136"/>
      <c r="G597" s="8"/>
    </row>
    <row r="598">
      <c r="A598" s="8"/>
      <c r="C598" s="137"/>
      <c r="D598" s="8"/>
      <c r="E598" s="8"/>
      <c r="F598" s="136"/>
      <c r="G598" s="8"/>
    </row>
    <row r="599">
      <c r="A599" s="8"/>
      <c r="C599" s="137"/>
      <c r="D599" s="8"/>
      <c r="E599" s="8"/>
      <c r="F599" s="136"/>
      <c r="G599" s="8"/>
    </row>
    <row r="600">
      <c r="A600" s="8"/>
      <c r="C600" s="137"/>
      <c r="D600" s="8"/>
      <c r="E600" s="8"/>
      <c r="F600" s="136"/>
      <c r="G600" s="8"/>
    </row>
    <row r="601">
      <c r="A601" s="8"/>
      <c r="C601" s="137"/>
      <c r="D601" s="8"/>
      <c r="E601" s="8"/>
      <c r="F601" s="136"/>
      <c r="G601" s="8"/>
    </row>
    <row r="602">
      <c r="A602" s="8"/>
      <c r="C602" s="137"/>
      <c r="D602" s="8"/>
      <c r="E602" s="8"/>
      <c r="F602" s="136"/>
      <c r="G602" s="8"/>
    </row>
    <row r="603">
      <c r="A603" s="8"/>
      <c r="C603" s="137"/>
      <c r="D603" s="8"/>
      <c r="E603" s="8"/>
      <c r="F603" s="136"/>
      <c r="G603" s="8"/>
    </row>
    <row r="604">
      <c r="A604" s="8"/>
      <c r="C604" s="137"/>
      <c r="D604" s="8"/>
      <c r="E604" s="8"/>
      <c r="F604" s="136"/>
      <c r="G604" s="8"/>
    </row>
    <row r="605">
      <c r="A605" s="8"/>
      <c r="C605" s="137"/>
      <c r="D605" s="8"/>
      <c r="E605" s="8"/>
      <c r="F605" s="136"/>
      <c r="G605" s="8"/>
    </row>
    <row r="606">
      <c r="A606" s="8"/>
      <c r="C606" s="137"/>
      <c r="D606" s="8"/>
      <c r="E606" s="8"/>
      <c r="F606" s="136"/>
      <c r="G606" s="8"/>
    </row>
    <row r="607">
      <c r="A607" s="8"/>
      <c r="C607" s="137"/>
      <c r="D607" s="8"/>
      <c r="E607" s="8"/>
      <c r="F607" s="136"/>
      <c r="G607" s="8"/>
    </row>
    <row r="608">
      <c r="A608" s="8"/>
      <c r="C608" s="137"/>
      <c r="D608" s="8"/>
      <c r="E608" s="8"/>
      <c r="F608" s="136"/>
      <c r="G608" s="8"/>
    </row>
    <row r="609">
      <c r="A609" s="8"/>
      <c r="C609" s="137"/>
      <c r="D609" s="8"/>
      <c r="E609" s="8"/>
      <c r="F609" s="136"/>
      <c r="G609" s="8"/>
    </row>
    <row r="610">
      <c r="A610" s="8"/>
      <c r="C610" s="137"/>
      <c r="D610" s="8"/>
      <c r="E610" s="8"/>
      <c r="F610" s="136"/>
      <c r="G610" s="8"/>
    </row>
    <row r="611">
      <c r="A611" s="8"/>
      <c r="C611" s="137"/>
      <c r="D611" s="8"/>
      <c r="E611" s="8"/>
      <c r="F611" s="136"/>
      <c r="G611" s="8"/>
    </row>
    <row r="612">
      <c r="A612" s="8"/>
      <c r="C612" s="137"/>
      <c r="D612" s="8"/>
      <c r="E612" s="8"/>
      <c r="F612" s="136"/>
      <c r="G612" s="8"/>
    </row>
    <row r="613">
      <c r="A613" s="8"/>
      <c r="C613" s="137"/>
      <c r="D613" s="8"/>
      <c r="E613" s="8"/>
      <c r="F613" s="136"/>
      <c r="G613" s="8"/>
    </row>
    <row r="614">
      <c r="A614" s="8"/>
      <c r="C614" s="137"/>
      <c r="D614" s="8"/>
      <c r="E614" s="8"/>
      <c r="F614" s="136"/>
      <c r="G614" s="8"/>
    </row>
    <row r="615">
      <c r="A615" s="8"/>
      <c r="C615" s="137"/>
      <c r="D615" s="8"/>
      <c r="E615" s="8"/>
      <c r="F615" s="136"/>
      <c r="G615" s="8"/>
    </row>
    <row r="616">
      <c r="A616" s="8"/>
      <c r="C616" s="137"/>
      <c r="D616" s="8"/>
      <c r="E616" s="8"/>
      <c r="F616" s="136"/>
      <c r="G616" s="8"/>
    </row>
    <row r="617">
      <c r="A617" s="8"/>
      <c r="C617" s="137"/>
      <c r="D617" s="8"/>
      <c r="E617" s="8"/>
      <c r="F617" s="136"/>
      <c r="G617" s="8"/>
    </row>
    <row r="618">
      <c r="A618" s="8"/>
      <c r="C618" s="137"/>
      <c r="D618" s="8"/>
      <c r="E618" s="8"/>
      <c r="F618" s="136"/>
      <c r="G618" s="8"/>
    </row>
    <row r="619">
      <c r="A619" s="8"/>
      <c r="C619" s="137"/>
      <c r="D619" s="8"/>
      <c r="E619" s="8"/>
      <c r="F619" s="136"/>
      <c r="G619" s="8"/>
    </row>
    <row r="620">
      <c r="A620" s="8"/>
      <c r="C620" s="137"/>
      <c r="D620" s="8"/>
      <c r="E620" s="8"/>
      <c r="F620" s="136"/>
      <c r="G620" s="8"/>
    </row>
    <row r="621">
      <c r="A621" s="8"/>
      <c r="C621" s="137"/>
      <c r="D621" s="8"/>
      <c r="E621" s="8"/>
      <c r="F621" s="136"/>
      <c r="G621" s="8"/>
    </row>
    <row r="622">
      <c r="A622" s="8"/>
      <c r="C622" s="137"/>
      <c r="D622" s="8"/>
      <c r="E622" s="8"/>
      <c r="F622" s="136"/>
      <c r="G622" s="8"/>
    </row>
    <row r="623">
      <c r="A623" s="8"/>
      <c r="C623" s="137"/>
      <c r="D623" s="8"/>
      <c r="E623" s="8"/>
      <c r="F623" s="136"/>
      <c r="G623" s="8"/>
    </row>
    <row r="624">
      <c r="A624" s="8"/>
      <c r="C624" s="137"/>
      <c r="D624" s="8"/>
      <c r="E624" s="8"/>
      <c r="F624" s="136"/>
      <c r="G624" s="8"/>
    </row>
    <row r="625">
      <c r="A625" s="8"/>
      <c r="C625" s="137"/>
      <c r="D625" s="8"/>
      <c r="E625" s="8"/>
      <c r="F625" s="136"/>
      <c r="G625" s="8"/>
    </row>
    <row r="626">
      <c r="A626" s="8"/>
      <c r="C626" s="137"/>
      <c r="D626" s="8"/>
      <c r="E626" s="8"/>
      <c r="F626" s="136"/>
      <c r="G626" s="8"/>
    </row>
    <row r="627">
      <c r="A627" s="8"/>
      <c r="C627" s="137"/>
      <c r="D627" s="8"/>
      <c r="E627" s="8"/>
      <c r="F627" s="136"/>
      <c r="G627" s="8"/>
    </row>
    <row r="628">
      <c r="A628" s="8"/>
      <c r="C628" s="137"/>
      <c r="D628" s="8"/>
      <c r="E628" s="8"/>
      <c r="F628" s="136"/>
      <c r="G628" s="8"/>
    </row>
    <row r="629">
      <c r="A629" s="8"/>
      <c r="C629" s="137"/>
      <c r="D629" s="8"/>
      <c r="E629" s="8"/>
      <c r="F629" s="136"/>
      <c r="G629" s="8"/>
    </row>
    <row r="630">
      <c r="A630" s="8"/>
      <c r="C630" s="137"/>
      <c r="D630" s="8"/>
      <c r="E630" s="8"/>
      <c r="F630" s="136"/>
      <c r="G630" s="8"/>
    </row>
    <row r="631">
      <c r="A631" s="8"/>
      <c r="C631" s="137"/>
      <c r="D631" s="8"/>
      <c r="E631" s="8"/>
      <c r="F631" s="136"/>
      <c r="G631" s="8"/>
    </row>
    <row r="632">
      <c r="A632" s="8"/>
      <c r="C632" s="137"/>
      <c r="D632" s="8"/>
      <c r="E632" s="8"/>
      <c r="F632" s="136"/>
      <c r="G632" s="8"/>
    </row>
    <row r="633">
      <c r="A633" s="8"/>
      <c r="C633" s="137"/>
      <c r="D633" s="8"/>
      <c r="E633" s="8"/>
      <c r="F633" s="136"/>
      <c r="G633" s="8"/>
    </row>
    <row r="634">
      <c r="A634" s="8"/>
      <c r="C634" s="137"/>
      <c r="D634" s="8"/>
      <c r="E634" s="8"/>
      <c r="F634" s="136"/>
      <c r="G634" s="8"/>
    </row>
    <row r="635">
      <c r="A635" s="8"/>
      <c r="C635" s="137"/>
      <c r="D635" s="8"/>
      <c r="E635" s="8"/>
      <c r="F635" s="136"/>
      <c r="G635" s="8"/>
    </row>
    <row r="636">
      <c r="A636" s="8"/>
      <c r="C636" s="137"/>
      <c r="D636" s="8"/>
      <c r="E636" s="8"/>
      <c r="F636" s="136"/>
      <c r="G636" s="8"/>
    </row>
    <row r="637">
      <c r="A637" s="8"/>
      <c r="C637" s="137"/>
      <c r="D637" s="8"/>
      <c r="E637" s="8"/>
      <c r="F637" s="136"/>
      <c r="G637" s="8"/>
    </row>
    <row r="638">
      <c r="A638" s="8"/>
      <c r="C638" s="137"/>
      <c r="D638" s="8"/>
      <c r="E638" s="8"/>
      <c r="F638" s="136"/>
      <c r="G638" s="8"/>
    </row>
    <row r="639">
      <c r="A639" s="8"/>
      <c r="C639" s="137"/>
      <c r="D639" s="8"/>
      <c r="E639" s="8"/>
      <c r="F639" s="136"/>
      <c r="G639" s="8"/>
    </row>
    <row r="640">
      <c r="A640" s="8"/>
      <c r="C640" s="137"/>
      <c r="D640" s="8"/>
      <c r="E640" s="8"/>
      <c r="F640" s="136"/>
      <c r="G640" s="8"/>
    </row>
    <row r="641">
      <c r="A641" s="8"/>
      <c r="C641" s="137"/>
      <c r="D641" s="8"/>
      <c r="E641" s="8"/>
      <c r="F641" s="136"/>
      <c r="G641" s="8"/>
    </row>
    <row r="642">
      <c r="A642" s="8"/>
      <c r="C642" s="137"/>
      <c r="D642" s="8"/>
      <c r="E642" s="8"/>
      <c r="F642" s="136"/>
      <c r="G642" s="8"/>
    </row>
    <row r="643">
      <c r="A643" s="8"/>
      <c r="C643" s="137"/>
      <c r="D643" s="8"/>
      <c r="E643" s="8"/>
      <c r="F643" s="136"/>
      <c r="G643" s="8"/>
    </row>
    <row r="644">
      <c r="A644" s="8"/>
      <c r="C644" s="137"/>
      <c r="D644" s="8"/>
      <c r="E644" s="8"/>
      <c r="F644" s="136"/>
      <c r="G644" s="8"/>
    </row>
    <row r="645">
      <c r="A645" s="8"/>
      <c r="C645" s="137"/>
      <c r="D645" s="8"/>
      <c r="E645" s="8"/>
      <c r="F645" s="136"/>
      <c r="G645" s="8"/>
    </row>
    <row r="646">
      <c r="A646" s="8"/>
      <c r="C646" s="137"/>
      <c r="D646" s="8"/>
      <c r="E646" s="8"/>
      <c r="F646" s="136"/>
      <c r="G646" s="8"/>
    </row>
    <row r="647">
      <c r="A647" s="8"/>
      <c r="C647" s="137"/>
      <c r="D647" s="8"/>
      <c r="E647" s="8"/>
      <c r="F647" s="136"/>
      <c r="G647" s="8"/>
    </row>
    <row r="648">
      <c r="A648" s="8"/>
      <c r="C648" s="137"/>
      <c r="D648" s="8"/>
      <c r="E648" s="8"/>
      <c r="F648" s="136"/>
      <c r="G648" s="8"/>
    </row>
    <row r="649">
      <c r="A649" s="8"/>
      <c r="C649" s="137"/>
      <c r="D649" s="8"/>
      <c r="E649" s="8"/>
      <c r="F649" s="136"/>
      <c r="G649" s="8"/>
    </row>
    <row r="650">
      <c r="A650" s="8"/>
      <c r="C650" s="137"/>
      <c r="D650" s="8"/>
      <c r="E650" s="8"/>
      <c r="F650" s="136"/>
      <c r="G650" s="8"/>
    </row>
    <row r="651">
      <c r="A651" s="8"/>
      <c r="C651" s="137"/>
      <c r="D651" s="8"/>
      <c r="E651" s="8"/>
      <c r="F651" s="136"/>
      <c r="G651" s="8"/>
    </row>
    <row r="652">
      <c r="A652" s="8"/>
      <c r="C652" s="137"/>
      <c r="D652" s="8"/>
      <c r="E652" s="8"/>
      <c r="F652" s="136"/>
      <c r="G652" s="8"/>
    </row>
    <row r="653">
      <c r="A653" s="8"/>
      <c r="C653" s="137"/>
      <c r="D653" s="8"/>
      <c r="E653" s="8"/>
      <c r="F653" s="136"/>
      <c r="G653" s="8"/>
    </row>
    <row r="654">
      <c r="A654" s="8"/>
      <c r="C654" s="137"/>
      <c r="D654" s="8"/>
      <c r="E654" s="8"/>
      <c r="F654" s="136"/>
      <c r="G654" s="8"/>
    </row>
    <row r="655">
      <c r="A655" s="8"/>
      <c r="C655" s="137"/>
      <c r="D655" s="8"/>
      <c r="E655" s="8"/>
      <c r="F655" s="136"/>
      <c r="G655" s="8"/>
    </row>
    <row r="656">
      <c r="A656" s="8"/>
      <c r="C656" s="137"/>
      <c r="D656" s="8"/>
      <c r="E656" s="8"/>
      <c r="F656" s="136"/>
      <c r="G656" s="8"/>
    </row>
    <row r="657">
      <c r="A657" s="8"/>
      <c r="C657" s="137"/>
      <c r="D657" s="8"/>
      <c r="E657" s="8"/>
      <c r="F657" s="136"/>
      <c r="G657" s="8"/>
    </row>
    <row r="658">
      <c r="A658" s="8"/>
      <c r="C658" s="137"/>
      <c r="D658" s="8"/>
      <c r="E658" s="8"/>
      <c r="F658" s="136"/>
      <c r="G658" s="8"/>
    </row>
    <row r="659">
      <c r="A659" s="8"/>
      <c r="C659" s="137"/>
      <c r="D659" s="8"/>
      <c r="E659" s="8"/>
      <c r="F659" s="136"/>
      <c r="G659" s="8"/>
    </row>
    <row r="660">
      <c r="A660" s="8"/>
      <c r="C660" s="137"/>
      <c r="D660" s="8"/>
      <c r="E660" s="8"/>
      <c r="F660" s="136"/>
      <c r="G660" s="8"/>
    </row>
    <row r="661">
      <c r="A661" s="8"/>
      <c r="C661" s="137"/>
      <c r="D661" s="8"/>
      <c r="E661" s="8"/>
      <c r="F661" s="136"/>
      <c r="G661" s="8"/>
    </row>
    <row r="662">
      <c r="A662" s="8"/>
      <c r="C662" s="137"/>
      <c r="D662" s="8"/>
      <c r="E662" s="8"/>
      <c r="F662" s="136"/>
      <c r="G662" s="8"/>
    </row>
    <row r="663">
      <c r="A663" s="8"/>
      <c r="C663" s="137"/>
      <c r="D663" s="8"/>
      <c r="E663" s="8"/>
      <c r="F663" s="136"/>
      <c r="G663" s="8"/>
    </row>
    <row r="664">
      <c r="A664" s="8"/>
      <c r="C664" s="137"/>
      <c r="D664" s="8"/>
      <c r="E664" s="8"/>
      <c r="F664" s="136"/>
      <c r="G664" s="8"/>
    </row>
    <row r="665">
      <c r="A665" s="8"/>
      <c r="C665" s="137"/>
      <c r="D665" s="8"/>
      <c r="E665" s="8"/>
      <c r="F665" s="136"/>
      <c r="G665" s="8"/>
    </row>
    <row r="666">
      <c r="A666" s="8"/>
      <c r="C666" s="137"/>
      <c r="D666" s="8"/>
      <c r="E666" s="8"/>
      <c r="F666" s="136"/>
      <c r="G666" s="8"/>
    </row>
    <row r="667">
      <c r="A667" s="8"/>
      <c r="C667" s="137"/>
      <c r="D667" s="8"/>
      <c r="E667" s="8"/>
      <c r="F667" s="136"/>
      <c r="G667" s="8"/>
    </row>
    <row r="668">
      <c r="A668" s="8"/>
      <c r="C668" s="137"/>
      <c r="D668" s="8"/>
      <c r="E668" s="8"/>
      <c r="F668" s="136"/>
      <c r="G668" s="8"/>
    </row>
    <row r="669">
      <c r="A669" s="8"/>
      <c r="C669" s="137"/>
      <c r="D669" s="8"/>
      <c r="E669" s="8"/>
      <c r="F669" s="136"/>
      <c r="G669" s="8"/>
    </row>
    <row r="670">
      <c r="A670" s="8"/>
      <c r="C670" s="137"/>
      <c r="D670" s="8"/>
      <c r="E670" s="8"/>
      <c r="F670" s="136"/>
      <c r="G670" s="8"/>
    </row>
    <row r="671">
      <c r="A671" s="8"/>
      <c r="C671" s="137"/>
      <c r="D671" s="8"/>
      <c r="E671" s="8"/>
      <c r="F671" s="136"/>
      <c r="G671" s="8"/>
    </row>
    <row r="672">
      <c r="A672" s="8"/>
      <c r="C672" s="137"/>
      <c r="D672" s="8"/>
      <c r="E672" s="8"/>
      <c r="F672" s="136"/>
      <c r="G672" s="8"/>
    </row>
    <row r="673">
      <c r="A673" s="8"/>
      <c r="C673" s="137"/>
      <c r="D673" s="8"/>
      <c r="E673" s="8"/>
      <c r="F673" s="136"/>
      <c r="G673" s="8"/>
    </row>
    <row r="674">
      <c r="A674" s="8"/>
      <c r="C674" s="137"/>
      <c r="D674" s="8"/>
      <c r="E674" s="8"/>
      <c r="F674" s="136"/>
      <c r="G674" s="8"/>
    </row>
    <row r="675">
      <c r="A675" s="8"/>
      <c r="C675" s="137"/>
      <c r="D675" s="8"/>
      <c r="E675" s="8"/>
      <c r="F675" s="136"/>
      <c r="G675" s="8"/>
    </row>
    <row r="676">
      <c r="A676" s="8"/>
      <c r="C676" s="137"/>
      <c r="D676" s="8"/>
      <c r="E676" s="8"/>
      <c r="F676" s="136"/>
      <c r="G676" s="8"/>
    </row>
    <row r="677">
      <c r="A677" s="8"/>
      <c r="C677" s="137"/>
      <c r="D677" s="8"/>
      <c r="E677" s="8"/>
      <c r="F677" s="136"/>
      <c r="G677" s="8"/>
    </row>
    <row r="678">
      <c r="A678" s="8"/>
      <c r="C678" s="137"/>
      <c r="D678" s="8"/>
      <c r="E678" s="8"/>
      <c r="F678" s="136"/>
      <c r="G678" s="8"/>
    </row>
    <row r="679">
      <c r="A679" s="8"/>
      <c r="C679" s="137"/>
      <c r="D679" s="8"/>
      <c r="E679" s="8"/>
      <c r="F679" s="136"/>
      <c r="G679" s="8"/>
    </row>
    <row r="680">
      <c r="A680" s="8"/>
      <c r="C680" s="137"/>
      <c r="D680" s="8"/>
      <c r="E680" s="8"/>
      <c r="F680" s="136"/>
      <c r="G680" s="8"/>
    </row>
    <row r="681">
      <c r="A681" s="8"/>
      <c r="C681" s="137"/>
      <c r="D681" s="8"/>
      <c r="E681" s="8"/>
      <c r="F681" s="136"/>
      <c r="G681" s="8"/>
    </row>
    <row r="682">
      <c r="A682" s="8"/>
      <c r="C682" s="137"/>
      <c r="D682" s="8"/>
      <c r="E682" s="8"/>
      <c r="F682" s="136"/>
      <c r="G682" s="8"/>
    </row>
    <row r="683">
      <c r="A683" s="8"/>
      <c r="C683" s="137"/>
      <c r="D683" s="8"/>
      <c r="E683" s="8"/>
      <c r="F683" s="136"/>
      <c r="G683" s="8"/>
    </row>
    <row r="684">
      <c r="A684" s="8"/>
      <c r="C684" s="137"/>
      <c r="D684" s="8"/>
      <c r="E684" s="8"/>
      <c r="F684" s="136"/>
      <c r="G684" s="8"/>
    </row>
    <row r="685">
      <c r="A685" s="8"/>
      <c r="C685" s="137"/>
      <c r="D685" s="8"/>
      <c r="E685" s="8"/>
      <c r="F685" s="136"/>
      <c r="G685" s="8"/>
    </row>
    <row r="686">
      <c r="A686" s="8"/>
      <c r="C686" s="137"/>
      <c r="D686" s="8"/>
      <c r="E686" s="8"/>
      <c r="F686" s="136"/>
      <c r="G686" s="8"/>
    </row>
    <row r="687">
      <c r="A687" s="8"/>
      <c r="C687" s="137"/>
      <c r="D687" s="8"/>
      <c r="E687" s="8"/>
      <c r="F687" s="136"/>
      <c r="G687" s="8"/>
    </row>
    <row r="688">
      <c r="A688" s="8"/>
      <c r="C688" s="137"/>
      <c r="D688" s="8"/>
      <c r="E688" s="8"/>
      <c r="F688" s="136"/>
      <c r="G688" s="8"/>
    </row>
    <row r="689">
      <c r="A689" s="8"/>
      <c r="C689" s="137"/>
      <c r="D689" s="8"/>
      <c r="E689" s="8"/>
      <c r="F689" s="136"/>
      <c r="G689" s="8"/>
    </row>
    <row r="690">
      <c r="A690" s="8"/>
      <c r="C690" s="137"/>
      <c r="D690" s="8"/>
      <c r="E690" s="8"/>
      <c r="F690" s="136"/>
      <c r="G690" s="8"/>
    </row>
    <row r="691">
      <c r="A691" s="8"/>
      <c r="C691" s="137"/>
      <c r="D691" s="8"/>
      <c r="E691" s="8"/>
      <c r="F691" s="136"/>
      <c r="G691" s="8"/>
    </row>
    <row r="692">
      <c r="A692" s="8"/>
      <c r="C692" s="137"/>
      <c r="D692" s="8"/>
      <c r="E692" s="8"/>
      <c r="F692" s="136"/>
      <c r="G692" s="8"/>
    </row>
    <row r="693">
      <c r="A693" s="8"/>
      <c r="C693" s="137"/>
      <c r="D693" s="8"/>
      <c r="E693" s="8"/>
      <c r="F693" s="136"/>
      <c r="G693" s="8"/>
    </row>
    <row r="694">
      <c r="A694" s="8"/>
      <c r="C694" s="137"/>
      <c r="D694" s="8"/>
      <c r="E694" s="8"/>
      <c r="F694" s="136"/>
      <c r="G694" s="8"/>
    </row>
    <row r="695">
      <c r="A695" s="8"/>
      <c r="C695" s="137"/>
      <c r="D695" s="8"/>
      <c r="E695" s="8"/>
      <c r="F695" s="136"/>
      <c r="G695" s="8"/>
    </row>
    <row r="696">
      <c r="A696" s="8"/>
      <c r="C696" s="137"/>
      <c r="D696" s="8"/>
      <c r="E696" s="8"/>
      <c r="F696" s="136"/>
      <c r="G696" s="8"/>
    </row>
    <row r="697">
      <c r="A697" s="8"/>
      <c r="C697" s="137"/>
      <c r="D697" s="8"/>
      <c r="E697" s="8"/>
      <c r="F697" s="136"/>
      <c r="G697" s="8"/>
    </row>
    <row r="698">
      <c r="A698" s="8"/>
      <c r="C698" s="137"/>
      <c r="D698" s="8"/>
      <c r="E698" s="8"/>
      <c r="F698" s="136"/>
      <c r="G698" s="8"/>
    </row>
    <row r="699">
      <c r="A699" s="8"/>
      <c r="C699" s="137"/>
      <c r="D699" s="8"/>
      <c r="E699" s="8"/>
      <c r="F699" s="136"/>
      <c r="G699" s="8"/>
    </row>
    <row r="700">
      <c r="A700" s="8"/>
      <c r="C700" s="137"/>
      <c r="D700" s="8"/>
      <c r="E700" s="8"/>
      <c r="F700" s="136"/>
      <c r="G700" s="8"/>
    </row>
    <row r="701">
      <c r="A701" s="8"/>
      <c r="C701" s="137"/>
      <c r="D701" s="8"/>
      <c r="E701" s="8"/>
      <c r="F701" s="136"/>
      <c r="G701" s="8"/>
    </row>
    <row r="702">
      <c r="A702" s="8"/>
      <c r="C702" s="137"/>
      <c r="D702" s="8"/>
      <c r="E702" s="8"/>
      <c r="F702" s="136"/>
      <c r="G702" s="8"/>
    </row>
    <row r="703">
      <c r="A703" s="8"/>
      <c r="C703" s="137"/>
      <c r="D703" s="8"/>
      <c r="E703" s="8"/>
      <c r="F703" s="136"/>
      <c r="G703" s="8"/>
    </row>
    <row r="704">
      <c r="A704" s="8"/>
      <c r="C704" s="137"/>
      <c r="D704" s="8"/>
      <c r="E704" s="8"/>
      <c r="F704" s="136"/>
      <c r="G704" s="8"/>
    </row>
    <row r="705">
      <c r="A705" s="8"/>
      <c r="C705" s="137"/>
      <c r="D705" s="8"/>
      <c r="E705" s="8"/>
      <c r="F705" s="136"/>
      <c r="G705" s="8"/>
    </row>
    <row r="706">
      <c r="A706" s="8"/>
      <c r="C706" s="137"/>
      <c r="D706" s="8"/>
      <c r="E706" s="8"/>
      <c r="F706" s="136"/>
      <c r="G706" s="8"/>
    </row>
    <row r="707">
      <c r="A707" s="8"/>
      <c r="C707" s="137"/>
      <c r="D707" s="8"/>
      <c r="E707" s="8"/>
      <c r="F707" s="136"/>
      <c r="G707" s="8"/>
    </row>
    <row r="708">
      <c r="A708" s="8"/>
      <c r="C708" s="137"/>
      <c r="D708" s="8"/>
      <c r="E708" s="8"/>
      <c r="F708" s="136"/>
      <c r="G708" s="8"/>
    </row>
    <row r="709">
      <c r="A709" s="8"/>
      <c r="C709" s="137"/>
      <c r="D709" s="8"/>
      <c r="E709" s="8"/>
      <c r="F709" s="136"/>
      <c r="G709" s="8"/>
    </row>
    <row r="710">
      <c r="A710" s="8"/>
      <c r="C710" s="137"/>
      <c r="D710" s="8"/>
      <c r="E710" s="8"/>
      <c r="F710" s="136"/>
      <c r="G710" s="8"/>
    </row>
    <row r="711">
      <c r="A711" s="8"/>
      <c r="C711" s="137"/>
      <c r="D711" s="8"/>
      <c r="E711" s="8"/>
      <c r="F711" s="136"/>
      <c r="G711" s="8"/>
    </row>
    <row r="712">
      <c r="A712" s="8"/>
      <c r="C712" s="137"/>
      <c r="D712" s="8"/>
      <c r="E712" s="8"/>
      <c r="F712" s="136"/>
      <c r="G712" s="8"/>
    </row>
    <row r="713">
      <c r="A713" s="8"/>
      <c r="C713" s="137"/>
      <c r="D713" s="8"/>
      <c r="E713" s="8"/>
      <c r="F713" s="136"/>
      <c r="G713" s="8"/>
    </row>
    <row r="714">
      <c r="A714" s="8"/>
      <c r="C714" s="137"/>
      <c r="D714" s="8"/>
      <c r="E714" s="8"/>
      <c r="F714" s="136"/>
      <c r="G714" s="8"/>
    </row>
    <row r="715">
      <c r="A715" s="8"/>
      <c r="C715" s="137"/>
      <c r="D715" s="8"/>
      <c r="E715" s="8"/>
      <c r="F715" s="136"/>
      <c r="G715" s="8"/>
    </row>
    <row r="716">
      <c r="A716" s="8"/>
      <c r="C716" s="137"/>
      <c r="D716" s="8"/>
      <c r="E716" s="8"/>
      <c r="F716" s="136"/>
      <c r="G716" s="8"/>
    </row>
    <row r="717">
      <c r="A717" s="8"/>
      <c r="C717" s="137"/>
      <c r="D717" s="8"/>
      <c r="E717" s="8"/>
      <c r="F717" s="136"/>
      <c r="G717" s="8"/>
    </row>
    <row r="718">
      <c r="A718" s="8"/>
      <c r="C718" s="137"/>
      <c r="D718" s="8"/>
      <c r="E718" s="8"/>
      <c r="F718" s="136"/>
      <c r="G718" s="8"/>
    </row>
    <row r="719">
      <c r="A719" s="8"/>
      <c r="C719" s="137"/>
      <c r="D719" s="8"/>
      <c r="E719" s="8"/>
      <c r="F719" s="136"/>
      <c r="G719" s="8"/>
    </row>
    <row r="720">
      <c r="A720" s="8"/>
      <c r="C720" s="137"/>
      <c r="D720" s="8"/>
      <c r="E720" s="8"/>
      <c r="F720" s="136"/>
      <c r="G720" s="8"/>
    </row>
    <row r="721">
      <c r="A721" s="8"/>
      <c r="C721" s="137"/>
      <c r="D721" s="8"/>
      <c r="E721" s="8"/>
      <c r="F721" s="136"/>
      <c r="G721" s="8"/>
    </row>
    <row r="722">
      <c r="A722" s="8"/>
      <c r="C722" s="137"/>
      <c r="D722" s="8"/>
      <c r="E722" s="8"/>
      <c r="F722" s="136"/>
      <c r="G722" s="8"/>
    </row>
    <row r="723">
      <c r="A723" s="8"/>
      <c r="C723" s="137"/>
      <c r="D723" s="8"/>
      <c r="E723" s="8"/>
      <c r="F723" s="136"/>
      <c r="G723" s="8"/>
    </row>
    <row r="724">
      <c r="A724" s="8"/>
      <c r="C724" s="137"/>
      <c r="D724" s="8"/>
      <c r="E724" s="8"/>
      <c r="F724" s="136"/>
      <c r="G724" s="8"/>
    </row>
    <row r="725">
      <c r="A725" s="8"/>
      <c r="C725" s="137"/>
      <c r="D725" s="8"/>
      <c r="E725" s="8"/>
      <c r="F725" s="136"/>
      <c r="G725" s="8"/>
    </row>
    <row r="726">
      <c r="A726" s="8"/>
      <c r="C726" s="137"/>
      <c r="D726" s="8"/>
      <c r="E726" s="8"/>
      <c r="F726" s="136"/>
      <c r="G726" s="8"/>
    </row>
    <row r="727">
      <c r="A727" s="8"/>
      <c r="C727" s="137"/>
      <c r="D727" s="8"/>
      <c r="E727" s="8"/>
      <c r="F727" s="136"/>
      <c r="G727" s="8"/>
    </row>
    <row r="728">
      <c r="A728" s="8"/>
      <c r="C728" s="137"/>
      <c r="D728" s="8"/>
      <c r="E728" s="8"/>
      <c r="F728" s="136"/>
      <c r="G728" s="8"/>
    </row>
    <row r="729">
      <c r="A729" s="8"/>
      <c r="C729" s="137"/>
      <c r="D729" s="8"/>
      <c r="E729" s="8"/>
      <c r="F729" s="136"/>
      <c r="G729" s="8"/>
    </row>
    <row r="730">
      <c r="A730" s="8"/>
      <c r="C730" s="137"/>
      <c r="D730" s="8"/>
      <c r="E730" s="8"/>
      <c r="F730" s="136"/>
      <c r="G730" s="8"/>
    </row>
    <row r="731">
      <c r="A731" s="8"/>
      <c r="C731" s="137"/>
      <c r="D731" s="8"/>
      <c r="E731" s="8"/>
      <c r="F731" s="136"/>
      <c r="G731" s="8"/>
    </row>
    <row r="732">
      <c r="A732" s="8"/>
      <c r="C732" s="137"/>
      <c r="D732" s="8"/>
      <c r="E732" s="8"/>
      <c r="F732" s="136"/>
      <c r="G732" s="8"/>
    </row>
    <row r="733">
      <c r="A733" s="8"/>
      <c r="C733" s="137"/>
      <c r="D733" s="8"/>
      <c r="E733" s="8"/>
      <c r="F733" s="136"/>
      <c r="G733" s="8"/>
    </row>
    <row r="734">
      <c r="A734" s="8"/>
      <c r="C734" s="137"/>
      <c r="D734" s="8"/>
      <c r="E734" s="8"/>
      <c r="F734" s="136"/>
      <c r="G734" s="8"/>
    </row>
    <row r="735">
      <c r="A735" s="8"/>
      <c r="C735" s="137"/>
      <c r="D735" s="8"/>
      <c r="E735" s="8"/>
      <c r="F735" s="136"/>
      <c r="G735" s="8"/>
    </row>
    <row r="736">
      <c r="A736" s="8"/>
      <c r="C736" s="137"/>
      <c r="D736" s="8"/>
      <c r="E736" s="8"/>
      <c r="F736" s="136"/>
      <c r="G736" s="8"/>
    </row>
    <row r="737">
      <c r="A737" s="8"/>
      <c r="C737" s="137"/>
      <c r="D737" s="8"/>
      <c r="E737" s="8"/>
      <c r="F737" s="136"/>
      <c r="G737" s="8"/>
    </row>
    <row r="738">
      <c r="A738" s="8"/>
      <c r="C738" s="137"/>
      <c r="D738" s="8"/>
      <c r="E738" s="8"/>
      <c r="F738" s="136"/>
      <c r="G738" s="8"/>
    </row>
    <row r="739">
      <c r="A739" s="8"/>
      <c r="C739" s="137"/>
      <c r="D739" s="8"/>
      <c r="E739" s="8"/>
      <c r="F739" s="136"/>
      <c r="G739" s="8"/>
    </row>
    <row r="740">
      <c r="A740" s="8"/>
      <c r="C740" s="137"/>
      <c r="D740" s="8"/>
      <c r="E740" s="8"/>
      <c r="F740" s="136"/>
      <c r="G740" s="8"/>
    </row>
    <row r="741">
      <c r="A741" s="8"/>
      <c r="C741" s="137"/>
      <c r="D741" s="8"/>
      <c r="E741" s="8"/>
      <c r="F741" s="136"/>
      <c r="G741" s="8"/>
    </row>
    <row r="742">
      <c r="A742" s="8"/>
      <c r="C742" s="137"/>
      <c r="D742" s="8"/>
      <c r="E742" s="8"/>
      <c r="F742" s="136"/>
      <c r="G742" s="8"/>
    </row>
    <row r="743">
      <c r="A743" s="8"/>
      <c r="C743" s="137"/>
      <c r="D743" s="8"/>
      <c r="E743" s="8"/>
      <c r="F743" s="136"/>
      <c r="G743" s="8"/>
    </row>
    <row r="744">
      <c r="A744" s="8"/>
      <c r="C744" s="137"/>
      <c r="D744" s="8"/>
      <c r="E744" s="8"/>
      <c r="F744" s="136"/>
      <c r="G744" s="8"/>
    </row>
    <row r="745">
      <c r="A745" s="8"/>
      <c r="C745" s="137"/>
      <c r="D745" s="8"/>
      <c r="E745" s="8"/>
      <c r="F745" s="136"/>
      <c r="G745" s="8"/>
    </row>
    <row r="746">
      <c r="A746" s="8"/>
      <c r="C746" s="137"/>
      <c r="D746" s="8"/>
      <c r="E746" s="8"/>
      <c r="F746" s="136"/>
      <c r="G746" s="8"/>
    </row>
    <row r="747">
      <c r="A747" s="8"/>
      <c r="C747" s="137"/>
      <c r="D747" s="8"/>
      <c r="E747" s="8"/>
      <c r="F747" s="136"/>
      <c r="G747" s="8"/>
    </row>
    <row r="748">
      <c r="A748" s="8"/>
      <c r="C748" s="137"/>
      <c r="D748" s="8"/>
      <c r="E748" s="8"/>
      <c r="F748" s="136"/>
      <c r="G748" s="8"/>
    </row>
    <row r="749">
      <c r="A749" s="8"/>
      <c r="C749" s="137"/>
      <c r="D749" s="8"/>
      <c r="E749" s="8"/>
      <c r="F749" s="136"/>
      <c r="G749" s="8"/>
    </row>
    <row r="750">
      <c r="A750" s="8"/>
      <c r="C750" s="137"/>
      <c r="D750" s="8"/>
      <c r="E750" s="8"/>
      <c r="F750" s="136"/>
      <c r="G750" s="8"/>
    </row>
    <row r="751">
      <c r="A751" s="8"/>
      <c r="C751" s="137"/>
      <c r="D751" s="8"/>
      <c r="E751" s="8"/>
      <c r="F751" s="136"/>
      <c r="G751" s="8"/>
    </row>
    <row r="752">
      <c r="A752" s="8"/>
      <c r="C752" s="137"/>
      <c r="D752" s="8"/>
      <c r="E752" s="8"/>
      <c r="F752" s="136"/>
      <c r="G752" s="8"/>
    </row>
    <row r="753">
      <c r="A753" s="8"/>
      <c r="C753" s="137"/>
      <c r="D753" s="8"/>
      <c r="E753" s="8"/>
      <c r="F753" s="136"/>
      <c r="G753" s="8"/>
    </row>
    <row r="754">
      <c r="A754" s="8"/>
      <c r="C754" s="137"/>
      <c r="D754" s="8"/>
      <c r="E754" s="8"/>
      <c r="F754" s="136"/>
      <c r="G754" s="8"/>
    </row>
    <row r="755">
      <c r="A755" s="8"/>
      <c r="C755" s="137"/>
      <c r="D755" s="8"/>
      <c r="E755" s="8"/>
      <c r="F755" s="136"/>
      <c r="G755" s="8"/>
    </row>
    <row r="756">
      <c r="A756" s="8"/>
      <c r="C756" s="137"/>
      <c r="D756" s="8"/>
      <c r="E756" s="8"/>
      <c r="F756" s="136"/>
      <c r="G756" s="8"/>
    </row>
    <row r="757">
      <c r="A757" s="8"/>
      <c r="C757" s="137"/>
      <c r="D757" s="8"/>
      <c r="E757" s="8"/>
      <c r="F757" s="136"/>
      <c r="G757" s="8"/>
    </row>
    <row r="758">
      <c r="A758" s="8"/>
      <c r="C758" s="137"/>
      <c r="D758" s="8"/>
      <c r="E758" s="8"/>
      <c r="F758" s="136"/>
      <c r="G758" s="8"/>
    </row>
    <row r="759">
      <c r="A759" s="8"/>
      <c r="C759" s="137"/>
      <c r="D759" s="8"/>
      <c r="E759" s="8"/>
      <c r="F759" s="136"/>
      <c r="G759" s="8"/>
    </row>
    <row r="760">
      <c r="A760" s="8"/>
      <c r="C760" s="137"/>
      <c r="D760" s="8"/>
      <c r="E760" s="8"/>
      <c r="F760" s="136"/>
      <c r="G760" s="8"/>
    </row>
    <row r="761">
      <c r="A761" s="8"/>
      <c r="C761" s="137"/>
      <c r="D761" s="8"/>
      <c r="E761" s="8"/>
      <c r="F761" s="136"/>
      <c r="G761" s="8"/>
    </row>
    <row r="762">
      <c r="A762" s="8"/>
      <c r="C762" s="137"/>
      <c r="D762" s="8"/>
      <c r="E762" s="8"/>
      <c r="F762" s="136"/>
      <c r="G762" s="8"/>
    </row>
    <row r="763">
      <c r="A763" s="8"/>
      <c r="C763" s="137"/>
      <c r="D763" s="8"/>
      <c r="E763" s="8"/>
      <c r="F763" s="136"/>
      <c r="G763" s="8"/>
    </row>
    <row r="764">
      <c r="A764" s="8"/>
      <c r="C764" s="137"/>
      <c r="D764" s="8"/>
      <c r="E764" s="8"/>
      <c r="F764" s="136"/>
      <c r="G764" s="8"/>
    </row>
    <row r="765">
      <c r="A765" s="8"/>
      <c r="C765" s="137"/>
      <c r="D765" s="8"/>
      <c r="E765" s="8"/>
      <c r="F765" s="136"/>
      <c r="G765" s="8"/>
    </row>
    <row r="766">
      <c r="A766" s="8"/>
      <c r="C766" s="137"/>
      <c r="D766" s="8"/>
      <c r="E766" s="8"/>
      <c r="F766" s="136"/>
      <c r="G766" s="8"/>
    </row>
    <row r="767">
      <c r="A767" s="8"/>
      <c r="C767" s="137"/>
      <c r="D767" s="8"/>
      <c r="E767" s="8"/>
      <c r="F767" s="136"/>
      <c r="G767" s="8"/>
    </row>
    <row r="768">
      <c r="A768" s="8"/>
      <c r="C768" s="137"/>
      <c r="D768" s="8"/>
      <c r="E768" s="8"/>
      <c r="F768" s="136"/>
      <c r="G768" s="8"/>
    </row>
    <row r="769">
      <c r="A769" s="8"/>
      <c r="C769" s="137"/>
      <c r="D769" s="8"/>
      <c r="E769" s="8"/>
      <c r="F769" s="136"/>
      <c r="G769" s="8"/>
    </row>
    <row r="770">
      <c r="A770" s="8"/>
      <c r="C770" s="137"/>
      <c r="D770" s="8"/>
      <c r="E770" s="8"/>
      <c r="F770" s="136"/>
      <c r="G770" s="8"/>
    </row>
    <row r="771">
      <c r="A771" s="8"/>
      <c r="C771" s="137"/>
      <c r="D771" s="8"/>
      <c r="E771" s="8"/>
      <c r="F771" s="136"/>
      <c r="G771" s="8"/>
    </row>
    <row r="772">
      <c r="A772" s="8"/>
      <c r="C772" s="137"/>
      <c r="D772" s="8"/>
      <c r="E772" s="8"/>
      <c r="F772" s="136"/>
      <c r="G772" s="8"/>
    </row>
    <row r="773">
      <c r="A773" s="8"/>
      <c r="C773" s="137"/>
      <c r="D773" s="8"/>
      <c r="E773" s="8"/>
      <c r="F773" s="136"/>
      <c r="G773" s="8"/>
    </row>
    <row r="774">
      <c r="A774" s="8"/>
      <c r="C774" s="137"/>
      <c r="D774" s="8"/>
      <c r="E774" s="8"/>
      <c r="F774" s="136"/>
      <c r="G774" s="8"/>
    </row>
    <row r="775">
      <c r="A775" s="8"/>
      <c r="C775" s="137"/>
      <c r="D775" s="8"/>
      <c r="E775" s="8"/>
      <c r="F775" s="136"/>
      <c r="G775" s="8"/>
    </row>
    <row r="776">
      <c r="A776" s="8"/>
      <c r="C776" s="137"/>
      <c r="D776" s="8"/>
      <c r="E776" s="8"/>
      <c r="F776" s="136"/>
      <c r="G776" s="8"/>
    </row>
    <row r="777">
      <c r="A777" s="8"/>
      <c r="C777" s="137"/>
      <c r="D777" s="8"/>
      <c r="E777" s="8"/>
      <c r="F777" s="136"/>
      <c r="G777" s="8"/>
    </row>
    <row r="778">
      <c r="A778" s="8"/>
      <c r="C778" s="137"/>
      <c r="D778" s="8"/>
      <c r="E778" s="8"/>
      <c r="F778" s="136"/>
      <c r="G778" s="8"/>
    </row>
    <row r="779">
      <c r="A779" s="8"/>
      <c r="C779" s="137"/>
      <c r="D779" s="8"/>
      <c r="E779" s="8"/>
      <c r="F779" s="136"/>
      <c r="G779" s="8"/>
    </row>
    <row r="780">
      <c r="A780" s="8"/>
      <c r="C780" s="137"/>
      <c r="D780" s="8"/>
      <c r="E780" s="8"/>
      <c r="F780" s="136"/>
      <c r="G780" s="8"/>
    </row>
    <row r="781">
      <c r="A781" s="8"/>
      <c r="C781" s="137"/>
      <c r="D781" s="8"/>
      <c r="E781" s="8"/>
      <c r="F781" s="136"/>
      <c r="G781" s="8"/>
    </row>
    <row r="782">
      <c r="A782" s="8"/>
      <c r="C782" s="137"/>
      <c r="D782" s="8"/>
      <c r="E782" s="8"/>
      <c r="F782" s="136"/>
      <c r="G782" s="8"/>
    </row>
    <row r="783">
      <c r="A783" s="8"/>
      <c r="C783" s="137"/>
      <c r="D783" s="8"/>
      <c r="E783" s="8"/>
      <c r="F783" s="136"/>
      <c r="G783" s="8"/>
    </row>
    <row r="784">
      <c r="A784" s="8"/>
      <c r="C784" s="137"/>
      <c r="D784" s="8"/>
      <c r="E784" s="8"/>
      <c r="F784" s="136"/>
      <c r="G784" s="8"/>
    </row>
    <row r="785">
      <c r="A785" s="8"/>
      <c r="C785" s="137"/>
      <c r="D785" s="8"/>
      <c r="E785" s="8"/>
      <c r="F785" s="136"/>
      <c r="G785" s="8"/>
    </row>
    <row r="786">
      <c r="A786" s="8"/>
      <c r="C786" s="137"/>
      <c r="D786" s="8"/>
      <c r="E786" s="8"/>
      <c r="F786" s="136"/>
      <c r="G786" s="8"/>
    </row>
    <row r="787">
      <c r="A787" s="8"/>
      <c r="C787" s="137"/>
      <c r="D787" s="8"/>
      <c r="E787" s="8"/>
      <c r="F787" s="136"/>
      <c r="G787" s="8"/>
    </row>
    <row r="788">
      <c r="A788" s="8"/>
      <c r="C788" s="137"/>
      <c r="D788" s="8"/>
      <c r="E788" s="8"/>
      <c r="F788" s="136"/>
      <c r="G788" s="8"/>
    </row>
    <row r="789">
      <c r="A789" s="8"/>
      <c r="C789" s="137"/>
      <c r="D789" s="8"/>
      <c r="E789" s="8"/>
      <c r="F789" s="136"/>
      <c r="G789" s="8"/>
    </row>
    <row r="790">
      <c r="A790" s="8"/>
      <c r="C790" s="137"/>
      <c r="D790" s="8"/>
      <c r="E790" s="8"/>
      <c r="F790" s="136"/>
      <c r="G790" s="8"/>
    </row>
    <row r="791">
      <c r="A791" s="8"/>
      <c r="C791" s="137"/>
      <c r="D791" s="8"/>
      <c r="E791" s="8"/>
      <c r="F791" s="136"/>
      <c r="G791" s="8"/>
    </row>
    <row r="792">
      <c r="A792" s="8"/>
      <c r="C792" s="137"/>
      <c r="D792" s="8"/>
      <c r="E792" s="8"/>
      <c r="F792" s="136"/>
      <c r="G792" s="8"/>
    </row>
    <row r="793">
      <c r="A793" s="8"/>
      <c r="C793" s="137"/>
      <c r="D793" s="8"/>
      <c r="E793" s="8"/>
      <c r="F793" s="136"/>
      <c r="G793" s="8"/>
    </row>
    <row r="794">
      <c r="A794" s="8"/>
      <c r="C794" s="137"/>
      <c r="D794" s="8"/>
      <c r="E794" s="8"/>
      <c r="F794" s="136"/>
      <c r="G794" s="8"/>
    </row>
    <row r="795">
      <c r="A795" s="8"/>
      <c r="C795" s="137"/>
      <c r="D795" s="8"/>
      <c r="E795" s="8"/>
      <c r="F795" s="136"/>
      <c r="G795" s="8"/>
    </row>
    <row r="796">
      <c r="A796" s="8"/>
      <c r="C796" s="137"/>
      <c r="D796" s="8"/>
      <c r="E796" s="8"/>
      <c r="F796" s="136"/>
      <c r="G796" s="8"/>
    </row>
    <row r="797">
      <c r="A797" s="8"/>
      <c r="C797" s="137"/>
      <c r="D797" s="8"/>
      <c r="E797" s="8"/>
      <c r="F797" s="136"/>
      <c r="G797" s="8"/>
    </row>
    <row r="798">
      <c r="A798" s="8"/>
      <c r="C798" s="137"/>
      <c r="D798" s="8"/>
      <c r="E798" s="8"/>
      <c r="F798" s="136"/>
      <c r="G798" s="8"/>
    </row>
    <row r="799">
      <c r="A799" s="8"/>
      <c r="C799" s="137"/>
      <c r="D799" s="8"/>
      <c r="E799" s="8"/>
      <c r="F799" s="136"/>
      <c r="G799" s="8"/>
    </row>
    <row r="800">
      <c r="A800" s="8"/>
      <c r="C800" s="137"/>
      <c r="D800" s="8"/>
      <c r="E800" s="8"/>
      <c r="F800" s="136"/>
      <c r="G800" s="8"/>
    </row>
    <row r="801">
      <c r="A801" s="8"/>
      <c r="C801" s="137"/>
      <c r="D801" s="8"/>
      <c r="E801" s="8"/>
      <c r="F801" s="136"/>
      <c r="G801" s="8"/>
    </row>
    <row r="802">
      <c r="A802" s="8"/>
      <c r="C802" s="137"/>
      <c r="D802" s="8"/>
      <c r="E802" s="8"/>
      <c r="F802" s="136"/>
      <c r="G802" s="8"/>
    </row>
    <row r="803">
      <c r="A803" s="8"/>
      <c r="C803" s="137"/>
      <c r="D803" s="8"/>
      <c r="E803" s="8"/>
      <c r="F803" s="136"/>
      <c r="G803" s="8"/>
    </row>
    <row r="804">
      <c r="A804" s="8"/>
      <c r="C804" s="137"/>
      <c r="D804" s="8"/>
      <c r="E804" s="8"/>
      <c r="F804" s="136"/>
      <c r="G804" s="8"/>
    </row>
    <row r="805">
      <c r="A805" s="8"/>
      <c r="C805" s="137"/>
      <c r="D805" s="8"/>
      <c r="E805" s="8"/>
      <c r="F805" s="136"/>
      <c r="G805" s="8"/>
    </row>
    <row r="806">
      <c r="A806" s="8"/>
      <c r="C806" s="137"/>
      <c r="D806" s="8"/>
      <c r="E806" s="8"/>
      <c r="F806" s="136"/>
      <c r="G806" s="8"/>
    </row>
    <row r="807">
      <c r="A807" s="8"/>
      <c r="C807" s="137"/>
      <c r="D807" s="8"/>
      <c r="E807" s="8"/>
      <c r="F807" s="136"/>
      <c r="G807" s="8"/>
    </row>
    <row r="808">
      <c r="A808" s="8"/>
      <c r="C808" s="137"/>
      <c r="D808" s="8"/>
      <c r="E808" s="8"/>
      <c r="F808" s="136"/>
      <c r="G808" s="8"/>
    </row>
    <row r="809">
      <c r="A809" s="8"/>
      <c r="C809" s="137"/>
      <c r="D809" s="8"/>
      <c r="E809" s="8"/>
      <c r="F809" s="136"/>
      <c r="G809" s="8"/>
    </row>
    <row r="810">
      <c r="A810" s="8"/>
      <c r="C810" s="137"/>
      <c r="D810" s="8"/>
      <c r="E810" s="8"/>
      <c r="F810" s="136"/>
      <c r="G810" s="8"/>
    </row>
    <row r="811">
      <c r="A811" s="8"/>
      <c r="C811" s="137"/>
      <c r="D811" s="8"/>
      <c r="E811" s="8"/>
      <c r="F811" s="136"/>
      <c r="G811" s="8"/>
    </row>
    <row r="812">
      <c r="A812" s="8"/>
      <c r="C812" s="137"/>
      <c r="D812" s="8"/>
      <c r="E812" s="8"/>
      <c r="F812" s="136"/>
      <c r="G812" s="8"/>
    </row>
    <row r="813">
      <c r="A813" s="8"/>
      <c r="C813" s="137"/>
      <c r="D813" s="8"/>
      <c r="E813" s="8"/>
      <c r="F813" s="136"/>
      <c r="G813" s="8"/>
    </row>
    <row r="814">
      <c r="A814" s="8"/>
      <c r="C814" s="137"/>
      <c r="D814" s="8"/>
      <c r="E814" s="8"/>
      <c r="F814" s="136"/>
      <c r="G814" s="8"/>
    </row>
    <row r="815">
      <c r="A815" s="8"/>
      <c r="C815" s="137"/>
      <c r="D815" s="8"/>
      <c r="E815" s="8"/>
      <c r="F815" s="136"/>
      <c r="G815" s="8"/>
    </row>
    <row r="816">
      <c r="A816" s="8"/>
      <c r="C816" s="137"/>
      <c r="D816" s="8"/>
      <c r="E816" s="8"/>
      <c r="F816" s="136"/>
      <c r="G816" s="8"/>
    </row>
    <row r="817">
      <c r="A817" s="8"/>
      <c r="C817" s="137"/>
      <c r="D817" s="8"/>
      <c r="E817" s="8"/>
      <c r="F817" s="136"/>
      <c r="G817" s="8"/>
    </row>
    <row r="818">
      <c r="A818" s="8"/>
      <c r="C818" s="137"/>
      <c r="D818" s="8"/>
      <c r="E818" s="8"/>
      <c r="F818" s="136"/>
      <c r="G818" s="8"/>
    </row>
    <row r="819">
      <c r="A819" s="8"/>
      <c r="C819" s="137"/>
      <c r="D819" s="8"/>
      <c r="E819" s="8"/>
      <c r="F819" s="136"/>
      <c r="G819" s="8"/>
    </row>
    <row r="820">
      <c r="A820" s="8"/>
      <c r="C820" s="137"/>
      <c r="D820" s="8"/>
      <c r="E820" s="8"/>
      <c r="F820" s="136"/>
      <c r="G820" s="8"/>
    </row>
    <row r="821">
      <c r="A821" s="8"/>
      <c r="C821" s="137"/>
      <c r="D821" s="8"/>
      <c r="E821" s="8"/>
      <c r="F821" s="136"/>
      <c r="G821" s="8"/>
    </row>
    <row r="822">
      <c r="A822" s="8"/>
      <c r="C822" s="137"/>
      <c r="D822" s="8"/>
      <c r="E822" s="8"/>
      <c r="F822" s="136"/>
      <c r="G822" s="8"/>
    </row>
    <row r="823">
      <c r="A823" s="8"/>
      <c r="C823" s="137"/>
      <c r="D823" s="8"/>
      <c r="E823" s="8"/>
      <c r="F823" s="136"/>
      <c r="G823" s="8"/>
    </row>
    <row r="824">
      <c r="A824" s="8"/>
      <c r="C824" s="137"/>
      <c r="D824" s="8"/>
      <c r="E824" s="8"/>
      <c r="F824" s="136"/>
      <c r="G824" s="8"/>
    </row>
    <row r="825">
      <c r="A825" s="8"/>
      <c r="C825" s="137"/>
      <c r="D825" s="8"/>
      <c r="E825" s="8"/>
      <c r="F825" s="136"/>
      <c r="G825" s="8"/>
    </row>
    <row r="826">
      <c r="A826" s="8"/>
      <c r="C826" s="137"/>
      <c r="D826" s="8"/>
      <c r="E826" s="8"/>
      <c r="F826" s="136"/>
      <c r="G826" s="8"/>
    </row>
    <row r="827">
      <c r="A827" s="8"/>
      <c r="C827" s="137"/>
      <c r="D827" s="8"/>
      <c r="E827" s="8"/>
      <c r="F827" s="136"/>
      <c r="G827" s="8"/>
    </row>
    <row r="828">
      <c r="A828" s="8"/>
      <c r="C828" s="137"/>
      <c r="D828" s="8"/>
      <c r="E828" s="8"/>
      <c r="F828" s="136"/>
      <c r="G828" s="8"/>
    </row>
    <row r="829">
      <c r="A829" s="8"/>
      <c r="C829" s="137"/>
      <c r="D829" s="8"/>
      <c r="E829" s="8"/>
      <c r="F829" s="136"/>
      <c r="G829" s="8"/>
    </row>
    <row r="830">
      <c r="A830" s="8"/>
      <c r="C830" s="137"/>
      <c r="D830" s="8"/>
      <c r="E830" s="8"/>
      <c r="F830" s="136"/>
      <c r="G830" s="8"/>
    </row>
    <row r="831">
      <c r="A831" s="8"/>
      <c r="C831" s="137"/>
      <c r="D831" s="8"/>
      <c r="E831" s="8"/>
      <c r="F831" s="136"/>
      <c r="G831" s="8"/>
    </row>
    <row r="832">
      <c r="A832" s="8"/>
      <c r="C832" s="137"/>
      <c r="D832" s="8"/>
      <c r="E832" s="8"/>
      <c r="F832" s="136"/>
      <c r="G832" s="8"/>
    </row>
    <row r="833">
      <c r="A833" s="8"/>
      <c r="C833" s="137"/>
      <c r="D833" s="8"/>
      <c r="E833" s="8"/>
      <c r="F833" s="136"/>
      <c r="G833" s="8"/>
    </row>
    <row r="834">
      <c r="A834" s="8"/>
      <c r="C834" s="137"/>
      <c r="D834" s="8"/>
      <c r="E834" s="8"/>
      <c r="F834" s="136"/>
      <c r="G834" s="8"/>
    </row>
    <row r="835">
      <c r="A835" s="8"/>
      <c r="C835" s="137"/>
      <c r="D835" s="8"/>
      <c r="E835" s="8"/>
      <c r="F835" s="136"/>
      <c r="G835" s="8"/>
    </row>
    <row r="836">
      <c r="A836" s="8"/>
      <c r="C836" s="137"/>
      <c r="D836" s="8"/>
      <c r="E836" s="8"/>
      <c r="F836" s="136"/>
      <c r="G836" s="8"/>
    </row>
    <row r="837">
      <c r="A837" s="8"/>
      <c r="C837" s="137"/>
      <c r="D837" s="8"/>
      <c r="E837" s="8"/>
      <c r="F837" s="136"/>
      <c r="G837" s="8"/>
    </row>
    <row r="838">
      <c r="A838" s="8"/>
      <c r="C838" s="137"/>
      <c r="D838" s="8"/>
      <c r="E838" s="8"/>
      <c r="F838" s="136"/>
      <c r="G838" s="8"/>
    </row>
    <row r="839">
      <c r="A839" s="8"/>
      <c r="C839" s="137"/>
      <c r="D839" s="8"/>
      <c r="E839" s="8"/>
      <c r="F839" s="136"/>
      <c r="G839" s="8"/>
    </row>
    <row r="840">
      <c r="A840" s="8"/>
      <c r="C840" s="137"/>
      <c r="D840" s="8"/>
      <c r="E840" s="8"/>
      <c r="F840" s="136"/>
      <c r="G840" s="8"/>
    </row>
    <row r="841">
      <c r="A841" s="8"/>
      <c r="C841" s="137"/>
      <c r="D841" s="8"/>
      <c r="E841" s="8"/>
      <c r="F841" s="136"/>
      <c r="G841" s="8"/>
    </row>
    <row r="842">
      <c r="A842" s="8"/>
      <c r="C842" s="137"/>
      <c r="D842" s="8"/>
      <c r="E842" s="8"/>
      <c r="F842" s="136"/>
      <c r="G842" s="8"/>
    </row>
    <row r="843">
      <c r="A843" s="8"/>
      <c r="C843" s="137"/>
      <c r="D843" s="8"/>
      <c r="E843" s="8"/>
      <c r="F843" s="136"/>
      <c r="G843" s="8"/>
    </row>
    <row r="844">
      <c r="A844" s="8"/>
      <c r="C844" s="137"/>
      <c r="D844" s="8"/>
      <c r="E844" s="8"/>
      <c r="F844" s="136"/>
      <c r="G844" s="8"/>
    </row>
    <row r="845">
      <c r="A845" s="8"/>
      <c r="C845" s="137"/>
      <c r="D845" s="8"/>
      <c r="E845" s="8"/>
      <c r="F845" s="136"/>
      <c r="G845" s="8"/>
    </row>
    <row r="846">
      <c r="A846" s="8"/>
      <c r="C846" s="137"/>
      <c r="D846" s="8"/>
      <c r="E846" s="8"/>
      <c r="F846" s="136"/>
      <c r="G846" s="8"/>
    </row>
    <row r="847">
      <c r="A847" s="8"/>
      <c r="C847" s="137"/>
      <c r="D847" s="8"/>
      <c r="E847" s="8"/>
      <c r="F847" s="136"/>
      <c r="G847" s="8"/>
    </row>
    <row r="848">
      <c r="A848" s="8"/>
      <c r="C848" s="137"/>
      <c r="D848" s="8"/>
      <c r="E848" s="8"/>
      <c r="F848" s="136"/>
      <c r="G848" s="8"/>
    </row>
    <row r="849">
      <c r="A849" s="8"/>
      <c r="C849" s="137"/>
      <c r="D849" s="8"/>
      <c r="E849" s="8"/>
      <c r="F849" s="136"/>
      <c r="G849" s="8"/>
    </row>
    <row r="850">
      <c r="A850" s="8"/>
      <c r="C850" s="137"/>
      <c r="D850" s="8"/>
      <c r="E850" s="8"/>
      <c r="F850" s="136"/>
      <c r="G850" s="8"/>
    </row>
    <row r="851">
      <c r="A851" s="8"/>
      <c r="C851" s="137"/>
      <c r="D851" s="8"/>
      <c r="E851" s="8"/>
      <c r="F851" s="136"/>
      <c r="G851" s="8"/>
    </row>
    <row r="852">
      <c r="A852" s="8"/>
      <c r="C852" s="137"/>
      <c r="D852" s="8"/>
      <c r="E852" s="8"/>
      <c r="F852" s="136"/>
      <c r="G852" s="8"/>
    </row>
    <row r="853">
      <c r="A853" s="8"/>
      <c r="C853" s="137"/>
      <c r="D853" s="8"/>
      <c r="E853" s="8"/>
      <c r="F853" s="136"/>
      <c r="G853" s="8"/>
    </row>
    <row r="854">
      <c r="A854" s="8"/>
      <c r="C854" s="137"/>
      <c r="D854" s="8"/>
      <c r="E854" s="8"/>
      <c r="F854" s="136"/>
      <c r="G854" s="8"/>
    </row>
    <row r="855">
      <c r="A855" s="8"/>
      <c r="C855" s="137"/>
      <c r="D855" s="8"/>
      <c r="E855" s="8"/>
      <c r="F855" s="136"/>
      <c r="G855" s="8"/>
    </row>
    <row r="856">
      <c r="A856" s="8"/>
      <c r="C856" s="137"/>
      <c r="D856" s="8"/>
      <c r="E856" s="8"/>
      <c r="F856" s="136"/>
      <c r="G856" s="8"/>
    </row>
    <row r="857">
      <c r="A857" s="8"/>
      <c r="C857" s="137"/>
      <c r="D857" s="8"/>
      <c r="E857" s="8"/>
      <c r="F857" s="136"/>
      <c r="G857" s="8"/>
    </row>
    <row r="858">
      <c r="A858" s="8"/>
      <c r="C858" s="137"/>
      <c r="D858" s="8"/>
      <c r="E858" s="8"/>
      <c r="F858" s="136"/>
      <c r="G858" s="8"/>
    </row>
    <row r="859">
      <c r="A859" s="8"/>
      <c r="C859" s="137"/>
      <c r="D859" s="8"/>
      <c r="E859" s="8"/>
      <c r="F859" s="136"/>
      <c r="G859" s="8"/>
    </row>
    <row r="860">
      <c r="A860" s="8"/>
      <c r="C860" s="137"/>
      <c r="D860" s="8"/>
      <c r="E860" s="8"/>
      <c r="F860" s="136"/>
      <c r="G860" s="8"/>
    </row>
    <row r="861">
      <c r="A861" s="8"/>
      <c r="C861" s="137"/>
      <c r="D861" s="8"/>
      <c r="E861" s="8"/>
      <c r="F861" s="136"/>
      <c r="G861" s="8"/>
    </row>
    <row r="862">
      <c r="A862" s="8"/>
      <c r="C862" s="137"/>
      <c r="D862" s="8"/>
      <c r="E862" s="8"/>
      <c r="F862" s="136"/>
      <c r="G862" s="8"/>
    </row>
    <row r="863">
      <c r="A863" s="8"/>
      <c r="C863" s="137"/>
      <c r="D863" s="8"/>
      <c r="E863" s="8"/>
      <c r="F863" s="136"/>
      <c r="G863" s="8"/>
    </row>
    <row r="864">
      <c r="A864" s="8"/>
      <c r="C864" s="137"/>
      <c r="D864" s="8"/>
      <c r="E864" s="8"/>
      <c r="F864" s="136"/>
      <c r="G864" s="8"/>
    </row>
    <row r="865">
      <c r="A865" s="8"/>
      <c r="C865" s="137"/>
      <c r="D865" s="8"/>
      <c r="E865" s="8"/>
      <c r="F865" s="136"/>
      <c r="G865" s="8"/>
    </row>
    <row r="866">
      <c r="A866" s="8"/>
      <c r="C866" s="137"/>
      <c r="D866" s="8"/>
      <c r="E866" s="8"/>
      <c r="F866" s="136"/>
      <c r="G866" s="8"/>
    </row>
    <row r="867">
      <c r="A867" s="8"/>
      <c r="C867" s="137"/>
      <c r="D867" s="8"/>
      <c r="E867" s="8"/>
      <c r="F867" s="136"/>
      <c r="G867" s="8"/>
    </row>
    <row r="868">
      <c r="A868" s="8"/>
      <c r="C868" s="137"/>
      <c r="D868" s="8"/>
      <c r="E868" s="8"/>
      <c r="F868" s="136"/>
      <c r="G868" s="8"/>
    </row>
    <row r="869">
      <c r="A869" s="8"/>
      <c r="C869" s="137"/>
      <c r="D869" s="8"/>
      <c r="E869" s="8"/>
      <c r="F869" s="136"/>
      <c r="G869" s="8"/>
    </row>
    <row r="870">
      <c r="A870" s="8"/>
      <c r="C870" s="137"/>
      <c r="D870" s="8"/>
      <c r="E870" s="8"/>
      <c r="F870" s="136"/>
      <c r="G870" s="8"/>
    </row>
    <row r="871">
      <c r="A871" s="8"/>
      <c r="C871" s="137"/>
      <c r="D871" s="8"/>
      <c r="E871" s="8"/>
      <c r="F871" s="136"/>
      <c r="G871" s="8"/>
    </row>
    <row r="872">
      <c r="A872" s="8"/>
      <c r="C872" s="137"/>
      <c r="D872" s="8"/>
      <c r="E872" s="8"/>
      <c r="F872" s="136"/>
      <c r="G872" s="8"/>
    </row>
    <row r="873">
      <c r="A873" s="8"/>
      <c r="C873" s="137"/>
      <c r="D873" s="8"/>
      <c r="E873" s="8"/>
      <c r="F873" s="136"/>
      <c r="G873" s="8"/>
    </row>
    <row r="874">
      <c r="A874" s="8"/>
      <c r="C874" s="137"/>
      <c r="D874" s="8"/>
      <c r="E874" s="8"/>
      <c r="F874" s="136"/>
      <c r="G874" s="8"/>
    </row>
    <row r="875">
      <c r="A875" s="8"/>
      <c r="C875" s="137"/>
      <c r="D875" s="8"/>
      <c r="E875" s="8"/>
      <c r="F875" s="136"/>
      <c r="G875" s="8"/>
    </row>
    <row r="876">
      <c r="A876" s="8"/>
      <c r="C876" s="137"/>
      <c r="D876" s="8"/>
      <c r="E876" s="8"/>
      <c r="F876" s="136"/>
      <c r="G876" s="8"/>
    </row>
    <row r="877">
      <c r="A877" s="8"/>
      <c r="C877" s="137"/>
      <c r="D877" s="8"/>
      <c r="E877" s="8"/>
      <c r="F877" s="136"/>
      <c r="G877" s="8"/>
    </row>
    <row r="878">
      <c r="A878" s="8"/>
      <c r="C878" s="137"/>
      <c r="D878" s="8"/>
      <c r="E878" s="8"/>
      <c r="F878" s="136"/>
      <c r="G878" s="8"/>
    </row>
    <row r="879">
      <c r="A879" s="8"/>
      <c r="C879" s="137"/>
      <c r="D879" s="8"/>
      <c r="E879" s="8"/>
      <c r="F879" s="136"/>
      <c r="G879" s="8"/>
    </row>
    <row r="880">
      <c r="A880" s="8"/>
      <c r="C880" s="137"/>
      <c r="D880" s="8"/>
      <c r="E880" s="8"/>
      <c r="F880" s="136"/>
      <c r="G880" s="8"/>
    </row>
    <row r="881">
      <c r="A881" s="8"/>
      <c r="C881" s="137"/>
      <c r="D881" s="8"/>
      <c r="E881" s="8"/>
      <c r="F881" s="136"/>
      <c r="G881" s="8"/>
    </row>
    <row r="882">
      <c r="A882" s="8"/>
      <c r="C882" s="137"/>
      <c r="D882" s="8"/>
      <c r="E882" s="8"/>
      <c r="F882" s="136"/>
      <c r="G882" s="8"/>
    </row>
    <row r="883">
      <c r="A883" s="8"/>
      <c r="C883" s="137"/>
      <c r="D883" s="8"/>
      <c r="E883" s="8"/>
      <c r="F883" s="136"/>
      <c r="G883" s="8"/>
    </row>
    <row r="884">
      <c r="A884" s="8"/>
      <c r="C884" s="137"/>
      <c r="D884" s="8"/>
      <c r="E884" s="8"/>
      <c r="F884" s="136"/>
      <c r="G884" s="8"/>
    </row>
    <row r="885">
      <c r="A885" s="8"/>
      <c r="C885" s="137"/>
      <c r="D885" s="8"/>
      <c r="E885" s="8"/>
      <c r="F885" s="136"/>
      <c r="G885" s="8"/>
    </row>
    <row r="886">
      <c r="A886" s="8"/>
      <c r="C886" s="137"/>
      <c r="D886" s="8"/>
      <c r="E886" s="8"/>
      <c r="F886" s="136"/>
      <c r="G886" s="8"/>
    </row>
    <row r="887">
      <c r="A887" s="8"/>
      <c r="C887" s="137"/>
      <c r="D887" s="8"/>
      <c r="E887" s="8"/>
      <c r="F887" s="136"/>
      <c r="G887" s="8"/>
    </row>
    <row r="888">
      <c r="A888" s="8"/>
      <c r="C888" s="137"/>
      <c r="D888" s="8"/>
      <c r="E888" s="8"/>
      <c r="F888" s="136"/>
      <c r="G888" s="8"/>
    </row>
    <row r="889">
      <c r="A889" s="8"/>
      <c r="C889" s="137"/>
      <c r="D889" s="8"/>
      <c r="E889" s="8"/>
      <c r="F889" s="136"/>
      <c r="G889" s="8"/>
    </row>
    <row r="890">
      <c r="A890" s="8"/>
      <c r="C890" s="137"/>
      <c r="D890" s="8"/>
      <c r="E890" s="8"/>
      <c r="F890" s="136"/>
      <c r="G890" s="8"/>
    </row>
    <row r="891">
      <c r="A891" s="8"/>
      <c r="C891" s="137"/>
      <c r="D891" s="8"/>
      <c r="E891" s="8"/>
      <c r="F891" s="136"/>
      <c r="G891" s="8"/>
    </row>
    <row r="892">
      <c r="A892" s="8"/>
      <c r="C892" s="137"/>
      <c r="D892" s="8"/>
      <c r="E892" s="8"/>
      <c r="F892" s="136"/>
      <c r="G892" s="8"/>
    </row>
    <row r="893">
      <c r="A893" s="8"/>
      <c r="C893" s="137"/>
      <c r="D893" s="8"/>
      <c r="E893" s="8"/>
      <c r="F893" s="136"/>
      <c r="G893" s="8"/>
    </row>
    <row r="894">
      <c r="A894" s="8"/>
      <c r="C894" s="137"/>
      <c r="D894" s="8"/>
      <c r="E894" s="8"/>
      <c r="F894" s="136"/>
      <c r="G894" s="8"/>
    </row>
    <row r="895">
      <c r="A895" s="8"/>
      <c r="C895" s="137"/>
      <c r="D895" s="8"/>
      <c r="E895" s="8"/>
      <c r="F895" s="136"/>
      <c r="G895" s="8"/>
    </row>
    <row r="896">
      <c r="A896" s="8"/>
      <c r="C896" s="137"/>
      <c r="D896" s="8"/>
      <c r="E896" s="8"/>
      <c r="F896" s="136"/>
      <c r="G896" s="8"/>
    </row>
    <row r="897">
      <c r="A897" s="8"/>
      <c r="C897" s="137"/>
      <c r="D897" s="8"/>
      <c r="E897" s="8"/>
      <c r="F897" s="136"/>
      <c r="G897" s="8"/>
    </row>
    <row r="898">
      <c r="A898" s="8"/>
      <c r="C898" s="137"/>
      <c r="D898" s="8"/>
      <c r="E898" s="8"/>
      <c r="F898" s="136"/>
      <c r="G898" s="8"/>
    </row>
    <row r="899">
      <c r="A899" s="8"/>
      <c r="C899" s="137"/>
      <c r="D899" s="8"/>
      <c r="E899" s="8"/>
      <c r="F899" s="136"/>
      <c r="G899" s="8"/>
    </row>
    <row r="900">
      <c r="A900" s="8"/>
      <c r="C900" s="137"/>
      <c r="D900" s="8"/>
      <c r="E900" s="8"/>
      <c r="F900" s="136"/>
      <c r="G900" s="8"/>
    </row>
    <row r="901">
      <c r="A901" s="8"/>
      <c r="C901" s="137"/>
      <c r="D901" s="8"/>
      <c r="E901" s="8"/>
      <c r="F901" s="136"/>
      <c r="G901" s="8"/>
    </row>
    <row r="902">
      <c r="A902" s="8"/>
      <c r="C902" s="137"/>
      <c r="D902" s="8"/>
      <c r="E902" s="8"/>
      <c r="F902" s="136"/>
      <c r="G902" s="8"/>
    </row>
    <row r="903">
      <c r="A903" s="8"/>
      <c r="C903" s="137"/>
      <c r="D903" s="8"/>
      <c r="E903" s="8"/>
      <c r="F903" s="136"/>
      <c r="G903" s="8"/>
    </row>
    <row r="904">
      <c r="A904" s="8"/>
      <c r="C904" s="137"/>
      <c r="D904" s="8"/>
      <c r="E904" s="8"/>
      <c r="F904" s="136"/>
      <c r="G904" s="8"/>
    </row>
    <row r="905">
      <c r="A905" s="8"/>
      <c r="C905" s="137"/>
      <c r="D905" s="8"/>
      <c r="E905" s="8"/>
      <c r="F905" s="136"/>
      <c r="G905" s="8"/>
    </row>
    <row r="906">
      <c r="A906" s="8"/>
      <c r="C906" s="137"/>
      <c r="D906" s="8"/>
      <c r="E906" s="8"/>
      <c r="F906" s="136"/>
      <c r="G906" s="8"/>
    </row>
    <row r="907">
      <c r="A907" s="8"/>
      <c r="C907" s="137"/>
      <c r="D907" s="8"/>
      <c r="E907" s="8"/>
      <c r="F907" s="136"/>
      <c r="G907" s="8"/>
    </row>
    <row r="908">
      <c r="A908" s="8"/>
      <c r="C908" s="137"/>
      <c r="D908" s="8"/>
      <c r="E908" s="8"/>
      <c r="F908" s="136"/>
      <c r="G908" s="8"/>
    </row>
    <row r="909">
      <c r="A909" s="8"/>
      <c r="C909" s="137"/>
      <c r="D909" s="8"/>
      <c r="E909" s="8"/>
      <c r="F909" s="136"/>
      <c r="G909" s="8"/>
    </row>
    <row r="910">
      <c r="A910" s="8"/>
      <c r="C910" s="137"/>
      <c r="D910" s="8"/>
      <c r="E910" s="8"/>
      <c r="F910" s="136"/>
      <c r="G910" s="8"/>
    </row>
    <row r="911">
      <c r="A911" s="8"/>
      <c r="C911" s="137"/>
      <c r="D911" s="8"/>
      <c r="E911" s="8"/>
      <c r="F911" s="136"/>
      <c r="G911" s="8"/>
    </row>
    <row r="912">
      <c r="A912" s="8"/>
      <c r="C912" s="137"/>
      <c r="D912" s="8"/>
      <c r="E912" s="8"/>
      <c r="F912" s="136"/>
      <c r="G912" s="8"/>
    </row>
    <row r="913">
      <c r="A913" s="8"/>
      <c r="C913" s="137"/>
      <c r="D913" s="8"/>
      <c r="E913" s="8"/>
      <c r="F913" s="136"/>
      <c r="G913" s="8"/>
    </row>
    <row r="914">
      <c r="A914" s="8"/>
      <c r="C914" s="137"/>
      <c r="D914" s="8"/>
      <c r="E914" s="8"/>
      <c r="F914" s="136"/>
      <c r="G914" s="8"/>
    </row>
    <row r="915">
      <c r="A915" s="8"/>
      <c r="C915" s="137"/>
      <c r="D915" s="8"/>
      <c r="E915" s="8"/>
      <c r="F915" s="136"/>
      <c r="G915" s="8"/>
    </row>
    <row r="916">
      <c r="A916" s="8"/>
      <c r="C916" s="137"/>
      <c r="D916" s="8"/>
      <c r="E916" s="8"/>
      <c r="F916" s="136"/>
      <c r="G916" s="8"/>
    </row>
    <row r="917">
      <c r="A917" s="8"/>
      <c r="C917" s="137"/>
      <c r="D917" s="8"/>
      <c r="E917" s="8"/>
      <c r="F917" s="136"/>
      <c r="G917" s="8"/>
    </row>
    <row r="918">
      <c r="A918" s="8"/>
      <c r="C918" s="137"/>
      <c r="D918" s="8"/>
      <c r="E918" s="8"/>
      <c r="F918" s="136"/>
      <c r="G918" s="8"/>
    </row>
    <row r="919">
      <c r="A919" s="8"/>
      <c r="C919" s="137"/>
      <c r="D919" s="8"/>
      <c r="E919" s="8"/>
      <c r="F919" s="136"/>
      <c r="G919" s="8"/>
    </row>
    <row r="920">
      <c r="A920" s="8"/>
      <c r="C920" s="137"/>
      <c r="D920" s="8"/>
      <c r="E920" s="8"/>
      <c r="F920" s="136"/>
      <c r="G920" s="8"/>
    </row>
    <row r="921">
      <c r="A921" s="8"/>
      <c r="C921" s="137"/>
      <c r="D921" s="8"/>
      <c r="E921" s="8"/>
      <c r="F921" s="136"/>
      <c r="G921" s="8"/>
    </row>
    <row r="922">
      <c r="A922" s="8"/>
      <c r="C922" s="137"/>
      <c r="D922" s="8"/>
      <c r="E922" s="8"/>
      <c r="F922" s="136"/>
      <c r="G922" s="8"/>
    </row>
    <row r="923">
      <c r="A923" s="8"/>
      <c r="C923" s="137"/>
      <c r="D923" s="8"/>
      <c r="E923" s="8"/>
      <c r="F923" s="136"/>
      <c r="G923" s="8"/>
    </row>
    <row r="924">
      <c r="A924" s="8"/>
      <c r="C924" s="137"/>
      <c r="D924" s="8"/>
      <c r="E924" s="8"/>
      <c r="F924" s="136"/>
      <c r="G924" s="8"/>
    </row>
    <row r="925">
      <c r="A925" s="8"/>
      <c r="C925" s="137"/>
      <c r="D925" s="8"/>
      <c r="E925" s="8"/>
      <c r="F925" s="136"/>
      <c r="G925" s="8"/>
    </row>
    <row r="926">
      <c r="A926" s="8"/>
      <c r="C926" s="137"/>
      <c r="D926" s="8"/>
      <c r="E926" s="8"/>
      <c r="F926" s="136"/>
      <c r="G926" s="8"/>
    </row>
    <row r="927">
      <c r="A927" s="8"/>
      <c r="C927" s="137"/>
      <c r="D927" s="8"/>
      <c r="E927" s="8"/>
      <c r="F927" s="136"/>
      <c r="G927" s="8"/>
    </row>
    <row r="928">
      <c r="A928" s="8"/>
      <c r="C928" s="137"/>
      <c r="D928" s="8"/>
      <c r="E928" s="8"/>
      <c r="F928" s="136"/>
      <c r="G928" s="8"/>
    </row>
    <row r="929">
      <c r="A929" s="8"/>
      <c r="C929" s="137"/>
      <c r="D929" s="8"/>
      <c r="E929" s="8"/>
      <c r="F929" s="136"/>
      <c r="G929" s="8"/>
    </row>
    <row r="930">
      <c r="A930" s="8"/>
      <c r="C930" s="137"/>
      <c r="D930" s="8"/>
      <c r="E930" s="8"/>
      <c r="F930" s="136"/>
      <c r="G930" s="8"/>
    </row>
    <row r="931">
      <c r="A931" s="8"/>
      <c r="C931" s="137"/>
      <c r="D931" s="8"/>
      <c r="E931" s="8"/>
      <c r="F931" s="136"/>
      <c r="G931" s="8"/>
    </row>
    <row r="932">
      <c r="A932" s="8"/>
      <c r="C932" s="137"/>
      <c r="D932" s="8"/>
      <c r="E932" s="8"/>
      <c r="F932" s="136"/>
      <c r="G932" s="8"/>
    </row>
    <row r="933">
      <c r="A933" s="8"/>
      <c r="C933" s="137"/>
      <c r="D933" s="8"/>
      <c r="E933" s="8"/>
      <c r="F933" s="136"/>
      <c r="G933" s="8"/>
    </row>
    <row r="934">
      <c r="A934" s="8"/>
      <c r="C934" s="137"/>
      <c r="D934" s="8"/>
      <c r="E934" s="8"/>
      <c r="F934" s="136"/>
      <c r="G934" s="8"/>
    </row>
    <row r="935">
      <c r="A935" s="8"/>
      <c r="C935" s="137"/>
      <c r="D935" s="8"/>
      <c r="E935" s="8"/>
      <c r="F935" s="136"/>
      <c r="G935" s="8"/>
    </row>
    <row r="936">
      <c r="A936" s="8"/>
      <c r="C936" s="137"/>
      <c r="D936" s="8"/>
      <c r="E936" s="8"/>
      <c r="F936" s="136"/>
      <c r="G936" s="8"/>
    </row>
    <row r="937">
      <c r="A937" s="8"/>
      <c r="C937" s="137"/>
      <c r="D937" s="8"/>
      <c r="E937" s="8"/>
      <c r="F937" s="136"/>
      <c r="G937" s="8"/>
    </row>
    <row r="938">
      <c r="A938" s="8"/>
      <c r="C938" s="137"/>
      <c r="D938" s="8"/>
      <c r="E938" s="8"/>
      <c r="F938" s="136"/>
      <c r="G938" s="8"/>
    </row>
    <row r="939">
      <c r="A939" s="8"/>
      <c r="C939" s="137"/>
      <c r="D939" s="8"/>
      <c r="E939" s="8"/>
      <c r="F939" s="136"/>
      <c r="G939" s="8"/>
    </row>
    <row r="940">
      <c r="A940" s="8"/>
      <c r="C940" s="137"/>
      <c r="D940" s="8"/>
      <c r="E940" s="8"/>
      <c r="F940" s="136"/>
      <c r="G940" s="8"/>
    </row>
    <row r="941">
      <c r="A941" s="8"/>
      <c r="C941" s="137"/>
      <c r="D941" s="8"/>
      <c r="E941" s="8"/>
      <c r="F941" s="136"/>
      <c r="G941" s="8"/>
    </row>
    <row r="942">
      <c r="A942" s="8"/>
      <c r="C942" s="137"/>
      <c r="D942" s="8"/>
      <c r="E942" s="8"/>
      <c r="F942" s="136"/>
      <c r="G942" s="8"/>
    </row>
    <row r="943">
      <c r="A943" s="8"/>
      <c r="C943" s="137"/>
      <c r="D943" s="8"/>
      <c r="E943" s="8"/>
      <c r="F943" s="136"/>
      <c r="G943" s="8"/>
    </row>
    <row r="944">
      <c r="A944" s="8"/>
      <c r="C944" s="137"/>
      <c r="D944" s="8"/>
      <c r="E944" s="8"/>
      <c r="F944" s="136"/>
      <c r="G944" s="8"/>
    </row>
    <row r="945">
      <c r="A945" s="8"/>
      <c r="C945" s="137"/>
      <c r="D945" s="8"/>
      <c r="E945" s="8"/>
      <c r="F945" s="136"/>
      <c r="G945" s="8"/>
    </row>
    <row r="946">
      <c r="A946" s="8"/>
      <c r="C946" s="137"/>
      <c r="D946" s="8"/>
      <c r="E946" s="8"/>
      <c r="F946" s="136"/>
      <c r="G946" s="8"/>
    </row>
    <row r="947">
      <c r="A947" s="8"/>
      <c r="C947" s="137"/>
      <c r="D947" s="8"/>
      <c r="E947" s="8"/>
      <c r="F947" s="136"/>
      <c r="G947" s="8"/>
    </row>
    <row r="948">
      <c r="A948" s="8"/>
      <c r="C948" s="137"/>
      <c r="D948" s="8"/>
      <c r="E948" s="8"/>
      <c r="F948" s="136"/>
      <c r="G948" s="8"/>
    </row>
    <row r="949">
      <c r="A949" s="8"/>
      <c r="C949" s="137"/>
      <c r="D949" s="8"/>
      <c r="E949" s="8"/>
      <c r="F949" s="136"/>
      <c r="G949" s="8"/>
    </row>
    <row r="950">
      <c r="A950" s="8"/>
      <c r="C950" s="137"/>
      <c r="D950" s="8"/>
      <c r="E950" s="8"/>
      <c r="F950" s="136"/>
      <c r="G950" s="8"/>
    </row>
    <row r="951">
      <c r="A951" s="8"/>
      <c r="C951" s="137"/>
      <c r="D951" s="8"/>
      <c r="E951" s="8"/>
      <c r="F951" s="136"/>
      <c r="G951" s="8"/>
    </row>
    <row r="952">
      <c r="A952" s="8"/>
      <c r="C952" s="137"/>
      <c r="D952" s="8"/>
      <c r="E952" s="8"/>
      <c r="F952" s="136"/>
      <c r="G952" s="8"/>
    </row>
    <row r="953">
      <c r="A953" s="8"/>
      <c r="C953" s="137"/>
      <c r="D953" s="8"/>
      <c r="E953" s="8"/>
      <c r="F953" s="136"/>
      <c r="G953" s="8"/>
    </row>
    <row r="954">
      <c r="A954" s="8"/>
      <c r="C954" s="137"/>
      <c r="D954" s="8"/>
      <c r="E954" s="8"/>
      <c r="F954" s="136"/>
      <c r="G954" s="8"/>
    </row>
    <row r="955">
      <c r="A955" s="8"/>
      <c r="C955" s="137"/>
      <c r="D955" s="8"/>
      <c r="E955" s="8"/>
      <c r="F955" s="136"/>
      <c r="G955" s="8"/>
    </row>
    <row r="956">
      <c r="A956" s="8"/>
      <c r="C956" s="137"/>
      <c r="D956" s="8"/>
      <c r="E956" s="8"/>
      <c r="F956" s="136"/>
      <c r="G956" s="8"/>
    </row>
    <row r="957">
      <c r="A957" s="8"/>
      <c r="C957" s="137"/>
      <c r="D957" s="8"/>
      <c r="E957" s="8"/>
      <c r="F957" s="136"/>
      <c r="G957" s="8"/>
    </row>
    <row r="958">
      <c r="A958" s="8"/>
      <c r="C958" s="137"/>
      <c r="D958" s="8"/>
      <c r="E958" s="8"/>
      <c r="F958" s="136"/>
      <c r="G958" s="8"/>
    </row>
    <row r="959">
      <c r="A959" s="8"/>
      <c r="C959" s="137"/>
      <c r="D959" s="8"/>
      <c r="E959" s="8"/>
      <c r="F959" s="136"/>
      <c r="G959" s="8"/>
    </row>
    <row r="960">
      <c r="A960" s="8"/>
      <c r="C960" s="137"/>
      <c r="D960" s="8"/>
      <c r="E960" s="8"/>
      <c r="F960" s="136"/>
      <c r="G960" s="8"/>
    </row>
    <row r="961">
      <c r="A961" s="8"/>
      <c r="C961" s="137"/>
      <c r="D961" s="8"/>
      <c r="E961" s="8"/>
      <c r="F961" s="136"/>
      <c r="G961" s="8"/>
    </row>
    <row r="962">
      <c r="A962" s="8"/>
      <c r="C962" s="137"/>
      <c r="D962" s="8"/>
      <c r="E962" s="8"/>
      <c r="F962" s="136"/>
      <c r="G962" s="8"/>
    </row>
    <row r="963">
      <c r="A963" s="8"/>
      <c r="C963" s="137"/>
      <c r="D963" s="8"/>
      <c r="E963" s="8"/>
      <c r="F963" s="136"/>
      <c r="G963" s="8"/>
    </row>
    <row r="964">
      <c r="A964" s="8"/>
      <c r="C964" s="137"/>
      <c r="D964" s="8"/>
      <c r="E964" s="8"/>
      <c r="F964" s="136"/>
      <c r="G964" s="8"/>
    </row>
    <row r="965">
      <c r="A965" s="8"/>
      <c r="C965" s="137"/>
      <c r="D965" s="8"/>
      <c r="E965" s="8"/>
      <c r="F965" s="136"/>
      <c r="G965" s="8"/>
    </row>
    <row r="966">
      <c r="A966" s="8"/>
      <c r="C966" s="137"/>
      <c r="D966" s="8"/>
      <c r="E966" s="8"/>
      <c r="F966" s="136"/>
      <c r="G966" s="8"/>
    </row>
    <row r="967">
      <c r="A967" s="8"/>
      <c r="C967" s="137"/>
      <c r="D967" s="8"/>
      <c r="E967" s="8"/>
      <c r="F967" s="136"/>
      <c r="G967" s="8"/>
    </row>
    <row r="968">
      <c r="A968" s="8"/>
      <c r="C968" s="137"/>
      <c r="D968" s="8"/>
      <c r="E968" s="8"/>
      <c r="F968" s="136"/>
      <c r="G968" s="8"/>
    </row>
    <row r="969">
      <c r="A969" s="8"/>
      <c r="C969" s="137"/>
      <c r="D969" s="8"/>
      <c r="E969" s="8"/>
      <c r="F969" s="136"/>
      <c r="G969" s="8"/>
    </row>
    <row r="970">
      <c r="A970" s="8"/>
      <c r="C970" s="137"/>
      <c r="D970" s="8"/>
      <c r="E970" s="8"/>
      <c r="F970" s="136"/>
      <c r="G970" s="8"/>
    </row>
    <row r="971">
      <c r="A971" s="8"/>
      <c r="C971" s="137"/>
      <c r="D971" s="8"/>
      <c r="E971" s="8"/>
      <c r="F971" s="136"/>
      <c r="G971" s="8"/>
    </row>
    <row r="972">
      <c r="A972" s="8"/>
      <c r="C972" s="137"/>
      <c r="D972" s="8"/>
      <c r="E972" s="8"/>
      <c r="F972" s="136"/>
      <c r="G972" s="8"/>
    </row>
    <row r="973">
      <c r="A973" s="8"/>
      <c r="C973" s="137"/>
      <c r="D973" s="8"/>
      <c r="E973" s="8"/>
      <c r="F973" s="136"/>
      <c r="G973" s="8"/>
    </row>
    <row r="974">
      <c r="A974" s="8"/>
      <c r="C974" s="137"/>
      <c r="D974" s="8"/>
      <c r="E974" s="8"/>
      <c r="F974" s="136"/>
      <c r="G974" s="8"/>
    </row>
    <row r="975">
      <c r="A975" s="8"/>
      <c r="C975" s="137"/>
      <c r="D975" s="8"/>
      <c r="E975" s="8"/>
      <c r="F975" s="136"/>
      <c r="G975" s="8"/>
    </row>
  </sheetData>
  <dataValidations>
    <dataValidation type="list" allowBlank="1" showErrorMessage="1" sqref="I2:I66">
      <formula1>"A - On Target,B - Live,C - To Launch,X - Loser/Kill,D - To write/prep,E - Rejected"</formula1>
    </dataValidation>
    <dataValidation type="list" allowBlank="1" showErrorMessage="1" sqref="C2:C975">
      <formula1>"ITERATION,NET NEW "</formula1>
    </dataValidation>
  </dataValidations>
  <hyperlinks>
    <hyperlink r:id="rId4" ref="B24"/>
    <hyperlink r:id="rId5" ref="B25"/>
    <hyperlink r:id="rId6" ref="B29"/>
    <hyperlink r:id="rId7" ref="B30"/>
    <hyperlink r:id="rId8" ref="B31"/>
    <hyperlink r:id="rId9" ref="B32"/>
    <hyperlink r:id="rId10" ref="B33"/>
    <hyperlink r:id="rId11" ref="B34"/>
    <hyperlink r:id="rId12" ref="B35"/>
    <hyperlink r:id="rId13" ref="B36"/>
    <hyperlink r:id="rId14" ref="B37"/>
    <hyperlink r:id="rId15" ref="B38"/>
    <hyperlink r:id="rId16" ref="B39"/>
    <hyperlink r:id="rId17" ref="B40"/>
    <hyperlink r:id="rId18" ref="B41"/>
    <hyperlink r:id="rId19" ref="B42"/>
    <hyperlink r:id="rId20" ref="B43"/>
    <hyperlink r:id="rId21" ref="B44"/>
    <hyperlink r:id="rId22" ref="B46"/>
    <hyperlink r:id="rId23" ref="B54"/>
    <hyperlink r:id="rId24" ref="B55"/>
    <hyperlink r:id="rId25" ref="B56"/>
    <hyperlink r:id="rId26" ref="B57"/>
    <hyperlink r:id="rId27" ref="B59"/>
    <hyperlink r:id="rId28" ref="B60"/>
    <hyperlink r:id="rId29" ref="B66"/>
    <hyperlink r:id="rId30" ref="J69"/>
  </hyperlinks>
  <drawing r:id="rId31"/>
  <legacy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13"/>
    <col customWidth="1" min="3" max="3" width="20.38"/>
    <col hidden="1" min="7" max="7" width="12.63"/>
    <col customWidth="1" min="8" max="8" width="18.88"/>
    <col customWidth="1" min="9" max="9" width="50.13"/>
    <col customWidth="1" min="10" max="10" width="19.25"/>
  </cols>
  <sheetData>
    <row r="1">
      <c r="A1" s="105" t="s">
        <v>134</v>
      </c>
      <c r="B1" s="105" t="s">
        <v>356</v>
      </c>
      <c r="C1" s="105" t="s">
        <v>137</v>
      </c>
      <c r="D1" s="105" t="s">
        <v>142</v>
      </c>
      <c r="E1" s="105" t="s">
        <v>143</v>
      </c>
      <c r="F1" s="105" t="s">
        <v>144</v>
      </c>
      <c r="G1" s="105" t="s">
        <v>357</v>
      </c>
      <c r="H1" s="105" t="s">
        <v>145</v>
      </c>
      <c r="I1" s="105" t="s">
        <v>82</v>
      </c>
      <c r="J1" s="105" t="s">
        <v>439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hidden="1">
      <c r="A2" s="114">
        <v>45908.0</v>
      </c>
      <c r="B2" s="115" t="s">
        <v>440</v>
      </c>
      <c r="C2" s="115" t="s">
        <v>365</v>
      </c>
      <c r="D2" s="89">
        <v>4.0</v>
      </c>
      <c r="E2" s="114">
        <v>45909.0</v>
      </c>
      <c r="F2" s="117"/>
      <c r="G2" s="115" t="s">
        <v>362</v>
      </c>
      <c r="H2" s="115" t="s">
        <v>154</v>
      </c>
      <c r="I2" s="115" t="s">
        <v>441</v>
      </c>
      <c r="J2" s="85"/>
    </row>
    <row r="3" hidden="1">
      <c r="A3" s="114">
        <v>45915.0</v>
      </c>
      <c r="B3" s="131" t="s">
        <v>442</v>
      </c>
      <c r="C3" s="115" t="s">
        <v>365</v>
      </c>
      <c r="D3" s="89">
        <v>17.0</v>
      </c>
      <c r="E3" s="114">
        <v>45919.0</v>
      </c>
      <c r="F3" s="117"/>
      <c r="G3" s="115" t="s">
        <v>443</v>
      </c>
      <c r="H3" s="115" t="s">
        <v>289</v>
      </c>
      <c r="I3" s="115" t="s">
        <v>444</v>
      </c>
      <c r="J3" s="85"/>
    </row>
    <row r="4" hidden="1">
      <c r="A4" s="112">
        <v>45922.0</v>
      </c>
      <c r="B4" s="42" t="s">
        <v>445</v>
      </c>
      <c r="C4" s="4" t="s">
        <v>365</v>
      </c>
      <c r="D4" s="5">
        <v>10.0</v>
      </c>
      <c r="E4" s="112">
        <v>45924.0</v>
      </c>
      <c r="F4" s="8"/>
      <c r="G4" s="4" t="s">
        <v>446</v>
      </c>
      <c r="H4" s="4" t="s">
        <v>154</v>
      </c>
      <c r="I4" s="4" t="s">
        <v>447</v>
      </c>
    </row>
    <row r="5" hidden="1">
      <c r="A5" s="114">
        <v>45922.0</v>
      </c>
      <c r="B5" s="131" t="s">
        <v>448</v>
      </c>
      <c r="C5" s="115" t="s">
        <v>365</v>
      </c>
      <c r="D5" s="89">
        <v>15.0</v>
      </c>
      <c r="E5" s="114">
        <v>45925.0</v>
      </c>
      <c r="F5" s="117"/>
      <c r="G5" s="85"/>
      <c r="H5" s="115" t="s">
        <v>289</v>
      </c>
      <c r="I5" s="115" t="s">
        <v>449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hidden="1">
      <c r="A6" s="112">
        <v>45978.0</v>
      </c>
      <c r="B6" s="42" t="s">
        <v>348</v>
      </c>
      <c r="C6" s="4" t="s">
        <v>365</v>
      </c>
      <c r="D6" s="5">
        <v>14.0</v>
      </c>
      <c r="E6" s="112">
        <v>45979.0</v>
      </c>
      <c r="F6" s="8"/>
      <c r="H6" s="4" t="s">
        <v>289</v>
      </c>
      <c r="I6" s="4" t="s">
        <v>450</v>
      </c>
    </row>
    <row r="7" hidden="1">
      <c r="A7" s="112">
        <v>45978.0</v>
      </c>
      <c r="B7" s="42" t="s">
        <v>349</v>
      </c>
      <c r="C7" s="4" t="s">
        <v>365</v>
      </c>
      <c r="D7" s="5">
        <v>18.0</v>
      </c>
      <c r="E7" s="112">
        <v>45979.0</v>
      </c>
      <c r="F7" s="8"/>
      <c r="H7" s="4" t="s">
        <v>289</v>
      </c>
      <c r="I7" s="4" t="s">
        <v>451</v>
      </c>
    </row>
    <row r="8" hidden="1">
      <c r="A8" s="114">
        <v>45978.0</v>
      </c>
      <c r="B8" s="115" t="s">
        <v>452</v>
      </c>
      <c r="C8" s="115" t="s">
        <v>365</v>
      </c>
      <c r="D8" s="89">
        <v>10.0</v>
      </c>
      <c r="E8" s="114">
        <v>45981.0</v>
      </c>
      <c r="F8" s="117"/>
      <c r="G8" s="85"/>
      <c r="H8" s="115" t="s">
        <v>154</v>
      </c>
      <c r="I8" s="115" t="s">
        <v>453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hidden="1">
      <c r="A9" s="112">
        <v>45985.0</v>
      </c>
      <c r="B9" s="42" t="s">
        <v>350</v>
      </c>
      <c r="C9" s="4" t="s">
        <v>365</v>
      </c>
      <c r="D9" s="5">
        <v>14.0</v>
      </c>
      <c r="E9" s="112">
        <v>45986.0</v>
      </c>
      <c r="F9" s="8"/>
      <c r="H9" s="4" t="s">
        <v>297</v>
      </c>
      <c r="I9" s="4" t="s">
        <v>406</v>
      </c>
    </row>
    <row r="10" hidden="1">
      <c r="A10" s="112">
        <v>45985.0</v>
      </c>
      <c r="B10" s="42" t="s">
        <v>454</v>
      </c>
      <c r="C10" s="4" t="s">
        <v>365</v>
      </c>
      <c r="D10" s="5">
        <v>17.0</v>
      </c>
      <c r="E10" s="112">
        <v>45986.0</v>
      </c>
      <c r="F10" s="8"/>
      <c r="H10" s="4" t="s">
        <v>297</v>
      </c>
      <c r="I10" s="4" t="s">
        <v>406</v>
      </c>
    </row>
    <row r="11" hidden="1">
      <c r="A11" s="112">
        <v>45985.0</v>
      </c>
      <c r="B11" s="108" t="s">
        <v>455</v>
      </c>
      <c r="C11" s="4" t="s">
        <v>365</v>
      </c>
      <c r="D11" s="5">
        <v>5.0</v>
      </c>
      <c r="E11" s="112">
        <v>45987.0</v>
      </c>
      <c r="F11" s="8"/>
      <c r="H11" s="4" t="s">
        <v>154</v>
      </c>
      <c r="I11" s="4" t="s">
        <v>456</v>
      </c>
    </row>
    <row r="12" hidden="1">
      <c r="A12" s="114">
        <v>45985.0</v>
      </c>
      <c r="B12" s="138" t="s">
        <v>457</v>
      </c>
      <c r="C12" s="115" t="s">
        <v>365</v>
      </c>
      <c r="D12" s="89">
        <v>5.0</v>
      </c>
      <c r="E12" s="114">
        <v>45987.0</v>
      </c>
      <c r="F12" s="117"/>
      <c r="G12" s="85"/>
      <c r="H12" s="115" t="s">
        <v>289</v>
      </c>
      <c r="I12" s="115" t="s">
        <v>458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hidden="1">
      <c r="A13" s="112">
        <v>45992.0</v>
      </c>
      <c r="B13" s="42" t="s">
        <v>459</v>
      </c>
      <c r="C13" s="4" t="s">
        <v>365</v>
      </c>
      <c r="D13" s="5">
        <v>17.0</v>
      </c>
      <c r="E13" s="112">
        <v>45992.0</v>
      </c>
      <c r="F13" s="8"/>
      <c r="H13" s="4" t="s">
        <v>297</v>
      </c>
      <c r="I13" s="4" t="s">
        <v>406</v>
      </c>
    </row>
    <row r="14" hidden="1">
      <c r="A14" s="112">
        <v>45992.0</v>
      </c>
      <c r="B14" s="42" t="s">
        <v>460</v>
      </c>
      <c r="C14" s="4" t="s">
        <v>365</v>
      </c>
      <c r="D14" s="5">
        <v>11.0</v>
      </c>
      <c r="E14" s="112">
        <v>45992.0</v>
      </c>
      <c r="F14" s="8"/>
      <c r="H14" s="4" t="s">
        <v>154</v>
      </c>
    </row>
    <row r="15" hidden="1">
      <c r="A15" s="112">
        <v>45992.0</v>
      </c>
      <c r="B15" s="108" t="s">
        <v>461</v>
      </c>
      <c r="C15" s="4" t="s">
        <v>360</v>
      </c>
      <c r="D15" s="5">
        <v>10.0</v>
      </c>
      <c r="E15" s="112">
        <v>45992.0</v>
      </c>
      <c r="F15" s="8"/>
      <c r="H15" s="4" t="s">
        <v>154</v>
      </c>
      <c r="I15" s="4" t="s">
        <v>462</v>
      </c>
      <c r="J15" s="4" t="s">
        <v>463</v>
      </c>
    </row>
    <row r="16" hidden="1">
      <c r="A16" s="112">
        <v>45992.0</v>
      </c>
      <c r="B16" s="108" t="s">
        <v>464</v>
      </c>
      <c r="C16" s="4" t="s">
        <v>360</v>
      </c>
      <c r="D16" s="5">
        <v>5.0</v>
      </c>
      <c r="E16" s="112">
        <v>45992.0</v>
      </c>
      <c r="F16" s="8"/>
      <c r="H16" s="4" t="s">
        <v>289</v>
      </c>
      <c r="I16" s="4" t="s">
        <v>465</v>
      </c>
      <c r="J16" s="4" t="s">
        <v>463</v>
      </c>
    </row>
    <row r="17" hidden="1">
      <c r="A17" s="112">
        <v>45992.0</v>
      </c>
      <c r="B17" s="108" t="s">
        <v>466</v>
      </c>
      <c r="C17" s="4" t="s">
        <v>360</v>
      </c>
      <c r="D17" s="5">
        <v>1.0</v>
      </c>
      <c r="E17" s="112">
        <v>45992.0</v>
      </c>
      <c r="F17" s="8"/>
      <c r="H17" s="4" t="s">
        <v>154</v>
      </c>
      <c r="I17" s="4" t="s">
        <v>467</v>
      </c>
      <c r="J17" s="4" t="s">
        <v>463</v>
      </c>
    </row>
    <row r="18" hidden="1">
      <c r="A18" s="114">
        <v>45992.0</v>
      </c>
      <c r="B18" s="115" t="s">
        <v>468</v>
      </c>
      <c r="C18" s="115" t="s">
        <v>360</v>
      </c>
      <c r="D18" s="89">
        <v>1.0</v>
      </c>
      <c r="E18" s="114">
        <v>45992.0</v>
      </c>
      <c r="F18" s="117"/>
      <c r="G18" s="85"/>
      <c r="H18" s="115" t="s">
        <v>154</v>
      </c>
      <c r="I18" s="115" t="s">
        <v>467</v>
      </c>
      <c r="J18" s="115" t="s">
        <v>469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idden="1">
      <c r="A19" s="112">
        <v>45999.0</v>
      </c>
      <c r="B19" s="4" t="s">
        <v>470</v>
      </c>
      <c r="C19" s="4" t="s">
        <v>365</v>
      </c>
      <c r="D19" s="5">
        <v>15.0</v>
      </c>
      <c r="E19" s="112">
        <v>45999.0</v>
      </c>
      <c r="F19" s="8"/>
      <c r="H19" s="4" t="s">
        <v>154</v>
      </c>
      <c r="I19" s="4" t="s">
        <v>471</v>
      </c>
      <c r="J19" s="4" t="s">
        <v>472</v>
      </c>
      <c r="K19" s="4" t="s">
        <v>473</v>
      </c>
    </row>
    <row r="20" hidden="1">
      <c r="A20" s="112">
        <v>45999.0</v>
      </c>
      <c r="B20" s="4" t="s">
        <v>474</v>
      </c>
      <c r="C20" s="4" t="s">
        <v>365</v>
      </c>
      <c r="D20" s="5">
        <v>15.0</v>
      </c>
      <c r="E20" s="112">
        <v>45999.0</v>
      </c>
      <c r="F20" s="8"/>
      <c r="H20" s="4" t="s">
        <v>154</v>
      </c>
      <c r="I20" s="4" t="s">
        <v>471</v>
      </c>
      <c r="J20" s="4" t="s">
        <v>463</v>
      </c>
      <c r="K20" s="4" t="s">
        <v>475</v>
      </c>
    </row>
    <row r="21" hidden="1">
      <c r="A21" s="112">
        <v>45999.0</v>
      </c>
      <c r="B21" s="4" t="s">
        <v>476</v>
      </c>
      <c r="C21" s="4" t="s">
        <v>365</v>
      </c>
      <c r="D21" s="5">
        <v>15.0</v>
      </c>
      <c r="E21" s="112">
        <v>45999.0</v>
      </c>
      <c r="F21" s="8"/>
      <c r="H21" s="4" t="s">
        <v>154</v>
      </c>
      <c r="I21" s="4" t="s">
        <v>471</v>
      </c>
      <c r="J21" s="4" t="s">
        <v>463</v>
      </c>
      <c r="K21" s="4" t="s">
        <v>477</v>
      </c>
    </row>
    <row r="22" hidden="1">
      <c r="A22" s="112">
        <v>45999.0</v>
      </c>
      <c r="B22" s="4" t="s">
        <v>478</v>
      </c>
      <c r="C22" s="4" t="s">
        <v>360</v>
      </c>
      <c r="D22" s="5">
        <v>5.0</v>
      </c>
      <c r="E22" s="112">
        <v>46006.0</v>
      </c>
      <c r="F22" s="8"/>
      <c r="H22" s="4" t="s">
        <v>289</v>
      </c>
      <c r="I22" s="4" t="s">
        <v>479</v>
      </c>
      <c r="J22" s="4" t="s">
        <v>469</v>
      </c>
    </row>
    <row r="23" hidden="1">
      <c r="A23" s="114">
        <v>45999.0</v>
      </c>
      <c r="B23" s="115" t="s">
        <v>480</v>
      </c>
      <c r="C23" s="115" t="s">
        <v>360</v>
      </c>
      <c r="D23" s="89">
        <v>5.0</v>
      </c>
      <c r="E23" s="114">
        <v>46006.0</v>
      </c>
      <c r="F23" s="117"/>
      <c r="G23" s="85"/>
      <c r="H23" s="115" t="s">
        <v>289</v>
      </c>
      <c r="I23" s="115" t="s">
        <v>481</v>
      </c>
      <c r="J23" s="115" t="s">
        <v>469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idden="1">
      <c r="A24" s="114">
        <v>46006.0</v>
      </c>
      <c r="B24" s="115" t="s">
        <v>482</v>
      </c>
      <c r="C24" s="115" t="s">
        <v>360</v>
      </c>
      <c r="D24" s="89">
        <v>6.0</v>
      </c>
      <c r="E24" s="114">
        <v>46007.0</v>
      </c>
      <c r="F24" s="117"/>
      <c r="G24" s="85"/>
      <c r="H24" s="115" t="s">
        <v>154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hidden="1">
      <c r="A25" s="139">
        <v>46013.0</v>
      </c>
      <c r="B25" s="110" t="s">
        <v>483</v>
      </c>
      <c r="C25" s="95" t="s">
        <v>365</v>
      </c>
      <c r="D25" s="134">
        <v>18.0</v>
      </c>
      <c r="E25" s="139">
        <v>46013.0</v>
      </c>
      <c r="F25" s="134"/>
      <c r="G25" s="95"/>
      <c r="H25" s="133" t="s">
        <v>297</v>
      </c>
      <c r="I25" s="4" t="s">
        <v>406</v>
      </c>
    </row>
    <row r="26" hidden="1">
      <c r="A26" s="139">
        <v>46013.0</v>
      </c>
      <c r="B26" s="110" t="s">
        <v>484</v>
      </c>
      <c r="C26" s="95" t="s">
        <v>365</v>
      </c>
      <c r="D26" s="134">
        <v>9.0</v>
      </c>
      <c r="E26" s="139">
        <v>46013.0</v>
      </c>
      <c r="F26" s="134"/>
      <c r="G26" s="95"/>
      <c r="H26" s="133" t="s">
        <v>297</v>
      </c>
      <c r="I26" s="4" t="s">
        <v>406</v>
      </c>
    </row>
    <row r="27">
      <c r="A27" s="112">
        <v>46013.0</v>
      </c>
      <c r="B27" s="4" t="s">
        <v>485</v>
      </c>
      <c r="C27" s="4" t="s">
        <v>360</v>
      </c>
      <c r="D27" s="5">
        <v>3.0</v>
      </c>
      <c r="E27" s="112">
        <v>46016.0</v>
      </c>
      <c r="F27" s="112">
        <v>46020.0</v>
      </c>
      <c r="H27" s="4" t="s">
        <v>154</v>
      </c>
      <c r="I27" s="4" t="s">
        <v>486</v>
      </c>
    </row>
    <row r="28">
      <c r="A28" s="112">
        <v>46013.0</v>
      </c>
      <c r="B28" s="4" t="s">
        <v>487</v>
      </c>
      <c r="C28" s="4" t="s">
        <v>360</v>
      </c>
      <c r="D28" s="5">
        <v>2.0</v>
      </c>
      <c r="E28" s="112">
        <v>46016.0</v>
      </c>
      <c r="F28" s="112">
        <v>46020.0</v>
      </c>
      <c r="H28" s="4" t="s">
        <v>154</v>
      </c>
      <c r="I28" s="4" t="s">
        <v>488</v>
      </c>
    </row>
    <row r="29">
      <c r="A29" s="125">
        <v>46020.0</v>
      </c>
      <c r="B29" s="127" t="s">
        <v>489</v>
      </c>
      <c r="C29" s="127" t="s">
        <v>360</v>
      </c>
      <c r="D29" s="128">
        <v>4.0</v>
      </c>
      <c r="E29" s="125">
        <v>46023.0</v>
      </c>
      <c r="F29" s="125">
        <v>46026.0</v>
      </c>
      <c r="G29" s="130"/>
      <c r="H29" s="127" t="s">
        <v>182</v>
      </c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</row>
    <row r="30">
      <c r="A30" s="112">
        <v>46020.0</v>
      </c>
      <c r="B30" s="4" t="s">
        <v>490</v>
      </c>
      <c r="C30" s="4" t="s">
        <v>360</v>
      </c>
      <c r="D30" s="5">
        <v>3.0</v>
      </c>
      <c r="E30" s="112">
        <v>46025.0</v>
      </c>
      <c r="F30" s="8"/>
      <c r="H30" s="4" t="s">
        <v>297</v>
      </c>
    </row>
    <row r="31">
      <c r="A31" s="112">
        <v>46020.0</v>
      </c>
      <c r="B31" s="108" t="s">
        <v>491</v>
      </c>
      <c r="C31" s="4" t="s">
        <v>360</v>
      </c>
      <c r="D31" s="5">
        <v>3.0</v>
      </c>
      <c r="E31" s="112">
        <v>46025.0</v>
      </c>
      <c r="F31" s="8"/>
      <c r="H31" s="4" t="s">
        <v>297</v>
      </c>
    </row>
    <row r="32">
      <c r="A32" s="112"/>
      <c r="B32" s="108"/>
      <c r="C32" s="137"/>
      <c r="D32" s="5"/>
      <c r="E32" s="112"/>
      <c r="F32" s="8"/>
      <c r="H32" s="137"/>
    </row>
    <row r="33">
      <c r="A33" s="112"/>
      <c r="C33" s="137"/>
      <c r="D33" s="5"/>
      <c r="E33" s="112"/>
      <c r="F33" s="8"/>
      <c r="H33" s="137"/>
    </row>
    <row r="34">
      <c r="A34" s="139"/>
      <c r="C34" s="137"/>
      <c r="D34" s="134"/>
      <c r="E34" s="139"/>
      <c r="F34" s="134"/>
      <c r="G34" s="95"/>
      <c r="H34" s="133"/>
    </row>
    <row r="35">
      <c r="A35" s="139"/>
      <c r="B35" s="110"/>
      <c r="C35" s="95"/>
      <c r="D35" s="134"/>
      <c r="E35" s="139"/>
      <c r="F35" s="134"/>
      <c r="G35" s="95"/>
      <c r="H35" s="133"/>
    </row>
    <row r="36">
      <c r="A36" s="8"/>
      <c r="C36" s="137"/>
      <c r="D36" s="8"/>
      <c r="E36" s="8"/>
      <c r="F36" s="8"/>
      <c r="H36" s="137"/>
    </row>
    <row r="37">
      <c r="A37" s="8"/>
      <c r="C37" s="137"/>
      <c r="D37" s="8"/>
      <c r="E37" s="8"/>
      <c r="F37" s="8"/>
      <c r="H37" s="137"/>
    </row>
    <row r="38">
      <c r="A38" s="8"/>
      <c r="C38" s="137"/>
      <c r="D38" s="8"/>
      <c r="E38" s="8"/>
      <c r="F38" s="8"/>
      <c r="H38" s="137"/>
    </row>
    <row r="39">
      <c r="A39" s="8"/>
      <c r="C39" s="137"/>
      <c r="D39" s="8"/>
      <c r="E39" s="8"/>
      <c r="F39" s="8"/>
      <c r="H39" s="137"/>
    </row>
    <row r="40">
      <c r="A40" s="8"/>
      <c r="C40" s="137"/>
      <c r="D40" s="8"/>
      <c r="E40" s="8"/>
      <c r="F40" s="8"/>
      <c r="H40" s="137"/>
    </row>
    <row r="41">
      <c r="A41" s="8"/>
      <c r="C41" s="137"/>
      <c r="D41" s="8"/>
      <c r="E41" s="8"/>
      <c r="F41" s="8"/>
      <c r="H41" s="137"/>
    </row>
    <row r="42">
      <c r="A42" s="8"/>
      <c r="C42" s="137"/>
      <c r="D42" s="8"/>
      <c r="E42" s="8"/>
      <c r="F42" s="8"/>
      <c r="H42" s="137"/>
    </row>
    <row r="43">
      <c r="A43" s="8"/>
      <c r="C43" s="137"/>
      <c r="D43" s="8"/>
      <c r="E43" s="8"/>
      <c r="F43" s="8"/>
      <c r="H43" s="137"/>
    </row>
    <row r="44">
      <c r="A44" s="8"/>
      <c r="C44" s="137"/>
      <c r="D44" s="8"/>
      <c r="E44" s="8"/>
      <c r="F44" s="8"/>
      <c r="H44" s="137"/>
    </row>
    <row r="45">
      <c r="A45" s="8"/>
      <c r="C45" s="137"/>
      <c r="D45" s="8"/>
      <c r="E45" s="8"/>
      <c r="F45" s="8"/>
      <c r="H45" s="137"/>
    </row>
    <row r="46">
      <c r="A46" s="8"/>
      <c r="C46" s="137"/>
      <c r="D46" s="8"/>
      <c r="E46" s="8"/>
      <c r="F46" s="8"/>
      <c r="H46" s="137"/>
    </row>
    <row r="47">
      <c r="A47" s="8"/>
      <c r="C47" s="137"/>
      <c r="D47" s="8"/>
      <c r="E47" s="8"/>
      <c r="F47" s="8"/>
      <c r="H47" s="137"/>
    </row>
    <row r="48">
      <c r="A48" s="8"/>
      <c r="C48" s="137"/>
      <c r="D48" s="8"/>
      <c r="E48" s="8"/>
      <c r="F48" s="8"/>
      <c r="H48" s="137"/>
    </row>
    <row r="49">
      <c r="A49" s="8"/>
      <c r="C49" s="137"/>
      <c r="D49" s="8"/>
      <c r="E49" s="8"/>
      <c r="F49" s="8"/>
    </row>
    <row r="50">
      <c r="A50" s="8"/>
      <c r="C50" s="137"/>
      <c r="D50" s="8"/>
      <c r="E50" s="8"/>
      <c r="F50" s="8"/>
    </row>
    <row r="51">
      <c r="A51" s="8"/>
      <c r="C51" s="137"/>
      <c r="D51" s="8"/>
      <c r="E51" s="8"/>
      <c r="F51" s="8"/>
    </row>
    <row r="52">
      <c r="A52" s="8"/>
      <c r="C52" s="137"/>
      <c r="D52" s="8"/>
      <c r="E52" s="8"/>
      <c r="F52" s="8"/>
    </row>
    <row r="53">
      <c r="A53" s="8"/>
      <c r="C53" s="137"/>
      <c r="D53" s="8"/>
      <c r="E53" s="8"/>
      <c r="F53" s="8"/>
    </row>
    <row r="54">
      <c r="A54" s="8"/>
      <c r="C54" s="137"/>
      <c r="D54" s="8"/>
      <c r="E54" s="8"/>
      <c r="F54" s="8"/>
    </row>
    <row r="55">
      <c r="A55" s="8"/>
      <c r="C55" s="137"/>
      <c r="D55" s="8"/>
      <c r="E55" s="8"/>
      <c r="F55" s="8"/>
    </row>
    <row r="56">
      <c r="A56" s="8"/>
      <c r="C56" s="137"/>
      <c r="D56" s="8"/>
      <c r="E56" s="8"/>
      <c r="F56" s="8"/>
    </row>
    <row r="57">
      <c r="A57" s="8"/>
      <c r="C57" s="137"/>
      <c r="D57" s="8"/>
      <c r="E57" s="8"/>
      <c r="F57" s="8"/>
    </row>
    <row r="58">
      <c r="A58" s="8"/>
      <c r="C58" s="137"/>
      <c r="D58" s="8"/>
      <c r="E58" s="8"/>
      <c r="F58" s="8"/>
    </row>
    <row r="59">
      <c r="A59" s="8"/>
      <c r="C59" s="137"/>
      <c r="D59" s="8"/>
      <c r="E59" s="8"/>
      <c r="F59" s="8"/>
    </row>
    <row r="60">
      <c r="A60" s="8"/>
      <c r="C60" s="137"/>
      <c r="D60" s="8"/>
      <c r="E60" s="8"/>
      <c r="F60" s="8"/>
    </row>
    <row r="61">
      <c r="A61" s="8"/>
      <c r="C61" s="137"/>
      <c r="D61" s="8"/>
      <c r="E61" s="8"/>
      <c r="F61" s="8"/>
    </row>
    <row r="62">
      <c r="A62" s="8"/>
      <c r="C62" s="137"/>
      <c r="D62" s="8"/>
      <c r="E62" s="8"/>
      <c r="F62" s="8"/>
    </row>
    <row r="63">
      <c r="A63" s="8"/>
      <c r="C63" s="137"/>
      <c r="D63" s="8"/>
      <c r="E63" s="8"/>
      <c r="F63" s="8"/>
    </row>
    <row r="64">
      <c r="A64" s="8"/>
      <c r="C64" s="137"/>
      <c r="D64" s="8"/>
      <c r="E64" s="8"/>
      <c r="F64" s="8"/>
    </row>
    <row r="65">
      <c r="A65" s="8"/>
      <c r="C65" s="137"/>
      <c r="D65" s="8"/>
      <c r="E65" s="8"/>
      <c r="F65" s="8"/>
    </row>
    <row r="66">
      <c r="A66" s="8"/>
      <c r="C66" s="137"/>
      <c r="D66" s="8"/>
      <c r="E66" s="8"/>
      <c r="F66" s="8"/>
    </row>
    <row r="67">
      <c r="A67" s="8"/>
      <c r="C67" s="137"/>
      <c r="D67" s="8"/>
      <c r="E67" s="8"/>
      <c r="F67" s="8"/>
    </row>
    <row r="68">
      <c r="A68" s="8"/>
      <c r="C68" s="137"/>
      <c r="D68" s="8"/>
      <c r="E68" s="8"/>
      <c r="F68" s="8"/>
    </row>
    <row r="69">
      <c r="A69" s="8"/>
      <c r="C69" s="137"/>
      <c r="D69" s="8"/>
      <c r="E69" s="8"/>
      <c r="F69" s="8"/>
    </row>
    <row r="70">
      <c r="A70" s="8"/>
      <c r="C70" s="137"/>
      <c r="D70" s="8"/>
      <c r="E70" s="8"/>
      <c r="F70" s="8"/>
    </row>
    <row r="71">
      <c r="A71" s="8"/>
      <c r="C71" s="137"/>
      <c r="D71" s="8"/>
      <c r="E71" s="8"/>
      <c r="F71" s="8"/>
    </row>
    <row r="72">
      <c r="A72" s="8"/>
      <c r="C72" s="137"/>
      <c r="D72" s="8"/>
      <c r="E72" s="8"/>
      <c r="F72" s="8"/>
    </row>
    <row r="73">
      <c r="A73" s="8"/>
      <c r="C73" s="137"/>
      <c r="D73" s="8"/>
      <c r="E73" s="8"/>
      <c r="F73" s="8"/>
    </row>
    <row r="74">
      <c r="A74" s="8"/>
      <c r="C74" s="137"/>
      <c r="D74" s="8"/>
      <c r="E74" s="8"/>
      <c r="F74" s="8"/>
    </row>
    <row r="75">
      <c r="A75" s="8"/>
      <c r="C75" s="137"/>
      <c r="D75" s="8"/>
      <c r="E75" s="8"/>
      <c r="F75" s="8"/>
    </row>
    <row r="76">
      <c r="A76" s="8"/>
      <c r="C76" s="137"/>
      <c r="D76" s="8"/>
      <c r="E76" s="8"/>
      <c r="F76" s="8"/>
    </row>
    <row r="77">
      <c r="A77" s="8"/>
      <c r="C77" s="137"/>
      <c r="D77" s="8"/>
      <c r="E77" s="8"/>
      <c r="F77" s="8"/>
    </row>
    <row r="78">
      <c r="A78" s="8"/>
      <c r="C78" s="137"/>
      <c r="D78" s="8"/>
      <c r="E78" s="8"/>
      <c r="F78" s="8"/>
    </row>
    <row r="79">
      <c r="A79" s="8"/>
      <c r="C79" s="137"/>
      <c r="D79" s="8"/>
      <c r="E79" s="8"/>
      <c r="F79" s="8"/>
    </row>
    <row r="80">
      <c r="A80" s="8"/>
      <c r="C80" s="137"/>
      <c r="D80" s="8"/>
      <c r="E80" s="8"/>
      <c r="F80" s="8"/>
    </row>
    <row r="81">
      <c r="A81" s="8"/>
      <c r="C81" s="137"/>
      <c r="D81" s="8"/>
      <c r="E81" s="8"/>
      <c r="F81" s="8"/>
    </row>
    <row r="82">
      <c r="A82" s="8"/>
      <c r="C82" s="137"/>
      <c r="D82" s="8"/>
      <c r="E82" s="8"/>
      <c r="F82" s="8"/>
    </row>
    <row r="83">
      <c r="A83" s="8"/>
      <c r="C83" s="137"/>
      <c r="D83" s="8"/>
      <c r="E83" s="8"/>
      <c r="F83" s="8"/>
    </row>
    <row r="84">
      <c r="A84" s="8"/>
      <c r="C84" s="137"/>
      <c r="D84" s="8"/>
      <c r="E84" s="8"/>
      <c r="F84" s="8"/>
    </row>
    <row r="85">
      <c r="A85" s="8"/>
      <c r="C85" s="137"/>
      <c r="D85" s="8"/>
      <c r="E85" s="8"/>
      <c r="F85" s="8"/>
    </row>
    <row r="86">
      <c r="A86" s="8"/>
      <c r="C86" s="137"/>
      <c r="D86" s="8"/>
      <c r="E86" s="8"/>
      <c r="F86" s="8"/>
    </row>
    <row r="87">
      <c r="A87" s="8"/>
      <c r="C87" s="137"/>
      <c r="D87" s="8"/>
      <c r="E87" s="8"/>
      <c r="F87" s="8"/>
    </row>
    <row r="88">
      <c r="A88" s="8"/>
      <c r="C88" s="137"/>
      <c r="D88" s="8"/>
      <c r="E88" s="8"/>
      <c r="F88" s="8"/>
    </row>
    <row r="89">
      <c r="A89" s="8"/>
      <c r="C89" s="137"/>
      <c r="D89" s="8"/>
      <c r="E89" s="8"/>
      <c r="F89" s="8"/>
    </row>
    <row r="90">
      <c r="A90" s="8"/>
      <c r="C90" s="137"/>
      <c r="D90" s="8"/>
      <c r="E90" s="8"/>
      <c r="F90" s="8"/>
    </row>
    <row r="91">
      <c r="A91" s="8"/>
      <c r="C91" s="137"/>
      <c r="D91" s="8"/>
      <c r="E91" s="8"/>
      <c r="F91" s="8"/>
    </row>
    <row r="92">
      <c r="A92" s="8"/>
      <c r="C92" s="137"/>
      <c r="D92" s="8"/>
      <c r="E92" s="8"/>
      <c r="F92" s="8"/>
    </row>
    <row r="93">
      <c r="A93" s="8"/>
      <c r="C93" s="137"/>
      <c r="D93" s="8"/>
      <c r="E93" s="8"/>
      <c r="F93" s="8"/>
    </row>
    <row r="94">
      <c r="A94" s="8"/>
      <c r="C94" s="137"/>
      <c r="D94" s="8"/>
      <c r="E94" s="8"/>
      <c r="F94" s="8"/>
    </row>
    <row r="95">
      <c r="A95" s="8"/>
      <c r="C95" s="137"/>
      <c r="D95" s="8"/>
      <c r="E95" s="8"/>
      <c r="F95" s="8"/>
    </row>
    <row r="96">
      <c r="A96" s="8"/>
      <c r="C96" s="137"/>
      <c r="D96" s="8"/>
      <c r="E96" s="8"/>
      <c r="F96" s="8"/>
    </row>
    <row r="97">
      <c r="A97" s="8"/>
      <c r="C97" s="137"/>
      <c r="D97" s="8"/>
      <c r="E97" s="8"/>
      <c r="F97" s="8"/>
    </row>
    <row r="98">
      <c r="A98" s="8"/>
      <c r="C98" s="137"/>
      <c r="D98" s="8"/>
      <c r="E98" s="8"/>
      <c r="F98" s="8"/>
    </row>
    <row r="99">
      <c r="A99" s="8"/>
      <c r="C99" s="137"/>
      <c r="D99" s="8"/>
      <c r="E99" s="8"/>
      <c r="F99" s="8"/>
    </row>
    <row r="100">
      <c r="A100" s="8"/>
      <c r="C100" s="137"/>
      <c r="D100" s="8"/>
      <c r="E100" s="8"/>
      <c r="F100" s="8"/>
    </row>
    <row r="101">
      <c r="A101" s="8"/>
      <c r="C101" s="137"/>
      <c r="D101" s="8"/>
      <c r="E101" s="8"/>
      <c r="F101" s="8"/>
    </row>
    <row r="102">
      <c r="A102" s="8"/>
      <c r="C102" s="137"/>
      <c r="D102" s="8"/>
      <c r="E102" s="8"/>
      <c r="F102" s="8"/>
    </row>
    <row r="103">
      <c r="A103" s="8"/>
      <c r="C103" s="137"/>
      <c r="D103" s="8"/>
      <c r="E103" s="8"/>
      <c r="F103" s="8"/>
    </row>
    <row r="104">
      <c r="A104" s="8"/>
      <c r="C104" s="137"/>
      <c r="D104" s="8"/>
      <c r="E104" s="8"/>
      <c r="F104" s="8"/>
    </row>
    <row r="105">
      <c r="A105" s="8"/>
      <c r="C105" s="137"/>
      <c r="D105" s="8"/>
      <c r="E105" s="8"/>
      <c r="F105" s="8"/>
    </row>
    <row r="106">
      <c r="A106" s="8"/>
      <c r="C106" s="137"/>
      <c r="D106" s="8"/>
      <c r="E106" s="8"/>
      <c r="F106" s="8"/>
    </row>
    <row r="107">
      <c r="A107" s="8"/>
      <c r="C107" s="137"/>
      <c r="D107" s="8"/>
      <c r="E107" s="8"/>
      <c r="F107" s="8"/>
    </row>
    <row r="108">
      <c r="A108" s="8"/>
      <c r="C108" s="137"/>
      <c r="D108" s="8"/>
      <c r="E108" s="8"/>
      <c r="F108" s="8"/>
    </row>
    <row r="109">
      <c r="A109" s="8"/>
      <c r="C109" s="137"/>
      <c r="D109" s="8"/>
      <c r="E109" s="8"/>
      <c r="F109" s="8"/>
    </row>
    <row r="110">
      <c r="A110" s="8"/>
      <c r="C110" s="137"/>
      <c r="D110" s="8"/>
      <c r="E110" s="8"/>
      <c r="F110" s="8"/>
    </row>
    <row r="111">
      <c r="A111" s="8"/>
      <c r="C111" s="137"/>
      <c r="D111" s="8"/>
      <c r="E111" s="8"/>
      <c r="F111" s="8"/>
    </row>
    <row r="112">
      <c r="A112" s="8"/>
      <c r="C112" s="137"/>
      <c r="D112" s="8"/>
      <c r="E112" s="8"/>
      <c r="F112" s="8"/>
    </row>
    <row r="113">
      <c r="A113" s="8"/>
      <c r="C113" s="137"/>
      <c r="D113" s="8"/>
      <c r="E113" s="8"/>
      <c r="F113" s="8"/>
    </row>
    <row r="114">
      <c r="A114" s="8"/>
      <c r="C114" s="137"/>
      <c r="D114" s="8"/>
      <c r="E114" s="8"/>
      <c r="F114" s="8"/>
    </row>
    <row r="115">
      <c r="A115" s="8"/>
      <c r="C115" s="137"/>
      <c r="D115" s="8"/>
      <c r="E115" s="8"/>
      <c r="F115" s="8"/>
    </row>
    <row r="116">
      <c r="A116" s="8"/>
      <c r="C116" s="137"/>
      <c r="D116" s="8"/>
      <c r="E116" s="8"/>
      <c r="F116" s="8"/>
    </row>
    <row r="117">
      <c r="A117" s="8"/>
      <c r="C117" s="137"/>
      <c r="D117" s="8"/>
      <c r="E117" s="8"/>
      <c r="F117" s="8"/>
    </row>
    <row r="118">
      <c r="A118" s="8"/>
      <c r="C118" s="137"/>
      <c r="D118" s="8"/>
      <c r="E118" s="8"/>
      <c r="F118" s="8"/>
    </row>
    <row r="119">
      <c r="A119" s="8"/>
      <c r="C119" s="137"/>
      <c r="D119" s="8"/>
      <c r="E119" s="8"/>
      <c r="F119" s="8"/>
    </row>
    <row r="120">
      <c r="A120" s="8"/>
      <c r="C120" s="137"/>
      <c r="D120" s="8"/>
      <c r="E120" s="8"/>
      <c r="F120" s="8"/>
    </row>
    <row r="121">
      <c r="A121" s="8"/>
      <c r="C121" s="137"/>
      <c r="D121" s="8"/>
      <c r="E121" s="8"/>
      <c r="F121" s="8"/>
    </row>
    <row r="122">
      <c r="A122" s="8"/>
      <c r="C122" s="137"/>
      <c r="D122" s="8"/>
      <c r="E122" s="8"/>
      <c r="F122" s="8"/>
    </row>
    <row r="123">
      <c r="A123" s="8"/>
      <c r="C123" s="137"/>
      <c r="D123" s="8"/>
      <c r="E123" s="8"/>
      <c r="F123" s="8"/>
    </row>
    <row r="124">
      <c r="A124" s="8"/>
      <c r="C124" s="137"/>
      <c r="D124" s="8"/>
      <c r="E124" s="8"/>
      <c r="F124" s="8"/>
    </row>
    <row r="125">
      <c r="A125" s="8"/>
      <c r="C125" s="137"/>
      <c r="D125" s="8"/>
      <c r="E125" s="8"/>
      <c r="F125" s="8"/>
    </row>
    <row r="126">
      <c r="A126" s="8"/>
      <c r="C126" s="137"/>
      <c r="D126" s="8"/>
      <c r="E126" s="8"/>
      <c r="F126" s="8"/>
    </row>
    <row r="127">
      <c r="A127" s="8"/>
      <c r="C127" s="137"/>
      <c r="D127" s="8"/>
      <c r="E127" s="8"/>
      <c r="F127" s="8"/>
    </row>
    <row r="128">
      <c r="A128" s="8"/>
      <c r="C128" s="137"/>
      <c r="D128" s="8"/>
      <c r="E128" s="8"/>
      <c r="F128" s="8"/>
    </row>
    <row r="129">
      <c r="A129" s="8"/>
      <c r="C129" s="137"/>
      <c r="D129" s="8"/>
      <c r="E129" s="8"/>
      <c r="F129" s="8"/>
    </row>
    <row r="130">
      <c r="A130" s="8"/>
      <c r="C130" s="137"/>
      <c r="D130" s="8"/>
      <c r="E130" s="8"/>
      <c r="F130" s="8"/>
    </row>
    <row r="131">
      <c r="A131" s="8"/>
      <c r="C131" s="137"/>
      <c r="D131" s="8"/>
      <c r="E131" s="8"/>
      <c r="F131" s="8"/>
    </row>
    <row r="132">
      <c r="A132" s="8"/>
      <c r="C132" s="137"/>
      <c r="D132" s="8"/>
      <c r="E132" s="8"/>
      <c r="F132" s="8"/>
    </row>
    <row r="133">
      <c r="A133" s="8"/>
      <c r="C133" s="137"/>
      <c r="D133" s="8"/>
      <c r="E133" s="8"/>
      <c r="F133" s="8"/>
    </row>
    <row r="134">
      <c r="A134" s="8"/>
      <c r="C134" s="137"/>
      <c r="D134" s="8"/>
      <c r="E134" s="8"/>
      <c r="F134" s="8"/>
    </row>
    <row r="135">
      <c r="A135" s="8"/>
      <c r="C135" s="137"/>
      <c r="D135" s="8"/>
      <c r="E135" s="8"/>
      <c r="F135" s="8"/>
    </row>
    <row r="136">
      <c r="A136" s="8"/>
      <c r="C136" s="137"/>
      <c r="D136" s="8"/>
      <c r="E136" s="8"/>
      <c r="F136" s="8"/>
    </row>
    <row r="137">
      <c r="A137" s="8"/>
      <c r="C137" s="137"/>
      <c r="D137" s="8"/>
      <c r="E137" s="8"/>
      <c r="F137" s="8"/>
    </row>
    <row r="138">
      <c r="A138" s="8"/>
      <c r="C138" s="137"/>
      <c r="D138" s="8"/>
      <c r="E138" s="8"/>
      <c r="F138" s="8"/>
    </row>
    <row r="139">
      <c r="A139" s="8"/>
      <c r="C139" s="137"/>
      <c r="D139" s="8"/>
      <c r="E139" s="8"/>
      <c r="F139" s="8"/>
    </row>
    <row r="140">
      <c r="A140" s="8"/>
      <c r="C140" s="137"/>
      <c r="D140" s="8"/>
      <c r="E140" s="8"/>
      <c r="F140" s="8"/>
    </row>
    <row r="141">
      <c r="A141" s="8"/>
      <c r="C141" s="137"/>
      <c r="D141" s="8"/>
      <c r="E141" s="8"/>
      <c r="F141" s="8"/>
    </row>
    <row r="142">
      <c r="A142" s="8"/>
      <c r="C142" s="137"/>
      <c r="D142" s="8"/>
      <c r="E142" s="8"/>
      <c r="F142" s="8"/>
    </row>
    <row r="143">
      <c r="A143" s="8"/>
      <c r="C143" s="137"/>
      <c r="D143" s="8"/>
      <c r="E143" s="8"/>
      <c r="F143" s="8"/>
    </row>
    <row r="144">
      <c r="A144" s="8"/>
      <c r="C144" s="137"/>
      <c r="D144" s="8"/>
      <c r="E144" s="8"/>
      <c r="F144" s="8"/>
    </row>
    <row r="145">
      <c r="A145" s="8"/>
      <c r="C145" s="137"/>
      <c r="D145" s="8"/>
      <c r="E145" s="8"/>
      <c r="F145" s="8"/>
    </row>
    <row r="146">
      <c r="A146" s="8"/>
      <c r="C146" s="137"/>
      <c r="D146" s="8"/>
      <c r="E146" s="8"/>
      <c r="F146" s="8"/>
    </row>
    <row r="147">
      <c r="A147" s="8"/>
      <c r="C147" s="137"/>
      <c r="D147" s="8"/>
      <c r="E147" s="8"/>
      <c r="F147" s="8"/>
    </row>
    <row r="148">
      <c r="A148" s="8"/>
      <c r="C148" s="137"/>
      <c r="D148" s="8"/>
      <c r="E148" s="8"/>
      <c r="F148" s="8"/>
    </row>
    <row r="149">
      <c r="A149" s="8"/>
      <c r="C149" s="137"/>
      <c r="D149" s="8"/>
      <c r="E149" s="8"/>
      <c r="F149" s="8"/>
    </row>
    <row r="150">
      <c r="A150" s="8"/>
      <c r="C150" s="137"/>
      <c r="D150" s="8"/>
      <c r="E150" s="8"/>
      <c r="F150" s="8"/>
    </row>
    <row r="151">
      <c r="A151" s="8"/>
      <c r="C151" s="137"/>
      <c r="D151" s="8"/>
      <c r="E151" s="8"/>
      <c r="F151" s="8"/>
    </row>
    <row r="152">
      <c r="A152" s="8"/>
      <c r="C152" s="137"/>
      <c r="D152" s="8"/>
      <c r="E152" s="8"/>
      <c r="F152" s="8"/>
    </row>
    <row r="153">
      <c r="A153" s="8"/>
      <c r="C153" s="137"/>
      <c r="D153" s="8"/>
      <c r="E153" s="8"/>
      <c r="F153" s="8"/>
    </row>
    <row r="154">
      <c r="A154" s="8"/>
      <c r="C154" s="137"/>
      <c r="D154" s="8"/>
      <c r="E154" s="8"/>
      <c r="F154" s="8"/>
    </row>
    <row r="155">
      <c r="A155" s="8"/>
      <c r="C155" s="137"/>
      <c r="D155" s="8"/>
      <c r="E155" s="8"/>
      <c r="F155" s="8"/>
    </row>
    <row r="156">
      <c r="A156" s="8"/>
      <c r="C156" s="137"/>
      <c r="D156" s="8"/>
      <c r="E156" s="8"/>
      <c r="F156" s="8"/>
    </row>
    <row r="157">
      <c r="A157" s="8"/>
      <c r="C157" s="137"/>
      <c r="D157" s="8"/>
      <c r="E157" s="8"/>
      <c r="F157" s="8"/>
    </row>
    <row r="158">
      <c r="A158" s="8"/>
      <c r="C158" s="137"/>
      <c r="D158" s="8"/>
      <c r="E158" s="8"/>
      <c r="F158" s="8"/>
    </row>
    <row r="159">
      <c r="A159" s="8"/>
      <c r="C159" s="137"/>
      <c r="D159" s="8"/>
      <c r="E159" s="8"/>
      <c r="F159" s="8"/>
    </row>
    <row r="160">
      <c r="A160" s="8"/>
      <c r="C160" s="137"/>
      <c r="D160" s="8"/>
      <c r="E160" s="8"/>
      <c r="F160" s="8"/>
    </row>
    <row r="161">
      <c r="A161" s="8"/>
      <c r="C161" s="137"/>
      <c r="D161" s="8"/>
      <c r="E161" s="8"/>
      <c r="F161" s="8"/>
    </row>
    <row r="162">
      <c r="A162" s="8"/>
      <c r="C162" s="137"/>
      <c r="D162" s="8"/>
      <c r="E162" s="8"/>
      <c r="F162" s="8"/>
    </row>
    <row r="163">
      <c r="A163" s="8"/>
      <c r="C163" s="137"/>
      <c r="D163" s="8"/>
      <c r="E163" s="8"/>
      <c r="F163" s="8"/>
    </row>
    <row r="164">
      <c r="A164" s="8"/>
      <c r="C164" s="137"/>
      <c r="D164" s="8"/>
      <c r="E164" s="8"/>
      <c r="F164" s="8"/>
    </row>
    <row r="165">
      <c r="A165" s="8"/>
      <c r="C165" s="137"/>
      <c r="D165" s="8"/>
      <c r="E165" s="8"/>
      <c r="F165" s="8"/>
    </row>
    <row r="166">
      <c r="A166" s="8"/>
      <c r="C166" s="137"/>
      <c r="D166" s="8"/>
      <c r="E166" s="8"/>
      <c r="F166" s="8"/>
    </row>
    <row r="167">
      <c r="A167" s="8"/>
      <c r="C167" s="137"/>
      <c r="D167" s="8"/>
      <c r="E167" s="8"/>
      <c r="F167" s="8"/>
    </row>
    <row r="168">
      <c r="A168" s="8"/>
      <c r="C168" s="137"/>
      <c r="D168" s="8"/>
      <c r="E168" s="8"/>
      <c r="F168" s="8"/>
    </row>
    <row r="169">
      <c r="A169" s="8"/>
      <c r="C169" s="137"/>
      <c r="D169" s="8"/>
      <c r="E169" s="8"/>
      <c r="F169" s="8"/>
    </row>
    <row r="170">
      <c r="A170" s="8"/>
      <c r="C170" s="137"/>
      <c r="D170" s="8"/>
      <c r="E170" s="8"/>
      <c r="F170" s="8"/>
    </row>
    <row r="171">
      <c r="A171" s="8"/>
      <c r="C171" s="137"/>
      <c r="D171" s="8"/>
      <c r="E171" s="8"/>
      <c r="F171" s="8"/>
    </row>
    <row r="172">
      <c r="A172" s="8"/>
      <c r="C172" s="137"/>
      <c r="D172" s="8"/>
      <c r="E172" s="8"/>
      <c r="F172" s="8"/>
    </row>
    <row r="173">
      <c r="A173" s="8"/>
      <c r="C173" s="137"/>
      <c r="D173" s="8"/>
      <c r="E173" s="8"/>
      <c r="F173" s="8"/>
    </row>
    <row r="174">
      <c r="A174" s="8"/>
      <c r="C174" s="137"/>
      <c r="D174" s="8"/>
      <c r="E174" s="8"/>
      <c r="F174" s="8"/>
    </row>
    <row r="175">
      <c r="A175" s="8"/>
      <c r="C175" s="137"/>
      <c r="D175" s="8"/>
      <c r="E175" s="8"/>
      <c r="F175" s="8"/>
    </row>
    <row r="176">
      <c r="A176" s="8"/>
      <c r="C176" s="137"/>
      <c r="D176" s="8"/>
      <c r="E176" s="8"/>
      <c r="F176" s="8"/>
    </row>
    <row r="177">
      <c r="A177" s="8"/>
      <c r="C177" s="137"/>
      <c r="D177" s="8"/>
      <c r="E177" s="8"/>
      <c r="F177" s="8"/>
    </row>
    <row r="178">
      <c r="A178" s="8"/>
      <c r="C178" s="137"/>
      <c r="D178" s="8"/>
      <c r="E178" s="8"/>
      <c r="F178" s="8"/>
    </row>
    <row r="179">
      <c r="A179" s="8"/>
      <c r="C179" s="137"/>
      <c r="D179" s="8"/>
      <c r="E179" s="8"/>
      <c r="F179" s="8"/>
    </row>
    <row r="180">
      <c r="A180" s="8"/>
      <c r="C180" s="137"/>
      <c r="D180" s="8"/>
      <c r="E180" s="8"/>
      <c r="F180" s="8"/>
    </row>
    <row r="181">
      <c r="A181" s="8"/>
      <c r="C181" s="137"/>
      <c r="D181" s="8"/>
      <c r="E181" s="8"/>
      <c r="F181" s="8"/>
    </row>
    <row r="182">
      <c r="A182" s="8"/>
      <c r="C182" s="137"/>
      <c r="D182" s="8"/>
      <c r="E182" s="8"/>
      <c r="F182" s="8"/>
    </row>
    <row r="183">
      <c r="A183" s="8"/>
      <c r="C183" s="137"/>
      <c r="D183" s="8"/>
      <c r="E183" s="8"/>
      <c r="F183" s="8"/>
    </row>
    <row r="184">
      <c r="A184" s="8"/>
      <c r="C184" s="137"/>
      <c r="D184" s="8"/>
      <c r="E184" s="8"/>
      <c r="F184" s="8"/>
    </row>
    <row r="185">
      <c r="A185" s="8"/>
      <c r="C185" s="137"/>
      <c r="D185" s="8"/>
      <c r="E185" s="8"/>
      <c r="F185" s="8"/>
    </row>
    <row r="186">
      <c r="A186" s="8"/>
      <c r="C186" s="137"/>
      <c r="D186" s="8"/>
      <c r="E186" s="8"/>
      <c r="F186" s="8"/>
    </row>
    <row r="187">
      <c r="A187" s="8"/>
      <c r="C187" s="137"/>
      <c r="D187" s="8"/>
      <c r="E187" s="8"/>
      <c r="F187" s="8"/>
    </row>
    <row r="188">
      <c r="A188" s="8"/>
      <c r="C188" s="137"/>
      <c r="D188" s="8"/>
      <c r="E188" s="8"/>
      <c r="F188" s="8"/>
    </row>
    <row r="189">
      <c r="A189" s="8"/>
      <c r="C189" s="137"/>
      <c r="D189" s="8"/>
      <c r="E189" s="8"/>
      <c r="F189" s="8"/>
    </row>
    <row r="190">
      <c r="A190" s="8"/>
      <c r="C190" s="137"/>
      <c r="D190" s="8"/>
      <c r="E190" s="8"/>
      <c r="F190" s="8"/>
    </row>
    <row r="191">
      <c r="A191" s="8"/>
      <c r="C191" s="137"/>
      <c r="D191" s="8"/>
      <c r="E191" s="8"/>
      <c r="F191" s="8"/>
    </row>
    <row r="192">
      <c r="A192" s="8"/>
      <c r="C192" s="137"/>
      <c r="D192" s="8"/>
      <c r="E192" s="8"/>
      <c r="F192" s="8"/>
    </row>
    <row r="193">
      <c r="A193" s="8"/>
      <c r="C193" s="137"/>
      <c r="D193" s="8"/>
      <c r="E193" s="8"/>
      <c r="F193" s="8"/>
    </row>
    <row r="194">
      <c r="A194" s="8"/>
      <c r="C194" s="137"/>
      <c r="D194" s="8"/>
      <c r="E194" s="8"/>
      <c r="F194" s="8"/>
    </row>
    <row r="195">
      <c r="A195" s="8"/>
      <c r="C195" s="137"/>
      <c r="D195" s="8"/>
      <c r="E195" s="8"/>
      <c r="F195" s="8"/>
    </row>
    <row r="196">
      <c r="A196" s="8"/>
      <c r="C196" s="137"/>
      <c r="D196" s="8"/>
      <c r="E196" s="8"/>
      <c r="F196" s="8"/>
    </row>
    <row r="197">
      <c r="A197" s="8"/>
      <c r="C197" s="137"/>
      <c r="D197" s="8"/>
      <c r="E197" s="8"/>
      <c r="F197" s="8"/>
    </row>
    <row r="198">
      <c r="A198" s="8"/>
      <c r="C198" s="137"/>
      <c r="D198" s="8"/>
      <c r="E198" s="8"/>
      <c r="F198" s="8"/>
    </row>
    <row r="199">
      <c r="A199" s="8"/>
      <c r="C199" s="137"/>
      <c r="D199" s="8"/>
      <c r="E199" s="8"/>
      <c r="F199" s="8"/>
    </row>
    <row r="200">
      <c r="A200" s="8"/>
      <c r="C200" s="137"/>
      <c r="D200" s="8"/>
      <c r="E200" s="8"/>
      <c r="F200" s="8"/>
    </row>
    <row r="201">
      <c r="A201" s="8"/>
      <c r="C201" s="137"/>
      <c r="D201" s="8"/>
      <c r="E201" s="8"/>
      <c r="F201" s="8"/>
    </row>
    <row r="202">
      <c r="A202" s="8"/>
      <c r="C202" s="137"/>
      <c r="D202" s="8"/>
      <c r="E202" s="8"/>
      <c r="F202" s="8"/>
    </row>
    <row r="203">
      <c r="A203" s="8"/>
      <c r="C203" s="137"/>
      <c r="D203" s="8"/>
      <c r="E203" s="8"/>
      <c r="F203" s="8"/>
    </row>
    <row r="204">
      <c r="A204" s="8"/>
      <c r="C204" s="137"/>
      <c r="D204" s="8"/>
      <c r="E204" s="8"/>
      <c r="F204" s="8"/>
    </row>
    <row r="205">
      <c r="A205" s="8"/>
      <c r="C205" s="137"/>
      <c r="D205" s="8"/>
      <c r="E205" s="8"/>
      <c r="F205" s="8"/>
    </row>
    <row r="206">
      <c r="A206" s="8"/>
      <c r="C206" s="137"/>
      <c r="D206" s="8"/>
      <c r="E206" s="8"/>
      <c r="F206" s="8"/>
    </row>
    <row r="207">
      <c r="A207" s="8"/>
      <c r="C207" s="137"/>
      <c r="D207" s="8"/>
      <c r="E207" s="8"/>
      <c r="F207" s="8"/>
    </row>
    <row r="208">
      <c r="A208" s="8"/>
      <c r="C208" s="137"/>
      <c r="D208" s="8"/>
      <c r="E208" s="8"/>
      <c r="F208" s="8"/>
    </row>
    <row r="209">
      <c r="A209" s="8"/>
      <c r="C209" s="137"/>
      <c r="D209" s="8"/>
      <c r="E209" s="8"/>
      <c r="F209" s="8"/>
    </row>
    <row r="210">
      <c r="A210" s="8"/>
      <c r="C210" s="137"/>
      <c r="D210" s="8"/>
      <c r="E210" s="8"/>
      <c r="F210" s="8"/>
    </row>
    <row r="211">
      <c r="A211" s="8"/>
      <c r="C211" s="137"/>
      <c r="D211" s="8"/>
      <c r="E211" s="8"/>
      <c r="F211" s="8"/>
    </row>
    <row r="212">
      <c r="A212" s="8"/>
      <c r="C212" s="137"/>
      <c r="D212" s="8"/>
      <c r="E212" s="8"/>
      <c r="F212" s="8"/>
    </row>
    <row r="213">
      <c r="A213" s="8"/>
      <c r="C213" s="137"/>
      <c r="D213" s="8"/>
      <c r="E213" s="8"/>
      <c r="F213" s="8"/>
    </row>
    <row r="214">
      <c r="A214" s="8"/>
      <c r="C214" s="137"/>
      <c r="D214" s="8"/>
      <c r="E214" s="8"/>
      <c r="F214" s="8"/>
    </row>
    <row r="215">
      <c r="A215" s="8"/>
      <c r="C215" s="137"/>
      <c r="D215" s="8"/>
      <c r="E215" s="8"/>
      <c r="F215" s="8"/>
    </row>
    <row r="216">
      <c r="A216" s="8"/>
      <c r="C216" s="137"/>
      <c r="D216" s="8"/>
      <c r="E216" s="8"/>
      <c r="F216" s="8"/>
    </row>
    <row r="217">
      <c r="A217" s="8"/>
      <c r="C217" s="137"/>
      <c r="D217" s="8"/>
      <c r="E217" s="8"/>
      <c r="F217" s="8"/>
    </row>
    <row r="218">
      <c r="A218" s="8"/>
      <c r="C218" s="137"/>
      <c r="D218" s="8"/>
      <c r="E218" s="8"/>
      <c r="F218" s="8"/>
    </row>
    <row r="219">
      <c r="A219" s="8"/>
      <c r="C219" s="137"/>
      <c r="D219" s="8"/>
      <c r="E219" s="8"/>
      <c r="F219" s="8"/>
    </row>
    <row r="220">
      <c r="A220" s="8"/>
      <c r="C220" s="137"/>
      <c r="D220" s="8"/>
      <c r="E220" s="8"/>
      <c r="F220" s="8"/>
    </row>
    <row r="221">
      <c r="A221" s="8"/>
      <c r="C221" s="137"/>
      <c r="D221" s="8"/>
      <c r="E221" s="8"/>
      <c r="F221" s="8"/>
    </row>
    <row r="222">
      <c r="A222" s="8"/>
      <c r="C222" s="137"/>
      <c r="D222" s="8"/>
      <c r="E222" s="8"/>
      <c r="F222" s="8"/>
    </row>
    <row r="223">
      <c r="A223" s="8"/>
      <c r="C223" s="137"/>
      <c r="D223" s="8"/>
      <c r="E223" s="8"/>
      <c r="F223" s="8"/>
    </row>
    <row r="224">
      <c r="A224" s="8"/>
      <c r="C224" s="137"/>
      <c r="D224" s="8"/>
      <c r="E224" s="8"/>
      <c r="F224" s="8"/>
    </row>
    <row r="225">
      <c r="A225" s="8"/>
      <c r="C225" s="137"/>
      <c r="D225" s="8"/>
      <c r="E225" s="8"/>
      <c r="F225" s="8"/>
    </row>
    <row r="226">
      <c r="A226" s="8"/>
      <c r="C226" s="137"/>
      <c r="D226" s="8"/>
      <c r="E226" s="8"/>
      <c r="F226" s="8"/>
    </row>
    <row r="227">
      <c r="A227" s="8"/>
      <c r="C227" s="137"/>
      <c r="D227" s="8"/>
      <c r="E227" s="8"/>
      <c r="F227" s="8"/>
    </row>
    <row r="228">
      <c r="A228" s="8"/>
      <c r="C228" s="137"/>
      <c r="D228" s="8"/>
      <c r="E228" s="8"/>
      <c r="F228" s="8"/>
    </row>
    <row r="229">
      <c r="A229" s="8"/>
      <c r="C229" s="137"/>
      <c r="D229" s="8"/>
      <c r="E229" s="8"/>
      <c r="F229" s="8"/>
    </row>
    <row r="230">
      <c r="A230" s="8"/>
      <c r="C230" s="137"/>
      <c r="D230" s="8"/>
      <c r="E230" s="8"/>
      <c r="F230" s="8"/>
    </row>
    <row r="231">
      <c r="A231" s="8"/>
      <c r="C231" s="137"/>
      <c r="D231" s="8"/>
      <c r="E231" s="8"/>
      <c r="F231" s="8"/>
    </row>
    <row r="232">
      <c r="A232" s="8"/>
      <c r="C232" s="137"/>
      <c r="D232" s="8"/>
      <c r="E232" s="8"/>
      <c r="F232" s="8"/>
    </row>
    <row r="233">
      <c r="A233" s="8"/>
      <c r="C233" s="137"/>
      <c r="D233" s="8"/>
      <c r="E233" s="8"/>
      <c r="F233" s="8"/>
    </row>
    <row r="234">
      <c r="A234" s="8"/>
      <c r="C234" s="137"/>
      <c r="D234" s="8"/>
      <c r="E234" s="8"/>
      <c r="F234" s="8"/>
    </row>
    <row r="235">
      <c r="A235" s="8"/>
      <c r="C235" s="137"/>
      <c r="D235" s="8"/>
      <c r="E235" s="8"/>
      <c r="F235" s="8"/>
    </row>
    <row r="236">
      <c r="A236" s="8"/>
      <c r="C236" s="137"/>
      <c r="D236" s="8"/>
      <c r="E236" s="8"/>
      <c r="F236" s="8"/>
    </row>
    <row r="237">
      <c r="A237" s="8"/>
      <c r="C237" s="137"/>
      <c r="D237" s="8"/>
      <c r="E237" s="8"/>
      <c r="F237" s="8"/>
    </row>
    <row r="238">
      <c r="A238" s="8"/>
      <c r="C238" s="137"/>
      <c r="D238" s="8"/>
      <c r="E238" s="8"/>
      <c r="F238" s="8"/>
    </row>
    <row r="239">
      <c r="A239" s="8"/>
      <c r="C239" s="137"/>
      <c r="D239" s="8"/>
      <c r="E239" s="8"/>
      <c r="F239" s="8"/>
    </row>
    <row r="240">
      <c r="A240" s="8"/>
      <c r="C240" s="137"/>
      <c r="D240" s="8"/>
      <c r="E240" s="8"/>
      <c r="F240" s="8"/>
    </row>
    <row r="241">
      <c r="A241" s="8"/>
      <c r="C241" s="137"/>
      <c r="D241" s="8"/>
      <c r="E241" s="8"/>
      <c r="F241" s="8"/>
    </row>
    <row r="242">
      <c r="A242" s="8"/>
      <c r="C242" s="137"/>
      <c r="D242" s="8"/>
      <c r="E242" s="8"/>
      <c r="F242" s="8"/>
    </row>
    <row r="243">
      <c r="A243" s="8"/>
      <c r="C243" s="137"/>
      <c r="D243" s="8"/>
      <c r="E243" s="8"/>
      <c r="F243" s="8"/>
    </row>
    <row r="244">
      <c r="A244" s="8"/>
      <c r="C244" s="137"/>
      <c r="D244" s="8"/>
      <c r="E244" s="8"/>
      <c r="F244" s="8"/>
    </row>
    <row r="245">
      <c r="A245" s="8"/>
      <c r="C245" s="137"/>
      <c r="D245" s="8"/>
      <c r="E245" s="8"/>
      <c r="F245" s="8"/>
    </row>
    <row r="246">
      <c r="A246" s="8"/>
      <c r="C246" s="137"/>
      <c r="D246" s="8"/>
      <c r="E246" s="8"/>
      <c r="F246" s="8"/>
    </row>
    <row r="247">
      <c r="A247" s="8"/>
      <c r="C247" s="137"/>
      <c r="D247" s="8"/>
      <c r="E247" s="8"/>
      <c r="F247" s="8"/>
    </row>
    <row r="248">
      <c r="A248" s="8"/>
      <c r="C248" s="137"/>
      <c r="D248" s="8"/>
      <c r="E248" s="8"/>
      <c r="F248" s="8"/>
    </row>
    <row r="249">
      <c r="A249" s="8"/>
      <c r="C249" s="137"/>
      <c r="D249" s="8"/>
      <c r="E249" s="8"/>
      <c r="F249" s="8"/>
    </row>
    <row r="250">
      <c r="A250" s="8"/>
      <c r="C250" s="137"/>
      <c r="D250" s="8"/>
      <c r="E250" s="8"/>
      <c r="F250" s="8"/>
    </row>
    <row r="251">
      <c r="A251" s="8"/>
      <c r="C251" s="137"/>
      <c r="D251" s="8"/>
      <c r="E251" s="8"/>
      <c r="F251" s="8"/>
    </row>
    <row r="252">
      <c r="A252" s="8"/>
      <c r="C252" s="137"/>
      <c r="D252" s="8"/>
      <c r="E252" s="8"/>
      <c r="F252" s="8"/>
    </row>
    <row r="253">
      <c r="A253" s="8"/>
      <c r="C253" s="137"/>
      <c r="D253" s="8"/>
      <c r="E253" s="8"/>
      <c r="F253" s="8"/>
    </row>
    <row r="254">
      <c r="A254" s="8"/>
      <c r="C254" s="137"/>
      <c r="D254" s="8"/>
      <c r="E254" s="8"/>
      <c r="F254" s="8"/>
    </row>
    <row r="255">
      <c r="A255" s="8"/>
      <c r="C255" s="137"/>
      <c r="D255" s="8"/>
      <c r="E255" s="8"/>
      <c r="F255" s="8"/>
    </row>
    <row r="256">
      <c r="A256" s="8"/>
      <c r="C256" s="137"/>
      <c r="D256" s="8"/>
      <c r="E256" s="8"/>
      <c r="F256" s="8"/>
    </row>
    <row r="257">
      <c r="A257" s="8"/>
      <c r="C257" s="137"/>
      <c r="D257" s="8"/>
      <c r="E257" s="8"/>
      <c r="F257" s="8"/>
    </row>
    <row r="258">
      <c r="A258" s="8"/>
      <c r="C258" s="137"/>
      <c r="D258" s="8"/>
      <c r="E258" s="8"/>
      <c r="F258" s="8"/>
    </row>
    <row r="259">
      <c r="A259" s="8"/>
      <c r="C259" s="137"/>
      <c r="D259" s="8"/>
      <c r="E259" s="8"/>
      <c r="F259" s="8"/>
    </row>
    <row r="260">
      <c r="A260" s="8"/>
      <c r="C260" s="137"/>
      <c r="D260" s="8"/>
      <c r="E260" s="8"/>
      <c r="F260" s="8"/>
    </row>
    <row r="261">
      <c r="A261" s="8"/>
      <c r="C261" s="137"/>
      <c r="D261" s="8"/>
      <c r="E261" s="8"/>
      <c r="F261" s="8"/>
    </row>
    <row r="262">
      <c r="A262" s="8"/>
      <c r="C262" s="137"/>
      <c r="D262" s="8"/>
      <c r="E262" s="8"/>
      <c r="F262" s="8"/>
    </row>
    <row r="263">
      <c r="A263" s="8"/>
      <c r="C263" s="137"/>
      <c r="D263" s="8"/>
      <c r="E263" s="8"/>
      <c r="F263" s="8"/>
    </row>
    <row r="264">
      <c r="A264" s="8"/>
      <c r="C264" s="137"/>
      <c r="D264" s="8"/>
      <c r="E264" s="8"/>
      <c r="F264" s="8"/>
    </row>
    <row r="265">
      <c r="A265" s="8"/>
      <c r="C265" s="137"/>
      <c r="D265" s="8"/>
      <c r="E265" s="8"/>
      <c r="F265" s="8"/>
    </row>
    <row r="266">
      <c r="A266" s="8"/>
      <c r="C266" s="137"/>
      <c r="D266" s="8"/>
      <c r="E266" s="8"/>
      <c r="F266" s="8"/>
    </row>
    <row r="267">
      <c r="A267" s="8"/>
      <c r="C267" s="137"/>
      <c r="D267" s="8"/>
      <c r="E267" s="8"/>
      <c r="F267" s="8"/>
    </row>
    <row r="268">
      <c r="A268" s="8"/>
      <c r="C268" s="137"/>
      <c r="D268" s="8"/>
      <c r="E268" s="8"/>
      <c r="F268" s="8"/>
    </row>
    <row r="269">
      <c r="A269" s="8"/>
      <c r="C269" s="137"/>
      <c r="D269" s="8"/>
      <c r="E269" s="8"/>
      <c r="F269" s="8"/>
    </row>
    <row r="270">
      <c r="A270" s="8"/>
      <c r="C270" s="137"/>
      <c r="D270" s="8"/>
      <c r="E270" s="8"/>
      <c r="F270" s="8"/>
    </row>
    <row r="271">
      <c r="A271" s="8"/>
      <c r="C271" s="137"/>
      <c r="D271" s="8"/>
      <c r="E271" s="8"/>
      <c r="F271" s="8"/>
    </row>
    <row r="272">
      <c r="A272" s="8"/>
      <c r="C272" s="137"/>
      <c r="D272" s="8"/>
      <c r="E272" s="8"/>
      <c r="F272" s="8"/>
    </row>
    <row r="273">
      <c r="A273" s="8"/>
      <c r="C273" s="137"/>
      <c r="D273" s="8"/>
      <c r="E273" s="8"/>
      <c r="F273" s="8"/>
    </row>
    <row r="274">
      <c r="A274" s="8"/>
      <c r="C274" s="137"/>
      <c r="D274" s="8"/>
      <c r="E274" s="8"/>
      <c r="F274" s="8"/>
    </row>
    <row r="275">
      <c r="A275" s="8"/>
      <c r="C275" s="137"/>
      <c r="D275" s="8"/>
      <c r="E275" s="8"/>
      <c r="F275" s="8"/>
    </row>
    <row r="276">
      <c r="A276" s="8"/>
      <c r="C276" s="137"/>
      <c r="D276" s="8"/>
      <c r="E276" s="8"/>
      <c r="F276" s="8"/>
    </row>
    <row r="277">
      <c r="A277" s="8"/>
      <c r="C277" s="137"/>
      <c r="D277" s="8"/>
      <c r="E277" s="8"/>
      <c r="F277" s="8"/>
    </row>
    <row r="278">
      <c r="A278" s="8"/>
      <c r="C278" s="137"/>
      <c r="D278" s="8"/>
      <c r="E278" s="8"/>
      <c r="F278" s="8"/>
    </row>
    <row r="279">
      <c r="A279" s="8"/>
      <c r="C279" s="137"/>
      <c r="D279" s="8"/>
      <c r="E279" s="8"/>
      <c r="F279" s="8"/>
    </row>
    <row r="280">
      <c r="A280" s="8"/>
      <c r="C280" s="137"/>
      <c r="D280" s="8"/>
      <c r="E280" s="8"/>
      <c r="F280" s="8"/>
    </row>
    <row r="281">
      <c r="A281" s="8"/>
      <c r="C281" s="137"/>
      <c r="D281" s="8"/>
      <c r="E281" s="8"/>
      <c r="F281" s="8"/>
    </row>
    <row r="282">
      <c r="A282" s="8"/>
      <c r="C282" s="137"/>
      <c r="D282" s="8"/>
      <c r="E282" s="8"/>
      <c r="F282" s="8"/>
    </row>
    <row r="283">
      <c r="A283" s="8"/>
      <c r="C283" s="137"/>
      <c r="D283" s="8"/>
      <c r="E283" s="8"/>
      <c r="F283" s="8"/>
    </row>
    <row r="284">
      <c r="A284" s="8"/>
      <c r="C284" s="137"/>
      <c r="D284" s="8"/>
      <c r="E284" s="8"/>
      <c r="F284" s="8"/>
    </row>
    <row r="285">
      <c r="A285" s="8"/>
      <c r="C285" s="137"/>
      <c r="D285" s="8"/>
      <c r="E285" s="8"/>
      <c r="F285" s="8"/>
    </row>
    <row r="286">
      <c r="A286" s="8"/>
      <c r="C286" s="137"/>
      <c r="D286" s="8"/>
      <c r="E286" s="8"/>
      <c r="F286" s="8"/>
    </row>
    <row r="287">
      <c r="A287" s="8"/>
      <c r="C287" s="137"/>
      <c r="D287" s="8"/>
      <c r="E287" s="8"/>
      <c r="F287" s="8"/>
    </row>
    <row r="288">
      <c r="A288" s="8"/>
      <c r="C288" s="137"/>
      <c r="D288" s="8"/>
      <c r="E288" s="8"/>
      <c r="F288" s="8"/>
    </row>
    <row r="289">
      <c r="A289" s="8"/>
      <c r="C289" s="137"/>
      <c r="D289" s="8"/>
      <c r="E289" s="8"/>
      <c r="F289" s="8"/>
    </row>
    <row r="290">
      <c r="A290" s="8"/>
      <c r="C290" s="137"/>
      <c r="D290" s="8"/>
      <c r="E290" s="8"/>
      <c r="F290" s="8"/>
    </row>
    <row r="291">
      <c r="A291" s="8"/>
      <c r="C291" s="137"/>
      <c r="D291" s="8"/>
      <c r="E291" s="8"/>
      <c r="F291" s="8"/>
    </row>
    <row r="292">
      <c r="A292" s="8"/>
      <c r="C292" s="137"/>
      <c r="D292" s="8"/>
      <c r="E292" s="8"/>
      <c r="F292" s="8"/>
    </row>
    <row r="293">
      <c r="A293" s="8"/>
      <c r="C293" s="137"/>
      <c r="D293" s="8"/>
      <c r="E293" s="8"/>
      <c r="F293" s="8"/>
    </row>
    <row r="294">
      <c r="A294" s="8"/>
      <c r="C294" s="137"/>
      <c r="D294" s="8"/>
      <c r="E294" s="8"/>
      <c r="F294" s="8"/>
    </row>
    <row r="295">
      <c r="A295" s="8"/>
      <c r="C295" s="137"/>
      <c r="D295" s="8"/>
      <c r="E295" s="8"/>
      <c r="F295" s="8"/>
    </row>
    <row r="296">
      <c r="A296" s="8"/>
      <c r="C296" s="137"/>
      <c r="D296" s="8"/>
      <c r="E296" s="8"/>
      <c r="F296" s="8"/>
    </row>
    <row r="297">
      <c r="A297" s="8"/>
      <c r="C297" s="137"/>
      <c r="D297" s="8"/>
      <c r="E297" s="8"/>
      <c r="F297" s="8"/>
    </row>
    <row r="298">
      <c r="A298" s="8"/>
      <c r="C298" s="137"/>
      <c r="D298" s="8"/>
      <c r="E298" s="8"/>
      <c r="F298" s="8"/>
    </row>
    <row r="299">
      <c r="A299" s="8"/>
      <c r="C299" s="137"/>
      <c r="D299" s="8"/>
      <c r="E299" s="8"/>
      <c r="F299" s="8"/>
    </row>
    <row r="300">
      <c r="A300" s="8"/>
      <c r="C300" s="137"/>
      <c r="D300" s="8"/>
      <c r="E300" s="8"/>
      <c r="F300" s="8"/>
    </row>
    <row r="301">
      <c r="A301" s="8"/>
      <c r="C301" s="137"/>
      <c r="D301" s="8"/>
      <c r="E301" s="8"/>
      <c r="F301" s="8"/>
    </row>
    <row r="302">
      <c r="A302" s="8"/>
      <c r="C302" s="137"/>
      <c r="D302" s="8"/>
      <c r="E302" s="8"/>
      <c r="F302" s="8"/>
    </row>
    <row r="303">
      <c r="A303" s="8"/>
      <c r="C303" s="137"/>
      <c r="D303" s="8"/>
      <c r="E303" s="8"/>
      <c r="F303" s="8"/>
    </row>
    <row r="304">
      <c r="A304" s="8"/>
      <c r="C304" s="137"/>
      <c r="D304" s="8"/>
      <c r="E304" s="8"/>
      <c r="F304" s="8"/>
    </row>
    <row r="305">
      <c r="A305" s="8"/>
      <c r="C305" s="137"/>
      <c r="D305" s="8"/>
      <c r="E305" s="8"/>
      <c r="F305" s="8"/>
    </row>
    <row r="306">
      <c r="A306" s="8"/>
      <c r="C306" s="137"/>
      <c r="D306" s="8"/>
      <c r="E306" s="8"/>
      <c r="F306" s="8"/>
    </row>
    <row r="307">
      <c r="A307" s="8"/>
      <c r="C307" s="137"/>
      <c r="D307" s="8"/>
      <c r="E307" s="8"/>
      <c r="F307" s="8"/>
    </row>
    <row r="308">
      <c r="A308" s="8"/>
      <c r="C308" s="137"/>
      <c r="D308" s="8"/>
      <c r="E308" s="8"/>
      <c r="F308" s="8"/>
    </row>
    <row r="309">
      <c r="A309" s="8"/>
      <c r="C309" s="137"/>
      <c r="D309" s="8"/>
      <c r="E309" s="8"/>
      <c r="F309" s="8"/>
    </row>
    <row r="310">
      <c r="A310" s="8"/>
      <c r="C310" s="137"/>
      <c r="D310" s="8"/>
      <c r="E310" s="8"/>
      <c r="F310" s="8"/>
    </row>
    <row r="311">
      <c r="A311" s="8"/>
      <c r="C311" s="137"/>
      <c r="D311" s="8"/>
      <c r="E311" s="8"/>
      <c r="F311" s="8"/>
    </row>
    <row r="312">
      <c r="A312" s="8"/>
      <c r="C312" s="137"/>
      <c r="D312" s="8"/>
      <c r="E312" s="8"/>
      <c r="F312" s="8"/>
    </row>
    <row r="313">
      <c r="A313" s="8"/>
      <c r="C313" s="137"/>
      <c r="D313" s="8"/>
      <c r="E313" s="8"/>
      <c r="F313" s="8"/>
    </row>
    <row r="314">
      <c r="A314" s="8"/>
      <c r="C314" s="137"/>
      <c r="D314" s="8"/>
      <c r="E314" s="8"/>
      <c r="F314" s="8"/>
    </row>
    <row r="315">
      <c r="A315" s="8"/>
      <c r="C315" s="137"/>
      <c r="D315" s="8"/>
      <c r="E315" s="8"/>
      <c r="F315" s="8"/>
    </row>
    <row r="316">
      <c r="A316" s="8"/>
      <c r="C316" s="137"/>
      <c r="D316" s="8"/>
      <c r="E316" s="8"/>
      <c r="F316" s="8"/>
    </row>
    <row r="317">
      <c r="A317" s="8"/>
      <c r="C317" s="137"/>
      <c r="D317" s="8"/>
      <c r="E317" s="8"/>
      <c r="F317" s="8"/>
    </row>
    <row r="318">
      <c r="A318" s="8"/>
      <c r="C318" s="137"/>
      <c r="D318" s="8"/>
      <c r="E318" s="8"/>
      <c r="F318" s="8"/>
    </row>
    <row r="319">
      <c r="A319" s="8"/>
      <c r="C319" s="137"/>
      <c r="D319" s="8"/>
      <c r="E319" s="8"/>
      <c r="F319" s="8"/>
    </row>
    <row r="320">
      <c r="A320" s="8"/>
      <c r="C320" s="137"/>
      <c r="D320" s="8"/>
      <c r="E320" s="8"/>
      <c r="F320" s="8"/>
    </row>
    <row r="321">
      <c r="A321" s="8"/>
      <c r="C321" s="137"/>
      <c r="D321" s="8"/>
      <c r="E321" s="8"/>
      <c r="F321" s="8"/>
    </row>
    <row r="322">
      <c r="A322" s="8"/>
      <c r="C322" s="137"/>
      <c r="D322" s="8"/>
      <c r="E322" s="8"/>
      <c r="F322" s="8"/>
    </row>
    <row r="323">
      <c r="A323" s="8"/>
      <c r="C323" s="137"/>
      <c r="D323" s="8"/>
      <c r="E323" s="8"/>
      <c r="F323" s="8"/>
    </row>
    <row r="324">
      <c r="A324" s="8"/>
      <c r="C324" s="137"/>
      <c r="D324" s="8"/>
      <c r="E324" s="8"/>
      <c r="F324" s="8"/>
    </row>
    <row r="325">
      <c r="A325" s="8"/>
      <c r="C325" s="137"/>
      <c r="D325" s="8"/>
      <c r="E325" s="8"/>
      <c r="F325" s="8"/>
    </row>
    <row r="326">
      <c r="A326" s="8"/>
      <c r="C326" s="137"/>
      <c r="D326" s="8"/>
      <c r="E326" s="8"/>
      <c r="F326" s="8"/>
    </row>
    <row r="327">
      <c r="A327" s="8"/>
      <c r="C327" s="137"/>
      <c r="D327" s="8"/>
      <c r="E327" s="8"/>
      <c r="F327" s="8"/>
    </row>
    <row r="328">
      <c r="A328" s="8"/>
      <c r="C328" s="137"/>
      <c r="D328" s="8"/>
      <c r="E328" s="8"/>
      <c r="F328" s="8"/>
    </row>
    <row r="329">
      <c r="A329" s="8"/>
      <c r="C329" s="137"/>
      <c r="D329" s="8"/>
      <c r="E329" s="8"/>
      <c r="F329" s="8"/>
    </row>
    <row r="330">
      <c r="A330" s="8"/>
      <c r="C330" s="137"/>
      <c r="D330" s="8"/>
      <c r="E330" s="8"/>
      <c r="F330" s="8"/>
    </row>
    <row r="331">
      <c r="A331" s="8"/>
      <c r="C331" s="137"/>
      <c r="D331" s="8"/>
      <c r="E331" s="8"/>
      <c r="F331" s="8"/>
    </row>
    <row r="332">
      <c r="A332" s="8"/>
      <c r="C332" s="137"/>
      <c r="D332" s="8"/>
      <c r="E332" s="8"/>
      <c r="F332" s="8"/>
    </row>
    <row r="333">
      <c r="A333" s="8"/>
      <c r="C333" s="137"/>
      <c r="D333" s="8"/>
      <c r="E333" s="8"/>
      <c r="F333" s="8"/>
    </row>
    <row r="334">
      <c r="A334" s="8"/>
      <c r="C334" s="137"/>
      <c r="D334" s="8"/>
      <c r="E334" s="8"/>
      <c r="F334" s="8"/>
    </row>
    <row r="335">
      <c r="A335" s="8"/>
      <c r="C335" s="137"/>
      <c r="D335" s="8"/>
      <c r="E335" s="8"/>
      <c r="F335" s="8"/>
    </row>
    <row r="336">
      <c r="A336" s="8"/>
      <c r="C336" s="137"/>
      <c r="D336" s="8"/>
      <c r="E336" s="8"/>
      <c r="F336" s="8"/>
    </row>
    <row r="337">
      <c r="A337" s="8"/>
      <c r="C337" s="137"/>
      <c r="D337" s="8"/>
      <c r="E337" s="8"/>
      <c r="F337" s="8"/>
    </row>
    <row r="338">
      <c r="A338" s="8"/>
      <c r="C338" s="137"/>
      <c r="D338" s="8"/>
      <c r="E338" s="8"/>
      <c r="F338" s="8"/>
    </row>
    <row r="339">
      <c r="A339" s="8"/>
      <c r="C339" s="137"/>
      <c r="D339" s="8"/>
      <c r="E339" s="8"/>
      <c r="F339" s="8"/>
    </row>
    <row r="340">
      <c r="A340" s="8"/>
      <c r="C340" s="137"/>
      <c r="D340" s="8"/>
      <c r="E340" s="8"/>
      <c r="F340" s="8"/>
    </row>
    <row r="341">
      <c r="A341" s="8"/>
      <c r="C341" s="137"/>
      <c r="D341" s="8"/>
      <c r="E341" s="8"/>
      <c r="F341" s="8"/>
    </row>
    <row r="342">
      <c r="A342" s="8"/>
      <c r="C342" s="137"/>
      <c r="D342" s="8"/>
      <c r="E342" s="8"/>
      <c r="F342" s="8"/>
    </row>
    <row r="343">
      <c r="A343" s="8"/>
      <c r="C343" s="137"/>
      <c r="D343" s="8"/>
      <c r="E343" s="8"/>
      <c r="F343" s="8"/>
    </row>
    <row r="344">
      <c r="A344" s="8"/>
      <c r="C344" s="137"/>
      <c r="D344" s="8"/>
      <c r="E344" s="8"/>
      <c r="F344" s="8"/>
    </row>
    <row r="345">
      <c r="A345" s="8"/>
      <c r="C345" s="137"/>
      <c r="D345" s="8"/>
      <c r="E345" s="8"/>
      <c r="F345" s="8"/>
    </row>
    <row r="346">
      <c r="A346" s="8"/>
      <c r="C346" s="137"/>
      <c r="D346" s="8"/>
      <c r="E346" s="8"/>
      <c r="F346" s="8"/>
    </row>
    <row r="347">
      <c r="A347" s="8"/>
      <c r="C347" s="137"/>
      <c r="D347" s="8"/>
      <c r="E347" s="8"/>
      <c r="F347" s="8"/>
    </row>
    <row r="348">
      <c r="A348" s="8"/>
      <c r="C348" s="137"/>
      <c r="D348" s="8"/>
      <c r="E348" s="8"/>
      <c r="F348" s="8"/>
    </row>
    <row r="349">
      <c r="A349" s="8"/>
      <c r="C349" s="137"/>
      <c r="D349" s="8"/>
      <c r="E349" s="8"/>
      <c r="F349" s="8"/>
    </row>
    <row r="350">
      <c r="A350" s="8"/>
      <c r="C350" s="137"/>
      <c r="D350" s="8"/>
      <c r="E350" s="8"/>
      <c r="F350" s="8"/>
    </row>
    <row r="351">
      <c r="A351" s="8"/>
      <c r="C351" s="137"/>
      <c r="D351" s="8"/>
      <c r="E351" s="8"/>
      <c r="F351" s="8"/>
    </row>
    <row r="352">
      <c r="A352" s="8"/>
      <c r="C352" s="137"/>
      <c r="D352" s="8"/>
      <c r="E352" s="8"/>
      <c r="F352" s="8"/>
    </row>
    <row r="353">
      <c r="A353" s="8"/>
      <c r="C353" s="137"/>
      <c r="D353" s="8"/>
      <c r="E353" s="8"/>
      <c r="F353" s="8"/>
    </row>
    <row r="354">
      <c r="A354" s="8"/>
      <c r="C354" s="137"/>
      <c r="D354" s="8"/>
      <c r="E354" s="8"/>
      <c r="F354" s="8"/>
    </row>
    <row r="355">
      <c r="A355" s="8"/>
      <c r="C355" s="137"/>
      <c r="D355" s="8"/>
      <c r="E355" s="8"/>
      <c r="F355" s="8"/>
    </row>
    <row r="356">
      <c r="A356" s="8"/>
      <c r="C356" s="137"/>
      <c r="D356" s="8"/>
      <c r="E356" s="8"/>
      <c r="F356" s="8"/>
    </row>
    <row r="357">
      <c r="A357" s="8"/>
      <c r="C357" s="137"/>
      <c r="D357" s="8"/>
      <c r="E357" s="8"/>
      <c r="F357" s="8"/>
    </row>
    <row r="358">
      <c r="A358" s="8"/>
      <c r="C358" s="137"/>
      <c r="D358" s="8"/>
      <c r="E358" s="8"/>
      <c r="F358" s="8"/>
    </row>
    <row r="359">
      <c r="A359" s="8"/>
      <c r="C359" s="137"/>
      <c r="D359" s="8"/>
      <c r="E359" s="8"/>
      <c r="F359" s="8"/>
    </row>
    <row r="360">
      <c r="A360" s="8"/>
      <c r="C360" s="137"/>
      <c r="D360" s="8"/>
      <c r="E360" s="8"/>
      <c r="F360" s="8"/>
    </row>
    <row r="361">
      <c r="A361" s="8"/>
      <c r="C361" s="137"/>
      <c r="D361" s="8"/>
      <c r="E361" s="8"/>
      <c r="F361" s="8"/>
    </row>
    <row r="362">
      <c r="A362" s="8"/>
      <c r="C362" s="137"/>
      <c r="D362" s="8"/>
      <c r="E362" s="8"/>
      <c r="F362" s="8"/>
    </row>
    <row r="363">
      <c r="A363" s="8"/>
      <c r="C363" s="137"/>
      <c r="D363" s="8"/>
      <c r="E363" s="8"/>
      <c r="F363" s="8"/>
    </row>
    <row r="364">
      <c r="A364" s="8"/>
      <c r="C364" s="137"/>
      <c r="D364" s="8"/>
      <c r="E364" s="8"/>
      <c r="F364" s="8"/>
    </row>
    <row r="365">
      <c r="A365" s="8"/>
      <c r="C365" s="137"/>
      <c r="D365" s="8"/>
      <c r="E365" s="8"/>
      <c r="F365" s="8"/>
    </row>
    <row r="366">
      <c r="A366" s="8"/>
      <c r="C366" s="137"/>
      <c r="D366" s="8"/>
      <c r="E366" s="8"/>
      <c r="F366" s="8"/>
    </row>
    <row r="367">
      <c r="A367" s="8"/>
      <c r="C367" s="137"/>
      <c r="D367" s="8"/>
      <c r="E367" s="8"/>
      <c r="F367" s="8"/>
    </row>
    <row r="368">
      <c r="A368" s="8"/>
      <c r="C368" s="137"/>
      <c r="D368" s="8"/>
      <c r="E368" s="8"/>
      <c r="F368" s="8"/>
    </row>
    <row r="369">
      <c r="A369" s="8"/>
      <c r="C369" s="137"/>
      <c r="D369" s="8"/>
      <c r="E369" s="8"/>
      <c r="F369" s="8"/>
    </row>
    <row r="370">
      <c r="A370" s="8"/>
      <c r="C370" s="137"/>
      <c r="D370" s="8"/>
      <c r="E370" s="8"/>
      <c r="F370" s="8"/>
    </row>
    <row r="371">
      <c r="A371" s="8"/>
      <c r="C371" s="137"/>
      <c r="D371" s="8"/>
      <c r="E371" s="8"/>
      <c r="F371" s="8"/>
    </row>
    <row r="372">
      <c r="A372" s="8"/>
      <c r="C372" s="137"/>
      <c r="D372" s="8"/>
      <c r="E372" s="8"/>
      <c r="F372" s="8"/>
    </row>
    <row r="373">
      <c r="A373" s="8"/>
      <c r="C373" s="137"/>
      <c r="D373" s="8"/>
      <c r="E373" s="8"/>
      <c r="F373" s="8"/>
    </row>
    <row r="374">
      <c r="A374" s="8"/>
      <c r="C374" s="137"/>
      <c r="D374" s="8"/>
      <c r="E374" s="8"/>
      <c r="F374" s="8"/>
    </row>
    <row r="375">
      <c r="A375" s="8"/>
      <c r="C375" s="137"/>
      <c r="D375" s="8"/>
      <c r="E375" s="8"/>
      <c r="F375" s="8"/>
    </row>
    <row r="376">
      <c r="A376" s="8"/>
      <c r="C376" s="137"/>
      <c r="D376" s="8"/>
      <c r="E376" s="8"/>
      <c r="F376" s="8"/>
    </row>
    <row r="377">
      <c r="A377" s="8"/>
      <c r="C377" s="137"/>
      <c r="D377" s="8"/>
      <c r="E377" s="8"/>
      <c r="F377" s="8"/>
    </row>
    <row r="378">
      <c r="A378" s="8"/>
      <c r="C378" s="137"/>
      <c r="D378" s="8"/>
      <c r="E378" s="8"/>
      <c r="F378" s="8"/>
    </row>
    <row r="379">
      <c r="A379" s="8"/>
      <c r="C379" s="137"/>
      <c r="D379" s="8"/>
      <c r="E379" s="8"/>
      <c r="F379" s="8"/>
    </row>
    <row r="380">
      <c r="A380" s="8"/>
      <c r="C380" s="137"/>
      <c r="D380" s="8"/>
      <c r="E380" s="8"/>
      <c r="F380" s="8"/>
    </row>
    <row r="381">
      <c r="A381" s="8"/>
      <c r="C381" s="137"/>
      <c r="D381" s="8"/>
      <c r="E381" s="8"/>
      <c r="F381" s="8"/>
    </row>
    <row r="382">
      <c r="A382" s="8"/>
      <c r="C382" s="137"/>
      <c r="D382" s="8"/>
      <c r="E382" s="8"/>
      <c r="F382" s="8"/>
    </row>
    <row r="383">
      <c r="A383" s="8"/>
      <c r="C383" s="137"/>
      <c r="D383" s="8"/>
      <c r="E383" s="8"/>
      <c r="F383" s="8"/>
    </row>
    <row r="384">
      <c r="A384" s="8"/>
      <c r="C384" s="137"/>
      <c r="D384" s="8"/>
      <c r="E384" s="8"/>
      <c r="F384" s="8"/>
    </row>
    <row r="385">
      <c r="A385" s="8"/>
      <c r="C385" s="137"/>
      <c r="D385" s="8"/>
      <c r="E385" s="8"/>
      <c r="F385" s="8"/>
    </row>
    <row r="386">
      <c r="A386" s="8"/>
      <c r="C386" s="137"/>
      <c r="D386" s="8"/>
      <c r="E386" s="8"/>
      <c r="F386" s="8"/>
    </row>
    <row r="387">
      <c r="A387" s="8"/>
      <c r="C387" s="137"/>
      <c r="D387" s="8"/>
      <c r="E387" s="8"/>
      <c r="F387" s="8"/>
    </row>
    <row r="388">
      <c r="A388" s="8"/>
      <c r="C388" s="137"/>
      <c r="D388" s="8"/>
      <c r="E388" s="8"/>
      <c r="F388" s="8"/>
    </row>
    <row r="389">
      <c r="A389" s="8"/>
      <c r="C389" s="137"/>
      <c r="D389" s="8"/>
      <c r="E389" s="8"/>
      <c r="F389" s="8"/>
    </row>
    <row r="390">
      <c r="A390" s="8"/>
      <c r="C390" s="137"/>
      <c r="D390" s="8"/>
      <c r="E390" s="8"/>
      <c r="F390" s="8"/>
    </row>
    <row r="391">
      <c r="A391" s="8"/>
      <c r="C391" s="137"/>
      <c r="D391" s="8"/>
      <c r="E391" s="8"/>
      <c r="F391" s="8"/>
    </row>
    <row r="392">
      <c r="A392" s="8"/>
      <c r="C392" s="137"/>
      <c r="D392" s="8"/>
      <c r="E392" s="8"/>
      <c r="F392" s="8"/>
    </row>
    <row r="393">
      <c r="A393" s="8"/>
      <c r="C393" s="137"/>
      <c r="D393" s="8"/>
      <c r="E393" s="8"/>
      <c r="F393" s="8"/>
    </row>
    <row r="394">
      <c r="A394" s="8"/>
      <c r="C394" s="137"/>
      <c r="D394" s="8"/>
      <c r="E394" s="8"/>
      <c r="F394" s="8"/>
    </row>
    <row r="395">
      <c r="A395" s="8"/>
      <c r="C395" s="137"/>
      <c r="D395" s="8"/>
      <c r="E395" s="8"/>
      <c r="F395" s="8"/>
    </row>
    <row r="396">
      <c r="A396" s="8"/>
      <c r="C396" s="137"/>
      <c r="D396" s="8"/>
      <c r="E396" s="8"/>
      <c r="F396" s="8"/>
    </row>
    <row r="397">
      <c r="A397" s="8"/>
      <c r="C397" s="137"/>
      <c r="D397" s="8"/>
      <c r="E397" s="8"/>
      <c r="F397" s="8"/>
    </row>
    <row r="398">
      <c r="A398" s="8"/>
      <c r="C398" s="137"/>
      <c r="D398" s="8"/>
      <c r="E398" s="8"/>
      <c r="F398" s="8"/>
    </row>
    <row r="399">
      <c r="A399" s="8"/>
      <c r="C399" s="137"/>
      <c r="D399" s="8"/>
      <c r="E399" s="8"/>
      <c r="F399" s="8"/>
    </row>
    <row r="400">
      <c r="A400" s="8"/>
      <c r="C400" s="137"/>
      <c r="D400" s="8"/>
      <c r="E400" s="8"/>
      <c r="F400" s="8"/>
    </row>
    <row r="401">
      <c r="A401" s="8"/>
      <c r="C401" s="137"/>
      <c r="D401" s="8"/>
      <c r="E401" s="8"/>
      <c r="F401" s="8"/>
    </row>
    <row r="402">
      <c r="A402" s="8"/>
      <c r="C402" s="137"/>
      <c r="D402" s="8"/>
      <c r="E402" s="8"/>
      <c r="F402" s="8"/>
    </row>
    <row r="403">
      <c r="A403" s="8"/>
      <c r="C403" s="137"/>
      <c r="D403" s="8"/>
      <c r="E403" s="8"/>
      <c r="F403" s="8"/>
    </row>
    <row r="404">
      <c r="A404" s="8"/>
      <c r="C404" s="137"/>
      <c r="D404" s="8"/>
      <c r="E404" s="8"/>
      <c r="F404" s="8"/>
    </row>
    <row r="405">
      <c r="A405" s="8"/>
      <c r="C405" s="137"/>
      <c r="D405" s="8"/>
      <c r="E405" s="8"/>
      <c r="F405" s="8"/>
    </row>
    <row r="406">
      <c r="A406" s="8"/>
      <c r="C406" s="137"/>
      <c r="D406" s="8"/>
      <c r="E406" s="8"/>
      <c r="F406" s="8"/>
    </row>
    <row r="407">
      <c r="A407" s="8"/>
      <c r="C407" s="137"/>
      <c r="D407" s="8"/>
      <c r="E407" s="8"/>
      <c r="F407" s="8"/>
    </row>
    <row r="408">
      <c r="A408" s="8"/>
      <c r="C408" s="137"/>
      <c r="D408" s="8"/>
      <c r="E408" s="8"/>
      <c r="F408" s="8"/>
    </row>
    <row r="409">
      <c r="A409" s="8"/>
      <c r="C409" s="137"/>
      <c r="D409" s="8"/>
      <c r="E409" s="8"/>
      <c r="F409" s="8"/>
    </row>
    <row r="410">
      <c r="A410" s="8"/>
      <c r="C410" s="137"/>
      <c r="D410" s="8"/>
      <c r="E410" s="8"/>
      <c r="F410" s="8"/>
    </row>
    <row r="411">
      <c r="A411" s="8"/>
      <c r="C411" s="137"/>
      <c r="D411" s="8"/>
      <c r="E411" s="8"/>
      <c r="F411" s="8"/>
    </row>
    <row r="412">
      <c r="A412" s="8"/>
      <c r="C412" s="137"/>
      <c r="D412" s="8"/>
      <c r="E412" s="8"/>
      <c r="F412" s="8"/>
    </row>
    <row r="413">
      <c r="A413" s="8"/>
      <c r="C413" s="137"/>
      <c r="D413" s="8"/>
      <c r="E413" s="8"/>
      <c r="F413" s="8"/>
    </row>
    <row r="414">
      <c r="A414" s="8"/>
      <c r="C414" s="137"/>
      <c r="D414" s="8"/>
      <c r="E414" s="8"/>
      <c r="F414" s="8"/>
    </row>
    <row r="415">
      <c r="A415" s="8"/>
      <c r="C415" s="137"/>
      <c r="D415" s="8"/>
      <c r="E415" s="8"/>
      <c r="F415" s="8"/>
    </row>
    <row r="416">
      <c r="A416" s="8"/>
      <c r="C416" s="137"/>
      <c r="D416" s="8"/>
      <c r="E416" s="8"/>
      <c r="F416" s="8"/>
    </row>
    <row r="417">
      <c r="A417" s="8"/>
      <c r="C417" s="137"/>
      <c r="D417" s="8"/>
      <c r="E417" s="8"/>
      <c r="F417" s="8"/>
    </row>
    <row r="418">
      <c r="A418" s="8"/>
      <c r="C418" s="137"/>
      <c r="D418" s="8"/>
      <c r="E418" s="8"/>
      <c r="F418" s="8"/>
    </row>
    <row r="419">
      <c r="A419" s="8"/>
      <c r="C419" s="137"/>
      <c r="D419" s="8"/>
      <c r="E419" s="8"/>
      <c r="F419" s="8"/>
    </row>
    <row r="420">
      <c r="A420" s="8"/>
      <c r="C420" s="137"/>
      <c r="D420" s="8"/>
      <c r="E420" s="8"/>
      <c r="F420" s="8"/>
    </row>
    <row r="421">
      <c r="A421" s="8"/>
      <c r="C421" s="137"/>
      <c r="D421" s="8"/>
      <c r="E421" s="8"/>
      <c r="F421" s="8"/>
    </row>
    <row r="422">
      <c r="A422" s="8"/>
      <c r="C422" s="137"/>
      <c r="D422" s="8"/>
      <c r="E422" s="8"/>
      <c r="F422" s="8"/>
    </row>
    <row r="423">
      <c r="A423" s="8"/>
      <c r="C423" s="137"/>
      <c r="D423" s="8"/>
      <c r="E423" s="8"/>
      <c r="F423" s="8"/>
    </row>
    <row r="424">
      <c r="A424" s="8"/>
      <c r="C424" s="137"/>
      <c r="D424" s="8"/>
      <c r="E424" s="8"/>
      <c r="F424" s="8"/>
    </row>
    <row r="425">
      <c r="A425" s="8"/>
      <c r="C425" s="137"/>
      <c r="D425" s="8"/>
      <c r="E425" s="8"/>
      <c r="F425" s="8"/>
    </row>
    <row r="426">
      <c r="A426" s="8"/>
      <c r="C426" s="137"/>
      <c r="D426" s="8"/>
      <c r="E426" s="8"/>
      <c r="F426" s="8"/>
    </row>
    <row r="427">
      <c r="A427" s="8"/>
      <c r="C427" s="137"/>
      <c r="D427" s="8"/>
      <c r="E427" s="8"/>
      <c r="F427" s="8"/>
    </row>
    <row r="428">
      <c r="A428" s="8"/>
      <c r="C428" s="137"/>
      <c r="D428" s="8"/>
      <c r="E428" s="8"/>
      <c r="F428" s="8"/>
    </row>
    <row r="429">
      <c r="A429" s="8"/>
      <c r="C429" s="137"/>
      <c r="D429" s="8"/>
      <c r="E429" s="8"/>
      <c r="F429" s="8"/>
    </row>
    <row r="430">
      <c r="A430" s="8"/>
      <c r="C430" s="137"/>
      <c r="D430" s="8"/>
      <c r="E430" s="8"/>
      <c r="F430" s="8"/>
    </row>
    <row r="431">
      <c r="A431" s="8"/>
      <c r="C431" s="137"/>
      <c r="D431" s="8"/>
      <c r="E431" s="8"/>
      <c r="F431" s="8"/>
    </row>
    <row r="432">
      <c r="A432" s="8"/>
      <c r="C432" s="137"/>
      <c r="D432" s="8"/>
      <c r="E432" s="8"/>
      <c r="F432" s="8"/>
    </row>
    <row r="433">
      <c r="A433" s="8"/>
      <c r="C433" s="137"/>
      <c r="D433" s="8"/>
      <c r="E433" s="8"/>
      <c r="F433" s="8"/>
    </row>
    <row r="434">
      <c r="A434" s="8"/>
      <c r="C434" s="137"/>
      <c r="D434" s="8"/>
      <c r="E434" s="8"/>
      <c r="F434" s="8"/>
    </row>
    <row r="435">
      <c r="A435" s="8"/>
      <c r="C435" s="137"/>
      <c r="D435" s="8"/>
      <c r="E435" s="8"/>
      <c r="F435" s="8"/>
    </row>
    <row r="436">
      <c r="A436" s="8"/>
      <c r="C436" s="137"/>
      <c r="D436" s="8"/>
      <c r="E436" s="8"/>
      <c r="F436" s="8"/>
    </row>
    <row r="437">
      <c r="A437" s="8"/>
      <c r="C437" s="137"/>
      <c r="D437" s="8"/>
      <c r="E437" s="8"/>
      <c r="F437" s="8"/>
    </row>
    <row r="438">
      <c r="A438" s="8"/>
      <c r="C438" s="137"/>
      <c r="D438" s="8"/>
      <c r="E438" s="8"/>
      <c r="F438" s="8"/>
    </row>
    <row r="439">
      <c r="A439" s="8"/>
      <c r="C439" s="137"/>
      <c r="D439" s="8"/>
      <c r="E439" s="8"/>
      <c r="F439" s="8"/>
    </row>
    <row r="440">
      <c r="A440" s="8"/>
      <c r="C440" s="137"/>
      <c r="D440" s="8"/>
      <c r="E440" s="8"/>
      <c r="F440" s="8"/>
    </row>
    <row r="441">
      <c r="A441" s="8"/>
      <c r="C441" s="137"/>
      <c r="D441" s="8"/>
      <c r="E441" s="8"/>
      <c r="F441" s="8"/>
    </row>
    <row r="442">
      <c r="A442" s="8"/>
      <c r="C442" s="137"/>
      <c r="D442" s="8"/>
      <c r="E442" s="8"/>
      <c r="F442" s="8"/>
    </row>
    <row r="443">
      <c r="A443" s="8"/>
      <c r="C443" s="137"/>
      <c r="D443" s="8"/>
      <c r="E443" s="8"/>
      <c r="F443" s="8"/>
    </row>
    <row r="444">
      <c r="A444" s="8"/>
      <c r="C444" s="137"/>
      <c r="D444" s="8"/>
      <c r="E444" s="8"/>
      <c r="F444" s="8"/>
    </row>
    <row r="445">
      <c r="A445" s="8"/>
      <c r="C445" s="137"/>
      <c r="D445" s="8"/>
      <c r="E445" s="8"/>
      <c r="F445" s="8"/>
    </row>
    <row r="446">
      <c r="A446" s="8"/>
      <c r="C446" s="137"/>
      <c r="D446" s="8"/>
      <c r="E446" s="8"/>
      <c r="F446" s="8"/>
    </row>
    <row r="447">
      <c r="A447" s="8"/>
      <c r="C447" s="137"/>
      <c r="D447" s="8"/>
      <c r="E447" s="8"/>
      <c r="F447" s="8"/>
    </row>
    <row r="448">
      <c r="A448" s="8"/>
      <c r="C448" s="137"/>
      <c r="D448" s="8"/>
      <c r="E448" s="8"/>
      <c r="F448" s="8"/>
    </row>
    <row r="449">
      <c r="A449" s="8"/>
      <c r="C449" s="137"/>
      <c r="D449" s="8"/>
      <c r="E449" s="8"/>
      <c r="F449" s="8"/>
    </row>
    <row r="450">
      <c r="A450" s="8"/>
      <c r="C450" s="137"/>
      <c r="D450" s="8"/>
      <c r="E450" s="8"/>
      <c r="F450" s="8"/>
    </row>
    <row r="451">
      <c r="A451" s="8"/>
      <c r="C451" s="137"/>
      <c r="D451" s="8"/>
      <c r="E451" s="8"/>
      <c r="F451" s="8"/>
    </row>
    <row r="452">
      <c r="A452" s="8"/>
      <c r="C452" s="137"/>
      <c r="D452" s="8"/>
      <c r="E452" s="8"/>
      <c r="F452" s="8"/>
    </row>
    <row r="453">
      <c r="A453" s="8"/>
      <c r="C453" s="137"/>
      <c r="D453" s="8"/>
      <c r="E453" s="8"/>
      <c r="F453" s="8"/>
    </row>
    <row r="454">
      <c r="A454" s="8"/>
      <c r="C454" s="137"/>
      <c r="D454" s="8"/>
      <c r="E454" s="8"/>
      <c r="F454" s="8"/>
    </row>
    <row r="455">
      <c r="A455" s="8"/>
      <c r="C455" s="137"/>
      <c r="D455" s="8"/>
      <c r="E455" s="8"/>
      <c r="F455" s="8"/>
    </row>
    <row r="456">
      <c r="A456" s="8"/>
      <c r="C456" s="137"/>
      <c r="D456" s="8"/>
      <c r="E456" s="8"/>
      <c r="F456" s="8"/>
    </row>
    <row r="457">
      <c r="A457" s="8"/>
      <c r="C457" s="137"/>
      <c r="D457" s="8"/>
      <c r="E457" s="8"/>
      <c r="F457" s="8"/>
    </row>
    <row r="458">
      <c r="A458" s="8"/>
      <c r="C458" s="137"/>
      <c r="D458" s="8"/>
      <c r="E458" s="8"/>
      <c r="F458" s="8"/>
    </row>
    <row r="459">
      <c r="A459" s="8"/>
      <c r="C459" s="137"/>
      <c r="D459" s="8"/>
      <c r="E459" s="8"/>
      <c r="F459" s="8"/>
    </row>
    <row r="460">
      <c r="A460" s="8"/>
      <c r="C460" s="137"/>
      <c r="D460" s="8"/>
      <c r="E460" s="8"/>
      <c r="F460" s="8"/>
    </row>
    <row r="461">
      <c r="A461" s="8"/>
      <c r="C461" s="137"/>
      <c r="D461" s="8"/>
      <c r="E461" s="8"/>
      <c r="F461" s="8"/>
    </row>
    <row r="462">
      <c r="A462" s="8"/>
      <c r="C462" s="137"/>
      <c r="D462" s="8"/>
      <c r="E462" s="8"/>
      <c r="F462" s="8"/>
    </row>
    <row r="463">
      <c r="A463" s="8"/>
      <c r="C463" s="137"/>
      <c r="D463" s="8"/>
      <c r="E463" s="8"/>
      <c r="F463" s="8"/>
    </row>
    <row r="464">
      <c r="A464" s="8"/>
      <c r="C464" s="137"/>
      <c r="D464" s="8"/>
      <c r="E464" s="8"/>
      <c r="F464" s="8"/>
    </row>
    <row r="465">
      <c r="A465" s="8"/>
      <c r="C465" s="137"/>
      <c r="D465" s="8"/>
      <c r="E465" s="8"/>
      <c r="F465" s="8"/>
    </row>
    <row r="466">
      <c r="A466" s="8"/>
      <c r="C466" s="137"/>
      <c r="D466" s="8"/>
      <c r="E466" s="8"/>
      <c r="F466" s="8"/>
    </row>
    <row r="467">
      <c r="A467" s="8"/>
      <c r="C467" s="137"/>
      <c r="D467" s="8"/>
      <c r="E467" s="8"/>
      <c r="F467" s="8"/>
    </row>
    <row r="468">
      <c r="A468" s="8"/>
      <c r="C468" s="137"/>
      <c r="D468" s="8"/>
      <c r="E468" s="8"/>
      <c r="F468" s="8"/>
    </row>
    <row r="469">
      <c r="A469" s="8"/>
      <c r="C469" s="137"/>
      <c r="D469" s="8"/>
      <c r="E469" s="8"/>
      <c r="F469" s="8"/>
    </row>
    <row r="470">
      <c r="A470" s="8"/>
      <c r="C470" s="137"/>
      <c r="D470" s="8"/>
      <c r="E470" s="8"/>
      <c r="F470" s="8"/>
    </row>
    <row r="471">
      <c r="A471" s="8"/>
      <c r="C471" s="137"/>
      <c r="D471" s="8"/>
      <c r="E471" s="8"/>
      <c r="F471" s="8"/>
    </row>
    <row r="472">
      <c r="A472" s="8"/>
      <c r="C472" s="137"/>
      <c r="D472" s="8"/>
      <c r="E472" s="8"/>
      <c r="F472" s="8"/>
    </row>
    <row r="473">
      <c r="A473" s="8"/>
      <c r="C473" s="137"/>
      <c r="D473" s="8"/>
      <c r="E473" s="8"/>
      <c r="F473" s="8"/>
    </row>
    <row r="474">
      <c r="A474" s="8"/>
      <c r="C474" s="137"/>
      <c r="D474" s="8"/>
      <c r="E474" s="8"/>
      <c r="F474" s="8"/>
    </row>
    <row r="475">
      <c r="A475" s="8"/>
      <c r="C475" s="137"/>
      <c r="D475" s="8"/>
      <c r="E475" s="8"/>
      <c r="F475" s="8"/>
    </row>
    <row r="476">
      <c r="A476" s="8"/>
      <c r="C476" s="137"/>
      <c r="D476" s="8"/>
      <c r="E476" s="8"/>
      <c r="F476" s="8"/>
    </row>
    <row r="477">
      <c r="A477" s="8"/>
      <c r="C477" s="137"/>
      <c r="D477" s="8"/>
      <c r="E477" s="8"/>
      <c r="F477" s="8"/>
    </row>
    <row r="478">
      <c r="A478" s="8"/>
      <c r="C478" s="137"/>
      <c r="D478" s="8"/>
      <c r="E478" s="8"/>
      <c r="F478" s="8"/>
    </row>
    <row r="479">
      <c r="A479" s="8"/>
      <c r="C479" s="137"/>
      <c r="D479" s="8"/>
      <c r="E479" s="8"/>
      <c r="F479" s="8"/>
    </row>
    <row r="480">
      <c r="A480" s="8"/>
      <c r="C480" s="137"/>
      <c r="D480" s="8"/>
      <c r="E480" s="8"/>
      <c r="F480" s="8"/>
    </row>
    <row r="481">
      <c r="A481" s="8"/>
      <c r="C481" s="137"/>
      <c r="D481" s="8"/>
      <c r="E481" s="8"/>
      <c r="F481" s="8"/>
    </row>
    <row r="482">
      <c r="A482" s="8"/>
      <c r="C482" s="137"/>
      <c r="D482" s="8"/>
      <c r="E482" s="8"/>
      <c r="F482" s="8"/>
    </row>
    <row r="483">
      <c r="A483" s="8"/>
      <c r="C483" s="137"/>
      <c r="D483" s="8"/>
      <c r="E483" s="8"/>
      <c r="F483" s="8"/>
    </row>
    <row r="484">
      <c r="A484" s="8"/>
      <c r="C484" s="137"/>
      <c r="D484" s="8"/>
      <c r="E484" s="8"/>
      <c r="F484" s="8"/>
    </row>
    <row r="485">
      <c r="A485" s="8"/>
      <c r="C485" s="137"/>
      <c r="D485" s="8"/>
      <c r="E485" s="8"/>
      <c r="F485" s="8"/>
    </row>
    <row r="486">
      <c r="A486" s="8"/>
      <c r="C486" s="137"/>
      <c r="D486" s="8"/>
      <c r="E486" s="8"/>
      <c r="F486" s="8"/>
    </row>
    <row r="487">
      <c r="A487" s="8"/>
      <c r="C487" s="137"/>
      <c r="D487" s="8"/>
      <c r="E487" s="8"/>
      <c r="F487" s="8"/>
    </row>
    <row r="488">
      <c r="A488" s="8"/>
      <c r="C488" s="137"/>
      <c r="D488" s="8"/>
      <c r="E488" s="8"/>
      <c r="F488" s="8"/>
    </row>
    <row r="489">
      <c r="A489" s="8"/>
      <c r="C489" s="137"/>
      <c r="D489" s="8"/>
      <c r="E489" s="8"/>
      <c r="F489" s="8"/>
    </row>
    <row r="490">
      <c r="A490" s="8"/>
      <c r="C490" s="137"/>
      <c r="D490" s="8"/>
      <c r="E490" s="8"/>
      <c r="F490" s="8"/>
    </row>
    <row r="491">
      <c r="A491" s="8"/>
      <c r="C491" s="137"/>
      <c r="D491" s="8"/>
      <c r="E491" s="8"/>
      <c r="F491" s="8"/>
    </row>
    <row r="492">
      <c r="A492" s="8"/>
      <c r="C492" s="137"/>
      <c r="D492" s="8"/>
      <c r="E492" s="8"/>
      <c r="F492" s="8"/>
    </row>
    <row r="493">
      <c r="A493" s="8"/>
      <c r="C493" s="137"/>
      <c r="D493" s="8"/>
      <c r="E493" s="8"/>
      <c r="F493" s="8"/>
    </row>
    <row r="494">
      <c r="A494" s="8"/>
      <c r="C494" s="137"/>
      <c r="D494" s="8"/>
      <c r="E494" s="8"/>
      <c r="F494" s="8"/>
    </row>
    <row r="495">
      <c r="A495" s="8"/>
      <c r="C495" s="137"/>
      <c r="D495" s="8"/>
      <c r="E495" s="8"/>
      <c r="F495" s="8"/>
    </row>
    <row r="496">
      <c r="A496" s="8"/>
      <c r="C496" s="137"/>
      <c r="D496" s="8"/>
      <c r="E496" s="8"/>
      <c r="F496" s="8"/>
    </row>
    <row r="497">
      <c r="A497" s="8"/>
      <c r="C497" s="137"/>
      <c r="D497" s="8"/>
      <c r="E497" s="8"/>
      <c r="F497" s="8"/>
    </row>
    <row r="498">
      <c r="A498" s="8"/>
      <c r="C498" s="137"/>
      <c r="D498" s="8"/>
      <c r="E498" s="8"/>
      <c r="F498" s="8"/>
    </row>
    <row r="499">
      <c r="A499" s="8"/>
      <c r="C499" s="137"/>
      <c r="D499" s="8"/>
      <c r="E499" s="8"/>
      <c r="F499" s="8"/>
    </row>
    <row r="500">
      <c r="A500" s="8"/>
      <c r="C500" s="137"/>
      <c r="D500" s="8"/>
      <c r="E500" s="8"/>
      <c r="F500" s="8"/>
    </row>
    <row r="501">
      <c r="A501" s="8"/>
      <c r="C501" s="137"/>
      <c r="D501" s="8"/>
      <c r="E501" s="8"/>
      <c r="F501" s="8"/>
    </row>
    <row r="502">
      <c r="A502" s="8"/>
      <c r="C502" s="137"/>
      <c r="D502" s="8"/>
      <c r="E502" s="8"/>
      <c r="F502" s="8"/>
    </row>
    <row r="503">
      <c r="A503" s="8"/>
      <c r="C503" s="137"/>
      <c r="D503" s="8"/>
      <c r="E503" s="8"/>
      <c r="F503" s="8"/>
    </row>
    <row r="504">
      <c r="A504" s="8"/>
      <c r="C504" s="137"/>
      <c r="D504" s="8"/>
      <c r="E504" s="8"/>
      <c r="F504" s="8"/>
    </row>
    <row r="505">
      <c r="A505" s="8"/>
      <c r="C505" s="137"/>
      <c r="D505" s="8"/>
      <c r="E505" s="8"/>
      <c r="F505" s="8"/>
    </row>
    <row r="506">
      <c r="A506" s="8"/>
      <c r="C506" s="137"/>
      <c r="D506" s="8"/>
      <c r="E506" s="8"/>
      <c r="F506" s="8"/>
    </row>
    <row r="507">
      <c r="A507" s="8"/>
      <c r="C507" s="137"/>
      <c r="D507" s="8"/>
      <c r="E507" s="8"/>
      <c r="F507" s="8"/>
    </row>
    <row r="508">
      <c r="A508" s="8"/>
      <c r="C508" s="137"/>
      <c r="D508" s="8"/>
      <c r="E508" s="8"/>
      <c r="F508" s="8"/>
    </row>
    <row r="509">
      <c r="A509" s="8"/>
      <c r="C509" s="137"/>
      <c r="D509" s="8"/>
      <c r="E509" s="8"/>
      <c r="F509" s="8"/>
    </row>
    <row r="510">
      <c r="A510" s="8"/>
      <c r="C510" s="137"/>
      <c r="D510" s="8"/>
      <c r="E510" s="8"/>
      <c r="F510" s="8"/>
    </row>
    <row r="511">
      <c r="A511" s="8"/>
      <c r="C511" s="137"/>
      <c r="D511" s="8"/>
      <c r="E511" s="8"/>
      <c r="F511" s="8"/>
    </row>
    <row r="512">
      <c r="A512" s="8"/>
      <c r="C512" s="137"/>
      <c r="D512" s="8"/>
      <c r="E512" s="8"/>
      <c r="F512" s="8"/>
    </row>
    <row r="513">
      <c r="A513" s="8"/>
      <c r="C513" s="137"/>
      <c r="D513" s="8"/>
      <c r="E513" s="8"/>
      <c r="F513" s="8"/>
    </row>
    <row r="514">
      <c r="A514" s="8"/>
      <c r="C514" s="137"/>
      <c r="D514" s="8"/>
      <c r="E514" s="8"/>
      <c r="F514" s="8"/>
    </row>
    <row r="515">
      <c r="A515" s="8"/>
      <c r="C515" s="137"/>
      <c r="D515" s="8"/>
      <c r="E515" s="8"/>
      <c r="F515" s="8"/>
    </row>
    <row r="516">
      <c r="A516" s="8"/>
      <c r="C516" s="137"/>
      <c r="D516" s="8"/>
      <c r="E516" s="8"/>
      <c r="F516" s="8"/>
    </row>
    <row r="517">
      <c r="A517" s="8"/>
      <c r="C517" s="137"/>
      <c r="D517" s="8"/>
      <c r="E517" s="8"/>
      <c r="F517" s="8"/>
    </row>
    <row r="518">
      <c r="A518" s="8"/>
      <c r="C518" s="137"/>
      <c r="D518" s="8"/>
      <c r="E518" s="8"/>
      <c r="F518" s="8"/>
    </row>
    <row r="519">
      <c r="A519" s="8"/>
      <c r="C519" s="137"/>
      <c r="D519" s="8"/>
      <c r="E519" s="8"/>
      <c r="F519" s="8"/>
    </row>
    <row r="520">
      <c r="A520" s="8"/>
      <c r="C520" s="137"/>
      <c r="D520" s="8"/>
      <c r="E520" s="8"/>
      <c r="F520" s="8"/>
    </row>
    <row r="521">
      <c r="A521" s="8"/>
      <c r="C521" s="137"/>
      <c r="D521" s="8"/>
      <c r="E521" s="8"/>
      <c r="F521" s="8"/>
    </row>
    <row r="522">
      <c r="A522" s="8"/>
      <c r="C522" s="137"/>
      <c r="D522" s="8"/>
      <c r="E522" s="8"/>
      <c r="F522" s="8"/>
    </row>
    <row r="523">
      <c r="A523" s="8"/>
      <c r="C523" s="137"/>
      <c r="D523" s="8"/>
      <c r="E523" s="8"/>
      <c r="F523" s="8"/>
    </row>
    <row r="524">
      <c r="A524" s="8"/>
      <c r="C524" s="137"/>
      <c r="D524" s="8"/>
      <c r="E524" s="8"/>
      <c r="F524" s="8"/>
    </row>
    <row r="525">
      <c r="A525" s="8"/>
      <c r="C525" s="137"/>
      <c r="D525" s="8"/>
      <c r="E525" s="8"/>
      <c r="F525" s="8"/>
    </row>
    <row r="526">
      <c r="A526" s="8"/>
      <c r="C526" s="137"/>
      <c r="D526" s="8"/>
      <c r="E526" s="8"/>
      <c r="F526" s="8"/>
    </row>
    <row r="527">
      <c r="A527" s="8"/>
      <c r="C527" s="137"/>
      <c r="D527" s="8"/>
      <c r="E527" s="8"/>
      <c r="F527" s="8"/>
    </row>
    <row r="528">
      <c r="A528" s="8"/>
      <c r="C528" s="137"/>
      <c r="D528" s="8"/>
      <c r="E528" s="8"/>
      <c r="F528" s="8"/>
    </row>
    <row r="529">
      <c r="A529" s="8"/>
      <c r="C529" s="137"/>
      <c r="D529" s="8"/>
      <c r="E529" s="8"/>
      <c r="F529" s="8"/>
    </row>
    <row r="530">
      <c r="A530" s="8"/>
      <c r="C530" s="137"/>
      <c r="D530" s="8"/>
      <c r="E530" s="8"/>
      <c r="F530" s="8"/>
    </row>
    <row r="531">
      <c r="A531" s="8"/>
      <c r="C531" s="137"/>
      <c r="D531" s="8"/>
      <c r="E531" s="8"/>
      <c r="F531" s="8"/>
    </row>
    <row r="532">
      <c r="A532" s="8"/>
      <c r="C532" s="137"/>
      <c r="D532" s="8"/>
      <c r="E532" s="8"/>
      <c r="F532" s="8"/>
    </row>
    <row r="533">
      <c r="A533" s="8"/>
      <c r="C533" s="137"/>
      <c r="D533" s="8"/>
      <c r="E533" s="8"/>
      <c r="F533" s="8"/>
    </row>
    <row r="534">
      <c r="A534" s="8"/>
      <c r="C534" s="137"/>
      <c r="D534" s="8"/>
      <c r="E534" s="8"/>
      <c r="F534" s="8"/>
    </row>
    <row r="535">
      <c r="A535" s="8"/>
      <c r="C535" s="137"/>
      <c r="D535" s="8"/>
      <c r="E535" s="8"/>
      <c r="F535" s="8"/>
    </row>
    <row r="536">
      <c r="A536" s="8"/>
      <c r="C536" s="137"/>
      <c r="D536" s="8"/>
      <c r="E536" s="8"/>
      <c r="F536" s="8"/>
    </row>
    <row r="537">
      <c r="A537" s="8"/>
      <c r="C537" s="137"/>
      <c r="D537" s="8"/>
      <c r="E537" s="8"/>
      <c r="F537" s="8"/>
    </row>
    <row r="538">
      <c r="A538" s="8"/>
      <c r="C538" s="137"/>
      <c r="D538" s="8"/>
      <c r="E538" s="8"/>
      <c r="F538" s="8"/>
    </row>
    <row r="539">
      <c r="A539" s="8"/>
      <c r="C539" s="137"/>
      <c r="D539" s="8"/>
      <c r="E539" s="8"/>
      <c r="F539" s="8"/>
    </row>
    <row r="540">
      <c r="A540" s="8"/>
      <c r="C540" s="137"/>
      <c r="D540" s="8"/>
      <c r="E540" s="8"/>
      <c r="F540" s="8"/>
    </row>
    <row r="541">
      <c r="A541" s="8"/>
      <c r="C541" s="137"/>
      <c r="D541" s="8"/>
      <c r="E541" s="8"/>
      <c r="F541" s="8"/>
    </row>
    <row r="542">
      <c r="A542" s="8"/>
      <c r="C542" s="137"/>
      <c r="D542" s="8"/>
      <c r="E542" s="8"/>
      <c r="F542" s="8"/>
    </row>
    <row r="543">
      <c r="A543" s="8"/>
      <c r="C543" s="137"/>
      <c r="D543" s="8"/>
      <c r="E543" s="8"/>
      <c r="F543" s="8"/>
    </row>
    <row r="544">
      <c r="A544" s="8"/>
      <c r="C544" s="137"/>
      <c r="D544" s="8"/>
      <c r="E544" s="8"/>
      <c r="F544" s="8"/>
    </row>
    <row r="545">
      <c r="A545" s="8"/>
      <c r="C545" s="137"/>
      <c r="D545" s="8"/>
      <c r="E545" s="8"/>
      <c r="F545" s="8"/>
    </row>
    <row r="546">
      <c r="A546" s="8"/>
      <c r="C546" s="137"/>
      <c r="D546" s="8"/>
      <c r="E546" s="8"/>
      <c r="F546" s="8"/>
    </row>
    <row r="547">
      <c r="A547" s="8"/>
      <c r="C547" s="137"/>
      <c r="D547" s="8"/>
      <c r="E547" s="8"/>
      <c r="F547" s="8"/>
    </row>
    <row r="548">
      <c r="A548" s="8"/>
      <c r="C548" s="137"/>
      <c r="D548" s="8"/>
      <c r="E548" s="8"/>
      <c r="F548" s="8"/>
    </row>
    <row r="549">
      <c r="A549" s="8"/>
      <c r="C549" s="137"/>
      <c r="D549" s="8"/>
      <c r="E549" s="8"/>
      <c r="F549" s="8"/>
    </row>
    <row r="550">
      <c r="A550" s="8"/>
      <c r="C550" s="137"/>
      <c r="D550" s="8"/>
      <c r="E550" s="8"/>
      <c r="F550" s="8"/>
    </row>
    <row r="551">
      <c r="A551" s="8"/>
      <c r="C551" s="137"/>
      <c r="D551" s="8"/>
      <c r="E551" s="8"/>
      <c r="F551" s="8"/>
    </row>
    <row r="552">
      <c r="A552" s="8"/>
      <c r="C552" s="137"/>
      <c r="D552" s="8"/>
      <c r="E552" s="8"/>
      <c r="F552" s="8"/>
    </row>
    <row r="553">
      <c r="A553" s="8"/>
      <c r="C553" s="137"/>
      <c r="D553" s="8"/>
      <c r="E553" s="8"/>
      <c r="F553" s="8"/>
    </row>
    <row r="554">
      <c r="A554" s="8"/>
      <c r="C554" s="137"/>
      <c r="D554" s="8"/>
      <c r="E554" s="8"/>
      <c r="F554" s="8"/>
    </row>
    <row r="555">
      <c r="A555" s="8"/>
      <c r="C555" s="137"/>
      <c r="D555" s="8"/>
      <c r="E555" s="8"/>
      <c r="F555" s="8"/>
    </row>
    <row r="556">
      <c r="A556" s="8"/>
      <c r="C556" s="137"/>
      <c r="D556" s="8"/>
      <c r="E556" s="8"/>
      <c r="F556" s="8"/>
    </row>
    <row r="557">
      <c r="A557" s="8"/>
      <c r="C557" s="137"/>
      <c r="D557" s="8"/>
      <c r="E557" s="8"/>
      <c r="F557" s="8"/>
    </row>
    <row r="558">
      <c r="A558" s="8"/>
      <c r="C558" s="137"/>
      <c r="D558" s="8"/>
      <c r="E558" s="8"/>
      <c r="F558" s="8"/>
    </row>
    <row r="559">
      <c r="A559" s="8"/>
      <c r="C559" s="137"/>
      <c r="D559" s="8"/>
      <c r="E559" s="8"/>
      <c r="F559" s="8"/>
    </row>
    <row r="560">
      <c r="A560" s="8"/>
      <c r="C560" s="137"/>
      <c r="D560" s="8"/>
      <c r="E560" s="8"/>
      <c r="F560" s="8"/>
    </row>
    <row r="561">
      <c r="A561" s="8"/>
      <c r="C561" s="137"/>
      <c r="D561" s="8"/>
      <c r="E561" s="8"/>
      <c r="F561" s="8"/>
    </row>
    <row r="562">
      <c r="A562" s="8"/>
      <c r="C562" s="137"/>
      <c r="D562" s="8"/>
      <c r="E562" s="8"/>
      <c r="F562" s="8"/>
    </row>
    <row r="563">
      <c r="A563" s="8"/>
      <c r="C563" s="137"/>
      <c r="D563" s="8"/>
      <c r="E563" s="8"/>
      <c r="F563" s="8"/>
    </row>
    <row r="564">
      <c r="A564" s="8"/>
      <c r="C564" s="137"/>
      <c r="D564" s="8"/>
      <c r="E564" s="8"/>
      <c r="F564" s="8"/>
    </row>
    <row r="565">
      <c r="A565" s="8"/>
      <c r="C565" s="137"/>
      <c r="D565" s="8"/>
      <c r="E565" s="8"/>
      <c r="F565" s="8"/>
    </row>
    <row r="566">
      <c r="A566" s="8"/>
      <c r="C566" s="137"/>
      <c r="D566" s="8"/>
      <c r="E566" s="8"/>
      <c r="F566" s="8"/>
    </row>
    <row r="567">
      <c r="A567" s="8"/>
      <c r="C567" s="137"/>
      <c r="D567" s="8"/>
      <c r="E567" s="8"/>
      <c r="F567" s="8"/>
    </row>
    <row r="568">
      <c r="A568" s="8"/>
      <c r="C568" s="137"/>
      <c r="D568" s="8"/>
      <c r="E568" s="8"/>
      <c r="F568" s="8"/>
    </row>
    <row r="569">
      <c r="A569" s="8"/>
      <c r="C569" s="137"/>
      <c r="D569" s="8"/>
      <c r="E569" s="8"/>
      <c r="F569" s="8"/>
    </row>
    <row r="570">
      <c r="A570" s="8"/>
      <c r="C570" s="137"/>
      <c r="D570" s="8"/>
      <c r="E570" s="8"/>
      <c r="F570" s="8"/>
    </row>
    <row r="571">
      <c r="A571" s="8"/>
      <c r="C571" s="137"/>
      <c r="D571" s="8"/>
      <c r="E571" s="8"/>
      <c r="F571" s="8"/>
    </row>
    <row r="572">
      <c r="A572" s="8"/>
      <c r="C572" s="137"/>
      <c r="D572" s="8"/>
      <c r="E572" s="8"/>
      <c r="F572" s="8"/>
    </row>
    <row r="573">
      <c r="A573" s="8"/>
      <c r="C573" s="137"/>
      <c r="D573" s="8"/>
      <c r="E573" s="8"/>
      <c r="F573" s="8"/>
    </row>
    <row r="574">
      <c r="A574" s="8"/>
      <c r="C574" s="137"/>
      <c r="D574" s="8"/>
      <c r="E574" s="8"/>
      <c r="F574" s="8"/>
    </row>
    <row r="575">
      <c r="A575" s="8"/>
      <c r="C575" s="137"/>
      <c r="D575" s="8"/>
      <c r="E575" s="8"/>
      <c r="F575" s="8"/>
    </row>
    <row r="576">
      <c r="A576" s="8"/>
      <c r="C576" s="137"/>
      <c r="D576" s="8"/>
      <c r="E576" s="8"/>
      <c r="F576" s="8"/>
    </row>
    <row r="577">
      <c r="A577" s="8"/>
      <c r="C577" s="137"/>
      <c r="D577" s="8"/>
      <c r="E577" s="8"/>
      <c r="F577" s="8"/>
    </row>
    <row r="578">
      <c r="A578" s="8"/>
      <c r="C578" s="137"/>
      <c r="D578" s="8"/>
      <c r="E578" s="8"/>
      <c r="F578" s="8"/>
    </row>
    <row r="579">
      <c r="A579" s="8"/>
      <c r="C579" s="137"/>
      <c r="D579" s="8"/>
      <c r="E579" s="8"/>
      <c r="F579" s="8"/>
    </row>
    <row r="580">
      <c r="A580" s="8"/>
      <c r="C580" s="137"/>
      <c r="D580" s="8"/>
      <c r="E580" s="8"/>
      <c r="F580" s="8"/>
    </row>
    <row r="581">
      <c r="A581" s="8"/>
      <c r="C581" s="137"/>
      <c r="D581" s="8"/>
      <c r="E581" s="8"/>
      <c r="F581" s="8"/>
    </row>
    <row r="582">
      <c r="A582" s="8"/>
      <c r="C582" s="137"/>
      <c r="D582" s="8"/>
      <c r="E582" s="8"/>
      <c r="F582" s="8"/>
    </row>
    <row r="583">
      <c r="A583" s="8"/>
      <c r="C583" s="137"/>
      <c r="D583" s="8"/>
      <c r="E583" s="8"/>
      <c r="F583" s="8"/>
    </row>
    <row r="584">
      <c r="A584" s="8"/>
      <c r="C584" s="137"/>
      <c r="D584" s="8"/>
      <c r="E584" s="8"/>
      <c r="F584" s="8"/>
    </row>
    <row r="585">
      <c r="A585" s="8"/>
      <c r="C585" s="137"/>
      <c r="D585" s="8"/>
      <c r="E585" s="8"/>
      <c r="F585" s="8"/>
    </row>
    <row r="586">
      <c r="A586" s="8"/>
      <c r="C586" s="137"/>
      <c r="D586" s="8"/>
      <c r="E586" s="8"/>
      <c r="F586" s="8"/>
    </row>
    <row r="587">
      <c r="A587" s="8"/>
      <c r="C587" s="137"/>
      <c r="D587" s="8"/>
      <c r="E587" s="8"/>
      <c r="F587" s="8"/>
    </row>
    <row r="588">
      <c r="A588" s="8"/>
      <c r="C588" s="137"/>
      <c r="D588" s="8"/>
      <c r="E588" s="8"/>
      <c r="F588" s="8"/>
    </row>
    <row r="589">
      <c r="A589" s="8"/>
      <c r="C589" s="137"/>
      <c r="D589" s="8"/>
      <c r="E589" s="8"/>
      <c r="F589" s="8"/>
    </row>
    <row r="590">
      <c r="A590" s="8"/>
      <c r="C590" s="137"/>
      <c r="D590" s="8"/>
      <c r="E590" s="8"/>
      <c r="F590" s="8"/>
    </row>
    <row r="591">
      <c r="A591" s="8"/>
      <c r="C591" s="137"/>
      <c r="D591" s="8"/>
      <c r="E591" s="8"/>
      <c r="F591" s="8"/>
    </row>
    <row r="592">
      <c r="A592" s="8"/>
      <c r="C592" s="137"/>
      <c r="D592" s="8"/>
      <c r="E592" s="8"/>
      <c r="F592" s="8"/>
    </row>
    <row r="593">
      <c r="A593" s="8"/>
      <c r="C593" s="137"/>
      <c r="D593" s="8"/>
      <c r="E593" s="8"/>
      <c r="F593" s="8"/>
    </row>
    <row r="594">
      <c r="A594" s="8"/>
      <c r="C594" s="137"/>
      <c r="D594" s="8"/>
      <c r="E594" s="8"/>
      <c r="F594" s="8"/>
    </row>
    <row r="595">
      <c r="A595" s="8"/>
      <c r="C595" s="137"/>
      <c r="D595" s="8"/>
      <c r="E595" s="8"/>
      <c r="F595" s="8"/>
    </row>
    <row r="596">
      <c r="A596" s="8"/>
      <c r="C596" s="137"/>
      <c r="D596" s="8"/>
      <c r="E596" s="8"/>
      <c r="F596" s="8"/>
    </row>
    <row r="597">
      <c r="A597" s="8"/>
      <c r="C597" s="137"/>
      <c r="D597" s="8"/>
      <c r="E597" s="8"/>
      <c r="F597" s="8"/>
    </row>
    <row r="598">
      <c r="A598" s="8"/>
      <c r="C598" s="137"/>
      <c r="D598" s="8"/>
      <c r="E598" s="8"/>
      <c r="F598" s="8"/>
    </row>
    <row r="599">
      <c r="A599" s="8"/>
      <c r="C599" s="137"/>
      <c r="D599" s="8"/>
      <c r="E599" s="8"/>
      <c r="F599" s="8"/>
    </row>
    <row r="600">
      <c r="A600" s="8"/>
      <c r="C600" s="137"/>
      <c r="D600" s="8"/>
      <c r="E600" s="8"/>
      <c r="F600" s="8"/>
    </row>
    <row r="601">
      <c r="A601" s="8"/>
      <c r="C601" s="137"/>
      <c r="D601" s="8"/>
      <c r="E601" s="8"/>
      <c r="F601" s="8"/>
    </row>
    <row r="602">
      <c r="A602" s="8"/>
      <c r="C602" s="137"/>
      <c r="D602" s="8"/>
      <c r="E602" s="8"/>
      <c r="F602" s="8"/>
    </row>
    <row r="603">
      <c r="A603" s="8"/>
      <c r="C603" s="137"/>
      <c r="D603" s="8"/>
      <c r="E603" s="8"/>
      <c r="F603" s="8"/>
    </row>
    <row r="604">
      <c r="A604" s="8"/>
      <c r="C604" s="137"/>
      <c r="D604" s="8"/>
      <c r="E604" s="8"/>
      <c r="F604" s="8"/>
    </row>
    <row r="605">
      <c r="A605" s="8"/>
      <c r="C605" s="137"/>
      <c r="D605" s="8"/>
      <c r="E605" s="8"/>
      <c r="F605" s="8"/>
    </row>
    <row r="606">
      <c r="A606" s="8"/>
      <c r="C606" s="137"/>
      <c r="D606" s="8"/>
      <c r="E606" s="8"/>
      <c r="F606" s="8"/>
    </row>
    <row r="607">
      <c r="A607" s="8"/>
      <c r="C607" s="137"/>
      <c r="D607" s="8"/>
      <c r="E607" s="8"/>
      <c r="F607" s="8"/>
    </row>
    <row r="608">
      <c r="A608" s="8"/>
      <c r="C608" s="137"/>
      <c r="D608" s="8"/>
      <c r="E608" s="8"/>
      <c r="F608" s="8"/>
    </row>
    <row r="609">
      <c r="A609" s="8"/>
      <c r="C609" s="137"/>
      <c r="D609" s="8"/>
      <c r="E609" s="8"/>
      <c r="F609" s="8"/>
    </row>
    <row r="610">
      <c r="A610" s="8"/>
      <c r="C610" s="137"/>
      <c r="D610" s="8"/>
      <c r="E610" s="8"/>
      <c r="F610" s="8"/>
    </row>
    <row r="611">
      <c r="A611" s="8"/>
      <c r="C611" s="137"/>
      <c r="D611" s="8"/>
      <c r="E611" s="8"/>
      <c r="F611" s="8"/>
    </row>
    <row r="612">
      <c r="A612" s="8"/>
      <c r="C612" s="137"/>
      <c r="D612" s="8"/>
      <c r="E612" s="8"/>
      <c r="F612" s="8"/>
    </row>
    <row r="613">
      <c r="A613" s="8"/>
      <c r="C613" s="137"/>
      <c r="D613" s="8"/>
      <c r="E613" s="8"/>
      <c r="F613" s="8"/>
    </row>
    <row r="614">
      <c r="A614" s="8"/>
      <c r="C614" s="137"/>
      <c r="D614" s="8"/>
      <c r="E614" s="8"/>
      <c r="F614" s="8"/>
    </row>
    <row r="615">
      <c r="A615" s="8"/>
      <c r="C615" s="137"/>
      <c r="D615" s="8"/>
      <c r="E615" s="8"/>
      <c r="F615" s="8"/>
    </row>
    <row r="616">
      <c r="A616" s="8"/>
      <c r="C616" s="137"/>
      <c r="D616" s="8"/>
      <c r="E616" s="8"/>
      <c r="F616" s="8"/>
    </row>
    <row r="617">
      <c r="A617" s="8"/>
      <c r="C617" s="137"/>
      <c r="D617" s="8"/>
      <c r="E617" s="8"/>
      <c r="F617" s="8"/>
    </row>
    <row r="618">
      <c r="A618" s="8"/>
      <c r="C618" s="137"/>
      <c r="D618" s="8"/>
      <c r="E618" s="8"/>
      <c r="F618" s="8"/>
    </row>
    <row r="619">
      <c r="A619" s="8"/>
      <c r="C619" s="137"/>
      <c r="D619" s="8"/>
      <c r="E619" s="8"/>
      <c r="F619" s="8"/>
    </row>
    <row r="620">
      <c r="A620" s="8"/>
      <c r="C620" s="137"/>
      <c r="D620" s="8"/>
      <c r="E620" s="8"/>
      <c r="F620" s="8"/>
    </row>
    <row r="621">
      <c r="A621" s="8"/>
      <c r="C621" s="137"/>
      <c r="D621" s="8"/>
      <c r="E621" s="8"/>
      <c r="F621" s="8"/>
    </row>
    <row r="622">
      <c r="A622" s="8"/>
      <c r="C622" s="137"/>
      <c r="D622" s="8"/>
      <c r="E622" s="8"/>
      <c r="F622" s="8"/>
    </row>
    <row r="623">
      <c r="A623" s="8"/>
      <c r="C623" s="137"/>
      <c r="D623" s="8"/>
      <c r="E623" s="8"/>
      <c r="F623" s="8"/>
    </row>
    <row r="624">
      <c r="A624" s="8"/>
      <c r="C624" s="137"/>
      <c r="D624" s="8"/>
      <c r="E624" s="8"/>
      <c r="F624" s="8"/>
    </row>
    <row r="625">
      <c r="A625" s="8"/>
      <c r="C625" s="137"/>
      <c r="D625" s="8"/>
      <c r="E625" s="8"/>
      <c r="F625" s="8"/>
    </row>
    <row r="626">
      <c r="A626" s="8"/>
      <c r="C626" s="137"/>
      <c r="D626" s="8"/>
      <c r="E626" s="8"/>
      <c r="F626" s="8"/>
    </row>
    <row r="627">
      <c r="A627" s="8"/>
      <c r="C627" s="137"/>
      <c r="D627" s="8"/>
      <c r="E627" s="8"/>
      <c r="F627" s="8"/>
    </row>
    <row r="628">
      <c r="A628" s="8"/>
      <c r="C628" s="137"/>
      <c r="D628" s="8"/>
      <c r="E628" s="8"/>
      <c r="F628" s="8"/>
    </row>
    <row r="629">
      <c r="A629" s="8"/>
      <c r="C629" s="137"/>
      <c r="D629" s="8"/>
      <c r="E629" s="8"/>
      <c r="F629" s="8"/>
    </row>
    <row r="630">
      <c r="A630" s="8"/>
      <c r="C630" s="137"/>
      <c r="D630" s="8"/>
      <c r="E630" s="8"/>
      <c r="F630" s="8"/>
    </row>
    <row r="631">
      <c r="A631" s="8"/>
      <c r="C631" s="137"/>
      <c r="D631" s="8"/>
      <c r="E631" s="8"/>
      <c r="F631" s="8"/>
    </row>
    <row r="632">
      <c r="A632" s="8"/>
      <c r="C632" s="137"/>
      <c r="D632" s="8"/>
      <c r="E632" s="8"/>
      <c r="F632" s="8"/>
    </row>
    <row r="633">
      <c r="A633" s="8"/>
      <c r="C633" s="137"/>
      <c r="D633" s="8"/>
      <c r="E633" s="8"/>
      <c r="F633" s="8"/>
    </row>
    <row r="634">
      <c r="A634" s="8"/>
      <c r="C634" s="137"/>
      <c r="D634" s="8"/>
      <c r="E634" s="8"/>
      <c r="F634" s="8"/>
    </row>
    <row r="635">
      <c r="A635" s="8"/>
      <c r="C635" s="137"/>
      <c r="D635" s="8"/>
      <c r="E635" s="8"/>
      <c r="F635" s="8"/>
    </row>
    <row r="636">
      <c r="A636" s="8"/>
      <c r="C636" s="137"/>
      <c r="D636" s="8"/>
      <c r="E636" s="8"/>
      <c r="F636" s="8"/>
    </row>
    <row r="637">
      <c r="A637" s="8"/>
      <c r="C637" s="137"/>
      <c r="D637" s="8"/>
      <c r="E637" s="8"/>
      <c r="F637" s="8"/>
    </row>
    <row r="638">
      <c r="A638" s="8"/>
      <c r="C638" s="137"/>
      <c r="D638" s="8"/>
      <c r="E638" s="8"/>
      <c r="F638" s="8"/>
    </row>
    <row r="639">
      <c r="A639" s="8"/>
      <c r="C639" s="137"/>
      <c r="D639" s="8"/>
      <c r="E639" s="8"/>
      <c r="F639" s="8"/>
    </row>
    <row r="640">
      <c r="A640" s="8"/>
      <c r="C640" s="137"/>
      <c r="D640" s="8"/>
      <c r="E640" s="8"/>
      <c r="F640" s="8"/>
    </row>
    <row r="641">
      <c r="A641" s="8"/>
      <c r="C641" s="137"/>
      <c r="D641" s="8"/>
      <c r="E641" s="8"/>
      <c r="F641" s="8"/>
    </row>
    <row r="642">
      <c r="A642" s="8"/>
      <c r="C642" s="137"/>
      <c r="D642" s="8"/>
      <c r="E642" s="8"/>
      <c r="F642" s="8"/>
    </row>
    <row r="643">
      <c r="A643" s="8"/>
      <c r="C643" s="137"/>
      <c r="D643" s="8"/>
      <c r="E643" s="8"/>
      <c r="F643" s="8"/>
    </row>
    <row r="644">
      <c r="A644" s="8"/>
      <c r="C644" s="137"/>
      <c r="D644" s="8"/>
      <c r="E644" s="8"/>
      <c r="F644" s="8"/>
    </row>
    <row r="645">
      <c r="A645" s="8"/>
      <c r="C645" s="137"/>
      <c r="D645" s="8"/>
      <c r="E645" s="8"/>
      <c r="F645" s="8"/>
    </row>
    <row r="646">
      <c r="A646" s="8"/>
      <c r="C646" s="137"/>
      <c r="D646" s="8"/>
      <c r="E646" s="8"/>
      <c r="F646" s="8"/>
    </row>
    <row r="647">
      <c r="A647" s="8"/>
      <c r="C647" s="137"/>
      <c r="D647" s="8"/>
      <c r="E647" s="8"/>
      <c r="F647" s="8"/>
    </row>
    <row r="648">
      <c r="A648" s="8"/>
      <c r="C648" s="137"/>
      <c r="D648" s="8"/>
      <c r="E648" s="8"/>
      <c r="F648" s="8"/>
    </row>
    <row r="649">
      <c r="A649" s="8"/>
      <c r="C649" s="137"/>
      <c r="D649" s="8"/>
      <c r="E649" s="8"/>
      <c r="F649" s="8"/>
    </row>
    <row r="650">
      <c r="A650" s="8"/>
      <c r="C650" s="137"/>
      <c r="D650" s="8"/>
      <c r="E650" s="8"/>
      <c r="F650" s="8"/>
    </row>
    <row r="651">
      <c r="A651" s="8"/>
      <c r="C651" s="137"/>
      <c r="D651" s="8"/>
      <c r="E651" s="8"/>
      <c r="F651" s="8"/>
    </row>
    <row r="652">
      <c r="A652" s="8"/>
      <c r="C652" s="137"/>
      <c r="D652" s="8"/>
      <c r="E652" s="8"/>
      <c r="F652" s="8"/>
    </row>
    <row r="653">
      <c r="A653" s="8"/>
      <c r="C653" s="137"/>
      <c r="D653" s="8"/>
      <c r="E653" s="8"/>
      <c r="F653" s="8"/>
    </row>
    <row r="654">
      <c r="A654" s="8"/>
      <c r="C654" s="137"/>
      <c r="D654" s="8"/>
      <c r="E654" s="8"/>
      <c r="F654" s="8"/>
    </row>
    <row r="655">
      <c r="A655" s="8"/>
      <c r="C655" s="137"/>
      <c r="D655" s="8"/>
      <c r="E655" s="8"/>
      <c r="F655" s="8"/>
    </row>
    <row r="656">
      <c r="A656" s="8"/>
      <c r="C656" s="137"/>
      <c r="D656" s="8"/>
      <c r="E656" s="8"/>
      <c r="F656" s="8"/>
    </row>
    <row r="657">
      <c r="A657" s="8"/>
      <c r="C657" s="137"/>
      <c r="D657" s="8"/>
      <c r="E657" s="8"/>
      <c r="F657" s="8"/>
    </row>
    <row r="658">
      <c r="A658" s="8"/>
      <c r="C658" s="137"/>
      <c r="D658" s="8"/>
      <c r="E658" s="8"/>
      <c r="F658" s="8"/>
    </row>
    <row r="659">
      <c r="A659" s="8"/>
      <c r="C659" s="137"/>
      <c r="D659" s="8"/>
      <c r="E659" s="8"/>
      <c r="F659" s="8"/>
    </row>
    <row r="660">
      <c r="A660" s="8"/>
      <c r="C660" s="137"/>
      <c r="D660" s="8"/>
      <c r="E660" s="8"/>
      <c r="F660" s="8"/>
    </row>
    <row r="661">
      <c r="A661" s="8"/>
      <c r="C661" s="137"/>
      <c r="D661" s="8"/>
      <c r="E661" s="8"/>
      <c r="F661" s="8"/>
    </row>
    <row r="662">
      <c r="A662" s="8"/>
      <c r="C662" s="137"/>
      <c r="D662" s="8"/>
      <c r="E662" s="8"/>
      <c r="F662" s="8"/>
    </row>
    <row r="663">
      <c r="A663" s="8"/>
      <c r="C663" s="137"/>
      <c r="D663" s="8"/>
      <c r="E663" s="8"/>
      <c r="F663" s="8"/>
    </row>
    <row r="664">
      <c r="A664" s="8"/>
      <c r="C664" s="137"/>
      <c r="D664" s="8"/>
      <c r="E664" s="8"/>
      <c r="F664" s="8"/>
    </row>
    <row r="665">
      <c r="A665" s="8"/>
      <c r="C665" s="137"/>
      <c r="D665" s="8"/>
      <c r="E665" s="8"/>
      <c r="F665" s="8"/>
    </row>
    <row r="666">
      <c r="A666" s="8"/>
      <c r="C666" s="137"/>
      <c r="D666" s="8"/>
      <c r="E666" s="8"/>
      <c r="F666" s="8"/>
    </row>
    <row r="667">
      <c r="A667" s="8"/>
      <c r="C667" s="137"/>
      <c r="D667" s="8"/>
      <c r="E667" s="8"/>
      <c r="F667" s="8"/>
    </row>
    <row r="668">
      <c r="A668" s="8"/>
      <c r="C668" s="137"/>
      <c r="D668" s="8"/>
      <c r="E668" s="8"/>
      <c r="F668" s="8"/>
    </row>
    <row r="669">
      <c r="A669" s="8"/>
      <c r="C669" s="137"/>
      <c r="D669" s="8"/>
      <c r="E669" s="8"/>
      <c r="F669" s="8"/>
    </row>
    <row r="670">
      <c r="A670" s="8"/>
      <c r="C670" s="137"/>
      <c r="D670" s="8"/>
      <c r="E670" s="8"/>
      <c r="F670" s="8"/>
    </row>
    <row r="671">
      <c r="A671" s="8"/>
      <c r="C671" s="137"/>
      <c r="D671" s="8"/>
      <c r="E671" s="8"/>
      <c r="F671" s="8"/>
    </row>
    <row r="672">
      <c r="A672" s="8"/>
      <c r="C672" s="137"/>
      <c r="D672" s="8"/>
      <c r="E672" s="8"/>
      <c r="F672" s="8"/>
    </row>
    <row r="673">
      <c r="A673" s="8"/>
      <c r="C673" s="137"/>
      <c r="D673" s="8"/>
      <c r="E673" s="8"/>
      <c r="F673" s="8"/>
    </row>
    <row r="674">
      <c r="A674" s="8"/>
      <c r="C674" s="137"/>
      <c r="D674" s="8"/>
      <c r="E674" s="8"/>
      <c r="F674" s="8"/>
    </row>
    <row r="675">
      <c r="A675" s="8"/>
      <c r="C675" s="137"/>
      <c r="D675" s="8"/>
      <c r="E675" s="8"/>
      <c r="F675" s="8"/>
    </row>
    <row r="676">
      <c r="A676" s="8"/>
      <c r="C676" s="137"/>
      <c r="D676" s="8"/>
      <c r="E676" s="8"/>
      <c r="F676" s="8"/>
    </row>
    <row r="677">
      <c r="A677" s="8"/>
      <c r="C677" s="137"/>
      <c r="D677" s="8"/>
      <c r="E677" s="8"/>
      <c r="F677" s="8"/>
    </row>
    <row r="678">
      <c r="A678" s="8"/>
      <c r="C678" s="137"/>
      <c r="D678" s="8"/>
      <c r="E678" s="8"/>
      <c r="F678" s="8"/>
    </row>
    <row r="679">
      <c r="A679" s="8"/>
      <c r="C679" s="137"/>
      <c r="D679" s="8"/>
      <c r="E679" s="8"/>
      <c r="F679" s="8"/>
    </row>
    <row r="680">
      <c r="A680" s="8"/>
      <c r="C680" s="137"/>
      <c r="D680" s="8"/>
      <c r="E680" s="8"/>
      <c r="F680" s="8"/>
    </row>
    <row r="681">
      <c r="A681" s="8"/>
      <c r="C681" s="137"/>
      <c r="D681" s="8"/>
      <c r="E681" s="8"/>
      <c r="F681" s="8"/>
    </row>
    <row r="682">
      <c r="A682" s="8"/>
      <c r="C682" s="137"/>
      <c r="D682" s="8"/>
      <c r="E682" s="8"/>
      <c r="F682" s="8"/>
    </row>
    <row r="683">
      <c r="A683" s="8"/>
      <c r="C683" s="137"/>
      <c r="D683" s="8"/>
      <c r="E683" s="8"/>
      <c r="F683" s="8"/>
    </row>
    <row r="684">
      <c r="A684" s="8"/>
      <c r="C684" s="137"/>
      <c r="D684" s="8"/>
      <c r="E684" s="8"/>
      <c r="F684" s="8"/>
    </row>
    <row r="685">
      <c r="A685" s="8"/>
      <c r="C685" s="137"/>
      <c r="D685" s="8"/>
      <c r="E685" s="8"/>
      <c r="F685" s="8"/>
    </row>
    <row r="686">
      <c r="A686" s="8"/>
      <c r="C686" s="137"/>
      <c r="D686" s="8"/>
      <c r="E686" s="8"/>
      <c r="F686" s="8"/>
    </row>
    <row r="687">
      <c r="A687" s="8"/>
      <c r="C687" s="137"/>
      <c r="D687" s="8"/>
      <c r="E687" s="8"/>
      <c r="F687" s="8"/>
    </row>
    <row r="688">
      <c r="A688" s="8"/>
      <c r="C688" s="137"/>
      <c r="D688" s="8"/>
      <c r="E688" s="8"/>
      <c r="F688" s="8"/>
    </row>
    <row r="689">
      <c r="A689" s="8"/>
      <c r="C689" s="137"/>
      <c r="D689" s="8"/>
      <c r="E689" s="8"/>
      <c r="F689" s="8"/>
    </row>
    <row r="690">
      <c r="A690" s="8"/>
      <c r="C690" s="137"/>
      <c r="D690" s="8"/>
      <c r="E690" s="8"/>
      <c r="F690" s="8"/>
    </row>
    <row r="691">
      <c r="A691" s="8"/>
      <c r="C691" s="137"/>
      <c r="D691" s="8"/>
      <c r="E691" s="8"/>
      <c r="F691" s="8"/>
    </row>
    <row r="692">
      <c r="A692" s="8"/>
      <c r="C692" s="137"/>
      <c r="D692" s="8"/>
      <c r="E692" s="8"/>
      <c r="F692" s="8"/>
    </row>
    <row r="693">
      <c r="A693" s="8"/>
      <c r="C693" s="137"/>
      <c r="D693" s="8"/>
      <c r="E693" s="8"/>
      <c r="F693" s="8"/>
    </row>
    <row r="694">
      <c r="A694" s="8"/>
      <c r="C694" s="137"/>
      <c r="D694" s="8"/>
      <c r="E694" s="8"/>
      <c r="F694" s="8"/>
    </row>
    <row r="695">
      <c r="A695" s="8"/>
      <c r="C695" s="137"/>
      <c r="D695" s="8"/>
      <c r="E695" s="8"/>
      <c r="F695" s="8"/>
    </row>
    <row r="696">
      <c r="A696" s="8"/>
      <c r="C696" s="137"/>
      <c r="D696" s="8"/>
      <c r="E696" s="8"/>
      <c r="F696" s="8"/>
    </row>
    <row r="697">
      <c r="A697" s="8"/>
      <c r="C697" s="137"/>
      <c r="D697" s="8"/>
      <c r="E697" s="8"/>
      <c r="F697" s="8"/>
    </row>
    <row r="698">
      <c r="A698" s="8"/>
      <c r="C698" s="137"/>
      <c r="D698" s="8"/>
      <c r="E698" s="8"/>
      <c r="F698" s="8"/>
    </row>
    <row r="699">
      <c r="A699" s="8"/>
      <c r="C699" s="137"/>
      <c r="D699" s="8"/>
      <c r="E699" s="8"/>
      <c r="F699" s="8"/>
    </row>
    <row r="700">
      <c r="A700" s="8"/>
      <c r="C700" s="137"/>
      <c r="D700" s="8"/>
      <c r="E700" s="8"/>
      <c r="F700" s="8"/>
    </row>
    <row r="701">
      <c r="A701" s="8"/>
      <c r="C701" s="137"/>
      <c r="D701" s="8"/>
      <c r="E701" s="8"/>
      <c r="F701" s="8"/>
    </row>
    <row r="702">
      <c r="A702" s="8"/>
      <c r="C702" s="137"/>
      <c r="D702" s="8"/>
      <c r="E702" s="8"/>
      <c r="F702" s="8"/>
    </row>
    <row r="703">
      <c r="A703" s="8"/>
      <c r="C703" s="137"/>
      <c r="D703" s="8"/>
      <c r="E703" s="8"/>
      <c r="F703" s="8"/>
    </row>
    <row r="704">
      <c r="A704" s="8"/>
      <c r="C704" s="137"/>
      <c r="D704" s="8"/>
      <c r="E704" s="8"/>
      <c r="F704" s="8"/>
    </row>
    <row r="705">
      <c r="A705" s="8"/>
      <c r="C705" s="137"/>
      <c r="D705" s="8"/>
      <c r="E705" s="8"/>
      <c r="F705" s="8"/>
    </row>
    <row r="706">
      <c r="A706" s="8"/>
      <c r="C706" s="137"/>
      <c r="D706" s="8"/>
      <c r="E706" s="8"/>
      <c r="F706" s="8"/>
    </row>
    <row r="707">
      <c r="A707" s="8"/>
      <c r="C707" s="137"/>
      <c r="D707" s="8"/>
      <c r="E707" s="8"/>
      <c r="F707" s="8"/>
    </row>
    <row r="708">
      <c r="A708" s="8"/>
      <c r="C708" s="137"/>
      <c r="D708" s="8"/>
      <c r="E708" s="8"/>
      <c r="F708" s="8"/>
    </row>
    <row r="709">
      <c r="A709" s="8"/>
      <c r="C709" s="137"/>
      <c r="D709" s="8"/>
      <c r="E709" s="8"/>
      <c r="F709" s="8"/>
    </row>
    <row r="710">
      <c r="A710" s="8"/>
      <c r="C710" s="137"/>
      <c r="D710" s="8"/>
      <c r="E710" s="8"/>
      <c r="F710" s="8"/>
    </row>
    <row r="711">
      <c r="A711" s="8"/>
      <c r="C711" s="137"/>
      <c r="D711" s="8"/>
      <c r="E711" s="8"/>
      <c r="F711" s="8"/>
    </row>
    <row r="712">
      <c r="A712" s="8"/>
      <c r="C712" s="137"/>
      <c r="D712" s="8"/>
      <c r="E712" s="8"/>
      <c r="F712" s="8"/>
    </row>
    <row r="713">
      <c r="A713" s="8"/>
      <c r="C713" s="137"/>
      <c r="D713" s="8"/>
      <c r="E713" s="8"/>
      <c r="F713" s="8"/>
    </row>
    <row r="714">
      <c r="A714" s="8"/>
      <c r="C714" s="137"/>
      <c r="D714" s="8"/>
      <c r="E714" s="8"/>
      <c r="F714" s="8"/>
    </row>
    <row r="715">
      <c r="A715" s="8"/>
      <c r="C715" s="137"/>
      <c r="D715" s="8"/>
      <c r="E715" s="8"/>
      <c r="F715" s="8"/>
    </row>
    <row r="716">
      <c r="A716" s="8"/>
      <c r="C716" s="137"/>
      <c r="D716" s="8"/>
      <c r="E716" s="8"/>
      <c r="F716" s="8"/>
    </row>
    <row r="717">
      <c r="A717" s="8"/>
      <c r="C717" s="137"/>
      <c r="D717" s="8"/>
      <c r="E717" s="8"/>
      <c r="F717" s="8"/>
    </row>
    <row r="718">
      <c r="A718" s="8"/>
      <c r="C718" s="137"/>
      <c r="D718" s="8"/>
      <c r="E718" s="8"/>
      <c r="F718" s="8"/>
    </row>
    <row r="719">
      <c r="A719" s="8"/>
      <c r="C719" s="137"/>
      <c r="D719" s="8"/>
      <c r="E719" s="8"/>
      <c r="F719" s="8"/>
    </row>
    <row r="720">
      <c r="A720" s="8"/>
      <c r="C720" s="137"/>
      <c r="D720" s="8"/>
      <c r="E720" s="8"/>
      <c r="F720" s="8"/>
    </row>
    <row r="721">
      <c r="A721" s="8"/>
      <c r="C721" s="137"/>
      <c r="D721" s="8"/>
      <c r="E721" s="8"/>
      <c r="F721" s="8"/>
    </row>
    <row r="722">
      <c r="A722" s="8"/>
      <c r="C722" s="137"/>
      <c r="D722" s="8"/>
      <c r="E722" s="8"/>
      <c r="F722" s="8"/>
    </row>
    <row r="723">
      <c r="A723" s="8"/>
      <c r="C723" s="137"/>
      <c r="D723" s="8"/>
      <c r="E723" s="8"/>
      <c r="F723" s="8"/>
    </row>
    <row r="724">
      <c r="A724" s="8"/>
      <c r="C724" s="137"/>
      <c r="D724" s="8"/>
      <c r="E724" s="8"/>
      <c r="F724" s="8"/>
    </row>
    <row r="725">
      <c r="A725" s="8"/>
      <c r="C725" s="137"/>
      <c r="D725" s="8"/>
      <c r="E725" s="8"/>
      <c r="F725" s="8"/>
    </row>
    <row r="726">
      <c r="A726" s="8"/>
      <c r="C726" s="137"/>
      <c r="D726" s="8"/>
      <c r="E726" s="8"/>
      <c r="F726" s="8"/>
    </row>
    <row r="727">
      <c r="A727" s="8"/>
      <c r="C727" s="137"/>
      <c r="D727" s="8"/>
      <c r="E727" s="8"/>
      <c r="F727" s="8"/>
    </row>
    <row r="728">
      <c r="A728" s="8"/>
      <c r="C728" s="137"/>
      <c r="D728" s="8"/>
      <c r="E728" s="8"/>
      <c r="F728" s="8"/>
    </row>
    <row r="729">
      <c r="A729" s="8"/>
      <c r="C729" s="137"/>
      <c r="D729" s="8"/>
      <c r="E729" s="8"/>
      <c r="F729" s="8"/>
    </row>
    <row r="730">
      <c r="A730" s="8"/>
      <c r="C730" s="137"/>
      <c r="D730" s="8"/>
      <c r="E730" s="8"/>
      <c r="F730" s="8"/>
    </row>
    <row r="731">
      <c r="A731" s="8"/>
      <c r="C731" s="137"/>
      <c r="D731" s="8"/>
      <c r="E731" s="8"/>
      <c r="F731" s="8"/>
    </row>
    <row r="732">
      <c r="A732" s="8"/>
      <c r="C732" s="137"/>
      <c r="D732" s="8"/>
      <c r="E732" s="8"/>
      <c r="F732" s="8"/>
    </row>
    <row r="733">
      <c r="A733" s="8"/>
      <c r="C733" s="137"/>
      <c r="D733" s="8"/>
      <c r="E733" s="8"/>
      <c r="F733" s="8"/>
    </row>
    <row r="734">
      <c r="A734" s="8"/>
      <c r="C734" s="137"/>
      <c r="D734" s="8"/>
      <c r="E734" s="8"/>
      <c r="F734" s="8"/>
    </row>
    <row r="735">
      <c r="A735" s="8"/>
      <c r="C735" s="137"/>
      <c r="D735" s="8"/>
      <c r="E735" s="8"/>
      <c r="F735" s="8"/>
    </row>
    <row r="736">
      <c r="A736" s="8"/>
      <c r="C736" s="137"/>
      <c r="D736" s="8"/>
      <c r="E736" s="8"/>
      <c r="F736" s="8"/>
    </row>
    <row r="737">
      <c r="A737" s="8"/>
      <c r="C737" s="137"/>
      <c r="D737" s="8"/>
      <c r="E737" s="8"/>
      <c r="F737" s="8"/>
    </row>
    <row r="738">
      <c r="A738" s="8"/>
      <c r="C738" s="137"/>
      <c r="D738" s="8"/>
      <c r="E738" s="8"/>
      <c r="F738" s="8"/>
    </row>
    <row r="739">
      <c r="A739" s="8"/>
      <c r="C739" s="137"/>
      <c r="D739" s="8"/>
      <c r="E739" s="8"/>
      <c r="F739" s="8"/>
    </row>
    <row r="740">
      <c r="A740" s="8"/>
      <c r="C740" s="137"/>
      <c r="D740" s="8"/>
      <c r="E740" s="8"/>
      <c r="F740" s="8"/>
    </row>
    <row r="741">
      <c r="A741" s="8"/>
      <c r="C741" s="137"/>
      <c r="D741" s="8"/>
      <c r="E741" s="8"/>
      <c r="F741" s="8"/>
    </row>
    <row r="742">
      <c r="A742" s="8"/>
      <c r="C742" s="137"/>
      <c r="D742" s="8"/>
      <c r="E742" s="8"/>
      <c r="F742" s="8"/>
    </row>
    <row r="743">
      <c r="A743" s="8"/>
      <c r="C743" s="137"/>
      <c r="D743" s="8"/>
      <c r="E743" s="8"/>
      <c r="F743" s="8"/>
    </row>
    <row r="744">
      <c r="A744" s="8"/>
      <c r="C744" s="137"/>
      <c r="D744" s="8"/>
      <c r="E744" s="8"/>
      <c r="F744" s="8"/>
    </row>
    <row r="745">
      <c r="A745" s="8"/>
      <c r="C745" s="137"/>
      <c r="D745" s="8"/>
      <c r="E745" s="8"/>
      <c r="F745" s="8"/>
    </row>
    <row r="746">
      <c r="A746" s="8"/>
      <c r="C746" s="137"/>
      <c r="D746" s="8"/>
      <c r="E746" s="8"/>
      <c r="F746" s="8"/>
    </row>
    <row r="747">
      <c r="A747" s="8"/>
      <c r="C747" s="137"/>
      <c r="D747" s="8"/>
      <c r="E747" s="8"/>
      <c r="F747" s="8"/>
    </row>
    <row r="748">
      <c r="A748" s="8"/>
      <c r="C748" s="137"/>
      <c r="D748" s="8"/>
      <c r="E748" s="8"/>
      <c r="F748" s="8"/>
    </row>
    <row r="749">
      <c r="A749" s="8"/>
      <c r="C749" s="137"/>
      <c r="D749" s="8"/>
      <c r="E749" s="8"/>
      <c r="F749" s="8"/>
    </row>
    <row r="750">
      <c r="A750" s="8"/>
      <c r="C750" s="137"/>
      <c r="D750" s="8"/>
      <c r="E750" s="8"/>
      <c r="F750" s="8"/>
    </row>
    <row r="751">
      <c r="A751" s="8"/>
      <c r="C751" s="137"/>
      <c r="D751" s="8"/>
      <c r="E751" s="8"/>
      <c r="F751" s="8"/>
    </row>
    <row r="752">
      <c r="A752" s="8"/>
      <c r="C752" s="137"/>
      <c r="D752" s="8"/>
      <c r="E752" s="8"/>
      <c r="F752" s="8"/>
    </row>
    <row r="753">
      <c r="A753" s="8"/>
      <c r="C753" s="137"/>
      <c r="D753" s="8"/>
      <c r="E753" s="8"/>
      <c r="F753" s="8"/>
    </row>
    <row r="754">
      <c r="A754" s="8"/>
      <c r="C754" s="137"/>
      <c r="D754" s="8"/>
      <c r="E754" s="8"/>
      <c r="F754" s="8"/>
    </row>
    <row r="755">
      <c r="A755" s="8"/>
      <c r="C755" s="137"/>
      <c r="D755" s="8"/>
      <c r="E755" s="8"/>
      <c r="F755" s="8"/>
    </row>
    <row r="756">
      <c r="A756" s="8"/>
      <c r="C756" s="137"/>
      <c r="D756" s="8"/>
      <c r="E756" s="8"/>
      <c r="F756" s="8"/>
    </row>
    <row r="757">
      <c r="A757" s="8"/>
      <c r="C757" s="137"/>
      <c r="D757" s="8"/>
      <c r="E757" s="8"/>
      <c r="F757" s="8"/>
    </row>
    <row r="758">
      <c r="A758" s="8"/>
      <c r="C758" s="137"/>
      <c r="D758" s="8"/>
      <c r="E758" s="8"/>
      <c r="F758" s="8"/>
    </row>
    <row r="759">
      <c r="A759" s="8"/>
      <c r="C759" s="137"/>
      <c r="D759" s="8"/>
      <c r="E759" s="8"/>
      <c r="F759" s="8"/>
    </row>
    <row r="760">
      <c r="A760" s="8"/>
      <c r="C760" s="137"/>
      <c r="D760" s="8"/>
      <c r="E760" s="8"/>
      <c r="F760" s="8"/>
    </row>
    <row r="761">
      <c r="A761" s="8"/>
      <c r="C761" s="137"/>
      <c r="D761" s="8"/>
      <c r="E761" s="8"/>
      <c r="F761" s="8"/>
    </row>
    <row r="762">
      <c r="A762" s="8"/>
      <c r="C762" s="137"/>
      <c r="D762" s="8"/>
      <c r="E762" s="8"/>
      <c r="F762" s="8"/>
    </row>
    <row r="763">
      <c r="A763" s="8"/>
      <c r="C763" s="137"/>
      <c r="D763" s="8"/>
      <c r="E763" s="8"/>
      <c r="F763" s="8"/>
    </row>
    <row r="764">
      <c r="A764" s="8"/>
      <c r="C764" s="137"/>
      <c r="D764" s="8"/>
      <c r="E764" s="8"/>
      <c r="F764" s="8"/>
    </row>
    <row r="765">
      <c r="A765" s="8"/>
      <c r="C765" s="137"/>
      <c r="D765" s="8"/>
      <c r="E765" s="8"/>
      <c r="F765" s="8"/>
    </row>
    <row r="766">
      <c r="A766" s="8"/>
      <c r="C766" s="137"/>
      <c r="D766" s="8"/>
      <c r="E766" s="8"/>
      <c r="F766" s="8"/>
    </row>
    <row r="767">
      <c r="A767" s="8"/>
      <c r="C767" s="137"/>
      <c r="D767" s="8"/>
      <c r="E767" s="8"/>
      <c r="F767" s="8"/>
    </row>
    <row r="768">
      <c r="A768" s="8"/>
      <c r="C768" s="137"/>
      <c r="D768" s="8"/>
      <c r="E768" s="8"/>
      <c r="F768" s="8"/>
    </row>
    <row r="769">
      <c r="A769" s="8"/>
      <c r="C769" s="137"/>
      <c r="D769" s="8"/>
      <c r="E769" s="8"/>
      <c r="F769" s="8"/>
    </row>
    <row r="770">
      <c r="A770" s="8"/>
      <c r="C770" s="137"/>
      <c r="D770" s="8"/>
      <c r="E770" s="8"/>
      <c r="F770" s="8"/>
    </row>
    <row r="771">
      <c r="A771" s="8"/>
      <c r="C771" s="137"/>
      <c r="D771" s="8"/>
      <c r="E771" s="8"/>
      <c r="F771" s="8"/>
    </row>
    <row r="772">
      <c r="A772" s="8"/>
      <c r="C772" s="137"/>
      <c r="D772" s="8"/>
      <c r="E772" s="8"/>
      <c r="F772" s="8"/>
    </row>
    <row r="773">
      <c r="A773" s="8"/>
      <c r="C773" s="137"/>
      <c r="D773" s="8"/>
      <c r="E773" s="8"/>
      <c r="F773" s="8"/>
    </row>
    <row r="774">
      <c r="A774" s="8"/>
      <c r="C774" s="137"/>
      <c r="D774" s="8"/>
      <c r="E774" s="8"/>
      <c r="F774" s="8"/>
    </row>
    <row r="775">
      <c r="A775" s="8"/>
      <c r="C775" s="137"/>
      <c r="D775" s="8"/>
      <c r="E775" s="8"/>
      <c r="F775" s="8"/>
    </row>
    <row r="776">
      <c r="A776" s="8"/>
      <c r="C776" s="137"/>
      <c r="D776" s="8"/>
      <c r="E776" s="8"/>
      <c r="F776" s="8"/>
    </row>
    <row r="777">
      <c r="A777" s="8"/>
      <c r="C777" s="137"/>
      <c r="D777" s="8"/>
      <c r="E777" s="8"/>
      <c r="F777" s="8"/>
    </row>
    <row r="778">
      <c r="A778" s="8"/>
      <c r="C778" s="137"/>
      <c r="D778" s="8"/>
      <c r="E778" s="8"/>
      <c r="F778" s="8"/>
    </row>
    <row r="779">
      <c r="A779" s="8"/>
      <c r="C779" s="137"/>
      <c r="D779" s="8"/>
      <c r="E779" s="8"/>
      <c r="F779" s="8"/>
    </row>
    <row r="780">
      <c r="A780" s="8"/>
      <c r="C780" s="137"/>
      <c r="D780" s="8"/>
      <c r="E780" s="8"/>
      <c r="F780" s="8"/>
    </row>
    <row r="781">
      <c r="A781" s="8"/>
      <c r="C781" s="137"/>
      <c r="D781" s="8"/>
      <c r="E781" s="8"/>
      <c r="F781" s="8"/>
    </row>
    <row r="782">
      <c r="A782" s="8"/>
      <c r="C782" s="137"/>
      <c r="D782" s="8"/>
      <c r="E782" s="8"/>
      <c r="F782" s="8"/>
    </row>
    <row r="783">
      <c r="A783" s="8"/>
      <c r="C783" s="137"/>
      <c r="D783" s="8"/>
      <c r="E783" s="8"/>
      <c r="F783" s="8"/>
    </row>
    <row r="784">
      <c r="A784" s="8"/>
      <c r="C784" s="137"/>
      <c r="D784" s="8"/>
      <c r="E784" s="8"/>
      <c r="F784" s="8"/>
    </row>
    <row r="785">
      <c r="A785" s="8"/>
      <c r="C785" s="137"/>
      <c r="D785" s="8"/>
      <c r="E785" s="8"/>
      <c r="F785" s="8"/>
    </row>
    <row r="786">
      <c r="A786" s="8"/>
      <c r="C786" s="137"/>
      <c r="D786" s="8"/>
      <c r="E786" s="8"/>
      <c r="F786" s="8"/>
    </row>
    <row r="787">
      <c r="A787" s="8"/>
      <c r="C787" s="137"/>
      <c r="D787" s="8"/>
      <c r="E787" s="8"/>
      <c r="F787" s="8"/>
    </row>
    <row r="788">
      <c r="A788" s="8"/>
      <c r="C788" s="137"/>
      <c r="D788" s="8"/>
      <c r="E788" s="8"/>
      <c r="F788" s="8"/>
    </row>
    <row r="789">
      <c r="A789" s="8"/>
      <c r="C789" s="137"/>
      <c r="D789" s="8"/>
      <c r="E789" s="8"/>
      <c r="F789" s="8"/>
    </row>
    <row r="790">
      <c r="A790" s="8"/>
      <c r="C790" s="137"/>
      <c r="D790" s="8"/>
      <c r="E790" s="8"/>
      <c r="F790" s="8"/>
    </row>
    <row r="791">
      <c r="A791" s="8"/>
      <c r="C791" s="137"/>
      <c r="D791" s="8"/>
      <c r="E791" s="8"/>
      <c r="F791" s="8"/>
    </row>
    <row r="792">
      <c r="A792" s="8"/>
      <c r="C792" s="137"/>
      <c r="D792" s="8"/>
      <c r="E792" s="8"/>
      <c r="F792" s="8"/>
    </row>
    <row r="793">
      <c r="A793" s="8"/>
      <c r="C793" s="137"/>
      <c r="D793" s="8"/>
      <c r="E793" s="8"/>
      <c r="F793" s="8"/>
    </row>
    <row r="794">
      <c r="A794" s="8"/>
      <c r="C794" s="137"/>
      <c r="D794" s="8"/>
      <c r="E794" s="8"/>
      <c r="F794" s="8"/>
    </row>
    <row r="795">
      <c r="A795" s="8"/>
      <c r="C795" s="137"/>
      <c r="D795" s="8"/>
      <c r="E795" s="8"/>
      <c r="F795" s="8"/>
    </row>
    <row r="796">
      <c r="A796" s="8"/>
      <c r="C796" s="137"/>
      <c r="D796" s="8"/>
      <c r="E796" s="8"/>
      <c r="F796" s="8"/>
    </row>
    <row r="797">
      <c r="A797" s="8"/>
      <c r="C797" s="137"/>
      <c r="D797" s="8"/>
      <c r="E797" s="8"/>
      <c r="F797" s="8"/>
    </row>
    <row r="798">
      <c r="A798" s="8"/>
      <c r="C798" s="137"/>
      <c r="D798" s="8"/>
      <c r="E798" s="8"/>
      <c r="F798" s="8"/>
    </row>
    <row r="799">
      <c r="A799" s="8"/>
      <c r="C799" s="137"/>
      <c r="D799" s="8"/>
      <c r="E799" s="8"/>
      <c r="F799" s="8"/>
    </row>
    <row r="800">
      <c r="A800" s="8"/>
      <c r="C800" s="137"/>
      <c r="D800" s="8"/>
      <c r="E800" s="8"/>
      <c r="F800" s="8"/>
    </row>
    <row r="801">
      <c r="A801" s="8"/>
      <c r="C801" s="137"/>
      <c r="D801" s="8"/>
      <c r="E801" s="8"/>
      <c r="F801" s="8"/>
    </row>
    <row r="802">
      <c r="A802" s="8"/>
      <c r="C802" s="137"/>
      <c r="D802" s="8"/>
      <c r="E802" s="8"/>
      <c r="F802" s="8"/>
    </row>
    <row r="803">
      <c r="A803" s="8"/>
      <c r="C803" s="137"/>
      <c r="D803" s="8"/>
      <c r="E803" s="8"/>
      <c r="F803" s="8"/>
    </row>
    <row r="804">
      <c r="A804" s="8"/>
      <c r="C804" s="137"/>
      <c r="D804" s="8"/>
      <c r="E804" s="8"/>
      <c r="F804" s="8"/>
    </row>
    <row r="805">
      <c r="A805" s="8"/>
      <c r="C805" s="137"/>
      <c r="D805" s="8"/>
      <c r="E805" s="8"/>
      <c r="F805" s="8"/>
    </row>
    <row r="806">
      <c r="A806" s="8"/>
      <c r="C806" s="137"/>
      <c r="D806" s="8"/>
      <c r="E806" s="8"/>
      <c r="F806" s="8"/>
    </row>
    <row r="807">
      <c r="A807" s="8"/>
      <c r="C807" s="137"/>
      <c r="D807" s="8"/>
      <c r="E807" s="8"/>
      <c r="F807" s="8"/>
    </row>
    <row r="808">
      <c r="A808" s="8"/>
      <c r="C808" s="137"/>
      <c r="D808" s="8"/>
      <c r="E808" s="8"/>
      <c r="F808" s="8"/>
    </row>
    <row r="809">
      <c r="A809" s="8"/>
      <c r="C809" s="137"/>
      <c r="D809" s="8"/>
      <c r="E809" s="8"/>
      <c r="F809" s="8"/>
    </row>
    <row r="810">
      <c r="A810" s="8"/>
      <c r="C810" s="137"/>
      <c r="D810" s="8"/>
      <c r="E810" s="8"/>
      <c r="F810" s="8"/>
    </row>
    <row r="811">
      <c r="A811" s="8"/>
      <c r="C811" s="137"/>
      <c r="D811" s="8"/>
      <c r="E811" s="8"/>
      <c r="F811" s="8"/>
    </row>
    <row r="812">
      <c r="A812" s="8"/>
      <c r="C812" s="137"/>
      <c r="D812" s="8"/>
      <c r="E812" s="8"/>
      <c r="F812" s="8"/>
    </row>
    <row r="813">
      <c r="A813" s="8"/>
      <c r="C813" s="137"/>
      <c r="D813" s="8"/>
      <c r="E813" s="8"/>
      <c r="F813" s="8"/>
    </row>
    <row r="814">
      <c r="A814" s="8"/>
      <c r="C814" s="137"/>
      <c r="D814" s="8"/>
      <c r="E814" s="8"/>
      <c r="F814" s="8"/>
    </row>
    <row r="815">
      <c r="A815" s="8"/>
      <c r="C815" s="137"/>
      <c r="D815" s="8"/>
      <c r="E815" s="8"/>
      <c r="F815" s="8"/>
    </row>
    <row r="816">
      <c r="A816" s="8"/>
      <c r="C816" s="137"/>
      <c r="D816" s="8"/>
      <c r="E816" s="8"/>
      <c r="F816" s="8"/>
    </row>
    <row r="817">
      <c r="A817" s="8"/>
      <c r="C817" s="137"/>
      <c r="D817" s="8"/>
      <c r="E817" s="8"/>
      <c r="F817" s="8"/>
    </row>
    <row r="818">
      <c r="A818" s="8"/>
      <c r="C818" s="137"/>
      <c r="D818" s="8"/>
      <c r="E818" s="8"/>
      <c r="F818" s="8"/>
    </row>
    <row r="819">
      <c r="A819" s="8"/>
      <c r="C819" s="137"/>
      <c r="D819" s="8"/>
      <c r="E819" s="8"/>
      <c r="F819" s="8"/>
    </row>
    <row r="820">
      <c r="A820" s="8"/>
      <c r="C820" s="137"/>
      <c r="D820" s="8"/>
      <c r="E820" s="8"/>
      <c r="F820" s="8"/>
    </row>
    <row r="821">
      <c r="A821" s="8"/>
      <c r="C821" s="137"/>
      <c r="D821" s="8"/>
      <c r="E821" s="8"/>
      <c r="F821" s="8"/>
    </row>
    <row r="822">
      <c r="A822" s="8"/>
      <c r="C822" s="137"/>
      <c r="D822" s="8"/>
      <c r="E822" s="8"/>
      <c r="F822" s="8"/>
    </row>
    <row r="823">
      <c r="A823" s="8"/>
      <c r="C823" s="137"/>
      <c r="D823" s="8"/>
      <c r="E823" s="8"/>
      <c r="F823" s="8"/>
    </row>
    <row r="824">
      <c r="A824" s="8"/>
      <c r="C824" s="137"/>
      <c r="D824" s="8"/>
      <c r="E824" s="8"/>
      <c r="F824" s="8"/>
    </row>
    <row r="825">
      <c r="A825" s="8"/>
      <c r="C825" s="137"/>
      <c r="D825" s="8"/>
      <c r="E825" s="8"/>
      <c r="F825" s="8"/>
    </row>
    <row r="826">
      <c r="A826" s="8"/>
      <c r="C826" s="137"/>
      <c r="D826" s="8"/>
      <c r="E826" s="8"/>
      <c r="F826" s="8"/>
    </row>
    <row r="827">
      <c r="A827" s="8"/>
      <c r="C827" s="137"/>
      <c r="D827" s="8"/>
      <c r="E827" s="8"/>
      <c r="F827" s="8"/>
    </row>
    <row r="828">
      <c r="A828" s="8"/>
      <c r="C828" s="137"/>
      <c r="D828" s="8"/>
      <c r="E828" s="8"/>
      <c r="F828" s="8"/>
    </row>
    <row r="829">
      <c r="A829" s="8"/>
      <c r="C829" s="137"/>
      <c r="D829" s="8"/>
      <c r="E829" s="8"/>
      <c r="F829" s="8"/>
    </row>
    <row r="830">
      <c r="A830" s="8"/>
      <c r="C830" s="137"/>
      <c r="D830" s="8"/>
      <c r="E830" s="8"/>
      <c r="F830" s="8"/>
    </row>
    <row r="831">
      <c r="A831" s="8"/>
      <c r="C831" s="137"/>
      <c r="D831" s="8"/>
      <c r="E831" s="8"/>
      <c r="F831" s="8"/>
    </row>
    <row r="832">
      <c r="A832" s="8"/>
      <c r="C832" s="137"/>
      <c r="D832" s="8"/>
      <c r="E832" s="8"/>
      <c r="F832" s="8"/>
    </row>
    <row r="833">
      <c r="A833" s="8"/>
      <c r="C833" s="137"/>
      <c r="D833" s="8"/>
      <c r="E833" s="8"/>
      <c r="F833" s="8"/>
    </row>
    <row r="834">
      <c r="A834" s="8"/>
      <c r="C834" s="137"/>
      <c r="D834" s="8"/>
      <c r="E834" s="8"/>
      <c r="F834" s="8"/>
    </row>
    <row r="835">
      <c r="A835" s="8"/>
      <c r="C835" s="137"/>
      <c r="D835" s="8"/>
      <c r="E835" s="8"/>
      <c r="F835" s="8"/>
    </row>
    <row r="836">
      <c r="A836" s="8"/>
      <c r="C836" s="137"/>
      <c r="D836" s="8"/>
      <c r="E836" s="8"/>
      <c r="F836" s="8"/>
    </row>
    <row r="837">
      <c r="A837" s="8"/>
      <c r="C837" s="137"/>
      <c r="D837" s="8"/>
      <c r="E837" s="8"/>
      <c r="F837" s="8"/>
    </row>
    <row r="838">
      <c r="A838" s="8"/>
      <c r="C838" s="137"/>
      <c r="D838" s="8"/>
      <c r="E838" s="8"/>
      <c r="F838" s="8"/>
    </row>
    <row r="839">
      <c r="A839" s="8"/>
      <c r="C839" s="137"/>
      <c r="D839" s="8"/>
      <c r="E839" s="8"/>
      <c r="F839" s="8"/>
    </row>
    <row r="840">
      <c r="A840" s="8"/>
      <c r="C840" s="137"/>
      <c r="D840" s="8"/>
      <c r="E840" s="8"/>
      <c r="F840" s="8"/>
    </row>
    <row r="841">
      <c r="A841" s="8"/>
      <c r="C841" s="137"/>
      <c r="D841" s="8"/>
      <c r="E841" s="8"/>
      <c r="F841" s="8"/>
    </row>
    <row r="842">
      <c r="A842" s="8"/>
      <c r="C842" s="137"/>
      <c r="D842" s="8"/>
      <c r="E842" s="8"/>
      <c r="F842" s="8"/>
    </row>
    <row r="843">
      <c r="A843" s="8"/>
      <c r="C843" s="137"/>
      <c r="D843" s="8"/>
      <c r="E843" s="8"/>
      <c r="F843" s="8"/>
    </row>
    <row r="844">
      <c r="A844" s="8"/>
      <c r="C844" s="137"/>
      <c r="D844" s="8"/>
      <c r="E844" s="8"/>
      <c r="F844" s="8"/>
    </row>
    <row r="845">
      <c r="A845" s="8"/>
      <c r="C845" s="137"/>
      <c r="D845" s="8"/>
      <c r="E845" s="8"/>
      <c r="F845" s="8"/>
    </row>
    <row r="846">
      <c r="A846" s="8"/>
      <c r="C846" s="137"/>
      <c r="D846" s="8"/>
      <c r="E846" s="8"/>
      <c r="F846" s="8"/>
    </row>
    <row r="847">
      <c r="A847" s="8"/>
      <c r="C847" s="137"/>
      <c r="D847" s="8"/>
      <c r="E847" s="8"/>
      <c r="F847" s="8"/>
    </row>
    <row r="848">
      <c r="A848" s="8"/>
      <c r="C848" s="137"/>
      <c r="D848" s="8"/>
      <c r="E848" s="8"/>
      <c r="F848" s="8"/>
    </row>
    <row r="849">
      <c r="A849" s="8"/>
      <c r="C849" s="137"/>
      <c r="D849" s="8"/>
      <c r="E849" s="8"/>
      <c r="F849" s="8"/>
    </row>
    <row r="850">
      <c r="A850" s="8"/>
      <c r="C850" s="137"/>
      <c r="D850" s="8"/>
      <c r="E850" s="8"/>
      <c r="F850" s="8"/>
    </row>
    <row r="851">
      <c r="A851" s="8"/>
      <c r="C851" s="137"/>
      <c r="D851" s="8"/>
      <c r="E851" s="8"/>
      <c r="F851" s="8"/>
    </row>
    <row r="852">
      <c r="A852" s="8"/>
      <c r="C852" s="137"/>
      <c r="D852" s="8"/>
      <c r="E852" s="8"/>
      <c r="F852" s="8"/>
    </row>
    <row r="853">
      <c r="A853" s="8"/>
      <c r="C853" s="137"/>
      <c r="D853" s="8"/>
      <c r="E853" s="8"/>
      <c r="F853" s="8"/>
    </row>
    <row r="854">
      <c r="A854" s="8"/>
      <c r="C854" s="137"/>
      <c r="D854" s="8"/>
      <c r="E854" s="8"/>
      <c r="F854" s="8"/>
    </row>
    <row r="855">
      <c r="A855" s="8"/>
      <c r="C855" s="137"/>
      <c r="D855" s="8"/>
      <c r="E855" s="8"/>
      <c r="F855" s="8"/>
    </row>
    <row r="856">
      <c r="A856" s="8"/>
      <c r="C856" s="137"/>
      <c r="D856" s="8"/>
      <c r="E856" s="8"/>
      <c r="F856" s="8"/>
    </row>
    <row r="857">
      <c r="A857" s="8"/>
      <c r="C857" s="137"/>
      <c r="D857" s="8"/>
      <c r="E857" s="8"/>
      <c r="F857" s="8"/>
    </row>
    <row r="858">
      <c r="A858" s="8"/>
      <c r="C858" s="137"/>
      <c r="D858" s="8"/>
      <c r="E858" s="8"/>
      <c r="F858" s="8"/>
    </row>
    <row r="859">
      <c r="A859" s="8"/>
      <c r="C859" s="137"/>
      <c r="D859" s="8"/>
      <c r="E859" s="8"/>
      <c r="F859" s="8"/>
    </row>
    <row r="860">
      <c r="A860" s="8"/>
      <c r="C860" s="137"/>
      <c r="D860" s="8"/>
      <c r="E860" s="8"/>
      <c r="F860" s="8"/>
    </row>
    <row r="861">
      <c r="A861" s="8"/>
      <c r="C861" s="137"/>
      <c r="D861" s="8"/>
      <c r="E861" s="8"/>
      <c r="F861" s="8"/>
    </row>
    <row r="862">
      <c r="A862" s="8"/>
      <c r="C862" s="137"/>
      <c r="D862" s="8"/>
      <c r="E862" s="8"/>
      <c r="F862" s="8"/>
    </row>
    <row r="863">
      <c r="A863" s="8"/>
      <c r="C863" s="137"/>
      <c r="D863" s="8"/>
      <c r="E863" s="8"/>
      <c r="F863" s="8"/>
    </row>
    <row r="864">
      <c r="A864" s="8"/>
      <c r="C864" s="137"/>
      <c r="D864" s="8"/>
      <c r="E864" s="8"/>
      <c r="F864" s="8"/>
    </row>
    <row r="865">
      <c r="A865" s="8"/>
      <c r="C865" s="137"/>
      <c r="D865" s="8"/>
      <c r="E865" s="8"/>
      <c r="F865" s="8"/>
    </row>
    <row r="866">
      <c r="A866" s="8"/>
      <c r="C866" s="137"/>
      <c r="D866" s="8"/>
      <c r="E866" s="8"/>
      <c r="F866" s="8"/>
    </row>
    <row r="867">
      <c r="A867" s="8"/>
      <c r="C867" s="137"/>
      <c r="D867" s="8"/>
      <c r="E867" s="8"/>
      <c r="F867" s="8"/>
    </row>
    <row r="868">
      <c r="A868" s="8"/>
      <c r="C868" s="137"/>
      <c r="D868" s="8"/>
      <c r="E868" s="8"/>
      <c r="F868" s="8"/>
    </row>
    <row r="869">
      <c r="A869" s="8"/>
      <c r="C869" s="137"/>
      <c r="D869" s="8"/>
      <c r="E869" s="8"/>
      <c r="F869" s="8"/>
    </row>
    <row r="870">
      <c r="A870" s="8"/>
      <c r="C870" s="137"/>
      <c r="D870" s="8"/>
      <c r="E870" s="8"/>
      <c r="F870" s="8"/>
    </row>
    <row r="871">
      <c r="A871" s="8"/>
      <c r="C871" s="137"/>
      <c r="D871" s="8"/>
      <c r="E871" s="8"/>
      <c r="F871" s="8"/>
    </row>
    <row r="872">
      <c r="A872" s="8"/>
      <c r="C872" s="137"/>
      <c r="D872" s="8"/>
      <c r="E872" s="8"/>
      <c r="F872" s="8"/>
    </row>
    <row r="873">
      <c r="A873" s="8"/>
      <c r="C873" s="137"/>
      <c r="D873" s="8"/>
      <c r="E873" s="8"/>
      <c r="F873" s="8"/>
    </row>
    <row r="874">
      <c r="A874" s="8"/>
      <c r="C874" s="137"/>
      <c r="D874" s="8"/>
      <c r="E874" s="8"/>
      <c r="F874" s="8"/>
    </row>
    <row r="875">
      <c r="A875" s="8"/>
      <c r="C875" s="137"/>
      <c r="D875" s="8"/>
      <c r="E875" s="8"/>
      <c r="F875" s="8"/>
    </row>
    <row r="876">
      <c r="A876" s="8"/>
      <c r="C876" s="137"/>
      <c r="D876" s="8"/>
      <c r="E876" s="8"/>
      <c r="F876" s="8"/>
    </row>
    <row r="877">
      <c r="A877" s="8"/>
      <c r="C877" s="137"/>
      <c r="D877" s="8"/>
      <c r="E877" s="8"/>
      <c r="F877" s="8"/>
    </row>
    <row r="878">
      <c r="A878" s="8"/>
      <c r="C878" s="137"/>
      <c r="D878" s="8"/>
      <c r="E878" s="8"/>
      <c r="F878" s="8"/>
    </row>
    <row r="879">
      <c r="A879" s="8"/>
      <c r="C879" s="137"/>
      <c r="D879" s="8"/>
      <c r="E879" s="8"/>
      <c r="F879" s="8"/>
    </row>
    <row r="880">
      <c r="A880" s="8"/>
      <c r="C880" s="137"/>
      <c r="D880" s="8"/>
      <c r="E880" s="8"/>
      <c r="F880" s="8"/>
    </row>
    <row r="881">
      <c r="A881" s="8"/>
      <c r="C881" s="137"/>
      <c r="D881" s="8"/>
      <c r="E881" s="8"/>
      <c r="F881" s="8"/>
    </row>
    <row r="882">
      <c r="A882" s="8"/>
      <c r="C882" s="137"/>
      <c r="D882" s="8"/>
      <c r="E882" s="8"/>
      <c r="F882" s="8"/>
    </row>
    <row r="883">
      <c r="A883" s="8"/>
      <c r="C883" s="137"/>
      <c r="D883" s="8"/>
      <c r="E883" s="8"/>
      <c r="F883" s="8"/>
    </row>
    <row r="884">
      <c r="A884" s="8"/>
      <c r="C884" s="137"/>
      <c r="D884" s="8"/>
      <c r="E884" s="8"/>
      <c r="F884" s="8"/>
    </row>
    <row r="885">
      <c r="A885" s="8"/>
      <c r="C885" s="137"/>
      <c r="D885" s="8"/>
      <c r="E885" s="8"/>
      <c r="F885" s="8"/>
    </row>
    <row r="886">
      <c r="A886" s="8"/>
      <c r="C886" s="137"/>
      <c r="D886" s="8"/>
      <c r="E886" s="8"/>
      <c r="F886" s="8"/>
    </row>
    <row r="887">
      <c r="A887" s="8"/>
      <c r="C887" s="137"/>
      <c r="D887" s="8"/>
      <c r="E887" s="8"/>
      <c r="F887" s="8"/>
    </row>
    <row r="888">
      <c r="A888" s="8"/>
      <c r="C888" s="137"/>
      <c r="D888" s="8"/>
      <c r="E888" s="8"/>
      <c r="F888" s="8"/>
    </row>
    <row r="889">
      <c r="A889" s="8"/>
      <c r="C889" s="137"/>
      <c r="D889" s="8"/>
      <c r="E889" s="8"/>
      <c r="F889" s="8"/>
    </row>
    <row r="890">
      <c r="A890" s="8"/>
      <c r="C890" s="137"/>
      <c r="D890" s="8"/>
      <c r="E890" s="8"/>
      <c r="F890" s="8"/>
    </row>
    <row r="891">
      <c r="A891" s="8"/>
      <c r="C891" s="137"/>
      <c r="D891" s="8"/>
      <c r="E891" s="8"/>
      <c r="F891" s="8"/>
    </row>
    <row r="892">
      <c r="A892" s="8"/>
      <c r="C892" s="137"/>
      <c r="D892" s="8"/>
      <c r="E892" s="8"/>
      <c r="F892" s="8"/>
    </row>
    <row r="893">
      <c r="A893" s="8"/>
      <c r="C893" s="137"/>
      <c r="D893" s="8"/>
      <c r="E893" s="8"/>
      <c r="F893" s="8"/>
    </row>
    <row r="894">
      <c r="A894" s="8"/>
      <c r="C894" s="137"/>
      <c r="D894" s="8"/>
      <c r="E894" s="8"/>
      <c r="F894" s="8"/>
    </row>
    <row r="895">
      <c r="A895" s="8"/>
      <c r="C895" s="137"/>
      <c r="D895" s="8"/>
      <c r="E895" s="8"/>
      <c r="F895" s="8"/>
    </row>
    <row r="896">
      <c r="A896" s="8"/>
      <c r="C896" s="137"/>
      <c r="D896" s="8"/>
      <c r="E896" s="8"/>
      <c r="F896" s="8"/>
    </row>
    <row r="897">
      <c r="A897" s="8"/>
      <c r="C897" s="137"/>
      <c r="D897" s="8"/>
      <c r="E897" s="8"/>
      <c r="F897" s="8"/>
    </row>
    <row r="898">
      <c r="A898" s="8"/>
      <c r="C898" s="137"/>
      <c r="D898" s="8"/>
      <c r="E898" s="8"/>
      <c r="F898" s="8"/>
    </row>
    <row r="899">
      <c r="A899" s="8"/>
      <c r="C899" s="137"/>
      <c r="D899" s="8"/>
      <c r="E899" s="8"/>
      <c r="F899" s="8"/>
    </row>
    <row r="900">
      <c r="A900" s="8"/>
      <c r="C900" s="137"/>
      <c r="D900" s="8"/>
      <c r="E900" s="8"/>
      <c r="F900" s="8"/>
    </row>
    <row r="901">
      <c r="A901" s="8"/>
      <c r="C901" s="137"/>
      <c r="D901" s="8"/>
      <c r="E901" s="8"/>
      <c r="F901" s="8"/>
    </row>
    <row r="902">
      <c r="A902" s="8"/>
      <c r="C902" s="137"/>
      <c r="D902" s="8"/>
      <c r="E902" s="8"/>
      <c r="F902" s="8"/>
    </row>
    <row r="903">
      <c r="A903" s="8"/>
      <c r="C903" s="137"/>
      <c r="D903" s="8"/>
      <c r="E903" s="8"/>
      <c r="F903" s="8"/>
    </row>
    <row r="904">
      <c r="A904" s="8"/>
      <c r="C904" s="137"/>
      <c r="D904" s="8"/>
      <c r="E904" s="8"/>
      <c r="F904" s="8"/>
    </row>
    <row r="905">
      <c r="A905" s="8"/>
      <c r="C905" s="137"/>
      <c r="D905" s="8"/>
      <c r="E905" s="8"/>
      <c r="F905" s="8"/>
    </row>
    <row r="906">
      <c r="A906" s="8"/>
      <c r="C906" s="137"/>
      <c r="D906" s="8"/>
      <c r="E906" s="8"/>
      <c r="F906" s="8"/>
    </row>
    <row r="907">
      <c r="A907" s="8"/>
      <c r="C907" s="137"/>
      <c r="D907" s="8"/>
      <c r="E907" s="8"/>
      <c r="F907" s="8"/>
    </row>
    <row r="908">
      <c r="A908" s="8"/>
      <c r="C908" s="137"/>
      <c r="D908" s="8"/>
      <c r="E908" s="8"/>
      <c r="F908" s="8"/>
    </row>
    <row r="909">
      <c r="A909" s="8"/>
      <c r="C909" s="137"/>
      <c r="D909" s="8"/>
      <c r="E909" s="8"/>
      <c r="F909" s="8"/>
    </row>
    <row r="910">
      <c r="A910" s="8"/>
      <c r="C910" s="137"/>
      <c r="D910" s="8"/>
      <c r="E910" s="8"/>
      <c r="F910" s="8"/>
    </row>
    <row r="911">
      <c r="A911" s="8"/>
      <c r="C911" s="137"/>
      <c r="D911" s="8"/>
      <c r="E911" s="8"/>
      <c r="F911" s="8"/>
    </row>
    <row r="912">
      <c r="A912" s="8"/>
      <c r="C912" s="137"/>
      <c r="D912" s="8"/>
      <c r="E912" s="8"/>
      <c r="F912" s="8"/>
    </row>
    <row r="913">
      <c r="A913" s="8"/>
      <c r="C913" s="137"/>
      <c r="D913" s="8"/>
      <c r="E913" s="8"/>
      <c r="F913" s="8"/>
    </row>
    <row r="914">
      <c r="A914" s="8"/>
      <c r="C914" s="137"/>
      <c r="D914" s="8"/>
      <c r="E914" s="8"/>
      <c r="F914" s="8"/>
    </row>
    <row r="915">
      <c r="A915" s="8"/>
      <c r="C915" s="137"/>
      <c r="D915" s="8"/>
      <c r="E915" s="8"/>
      <c r="F915" s="8"/>
    </row>
    <row r="916">
      <c r="A916" s="8"/>
      <c r="C916" s="137"/>
      <c r="D916" s="8"/>
      <c r="E916" s="8"/>
      <c r="F916" s="8"/>
    </row>
    <row r="917">
      <c r="A917" s="8"/>
      <c r="C917" s="137"/>
      <c r="D917" s="8"/>
      <c r="E917" s="8"/>
      <c r="F917" s="8"/>
    </row>
    <row r="918">
      <c r="A918" s="8"/>
      <c r="C918" s="137"/>
      <c r="D918" s="8"/>
      <c r="E918" s="8"/>
      <c r="F918" s="8"/>
    </row>
    <row r="919">
      <c r="A919" s="8"/>
      <c r="C919" s="137"/>
      <c r="D919" s="8"/>
      <c r="E919" s="8"/>
      <c r="F919" s="8"/>
    </row>
    <row r="920">
      <c r="A920" s="8"/>
      <c r="C920" s="137"/>
      <c r="D920" s="8"/>
      <c r="E920" s="8"/>
      <c r="F920" s="8"/>
    </row>
    <row r="921">
      <c r="A921" s="8"/>
      <c r="C921" s="137"/>
      <c r="D921" s="8"/>
      <c r="E921" s="8"/>
      <c r="F921" s="8"/>
    </row>
    <row r="922">
      <c r="A922" s="8"/>
      <c r="C922" s="137"/>
      <c r="D922" s="8"/>
      <c r="E922" s="8"/>
      <c r="F922" s="8"/>
    </row>
    <row r="923">
      <c r="A923" s="8"/>
      <c r="C923" s="137"/>
      <c r="D923" s="8"/>
      <c r="E923" s="8"/>
      <c r="F923" s="8"/>
    </row>
    <row r="924">
      <c r="A924" s="8"/>
      <c r="C924" s="137"/>
      <c r="D924" s="8"/>
      <c r="E924" s="8"/>
      <c r="F924" s="8"/>
    </row>
    <row r="925">
      <c r="A925" s="8"/>
      <c r="C925" s="137"/>
      <c r="D925" s="8"/>
      <c r="E925" s="8"/>
      <c r="F925" s="8"/>
    </row>
    <row r="926">
      <c r="A926" s="8"/>
      <c r="C926" s="137"/>
      <c r="D926" s="8"/>
      <c r="E926" s="8"/>
      <c r="F926" s="8"/>
    </row>
    <row r="927">
      <c r="A927" s="8"/>
      <c r="C927" s="137"/>
      <c r="D927" s="8"/>
      <c r="E927" s="8"/>
      <c r="F927" s="8"/>
    </row>
    <row r="928">
      <c r="A928" s="8"/>
      <c r="C928" s="137"/>
      <c r="D928" s="8"/>
      <c r="E928" s="8"/>
      <c r="F928" s="8"/>
    </row>
    <row r="929">
      <c r="A929" s="8"/>
      <c r="C929" s="137"/>
      <c r="D929" s="8"/>
      <c r="E929" s="8"/>
      <c r="F929" s="8"/>
    </row>
    <row r="930">
      <c r="A930" s="8"/>
      <c r="C930" s="137"/>
      <c r="D930" s="8"/>
      <c r="E930" s="8"/>
      <c r="F930" s="8"/>
    </row>
    <row r="931">
      <c r="A931" s="8"/>
      <c r="C931" s="137"/>
      <c r="D931" s="8"/>
      <c r="E931" s="8"/>
      <c r="F931" s="8"/>
    </row>
    <row r="932">
      <c r="A932" s="8"/>
      <c r="C932" s="137"/>
      <c r="D932" s="8"/>
      <c r="E932" s="8"/>
      <c r="F932" s="8"/>
    </row>
    <row r="933">
      <c r="A933" s="8"/>
      <c r="C933" s="137"/>
      <c r="D933" s="8"/>
      <c r="E933" s="8"/>
      <c r="F933" s="8"/>
    </row>
    <row r="934">
      <c r="A934" s="8"/>
      <c r="C934" s="137"/>
      <c r="D934" s="8"/>
      <c r="E934" s="8"/>
      <c r="F934" s="8"/>
    </row>
    <row r="935">
      <c r="A935" s="8"/>
      <c r="C935" s="137"/>
      <c r="D935" s="8"/>
      <c r="E935" s="8"/>
      <c r="F935" s="8"/>
    </row>
    <row r="936">
      <c r="A936" s="8"/>
      <c r="C936" s="137"/>
      <c r="D936" s="8"/>
      <c r="E936" s="8"/>
      <c r="F936" s="8"/>
    </row>
    <row r="937">
      <c r="A937" s="8"/>
      <c r="C937" s="137"/>
      <c r="D937" s="8"/>
      <c r="E937" s="8"/>
      <c r="F937" s="8"/>
    </row>
    <row r="938">
      <c r="A938" s="8"/>
      <c r="C938" s="137"/>
      <c r="D938" s="8"/>
      <c r="E938" s="8"/>
      <c r="F938" s="8"/>
    </row>
    <row r="939">
      <c r="A939" s="8"/>
      <c r="C939" s="137"/>
      <c r="D939" s="8"/>
      <c r="E939" s="8"/>
      <c r="F939" s="8"/>
    </row>
    <row r="940">
      <c r="A940" s="8"/>
      <c r="C940" s="137"/>
      <c r="D940" s="8"/>
      <c r="E940" s="8"/>
      <c r="F940" s="8"/>
    </row>
    <row r="941">
      <c r="A941" s="8"/>
      <c r="C941" s="137"/>
      <c r="D941" s="8"/>
      <c r="E941" s="8"/>
      <c r="F941" s="8"/>
    </row>
    <row r="942">
      <c r="A942" s="8"/>
      <c r="C942" s="137"/>
      <c r="D942" s="8"/>
      <c r="E942" s="8"/>
      <c r="F942" s="8"/>
    </row>
    <row r="943">
      <c r="A943" s="8"/>
      <c r="C943" s="137"/>
      <c r="D943" s="8"/>
      <c r="E943" s="8"/>
      <c r="F943" s="8"/>
    </row>
    <row r="944">
      <c r="A944" s="8"/>
      <c r="C944" s="137"/>
      <c r="D944" s="8"/>
      <c r="E944" s="8"/>
      <c r="F944" s="8"/>
    </row>
    <row r="945">
      <c r="A945" s="8"/>
      <c r="C945" s="137"/>
      <c r="D945" s="8"/>
      <c r="E945" s="8"/>
      <c r="F945" s="8"/>
    </row>
    <row r="946">
      <c r="A946" s="8"/>
      <c r="C946" s="137"/>
      <c r="D946" s="8"/>
      <c r="E946" s="8"/>
      <c r="F946" s="8"/>
    </row>
    <row r="947">
      <c r="A947" s="8"/>
      <c r="C947" s="137"/>
      <c r="D947" s="8"/>
      <c r="E947" s="8"/>
      <c r="F947" s="8"/>
    </row>
    <row r="948">
      <c r="A948" s="8"/>
      <c r="C948" s="137"/>
      <c r="D948" s="8"/>
      <c r="E948" s="8"/>
      <c r="F948" s="8"/>
    </row>
    <row r="949">
      <c r="A949" s="8"/>
      <c r="C949" s="137"/>
      <c r="D949" s="8"/>
      <c r="E949" s="8"/>
      <c r="F949" s="8"/>
    </row>
    <row r="950">
      <c r="A950" s="8"/>
      <c r="C950" s="137"/>
      <c r="D950" s="8"/>
      <c r="E950" s="8"/>
      <c r="F950" s="8"/>
    </row>
    <row r="951">
      <c r="A951" s="8"/>
      <c r="C951" s="137"/>
      <c r="D951" s="8"/>
      <c r="E951" s="8"/>
      <c r="F951" s="8"/>
    </row>
    <row r="952">
      <c r="A952" s="8"/>
      <c r="C952" s="137"/>
      <c r="D952" s="8"/>
      <c r="E952" s="8"/>
      <c r="F952" s="8"/>
    </row>
    <row r="953">
      <c r="A953" s="8"/>
      <c r="C953" s="137"/>
      <c r="D953" s="8"/>
      <c r="E953" s="8"/>
      <c r="F953" s="8"/>
    </row>
    <row r="954">
      <c r="A954" s="8"/>
      <c r="C954" s="137"/>
      <c r="D954" s="8"/>
      <c r="E954" s="8"/>
      <c r="F954" s="8"/>
    </row>
    <row r="955">
      <c r="A955" s="8"/>
      <c r="C955" s="137"/>
      <c r="D955" s="8"/>
      <c r="E955" s="8"/>
      <c r="F955" s="8"/>
    </row>
    <row r="956">
      <c r="A956" s="8"/>
      <c r="C956" s="137"/>
      <c r="D956" s="8"/>
      <c r="E956" s="8"/>
      <c r="F956" s="8"/>
    </row>
    <row r="957">
      <c r="A957" s="8"/>
      <c r="C957" s="137"/>
      <c r="D957" s="8"/>
      <c r="E957" s="8"/>
      <c r="F957" s="8"/>
    </row>
    <row r="958">
      <c r="A958" s="8"/>
      <c r="C958" s="137"/>
      <c r="D958" s="8"/>
      <c r="E958" s="8"/>
      <c r="F958" s="8"/>
    </row>
    <row r="959">
      <c r="A959" s="8"/>
      <c r="C959" s="137"/>
      <c r="D959" s="8"/>
      <c r="E959" s="8"/>
      <c r="F959" s="8"/>
    </row>
    <row r="960">
      <c r="A960" s="8"/>
      <c r="C960" s="137"/>
      <c r="D960" s="8"/>
      <c r="E960" s="8"/>
      <c r="F960" s="8"/>
    </row>
    <row r="961">
      <c r="A961" s="8"/>
      <c r="C961" s="137"/>
      <c r="D961" s="8"/>
      <c r="E961" s="8"/>
      <c r="F961" s="8"/>
    </row>
    <row r="962">
      <c r="A962" s="8"/>
      <c r="C962" s="137"/>
      <c r="D962" s="8"/>
      <c r="E962" s="8"/>
      <c r="F962" s="8"/>
    </row>
    <row r="963">
      <c r="A963" s="8"/>
      <c r="C963" s="137"/>
      <c r="D963" s="8"/>
      <c r="E963" s="8"/>
      <c r="F963" s="8"/>
    </row>
    <row r="964">
      <c r="A964" s="8"/>
      <c r="C964" s="137"/>
      <c r="D964" s="8"/>
      <c r="E964" s="8"/>
      <c r="F964" s="8"/>
    </row>
    <row r="965">
      <c r="A965" s="8"/>
      <c r="C965" s="137"/>
      <c r="D965" s="8"/>
      <c r="E965" s="8"/>
      <c r="F965" s="8"/>
    </row>
    <row r="966">
      <c r="A966" s="8"/>
      <c r="C966" s="137"/>
      <c r="D966" s="8"/>
      <c r="E966" s="8"/>
      <c r="F966" s="8"/>
    </row>
    <row r="967">
      <c r="A967" s="8"/>
      <c r="C967" s="137"/>
      <c r="D967" s="8"/>
      <c r="E967" s="8"/>
      <c r="F967" s="8"/>
    </row>
    <row r="968">
      <c r="A968" s="8"/>
      <c r="C968" s="137"/>
      <c r="D968" s="8"/>
      <c r="E968" s="8"/>
      <c r="F968" s="8"/>
    </row>
    <row r="969">
      <c r="A969" s="8"/>
      <c r="C969" s="137"/>
      <c r="D969" s="8"/>
      <c r="E969" s="8"/>
      <c r="F969" s="8"/>
    </row>
    <row r="970">
      <c r="A970" s="8"/>
      <c r="C970" s="137"/>
      <c r="D970" s="8"/>
      <c r="E970" s="8"/>
      <c r="F970" s="8"/>
    </row>
    <row r="971">
      <c r="A971" s="8"/>
      <c r="C971" s="137"/>
      <c r="D971" s="8"/>
      <c r="E971" s="8"/>
      <c r="F971" s="8"/>
    </row>
    <row r="972">
      <c r="A972" s="8"/>
      <c r="C972" s="137"/>
      <c r="D972" s="8"/>
      <c r="E972" s="8"/>
      <c r="F972" s="8"/>
    </row>
    <row r="973">
      <c r="A973" s="8"/>
      <c r="C973" s="137"/>
      <c r="D973" s="8"/>
      <c r="E973" s="8"/>
      <c r="F973" s="8"/>
    </row>
    <row r="974">
      <c r="A974" s="8"/>
      <c r="C974" s="137"/>
      <c r="D974" s="8"/>
      <c r="E974" s="8"/>
      <c r="F974" s="8"/>
    </row>
    <row r="975">
      <c r="A975" s="8"/>
      <c r="C975" s="137"/>
      <c r="D975" s="8"/>
      <c r="E975" s="8"/>
      <c r="F975" s="8"/>
    </row>
    <row r="976">
      <c r="A976" s="8"/>
      <c r="C976" s="137"/>
      <c r="D976" s="8"/>
      <c r="E976" s="8"/>
      <c r="F976" s="8"/>
    </row>
    <row r="977">
      <c r="A977" s="8"/>
      <c r="C977" s="137"/>
      <c r="D977" s="8"/>
      <c r="E977" s="8"/>
      <c r="F977" s="8"/>
    </row>
    <row r="978">
      <c r="A978" s="8"/>
      <c r="C978" s="137"/>
      <c r="D978" s="8"/>
      <c r="E978" s="8"/>
      <c r="F978" s="8"/>
    </row>
    <row r="979">
      <c r="A979" s="8"/>
      <c r="C979" s="137"/>
      <c r="D979" s="8"/>
      <c r="E979" s="8"/>
      <c r="F979" s="8"/>
    </row>
    <row r="980">
      <c r="A980" s="8"/>
      <c r="C980" s="137"/>
      <c r="D980" s="8"/>
      <c r="E980" s="8"/>
      <c r="F980" s="8"/>
    </row>
    <row r="981">
      <c r="A981" s="8"/>
      <c r="C981" s="137"/>
      <c r="D981" s="8"/>
      <c r="E981" s="8"/>
      <c r="F981" s="8"/>
    </row>
    <row r="982">
      <c r="A982" s="8"/>
      <c r="C982" s="137"/>
      <c r="D982" s="8"/>
      <c r="E982" s="8"/>
      <c r="F982" s="8"/>
    </row>
    <row r="983">
      <c r="A983" s="8"/>
      <c r="C983" s="137"/>
      <c r="D983" s="8"/>
      <c r="E983" s="8"/>
      <c r="F983" s="8"/>
    </row>
    <row r="984">
      <c r="A984" s="8"/>
      <c r="C984" s="137"/>
      <c r="D984" s="8"/>
      <c r="E984" s="8"/>
      <c r="F984" s="8"/>
    </row>
    <row r="985">
      <c r="A985" s="8"/>
      <c r="C985" s="137"/>
      <c r="D985" s="8"/>
      <c r="E985" s="8"/>
      <c r="F985" s="8"/>
    </row>
    <row r="986">
      <c r="A986" s="8"/>
      <c r="C986" s="137"/>
      <c r="D986" s="8"/>
      <c r="E986" s="8"/>
      <c r="F986" s="8"/>
    </row>
    <row r="987">
      <c r="A987" s="8"/>
      <c r="C987" s="137"/>
      <c r="D987" s="8"/>
      <c r="E987" s="8"/>
      <c r="F987" s="8"/>
    </row>
    <row r="988">
      <c r="A988" s="8"/>
      <c r="C988" s="137"/>
      <c r="D988" s="8"/>
      <c r="E988" s="8"/>
      <c r="F988" s="8"/>
    </row>
    <row r="989">
      <c r="A989" s="8"/>
      <c r="C989" s="137"/>
      <c r="D989" s="8"/>
      <c r="E989" s="8"/>
      <c r="F989" s="8"/>
    </row>
    <row r="990">
      <c r="A990" s="8"/>
      <c r="C990" s="137"/>
      <c r="D990" s="8"/>
      <c r="E990" s="8"/>
      <c r="F990" s="8"/>
    </row>
    <row r="991">
      <c r="A991" s="8"/>
      <c r="C991" s="137"/>
      <c r="D991" s="8"/>
      <c r="E991" s="8"/>
      <c r="F991" s="8"/>
    </row>
    <row r="992">
      <c r="A992" s="8"/>
      <c r="C992" s="137"/>
      <c r="D992" s="8"/>
      <c r="E992" s="8"/>
      <c r="F992" s="8"/>
    </row>
    <row r="993">
      <c r="A993" s="8"/>
      <c r="C993" s="137"/>
      <c r="D993" s="8"/>
      <c r="E993" s="8"/>
      <c r="F993" s="8"/>
    </row>
    <row r="994">
      <c r="A994" s="8"/>
      <c r="C994" s="137"/>
      <c r="D994" s="8"/>
      <c r="E994" s="8"/>
      <c r="F994" s="8"/>
    </row>
    <row r="995">
      <c r="A995" s="8"/>
      <c r="C995" s="137"/>
      <c r="D995" s="8"/>
      <c r="E995" s="8"/>
      <c r="F995" s="8"/>
    </row>
    <row r="996">
      <c r="A996" s="8"/>
      <c r="C996" s="137"/>
      <c r="D996" s="8"/>
      <c r="E996" s="8"/>
      <c r="F996" s="8"/>
    </row>
    <row r="997">
      <c r="A997" s="8"/>
      <c r="C997" s="137"/>
      <c r="D997" s="8"/>
      <c r="E997" s="8"/>
      <c r="F997" s="8"/>
    </row>
    <row r="998">
      <c r="A998" s="8"/>
      <c r="C998" s="137"/>
      <c r="D998" s="8"/>
      <c r="E998" s="8"/>
      <c r="F998" s="8"/>
    </row>
    <row r="999">
      <c r="A999" s="8"/>
      <c r="C999" s="137"/>
      <c r="D999" s="8"/>
      <c r="E999" s="8"/>
      <c r="F999" s="8"/>
    </row>
    <row r="1000">
      <c r="A1000" s="8"/>
      <c r="C1000" s="137"/>
      <c r="D1000" s="8"/>
      <c r="E1000" s="8"/>
      <c r="F1000" s="8"/>
    </row>
    <row r="1001">
      <c r="A1001" s="8"/>
      <c r="C1001" s="137"/>
      <c r="D1001" s="8"/>
      <c r="E1001" s="8"/>
      <c r="F1001" s="8"/>
    </row>
    <row r="1002">
      <c r="A1002" s="8"/>
      <c r="C1002" s="137"/>
      <c r="D1002" s="8"/>
      <c r="E1002" s="8"/>
      <c r="F1002" s="8"/>
    </row>
    <row r="1003">
      <c r="A1003" s="8"/>
      <c r="C1003" s="137"/>
      <c r="D1003" s="8"/>
      <c r="E1003" s="8"/>
      <c r="F1003" s="8"/>
    </row>
    <row r="1004">
      <c r="A1004" s="8"/>
      <c r="C1004" s="137"/>
      <c r="D1004" s="8"/>
      <c r="E1004" s="8"/>
      <c r="F1004" s="8"/>
    </row>
    <row r="1005">
      <c r="A1005" s="8"/>
      <c r="C1005" s="137"/>
      <c r="D1005" s="8"/>
      <c r="E1005" s="8"/>
      <c r="F1005" s="8"/>
    </row>
    <row r="1006">
      <c r="A1006" s="8"/>
      <c r="C1006" s="137"/>
      <c r="D1006" s="8"/>
      <c r="E1006" s="8"/>
      <c r="F1006" s="8"/>
    </row>
  </sheetData>
  <dataValidations>
    <dataValidation type="list" allowBlank="1" showErrorMessage="1" sqref="C2:C1006">
      <formula1>"ITERATION,NET NEW "</formula1>
    </dataValidation>
    <dataValidation type="list" allowBlank="1" showErrorMessage="1" sqref="H2:H48">
      <formula1>"A - On Target,B - Live,C - To Launch,X - Loser/Kill,D - To write/prep"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3"/>
    <hyperlink r:id="rId9" ref="B14"/>
    <hyperlink r:id="rId10" ref="B25"/>
    <hyperlink r:id="rId11" ref="B26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38"/>
  </cols>
  <sheetData>
    <row r="1">
      <c r="A1" s="140"/>
      <c r="B1" s="141">
        <v>45908.0</v>
      </c>
      <c r="C1" s="142">
        <f t="shared" ref="C1:AH1" si="1">B1+7</f>
        <v>45915</v>
      </c>
      <c r="D1" s="142">
        <f t="shared" si="1"/>
        <v>45922</v>
      </c>
      <c r="E1" s="142">
        <f t="shared" si="1"/>
        <v>45929</v>
      </c>
      <c r="F1" s="142">
        <f t="shared" si="1"/>
        <v>45936</v>
      </c>
      <c r="G1" s="142">
        <f t="shared" si="1"/>
        <v>45943</v>
      </c>
      <c r="H1" s="142">
        <f t="shared" si="1"/>
        <v>45950</v>
      </c>
      <c r="I1" s="142">
        <f t="shared" si="1"/>
        <v>45957</v>
      </c>
      <c r="J1" s="142">
        <f t="shared" si="1"/>
        <v>45964</v>
      </c>
      <c r="K1" s="142">
        <f t="shared" si="1"/>
        <v>45971</v>
      </c>
      <c r="L1" s="142">
        <f t="shared" si="1"/>
        <v>45978</v>
      </c>
      <c r="M1" s="142">
        <f t="shared" si="1"/>
        <v>45985</v>
      </c>
      <c r="N1" s="142">
        <f t="shared" si="1"/>
        <v>45992</v>
      </c>
      <c r="O1" s="142">
        <f t="shared" si="1"/>
        <v>45999</v>
      </c>
      <c r="P1" s="142">
        <f t="shared" si="1"/>
        <v>46006</v>
      </c>
      <c r="Q1" s="142">
        <f t="shared" si="1"/>
        <v>46013</v>
      </c>
      <c r="R1" s="142">
        <f t="shared" si="1"/>
        <v>46020</v>
      </c>
      <c r="S1" s="142">
        <f t="shared" si="1"/>
        <v>46027</v>
      </c>
      <c r="T1" s="142">
        <f t="shared" si="1"/>
        <v>46034</v>
      </c>
      <c r="U1" s="142">
        <f t="shared" si="1"/>
        <v>46041</v>
      </c>
      <c r="V1" s="142">
        <f t="shared" si="1"/>
        <v>46048</v>
      </c>
      <c r="W1" s="142">
        <f t="shared" si="1"/>
        <v>46055</v>
      </c>
      <c r="X1" s="142">
        <f t="shared" si="1"/>
        <v>46062</v>
      </c>
      <c r="Y1" s="142">
        <f t="shared" si="1"/>
        <v>46069</v>
      </c>
      <c r="Z1" s="142">
        <f t="shared" si="1"/>
        <v>46076</v>
      </c>
      <c r="AA1" s="142">
        <f t="shared" si="1"/>
        <v>46083</v>
      </c>
      <c r="AB1" s="142">
        <f t="shared" si="1"/>
        <v>46090</v>
      </c>
      <c r="AC1" s="142">
        <f t="shared" si="1"/>
        <v>46097</v>
      </c>
      <c r="AD1" s="142">
        <f t="shared" si="1"/>
        <v>46104</v>
      </c>
      <c r="AE1" s="142">
        <f t="shared" si="1"/>
        <v>46111</v>
      </c>
      <c r="AF1" s="142">
        <f t="shared" si="1"/>
        <v>46118</v>
      </c>
      <c r="AG1" s="142">
        <f t="shared" si="1"/>
        <v>46125</v>
      </c>
      <c r="AH1" s="142">
        <f t="shared" si="1"/>
        <v>46132</v>
      </c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</row>
    <row r="2">
      <c r="A2" s="143" t="s">
        <v>492</v>
      </c>
      <c r="B2" s="143">
        <v>7615.0</v>
      </c>
      <c r="C2" s="143">
        <v>6079.0</v>
      </c>
      <c r="D2" s="143">
        <v>7467.0</v>
      </c>
      <c r="E2" s="143">
        <v>5874.4</v>
      </c>
      <c r="F2" s="143">
        <v>2813.0</v>
      </c>
      <c r="G2" s="143">
        <v>2520.0</v>
      </c>
      <c r="H2" s="143">
        <v>3173.0</v>
      </c>
      <c r="I2" s="143">
        <v>2887.0</v>
      </c>
      <c r="J2" s="143">
        <v>2720.0</v>
      </c>
      <c r="K2" s="143">
        <v>2402.0</v>
      </c>
      <c r="L2" s="143">
        <v>7459.0</v>
      </c>
      <c r="M2" s="143">
        <v>5789.0</v>
      </c>
      <c r="N2" s="143">
        <v>7459.0</v>
      </c>
      <c r="O2" s="143">
        <v>5560.0</v>
      </c>
      <c r="P2" s="143">
        <v>6602.0</v>
      </c>
      <c r="Q2" s="143">
        <v>6334.0</v>
      </c>
      <c r="R2" s="143">
        <v>5938.0</v>
      </c>
      <c r="S2" s="144">
        <f t="shared" ref="S2:AA2" si="2">S4+S5+S7</f>
        <v>6746</v>
      </c>
      <c r="T2" s="144">
        <f t="shared" si="2"/>
        <v>8904</v>
      </c>
      <c r="U2" s="144">
        <f t="shared" si="2"/>
        <v>8457</v>
      </c>
      <c r="V2" s="144">
        <f t="shared" si="2"/>
        <v>9119</v>
      </c>
      <c r="W2" s="144">
        <f t="shared" si="2"/>
        <v>8687</v>
      </c>
      <c r="X2" s="144">
        <f t="shared" si="2"/>
        <v>7369</v>
      </c>
      <c r="Y2" s="144">
        <f t="shared" si="2"/>
        <v>9763</v>
      </c>
      <c r="Z2" s="144">
        <f t="shared" si="2"/>
        <v>14505</v>
      </c>
      <c r="AA2" s="144">
        <f t="shared" si="2"/>
        <v>20660</v>
      </c>
      <c r="AB2" s="143">
        <v>11167.0</v>
      </c>
      <c r="AC2" s="143">
        <v>10702.0</v>
      </c>
      <c r="AD2" s="143">
        <v>10239.0</v>
      </c>
      <c r="AE2" s="143">
        <v>8459.0</v>
      </c>
      <c r="AF2" s="143">
        <v>9430.0</v>
      </c>
      <c r="AG2" s="143">
        <v>9855.0</v>
      </c>
      <c r="AH2" s="143">
        <v>5516.0</v>
      </c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</row>
    <row r="3">
      <c r="A3" s="145" t="s">
        <v>493</v>
      </c>
      <c r="B3" s="143"/>
      <c r="C3" s="146">
        <f t="shared" ref="C3:AH3" si="3">(C2-B2)/B2</f>
        <v>-0.2017071569</v>
      </c>
      <c r="D3" s="146">
        <f t="shared" si="3"/>
        <v>0.2283270275</v>
      </c>
      <c r="E3" s="146">
        <f t="shared" si="3"/>
        <v>-0.2132851212</v>
      </c>
      <c r="F3" s="146">
        <f t="shared" si="3"/>
        <v>-0.5211425848</v>
      </c>
      <c r="G3" s="146">
        <f t="shared" si="3"/>
        <v>-0.1041592606</v>
      </c>
      <c r="H3" s="146">
        <f t="shared" si="3"/>
        <v>0.2591269841</v>
      </c>
      <c r="I3" s="146">
        <f t="shared" si="3"/>
        <v>-0.09013551844</v>
      </c>
      <c r="J3" s="146">
        <f t="shared" si="3"/>
        <v>-0.05784551437</v>
      </c>
      <c r="K3" s="146">
        <f t="shared" si="3"/>
        <v>-0.1169117647</v>
      </c>
      <c r="L3" s="146">
        <f t="shared" si="3"/>
        <v>2.105328893</v>
      </c>
      <c r="M3" s="146">
        <f t="shared" si="3"/>
        <v>-0.223890602</v>
      </c>
      <c r="N3" s="146">
        <f t="shared" si="3"/>
        <v>0.2884781482</v>
      </c>
      <c r="O3" s="146">
        <f t="shared" si="3"/>
        <v>-0.2545917683</v>
      </c>
      <c r="P3" s="146">
        <f t="shared" si="3"/>
        <v>0.1874100719</v>
      </c>
      <c r="Q3" s="146">
        <f t="shared" si="3"/>
        <v>-0.04059375947</v>
      </c>
      <c r="R3" s="146">
        <f t="shared" si="3"/>
        <v>-0.06251973476</v>
      </c>
      <c r="S3" s="146">
        <f t="shared" si="3"/>
        <v>0.1360727518</v>
      </c>
      <c r="T3" s="146">
        <f t="shared" si="3"/>
        <v>0.3198932701</v>
      </c>
      <c r="U3" s="146">
        <f t="shared" si="3"/>
        <v>-0.05020215633</v>
      </c>
      <c r="V3" s="146">
        <f t="shared" si="3"/>
        <v>0.0782783493</v>
      </c>
      <c r="W3" s="146">
        <f t="shared" si="3"/>
        <v>-0.04737361553</v>
      </c>
      <c r="X3" s="146">
        <f t="shared" si="3"/>
        <v>-0.1517209624</v>
      </c>
      <c r="Y3" s="146">
        <f t="shared" si="3"/>
        <v>0.3248744741</v>
      </c>
      <c r="Z3" s="146">
        <f t="shared" si="3"/>
        <v>0.4857113592</v>
      </c>
      <c r="AA3" s="146">
        <f t="shared" si="3"/>
        <v>0.4243364357</v>
      </c>
      <c r="AB3" s="146">
        <f t="shared" si="3"/>
        <v>-0.4594869313</v>
      </c>
      <c r="AC3" s="146">
        <f t="shared" si="3"/>
        <v>-0.04164054804</v>
      </c>
      <c r="AD3" s="146">
        <f t="shared" si="3"/>
        <v>-0.04326294151</v>
      </c>
      <c r="AE3" s="146">
        <f t="shared" si="3"/>
        <v>-0.1738451021</v>
      </c>
      <c r="AF3" s="146">
        <f t="shared" si="3"/>
        <v>0.1147889821</v>
      </c>
      <c r="AG3" s="146">
        <f t="shared" si="3"/>
        <v>0.04506892895</v>
      </c>
      <c r="AH3" s="146">
        <f t="shared" si="3"/>
        <v>-0.4402841197</v>
      </c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</row>
    <row r="4">
      <c r="A4" s="143" t="s">
        <v>494</v>
      </c>
      <c r="B4" s="143">
        <v>5820.0</v>
      </c>
      <c r="C4" s="143">
        <v>4511.0</v>
      </c>
      <c r="D4" s="143">
        <v>5210.0</v>
      </c>
      <c r="E4" s="143">
        <v>2511.0</v>
      </c>
      <c r="F4" s="143">
        <v>241.0</v>
      </c>
      <c r="G4" s="143">
        <v>280.0</v>
      </c>
      <c r="H4" s="143">
        <v>172.0</v>
      </c>
      <c r="I4" s="143">
        <v>266.0</v>
      </c>
      <c r="J4" s="143">
        <v>256.0</v>
      </c>
      <c r="K4" s="143">
        <v>568.0</v>
      </c>
      <c r="L4" s="143">
        <v>4332.0</v>
      </c>
      <c r="M4" s="143">
        <v>3500.0</v>
      </c>
      <c r="N4" s="143">
        <v>4710.0</v>
      </c>
      <c r="O4" s="143">
        <v>3815.0</v>
      </c>
      <c r="P4" s="143">
        <v>3265.0</v>
      </c>
      <c r="Q4" s="143">
        <v>2985.0</v>
      </c>
      <c r="R4" s="143">
        <v>2594.0</v>
      </c>
      <c r="S4" s="143">
        <v>2839.0</v>
      </c>
      <c r="T4" s="143">
        <v>3540.0</v>
      </c>
      <c r="U4" s="143">
        <v>2667.0</v>
      </c>
      <c r="V4" s="143">
        <v>3457.0</v>
      </c>
      <c r="W4" s="143">
        <v>3350.0</v>
      </c>
      <c r="X4" s="143">
        <v>1741.0</v>
      </c>
      <c r="Y4" s="143">
        <v>3467.0</v>
      </c>
      <c r="Z4" s="143">
        <v>7224.0</v>
      </c>
      <c r="AA4" s="143">
        <v>11718.0</v>
      </c>
      <c r="AB4" s="143">
        <v>7089.0</v>
      </c>
      <c r="AC4" s="143">
        <v>6215.0</v>
      </c>
      <c r="AD4" s="143">
        <v>5870.0</v>
      </c>
      <c r="AE4" s="143">
        <v>4828.0</v>
      </c>
      <c r="AF4" s="143">
        <v>4711.0</v>
      </c>
      <c r="AG4" s="143">
        <v>5459.0</v>
      </c>
      <c r="AH4" s="143">
        <v>1915.0</v>
      </c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</row>
    <row r="5">
      <c r="A5" s="143" t="s">
        <v>495</v>
      </c>
      <c r="B5" s="143">
        <v>1849.0</v>
      </c>
      <c r="C5" s="143">
        <v>1735.0</v>
      </c>
      <c r="D5" s="143">
        <v>2484.0</v>
      </c>
      <c r="E5" s="143">
        <v>3838.0</v>
      </c>
      <c r="F5" s="143">
        <v>2361.0</v>
      </c>
      <c r="G5" s="143">
        <v>2373.0</v>
      </c>
      <c r="H5" s="143">
        <v>3000.0</v>
      </c>
      <c r="I5" s="143">
        <v>2916.0</v>
      </c>
      <c r="J5" s="143">
        <v>2799.0</v>
      </c>
      <c r="K5" s="143">
        <v>2057.0</v>
      </c>
      <c r="L5" s="143">
        <v>3354.0</v>
      </c>
      <c r="M5" s="143">
        <v>2289.0</v>
      </c>
      <c r="N5" s="143">
        <v>2970.0</v>
      </c>
      <c r="O5" s="143">
        <v>2012.0</v>
      </c>
      <c r="P5" s="143">
        <v>3658.0</v>
      </c>
      <c r="Q5" s="143">
        <v>3525.0</v>
      </c>
      <c r="R5" s="143">
        <v>3473.0</v>
      </c>
      <c r="S5" s="143">
        <v>3075.0</v>
      </c>
      <c r="T5" s="143">
        <v>3444.0</v>
      </c>
      <c r="U5" s="143">
        <v>4830.0</v>
      </c>
      <c r="V5" s="143">
        <v>4126.0</v>
      </c>
      <c r="W5" s="143">
        <v>3801.0</v>
      </c>
      <c r="X5" s="143">
        <v>4028.0</v>
      </c>
      <c r="Y5" s="143">
        <v>5080.0</v>
      </c>
      <c r="Z5" s="143">
        <v>5105.0</v>
      </c>
      <c r="AA5" s="143">
        <v>4462.0</v>
      </c>
      <c r="AB5" s="143">
        <v>4255.0</v>
      </c>
      <c r="AC5" s="143">
        <v>4807.0</v>
      </c>
      <c r="AD5" s="143">
        <v>4664.0</v>
      </c>
      <c r="AE5" s="143">
        <v>4479.0</v>
      </c>
      <c r="AF5" s="143">
        <v>4955.0</v>
      </c>
      <c r="AG5" s="143">
        <v>4836.0</v>
      </c>
      <c r="AH5" s="143">
        <v>3977.0</v>
      </c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</row>
    <row r="6">
      <c r="A6" s="143" t="s">
        <v>496</v>
      </c>
      <c r="B6" s="147">
        <f t="shared" ref="B6:C6" si="4">B5/B2</f>
        <v>0.2428102429</v>
      </c>
      <c r="C6" s="147">
        <f t="shared" si="4"/>
        <v>0.2854087843</v>
      </c>
      <c r="D6" s="148">
        <v>0.41</v>
      </c>
      <c r="E6" s="148">
        <v>0.67</v>
      </c>
      <c r="F6" s="148">
        <v>0.93</v>
      </c>
      <c r="G6" s="148">
        <v>0.88</v>
      </c>
      <c r="H6" s="148">
        <v>0.94</v>
      </c>
      <c r="I6" s="148">
        <v>0.92</v>
      </c>
      <c r="J6" s="148">
        <v>0.91</v>
      </c>
      <c r="K6" s="148">
        <v>0.78</v>
      </c>
      <c r="L6" s="148">
        <v>0.43</v>
      </c>
      <c r="M6" s="146">
        <f t="shared" ref="M6:R6" si="5">M5/M2</f>
        <v>0.3954050786</v>
      </c>
      <c r="N6" s="146">
        <f t="shared" si="5"/>
        <v>0.3981766993</v>
      </c>
      <c r="O6" s="146">
        <f t="shared" si="5"/>
        <v>0.3618705036</v>
      </c>
      <c r="P6" s="146">
        <f t="shared" si="5"/>
        <v>0.5540745229</v>
      </c>
      <c r="Q6" s="146">
        <f t="shared" si="5"/>
        <v>0.5565203663</v>
      </c>
      <c r="R6" s="146">
        <f t="shared" si="5"/>
        <v>0.584877063</v>
      </c>
      <c r="S6" s="146">
        <f t="shared" ref="S6:AH6" si="6">S5/(S4+S5)</f>
        <v>0.5199526547</v>
      </c>
      <c r="T6" s="146">
        <f t="shared" si="6"/>
        <v>0.4931271478</v>
      </c>
      <c r="U6" s="146">
        <f t="shared" si="6"/>
        <v>0.6442577031</v>
      </c>
      <c r="V6" s="146">
        <f t="shared" si="6"/>
        <v>0.5441118291</v>
      </c>
      <c r="W6" s="146">
        <f t="shared" si="6"/>
        <v>0.5315340512</v>
      </c>
      <c r="X6" s="146">
        <f t="shared" si="6"/>
        <v>0.6982145953</v>
      </c>
      <c r="Y6" s="146">
        <f t="shared" si="6"/>
        <v>0.5943605944</v>
      </c>
      <c r="Z6" s="146">
        <f t="shared" si="6"/>
        <v>0.414064401</v>
      </c>
      <c r="AA6" s="146">
        <f t="shared" si="6"/>
        <v>0.2757725587</v>
      </c>
      <c r="AB6" s="146">
        <f t="shared" si="6"/>
        <v>0.3750881523</v>
      </c>
      <c r="AC6" s="146">
        <f t="shared" si="6"/>
        <v>0.4361277445</v>
      </c>
      <c r="AD6" s="146">
        <f t="shared" si="6"/>
        <v>0.4427567875</v>
      </c>
      <c r="AE6" s="146">
        <f t="shared" si="6"/>
        <v>0.4812506715</v>
      </c>
      <c r="AF6" s="146">
        <f t="shared" si="6"/>
        <v>0.5126215601</v>
      </c>
      <c r="AG6" s="146">
        <f t="shared" si="6"/>
        <v>0.4697425935</v>
      </c>
      <c r="AH6" s="146">
        <f t="shared" si="6"/>
        <v>0.6749830278</v>
      </c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</row>
    <row r="7">
      <c r="A7" s="143" t="s">
        <v>497</v>
      </c>
      <c r="B7" s="143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3">
        <v>832.0</v>
      </c>
      <c r="T7" s="143">
        <v>1920.0</v>
      </c>
      <c r="U7" s="143">
        <v>960.0</v>
      </c>
      <c r="V7" s="143">
        <v>1536.0</v>
      </c>
      <c r="W7" s="143">
        <v>1536.0</v>
      </c>
      <c r="X7" s="143">
        <v>1600.0</v>
      </c>
      <c r="Y7" s="143">
        <v>1216.0</v>
      </c>
      <c r="Z7" s="143">
        <v>2176.0</v>
      </c>
      <c r="AA7" s="143">
        <v>4480.0</v>
      </c>
      <c r="AB7" s="143">
        <v>2368.0</v>
      </c>
      <c r="AC7" s="143">
        <v>2432.0</v>
      </c>
      <c r="AD7" s="143">
        <v>3008.0</v>
      </c>
      <c r="AE7" s="143">
        <v>2624.0</v>
      </c>
      <c r="AF7" s="143">
        <v>2240.0</v>
      </c>
      <c r="AG7" s="143">
        <v>3136.0</v>
      </c>
      <c r="AH7" s="143">
        <v>2816.0</v>
      </c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</row>
    <row r="8">
      <c r="A8" s="145" t="s">
        <v>498</v>
      </c>
      <c r="B8" s="143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6">
        <f t="shared" ref="S8:AH8" si="7">S7/S4</f>
        <v>0.2930609369</v>
      </c>
      <c r="T8" s="146">
        <f t="shared" si="7"/>
        <v>0.5423728814</v>
      </c>
      <c r="U8" s="146">
        <f t="shared" si="7"/>
        <v>0.3599550056</v>
      </c>
      <c r="V8" s="146">
        <f t="shared" si="7"/>
        <v>0.4443158808</v>
      </c>
      <c r="W8" s="146">
        <f t="shared" si="7"/>
        <v>0.4585074627</v>
      </c>
      <c r="X8" s="146">
        <f t="shared" si="7"/>
        <v>0.919012062</v>
      </c>
      <c r="Y8" s="146">
        <f t="shared" si="7"/>
        <v>0.3507355062</v>
      </c>
      <c r="Z8" s="146">
        <f t="shared" si="7"/>
        <v>0.3012181617</v>
      </c>
      <c r="AA8" s="146">
        <f t="shared" si="7"/>
        <v>0.3823178017</v>
      </c>
      <c r="AB8" s="146">
        <f t="shared" si="7"/>
        <v>0.3340386514</v>
      </c>
      <c r="AC8" s="146">
        <f t="shared" si="7"/>
        <v>0.3913113435</v>
      </c>
      <c r="AD8" s="146">
        <f t="shared" si="7"/>
        <v>0.5124361158</v>
      </c>
      <c r="AE8" s="146">
        <f t="shared" si="7"/>
        <v>0.5434962717</v>
      </c>
      <c r="AF8" s="146">
        <f t="shared" si="7"/>
        <v>0.4754829123</v>
      </c>
      <c r="AG8" s="146">
        <f t="shared" si="7"/>
        <v>0.5744641876</v>
      </c>
      <c r="AH8" s="146">
        <f t="shared" si="7"/>
        <v>1.470496084</v>
      </c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</row>
    <row r="9">
      <c r="A9" s="143"/>
      <c r="B9" s="143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</row>
    <row r="10">
      <c r="A10" s="143" t="s">
        <v>499</v>
      </c>
      <c r="B10" s="143">
        <v>54.0</v>
      </c>
      <c r="C10" s="143">
        <v>167.0</v>
      </c>
      <c r="D10" s="143">
        <v>227.0</v>
      </c>
      <c r="E10" s="143">
        <v>468.0</v>
      </c>
      <c r="F10" s="143">
        <v>59.0</v>
      </c>
      <c r="G10" s="143">
        <v>133.0</v>
      </c>
      <c r="H10" s="143">
        <v>0.0</v>
      </c>
      <c r="I10" s="143">
        <v>295.0</v>
      </c>
      <c r="J10" s="143">
        <v>336.0</v>
      </c>
      <c r="K10" s="143">
        <v>223.0</v>
      </c>
      <c r="L10" s="143">
        <v>227.0</v>
      </c>
      <c r="M10" s="143">
        <v>0.0</v>
      </c>
      <c r="N10" s="143">
        <v>222.0</v>
      </c>
      <c r="O10" s="143">
        <v>266.0</v>
      </c>
      <c r="P10" s="143">
        <v>315.0</v>
      </c>
      <c r="Q10" s="143">
        <v>177.0</v>
      </c>
      <c r="R10" s="143">
        <v>123.0</v>
      </c>
      <c r="S10" s="143">
        <v>118.0</v>
      </c>
      <c r="T10" s="143">
        <v>59.0</v>
      </c>
      <c r="U10" s="143">
        <v>236.0</v>
      </c>
      <c r="V10" s="143">
        <v>236.0</v>
      </c>
      <c r="W10" s="143">
        <v>664.0</v>
      </c>
      <c r="X10" s="143">
        <v>413.0</v>
      </c>
      <c r="Y10" s="143">
        <v>140.0</v>
      </c>
      <c r="Z10" s="143">
        <v>118.0</v>
      </c>
      <c r="AA10" s="143">
        <v>492.0</v>
      </c>
      <c r="AB10" s="143">
        <v>177.0</v>
      </c>
      <c r="AC10" s="143">
        <v>320.0</v>
      </c>
      <c r="AD10" s="143">
        <v>295.0</v>
      </c>
      <c r="AE10" s="143">
        <v>848.0</v>
      </c>
      <c r="AF10" s="143">
        <v>236.0</v>
      </c>
      <c r="AG10" s="143">
        <v>441.0</v>
      </c>
      <c r="AH10" s="143">
        <v>376.0</v>
      </c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</row>
    <row r="11">
      <c r="A11" s="147" t="s">
        <v>500</v>
      </c>
      <c r="B11" s="146">
        <f t="shared" ref="B11:AH11" si="8">B10/B2</f>
        <v>0.007091267236</v>
      </c>
      <c r="C11" s="146">
        <f t="shared" si="8"/>
        <v>0.02747162362</v>
      </c>
      <c r="D11" s="146">
        <f t="shared" si="8"/>
        <v>0.03040042855</v>
      </c>
      <c r="E11" s="146">
        <f t="shared" si="8"/>
        <v>0.07966771074</v>
      </c>
      <c r="F11" s="146">
        <f t="shared" si="8"/>
        <v>0.02097404906</v>
      </c>
      <c r="G11" s="146">
        <f t="shared" si="8"/>
        <v>0.05277777778</v>
      </c>
      <c r="H11" s="146">
        <f t="shared" si="8"/>
        <v>0</v>
      </c>
      <c r="I11" s="146">
        <f t="shared" si="8"/>
        <v>0.1021821961</v>
      </c>
      <c r="J11" s="146">
        <f t="shared" si="8"/>
        <v>0.1235294118</v>
      </c>
      <c r="K11" s="146">
        <f t="shared" si="8"/>
        <v>0.09283930058</v>
      </c>
      <c r="L11" s="146">
        <f t="shared" si="8"/>
        <v>0.03043303392</v>
      </c>
      <c r="M11" s="146">
        <f t="shared" si="8"/>
        <v>0</v>
      </c>
      <c r="N11" s="146">
        <f t="shared" si="8"/>
        <v>0.02976270278</v>
      </c>
      <c r="O11" s="146">
        <f t="shared" si="8"/>
        <v>0.04784172662</v>
      </c>
      <c r="P11" s="146">
        <f t="shared" si="8"/>
        <v>0.0477128143</v>
      </c>
      <c r="Q11" s="146">
        <f t="shared" si="8"/>
        <v>0.0279444269</v>
      </c>
      <c r="R11" s="146">
        <f t="shared" si="8"/>
        <v>0.02071404513</v>
      </c>
      <c r="S11" s="146">
        <f t="shared" si="8"/>
        <v>0.01749184702</v>
      </c>
      <c r="T11" s="146">
        <f t="shared" si="8"/>
        <v>0.0066262354</v>
      </c>
      <c r="U11" s="146">
        <f t="shared" si="8"/>
        <v>0.02790587679</v>
      </c>
      <c r="V11" s="146">
        <f t="shared" si="8"/>
        <v>0.02588003071</v>
      </c>
      <c r="W11" s="146">
        <f t="shared" si="8"/>
        <v>0.07643605387</v>
      </c>
      <c r="X11" s="146">
        <f t="shared" si="8"/>
        <v>0.05604559642</v>
      </c>
      <c r="Y11" s="146">
        <f t="shared" si="8"/>
        <v>0.01433985455</v>
      </c>
      <c r="Z11" s="146">
        <f t="shared" si="8"/>
        <v>0.008135125819</v>
      </c>
      <c r="AA11" s="146">
        <f t="shared" si="8"/>
        <v>0.02381413359</v>
      </c>
      <c r="AB11" s="146">
        <f t="shared" si="8"/>
        <v>0.01585027313</v>
      </c>
      <c r="AC11" s="146">
        <f t="shared" si="8"/>
        <v>0.02990095309</v>
      </c>
      <c r="AD11" s="146">
        <f t="shared" si="8"/>
        <v>0.02881140736</v>
      </c>
      <c r="AE11" s="146">
        <f t="shared" si="8"/>
        <v>0.1002482563</v>
      </c>
      <c r="AF11" s="146">
        <f t="shared" si="8"/>
        <v>0.02502651113</v>
      </c>
      <c r="AG11" s="146">
        <f t="shared" si="8"/>
        <v>0.04474885845</v>
      </c>
      <c r="AH11" s="146">
        <f t="shared" si="8"/>
        <v>0.0681653372</v>
      </c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</row>
    <row r="12">
      <c r="A12" s="4"/>
      <c r="B12" s="4"/>
    </row>
    <row r="13">
      <c r="A13" s="143" t="s">
        <v>501</v>
      </c>
      <c r="B13" s="143">
        <v>5528.0</v>
      </c>
      <c r="C13" s="143">
        <v>4908.0</v>
      </c>
      <c r="D13" s="143">
        <v>6488.0</v>
      </c>
      <c r="E13" s="143">
        <v>1463.0</v>
      </c>
      <c r="F13" s="143">
        <v>65.0</v>
      </c>
      <c r="G13" s="143">
        <v>21.0</v>
      </c>
      <c r="H13" s="143">
        <v>26.0</v>
      </c>
      <c r="I13" s="143">
        <v>53.0</v>
      </c>
      <c r="J13" s="143">
        <v>40.0</v>
      </c>
      <c r="K13" s="143">
        <v>1064.0</v>
      </c>
      <c r="L13" s="143">
        <v>7106.0</v>
      </c>
      <c r="M13" s="143">
        <v>6006.0</v>
      </c>
      <c r="N13" s="143">
        <v>5168.0</v>
      </c>
      <c r="O13" s="143">
        <v>7001.0</v>
      </c>
      <c r="P13" s="143">
        <v>5426.0</v>
      </c>
      <c r="Q13" s="143">
        <v>5268.0</v>
      </c>
      <c r="R13" s="143">
        <v>5682.0</v>
      </c>
      <c r="S13" s="143">
        <v>5471.0</v>
      </c>
      <c r="T13" s="144">
        <f>6224+138.89
</f>
        <v>6362.89</v>
      </c>
      <c r="U13" s="143">
        <v>5005.0</v>
      </c>
      <c r="V13" s="143">
        <v>5276.0</v>
      </c>
      <c r="W13" s="143">
        <v>4837.0</v>
      </c>
      <c r="X13" s="143">
        <v>3577.0</v>
      </c>
      <c r="Y13" s="143">
        <v>4322.0</v>
      </c>
      <c r="Z13" s="143">
        <v>9128.0</v>
      </c>
      <c r="AA13" s="143">
        <v>15509.0</v>
      </c>
      <c r="AB13" s="143">
        <v>13046.0</v>
      </c>
      <c r="AC13" s="143">
        <v>9160.0</v>
      </c>
      <c r="AD13" s="143">
        <v>8208.0</v>
      </c>
      <c r="AE13" s="143">
        <v>8795.0</v>
      </c>
      <c r="AF13" s="143">
        <v>6293.0</v>
      </c>
      <c r="AG13" s="143">
        <v>8543.0</v>
      </c>
      <c r="AH13" s="143">
        <v>3683.0</v>
      </c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</row>
    <row r="14">
      <c r="A14" s="4" t="s">
        <v>502</v>
      </c>
      <c r="B14" s="146">
        <f t="shared" ref="B14:AH14" si="9">B2/B13</f>
        <v>1.377532562</v>
      </c>
      <c r="C14" s="146">
        <f t="shared" si="9"/>
        <v>1.238590057</v>
      </c>
      <c r="D14" s="146">
        <f t="shared" si="9"/>
        <v>1.150893958</v>
      </c>
      <c r="E14" s="146">
        <f t="shared" si="9"/>
        <v>4.015311005</v>
      </c>
      <c r="F14" s="146">
        <f t="shared" si="9"/>
        <v>43.27692308</v>
      </c>
      <c r="G14" s="146">
        <f t="shared" si="9"/>
        <v>120</v>
      </c>
      <c r="H14" s="146">
        <f t="shared" si="9"/>
        <v>122.0384615</v>
      </c>
      <c r="I14" s="146">
        <f t="shared" si="9"/>
        <v>54.47169811</v>
      </c>
      <c r="J14" s="146">
        <f t="shared" si="9"/>
        <v>68</v>
      </c>
      <c r="K14" s="146">
        <f t="shared" si="9"/>
        <v>2.257518797</v>
      </c>
      <c r="L14" s="146">
        <f t="shared" si="9"/>
        <v>1.04967633</v>
      </c>
      <c r="M14" s="146">
        <f t="shared" si="9"/>
        <v>0.9638694639</v>
      </c>
      <c r="N14" s="146">
        <f t="shared" si="9"/>
        <v>1.443304954</v>
      </c>
      <c r="O14" s="146">
        <f t="shared" si="9"/>
        <v>0.7941722611</v>
      </c>
      <c r="P14" s="146">
        <f t="shared" si="9"/>
        <v>1.216734243</v>
      </c>
      <c r="Q14" s="146">
        <f t="shared" si="9"/>
        <v>1.202353834</v>
      </c>
      <c r="R14" s="146">
        <f t="shared" si="9"/>
        <v>1.045054558</v>
      </c>
      <c r="S14" s="146">
        <f t="shared" si="9"/>
        <v>1.233046975</v>
      </c>
      <c r="T14" s="146">
        <f t="shared" si="9"/>
        <v>1.399364125</v>
      </c>
      <c r="U14" s="146">
        <f t="shared" si="9"/>
        <v>1.68971029</v>
      </c>
      <c r="V14" s="146">
        <f t="shared" si="9"/>
        <v>1.728392722</v>
      </c>
      <c r="W14" s="146">
        <f t="shared" si="9"/>
        <v>1.795947902</v>
      </c>
      <c r="X14" s="146">
        <f t="shared" si="9"/>
        <v>2.060106234</v>
      </c>
      <c r="Y14" s="146">
        <f t="shared" si="9"/>
        <v>2.258907913</v>
      </c>
      <c r="Z14" s="146">
        <f t="shared" si="9"/>
        <v>1.589066608</v>
      </c>
      <c r="AA14" s="146">
        <f t="shared" si="9"/>
        <v>1.332129731</v>
      </c>
      <c r="AB14" s="146">
        <f t="shared" si="9"/>
        <v>0.8559711789</v>
      </c>
      <c r="AC14" s="146">
        <f t="shared" si="9"/>
        <v>1.168340611</v>
      </c>
      <c r="AD14" s="146">
        <f t="shared" si="9"/>
        <v>1.24744152</v>
      </c>
      <c r="AE14" s="146">
        <f t="shared" si="9"/>
        <v>0.9617964753</v>
      </c>
      <c r="AF14" s="146">
        <f t="shared" si="9"/>
        <v>1.498490386</v>
      </c>
      <c r="AG14" s="146">
        <f t="shared" si="9"/>
        <v>1.153576027</v>
      </c>
      <c r="AH14" s="146">
        <f t="shared" si="9"/>
        <v>1.497692099</v>
      </c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</row>
    <row r="15">
      <c r="A15" s="145" t="s">
        <v>493</v>
      </c>
      <c r="B15" s="143"/>
      <c r="C15" s="146">
        <f t="shared" ref="C15:AH15" si="10">(C14-B14)/B14</f>
        <v>-0.1008633177</v>
      </c>
      <c r="D15" s="146">
        <f t="shared" si="10"/>
        <v>-0.07080316726</v>
      </c>
      <c r="E15" s="146">
        <f t="shared" si="10"/>
        <v>2.488862702</v>
      </c>
      <c r="F15" s="146">
        <f t="shared" si="10"/>
        <v>9.777975361</v>
      </c>
      <c r="G15" s="146">
        <f t="shared" si="10"/>
        <v>1.772840384</v>
      </c>
      <c r="H15" s="146">
        <f t="shared" si="10"/>
        <v>0.01698717949</v>
      </c>
      <c r="I15" s="146">
        <f t="shared" si="10"/>
        <v>-0.5536513864</v>
      </c>
      <c r="J15" s="146">
        <f t="shared" si="10"/>
        <v>0.2483546935</v>
      </c>
      <c r="K15" s="146">
        <f t="shared" si="10"/>
        <v>-0.9668011942</v>
      </c>
      <c r="L15" s="146">
        <f t="shared" si="10"/>
        <v>-0.535030968</v>
      </c>
      <c r="M15" s="146">
        <f t="shared" si="10"/>
        <v>-0.08174602356</v>
      </c>
      <c r="N15" s="146">
        <f t="shared" si="10"/>
        <v>0.4974070739</v>
      </c>
      <c r="O15" s="146">
        <f t="shared" si="10"/>
        <v>-0.4497543578</v>
      </c>
      <c r="P15" s="146">
        <f t="shared" si="10"/>
        <v>0.532078495</v>
      </c>
      <c r="Q15" s="146">
        <f t="shared" si="10"/>
        <v>-0.01181885704</v>
      </c>
      <c r="R15" s="146">
        <f t="shared" si="10"/>
        <v>-0.130826111</v>
      </c>
      <c r="S15" s="146">
        <f t="shared" si="10"/>
        <v>0.1798876577</v>
      </c>
      <c r="T15" s="146">
        <f t="shared" si="10"/>
        <v>0.1348830611</v>
      </c>
      <c r="U15" s="146">
        <f t="shared" si="10"/>
        <v>0.2074843559</v>
      </c>
      <c r="V15" s="146">
        <f t="shared" si="10"/>
        <v>0.0228929375</v>
      </c>
      <c r="W15" s="146">
        <f t="shared" si="10"/>
        <v>0.03908554982</v>
      </c>
      <c r="X15" s="146">
        <f t="shared" si="10"/>
        <v>0.1470857437</v>
      </c>
      <c r="Y15" s="146">
        <f t="shared" si="10"/>
        <v>0.09650069274</v>
      </c>
      <c r="Z15" s="146">
        <f t="shared" si="10"/>
        <v>-0.2965332499</v>
      </c>
      <c r="AA15" s="146">
        <f t="shared" si="10"/>
        <v>-0.1616904388</v>
      </c>
      <c r="AB15" s="146">
        <f t="shared" si="10"/>
        <v>-0.3574415773</v>
      </c>
      <c r="AC15" s="146">
        <f t="shared" si="10"/>
        <v>0.3649298483</v>
      </c>
      <c r="AD15" s="146">
        <f t="shared" si="10"/>
        <v>0.0677036374</v>
      </c>
      <c r="AE15" s="146">
        <f t="shared" si="10"/>
        <v>-0.2289847183</v>
      </c>
      <c r="AF15" s="146">
        <f t="shared" si="10"/>
        <v>0.5580119336</v>
      </c>
      <c r="AG15" s="146">
        <f t="shared" si="10"/>
        <v>-0.2301745558</v>
      </c>
      <c r="AH15" s="146">
        <f t="shared" si="10"/>
        <v>0.2983037646</v>
      </c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</row>
    <row r="16">
      <c r="A16" s="143" t="s">
        <v>503</v>
      </c>
      <c r="B16" s="143">
        <v>106.0</v>
      </c>
      <c r="C16" s="143">
        <v>90.0</v>
      </c>
      <c r="D16" s="143">
        <v>96.0</v>
      </c>
      <c r="E16" s="143">
        <v>84.0</v>
      </c>
      <c r="F16" s="143">
        <v>80.0</v>
      </c>
      <c r="G16" s="143">
        <v>56.0</v>
      </c>
      <c r="H16" s="143">
        <v>57.0</v>
      </c>
      <c r="I16" s="143">
        <v>66.0</v>
      </c>
      <c r="J16" s="143">
        <v>64.0</v>
      </c>
      <c r="K16" s="143">
        <v>71.0</v>
      </c>
      <c r="L16" s="143">
        <v>66.0</v>
      </c>
      <c r="M16" s="143">
        <v>65.0</v>
      </c>
      <c r="N16" s="143">
        <v>69.0</v>
      </c>
      <c r="O16" s="143">
        <v>65.0</v>
      </c>
      <c r="P16" s="143">
        <v>68.0</v>
      </c>
      <c r="Q16" s="143">
        <v>62.0</v>
      </c>
      <c r="R16" s="143">
        <v>70.0</v>
      </c>
      <c r="S16" s="143">
        <v>68.0</v>
      </c>
      <c r="T16" s="143">
        <v>66.0</v>
      </c>
      <c r="U16" s="143">
        <v>68.0</v>
      </c>
      <c r="V16" s="143">
        <v>82.0</v>
      </c>
      <c r="W16" s="143">
        <v>82.0</v>
      </c>
      <c r="X16" s="143">
        <v>76.0</v>
      </c>
      <c r="Y16" s="143">
        <v>85.0</v>
      </c>
      <c r="Z16" s="143">
        <v>87.0</v>
      </c>
      <c r="AA16" s="143">
        <v>92.0</v>
      </c>
      <c r="AB16" s="143">
        <v>83.0</v>
      </c>
      <c r="AC16" s="143">
        <v>90.0</v>
      </c>
      <c r="AD16" s="143">
        <v>88.0</v>
      </c>
      <c r="AE16" s="143">
        <v>86.0</v>
      </c>
      <c r="AF16" s="143">
        <v>89.0</v>
      </c>
      <c r="AG16" s="143">
        <v>94.0</v>
      </c>
      <c r="AH16" s="143">
        <v>77.0</v>
      </c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</row>
    <row r="17">
      <c r="A17" s="143" t="s">
        <v>504</v>
      </c>
      <c r="B17" s="143">
        <v>100.5</v>
      </c>
      <c r="C17" s="143">
        <v>98.2</v>
      </c>
      <c r="D17" s="143">
        <v>120.2</v>
      </c>
      <c r="E17" s="143">
        <v>48.8</v>
      </c>
      <c r="F17" s="143">
        <v>21.6</v>
      </c>
      <c r="G17" s="143">
        <v>4.1</v>
      </c>
      <c r="H17" s="143">
        <v>8.7</v>
      </c>
      <c r="I17" s="143">
        <v>13.3</v>
      </c>
      <c r="J17" s="143">
        <v>10.1</v>
      </c>
      <c r="K17" s="143">
        <v>133.0</v>
      </c>
      <c r="L17" s="143">
        <v>107.7</v>
      </c>
      <c r="M17" s="143">
        <v>111.2</v>
      </c>
      <c r="N17" s="143">
        <v>76.0</v>
      </c>
      <c r="O17" s="143">
        <v>118.7</v>
      </c>
      <c r="P17" s="143">
        <v>113.1</v>
      </c>
      <c r="Q17" s="143">
        <v>109.8</v>
      </c>
      <c r="R17" s="143">
        <v>153.6</v>
      </c>
      <c r="S17" s="143">
        <v>130.3</v>
      </c>
      <c r="T17" s="143">
        <v>119.7</v>
      </c>
      <c r="U17" s="143">
        <v>128.3</v>
      </c>
      <c r="V17" s="143">
        <v>125.6</v>
      </c>
      <c r="W17" s="143">
        <v>118.0</v>
      </c>
      <c r="X17" s="143">
        <v>155.5</v>
      </c>
      <c r="Y17" s="143">
        <v>105.4</v>
      </c>
      <c r="Z17" s="143">
        <v>110.0</v>
      </c>
      <c r="AA17" s="143">
        <v>122.1</v>
      </c>
      <c r="AB17" s="143">
        <v>153.5</v>
      </c>
      <c r="AC17" s="143">
        <v>132.8</v>
      </c>
      <c r="AD17" s="143">
        <v>122.5</v>
      </c>
      <c r="AE17" s="143">
        <v>157.1</v>
      </c>
      <c r="AF17" s="143">
        <v>118.7</v>
      </c>
      <c r="AG17" s="143">
        <v>147.3</v>
      </c>
      <c r="AH17" s="143">
        <v>147.3</v>
      </c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</row>
    <row r="18">
      <c r="A18" s="147" t="s">
        <v>505</v>
      </c>
      <c r="B18" s="146">
        <f t="shared" ref="B18:AH18" si="11">B16/B17</f>
        <v>1.054726368</v>
      </c>
      <c r="C18" s="146">
        <f t="shared" si="11"/>
        <v>0.916496945</v>
      </c>
      <c r="D18" s="146">
        <f t="shared" si="11"/>
        <v>0.7986688852</v>
      </c>
      <c r="E18" s="146">
        <f t="shared" si="11"/>
        <v>1.721311475</v>
      </c>
      <c r="F18" s="146">
        <f t="shared" si="11"/>
        <v>3.703703704</v>
      </c>
      <c r="G18" s="146">
        <f t="shared" si="11"/>
        <v>13.65853659</v>
      </c>
      <c r="H18" s="146">
        <f t="shared" si="11"/>
        <v>6.551724138</v>
      </c>
      <c r="I18" s="146">
        <f t="shared" si="11"/>
        <v>4.962406015</v>
      </c>
      <c r="J18" s="146">
        <f t="shared" si="11"/>
        <v>6.336633663</v>
      </c>
      <c r="K18" s="146">
        <f t="shared" si="11"/>
        <v>0.5338345865</v>
      </c>
      <c r="L18" s="146">
        <f t="shared" si="11"/>
        <v>0.6128133705</v>
      </c>
      <c r="M18" s="146">
        <f t="shared" si="11"/>
        <v>0.5845323741</v>
      </c>
      <c r="N18" s="146">
        <f t="shared" si="11"/>
        <v>0.9078947368</v>
      </c>
      <c r="O18" s="146">
        <f t="shared" si="11"/>
        <v>0.547598989</v>
      </c>
      <c r="P18" s="146">
        <f t="shared" si="11"/>
        <v>0.6012378426</v>
      </c>
      <c r="Q18" s="146">
        <f t="shared" si="11"/>
        <v>0.5646630237</v>
      </c>
      <c r="R18" s="146">
        <f t="shared" si="11"/>
        <v>0.4557291667</v>
      </c>
      <c r="S18" s="146">
        <f t="shared" si="11"/>
        <v>0.5218726017</v>
      </c>
      <c r="T18" s="146">
        <f t="shared" si="11"/>
        <v>0.5513784461</v>
      </c>
      <c r="U18" s="146">
        <f t="shared" si="11"/>
        <v>0.5300077942</v>
      </c>
      <c r="V18" s="146">
        <f t="shared" si="11"/>
        <v>0.652866242</v>
      </c>
      <c r="W18" s="146">
        <f t="shared" si="11"/>
        <v>0.6949152542</v>
      </c>
      <c r="X18" s="146">
        <f t="shared" si="11"/>
        <v>0.4887459807</v>
      </c>
      <c r="Y18" s="146">
        <f t="shared" si="11"/>
        <v>0.8064516129</v>
      </c>
      <c r="Z18" s="146">
        <f t="shared" si="11"/>
        <v>0.7909090909</v>
      </c>
      <c r="AA18" s="146">
        <f t="shared" si="11"/>
        <v>0.7534807535</v>
      </c>
      <c r="AB18" s="146">
        <f t="shared" si="11"/>
        <v>0.5407166124</v>
      </c>
      <c r="AC18" s="146">
        <f t="shared" si="11"/>
        <v>0.6777108434</v>
      </c>
      <c r="AD18" s="146">
        <f t="shared" si="11"/>
        <v>0.7183673469</v>
      </c>
      <c r="AE18" s="146">
        <f t="shared" si="11"/>
        <v>0.5474220242</v>
      </c>
      <c r="AF18" s="146">
        <f t="shared" si="11"/>
        <v>0.749789385</v>
      </c>
      <c r="AG18" s="146">
        <f t="shared" si="11"/>
        <v>0.6381534284</v>
      </c>
      <c r="AH18" s="146">
        <f t="shared" si="11"/>
        <v>0.522742702</v>
      </c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</row>
    <row r="19">
      <c r="A19" s="145" t="s">
        <v>493</v>
      </c>
      <c r="C19" s="146">
        <f t="shared" ref="C19:AH19" si="12">(C18-B18)/B18</f>
        <v>-0.1310571418</v>
      </c>
      <c r="D19" s="146">
        <f t="shared" si="12"/>
        <v>-0.1285635053</v>
      </c>
      <c r="E19" s="146">
        <f t="shared" si="12"/>
        <v>1.15522541</v>
      </c>
      <c r="F19" s="146">
        <f t="shared" si="12"/>
        <v>1.151675485</v>
      </c>
      <c r="G19" s="146">
        <f t="shared" si="12"/>
        <v>2.687804878</v>
      </c>
      <c r="H19" s="146">
        <f t="shared" si="12"/>
        <v>-0.520320197</v>
      </c>
      <c r="I19" s="146">
        <f t="shared" si="12"/>
        <v>-0.2425801345</v>
      </c>
      <c r="J19" s="146">
        <f t="shared" si="12"/>
        <v>0.2769276928</v>
      </c>
      <c r="K19" s="146">
        <f t="shared" si="12"/>
        <v>-0.9157542293</v>
      </c>
      <c r="L19" s="146">
        <f t="shared" si="12"/>
        <v>0.1479461729</v>
      </c>
      <c r="M19" s="146">
        <f t="shared" si="12"/>
        <v>-0.04614944408</v>
      </c>
      <c r="N19" s="146">
        <f t="shared" si="12"/>
        <v>0.5531983806</v>
      </c>
      <c r="O19" s="146">
        <f t="shared" si="12"/>
        <v>-0.3968474903</v>
      </c>
      <c r="P19" s="146">
        <f t="shared" si="12"/>
        <v>0.09795279875</v>
      </c>
      <c r="Q19" s="146">
        <f t="shared" si="12"/>
        <v>-0.06083252973</v>
      </c>
      <c r="R19" s="146">
        <f t="shared" si="12"/>
        <v>-0.1929183468</v>
      </c>
      <c r="S19" s="146">
        <f t="shared" si="12"/>
        <v>0.1451375946</v>
      </c>
      <c r="T19" s="146">
        <f t="shared" si="12"/>
        <v>0.05653840484</v>
      </c>
      <c r="U19" s="146">
        <f t="shared" si="12"/>
        <v>-0.03875859137</v>
      </c>
      <c r="V19" s="146">
        <f t="shared" si="12"/>
        <v>0.2318049831</v>
      </c>
      <c r="W19" s="146">
        <f t="shared" si="12"/>
        <v>0.06440677966</v>
      </c>
      <c r="X19" s="146">
        <f t="shared" si="12"/>
        <v>-0.2966826131</v>
      </c>
      <c r="Y19" s="146">
        <f t="shared" si="12"/>
        <v>0.6500424448</v>
      </c>
      <c r="Z19" s="146">
        <f t="shared" si="12"/>
        <v>-0.01927272727</v>
      </c>
      <c r="AA19" s="146">
        <f t="shared" si="12"/>
        <v>-0.04732318525</v>
      </c>
      <c r="AB19" s="146">
        <f t="shared" si="12"/>
        <v>-0.2823750177</v>
      </c>
      <c r="AC19" s="146">
        <f t="shared" si="12"/>
        <v>0.2533568007</v>
      </c>
      <c r="AD19" s="146">
        <f t="shared" si="12"/>
        <v>0.05999092971</v>
      </c>
      <c r="AE19" s="146">
        <f t="shared" si="12"/>
        <v>-0.2379636595</v>
      </c>
      <c r="AF19" s="146">
        <f t="shared" si="12"/>
        <v>0.3696733998</v>
      </c>
      <c r="AG19" s="146">
        <f t="shared" si="12"/>
        <v>-0.1488897534</v>
      </c>
      <c r="AH19" s="146">
        <f t="shared" si="12"/>
        <v>-0.1808510638</v>
      </c>
    </row>
    <row r="20">
      <c r="A20" s="4"/>
      <c r="B20" s="143"/>
    </row>
    <row r="21">
      <c r="A21" s="143" t="s">
        <v>506</v>
      </c>
      <c r="B21" s="143">
        <v>16805.35</v>
      </c>
      <c r="C21" s="143">
        <v>17701.95</v>
      </c>
      <c r="D21" s="143">
        <v>18835.85</v>
      </c>
      <c r="E21" s="143">
        <v>18319.35</v>
      </c>
      <c r="F21" s="143">
        <v>17935.95</v>
      </c>
      <c r="G21" s="143">
        <v>17396.47</v>
      </c>
      <c r="H21" s="143">
        <v>17247.57</v>
      </c>
      <c r="I21" s="143">
        <v>16738.17</v>
      </c>
      <c r="J21" s="143">
        <v>16057.77</v>
      </c>
      <c r="K21" s="143">
        <v>15962.77</v>
      </c>
      <c r="L21" s="143">
        <v>18180.87</v>
      </c>
      <c r="M21" s="143">
        <v>20022.17</v>
      </c>
      <c r="N21" s="143">
        <v>21894.3</v>
      </c>
      <c r="O21" s="143">
        <v>23552.9</v>
      </c>
      <c r="P21" s="143">
        <v>24087.0</v>
      </c>
      <c r="Q21" s="143">
        <v>25109.2</v>
      </c>
      <c r="R21" s="143">
        <v>25912.4</v>
      </c>
      <c r="S21" s="143">
        <v>26275.6</v>
      </c>
      <c r="T21" s="143">
        <v>27371.23</v>
      </c>
      <c r="U21" s="143">
        <v>27869.14</v>
      </c>
      <c r="V21" s="143">
        <v>28375.5</v>
      </c>
      <c r="W21" s="143">
        <v>28058.46</v>
      </c>
      <c r="X21" s="143">
        <v>27929.65</v>
      </c>
      <c r="Y21" s="143">
        <v>28145.89</v>
      </c>
      <c r="Z21" s="143">
        <v>30199.31</v>
      </c>
      <c r="AA21" s="143">
        <v>33258.23</v>
      </c>
      <c r="AB21" s="143">
        <v>35850.39</v>
      </c>
      <c r="AC21" s="143">
        <v>36681.26</v>
      </c>
      <c r="AD21" s="143">
        <v>37423.15</v>
      </c>
      <c r="AE21" s="143">
        <v>38472.99</v>
      </c>
      <c r="AF21" s="143">
        <v>39117.0</v>
      </c>
      <c r="AG21" s="143">
        <v>39605.34</v>
      </c>
      <c r="AH21" s="143">
        <v>39998.66</v>
      </c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</row>
    <row r="22">
      <c r="A22" s="143"/>
      <c r="B22" s="143"/>
      <c r="C22" s="146">
        <f t="shared" ref="C22:AH22" si="13">(C21-B21)/B21</f>
        <v>0.05335205753</v>
      </c>
      <c r="D22" s="146">
        <f t="shared" si="13"/>
        <v>0.06405508998</v>
      </c>
      <c r="E22" s="146">
        <f t="shared" si="13"/>
        <v>-0.02742111452</v>
      </c>
      <c r="F22" s="146">
        <f t="shared" si="13"/>
        <v>-0.02092869016</v>
      </c>
      <c r="G22" s="146">
        <f t="shared" si="13"/>
        <v>-0.03007813916</v>
      </c>
      <c r="H22" s="146">
        <f t="shared" si="13"/>
        <v>-0.008559207701</v>
      </c>
      <c r="I22" s="146">
        <f t="shared" si="13"/>
        <v>-0.02953459531</v>
      </c>
      <c r="J22" s="146">
        <f t="shared" si="13"/>
        <v>-0.04064960506</v>
      </c>
      <c r="K22" s="146">
        <f t="shared" si="13"/>
        <v>-0.00591613904</v>
      </c>
      <c r="L22" s="146">
        <f t="shared" si="13"/>
        <v>0.1389545799</v>
      </c>
      <c r="M22" s="146">
        <f t="shared" si="13"/>
        <v>0.1012767816</v>
      </c>
      <c r="N22" s="146">
        <f t="shared" si="13"/>
        <v>0.09350285209</v>
      </c>
      <c r="O22" s="146">
        <f t="shared" si="13"/>
        <v>0.07575487684</v>
      </c>
      <c r="P22" s="146">
        <f t="shared" si="13"/>
        <v>0.02267661307</v>
      </c>
      <c r="Q22" s="146">
        <f t="shared" si="13"/>
        <v>0.04243782953</v>
      </c>
      <c r="R22" s="146">
        <f t="shared" si="13"/>
        <v>0.03198827521</v>
      </c>
      <c r="S22" s="146">
        <f t="shared" si="13"/>
        <v>0.01401645544</v>
      </c>
      <c r="T22" s="146">
        <f t="shared" si="13"/>
        <v>0.04169762061</v>
      </c>
      <c r="U22" s="146">
        <f t="shared" si="13"/>
        <v>0.01819099836</v>
      </c>
      <c r="V22" s="146">
        <f t="shared" si="13"/>
        <v>0.01816920077</v>
      </c>
      <c r="W22" s="146">
        <f t="shared" si="13"/>
        <v>-0.01117301898</v>
      </c>
      <c r="X22" s="146">
        <f t="shared" si="13"/>
        <v>-0.004590772266</v>
      </c>
      <c r="Y22" s="146">
        <f t="shared" si="13"/>
        <v>0.007742309696</v>
      </c>
      <c r="Z22" s="146">
        <f t="shared" si="13"/>
        <v>0.07295630019</v>
      </c>
      <c r="AA22" s="146">
        <f t="shared" si="13"/>
        <v>0.101291056</v>
      </c>
      <c r="AB22" s="146">
        <f t="shared" si="13"/>
        <v>0.07794040753</v>
      </c>
      <c r="AC22" s="146">
        <f t="shared" si="13"/>
        <v>0.02317603797</v>
      </c>
      <c r="AD22" s="146">
        <f t="shared" si="13"/>
        <v>0.02022531396</v>
      </c>
      <c r="AE22" s="146">
        <f t="shared" si="13"/>
        <v>0.02805322374</v>
      </c>
      <c r="AF22" s="146">
        <f t="shared" si="13"/>
        <v>0.01673927605</v>
      </c>
      <c r="AG22" s="146">
        <f t="shared" si="13"/>
        <v>0.0124840862</v>
      </c>
      <c r="AH22" s="146">
        <f t="shared" si="13"/>
        <v>0.009930984054</v>
      </c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</row>
    <row r="23">
      <c r="A23" s="143" t="s">
        <v>507</v>
      </c>
      <c r="B23" s="143">
        <v>15231.0</v>
      </c>
      <c r="C23" s="143">
        <v>15776.2</v>
      </c>
      <c r="D23" s="143">
        <v>15572.8</v>
      </c>
      <c r="E23" s="143">
        <v>15710.5</v>
      </c>
      <c r="F23" s="143">
        <v>16469.7</v>
      </c>
      <c r="G23" s="143">
        <v>16502.4</v>
      </c>
      <c r="H23" s="143">
        <v>16207.1</v>
      </c>
      <c r="I23" s="143">
        <v>17140.0</v>
      </c>
      <c r="J23" s="143">
        <v>16276.2</v>
      </c>
      <c r="K23" s="143">
        <v>16162.5</v>
      </c>
      <c r="L23" s="143">
        <v>19002.3</v>
      </c>
      <c r="M23" s="143">
        <v>20337.1</v>
      </c>
      <c r="N23" s="143">
        <v>21243.2</v>
      </c>
      <c r="O23" s="143">
        <v>22843.46</v>
      </c>
      <c r="P23" s="143">
        <v>22460.16</v>
      </c>
      <c r="Q23" s="143">
        <v>23550.36</v>
      </c>
      <c r="R23" s="143">
        <v>24240.46</v>
      </c>
      <c r="S23" s="143">
        <v>23799.86</v>
      </c>
      <c r="T23" s="143">
        <v>24970.35</v>
      </c>
      <c r="U23" s="143">
        <v>25262.4</v>
      </c>
      <c r="V23" s="143">
        <v>27360.6</v>
      </c>
      <c r="W23" s="143">
        <v>27914.8</v>
      </c>
      <c r="X23" s="143">
        <v>28468.3</v>
      </c>
      <c r="Y23" s="143">
        <v>28433.5</v>
      </c>
      <c r="Z23" s="143">
        <v>27938.1</v>
      </c>
      <c r="AA23" s="143">
        <v>28553.7</v>
      </c>
      <c r="AB23" s="143">
        <v>28526.0</v>
      </c>
      <c r="AC23" s="143">
        <v>27683.3</v>
      </c>
      <c r="AD23" s="143">
        <v>28172.0</v>
      </c>
      <c r="AE23" s="143">
        <v>29984.3</v>
      </c>
      <c r="AF23" s="143">
        <v>30840.4</v>
      </c>
      <c r="AG23" s="143">
        <v>31304.6</v>
      </c>
      <c r="AH23" s="143">
        <v>33358.2</v>
      </c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</row>
    <row r="24">
      <c r="C24" s="146">
        <f t="shared" ref="C24:AH24" si="14">(C23-B23)/B23</f>
        <v>0.03579541724</v>
      </c>
      <c r="D24" s="146">
        <f t="shared" si="14"/>
        <v>-0.01289283858</v>
      </c>
      <c r="E24" s="146">
        <f t="shared" si="14"/>
        <v>0.008842340491</v>
      </c>
      <c r="F24" s="146">
        <f t="shared" si="14"/>
        <v>0.04832436905</v>
      </c>
      <c r="G24" s="146">
        <f t="shared" si="14"/>
        <v>0.001985464216</v>
      </c>
      <c r="H24" s="146">
        <f t="shared" si="14"/>
        <v>-0.01789436688</v>
      </c>
      <c r="I24" s="146">
        <f t="shared" si="14"/>
        <v>0.05756119232</v>
      </c>
      <c r="J24" s="146">
        <f t="shared" si="14"/>
        <v>-0.05039673279</v>
      </c>
      <c r="K24" s="146">
        <f t="shared" si="14"/>
        <v>-0.006985660043</v>
      </c>
      <c r="L24" s="146">
        <f t="shared" si="14"/>
        <v>0.1757030162</v>
      </c>
      <c r="M24" s="146">
        <f t="shared" si="14"/>
        <v>0.07024412834</v>
      </c>
      <c r="N24" s="146">
        <f t="shared" si="14"/>
        <v>0.04455404163</v>
      </c>
      <c r="O24" s="146">
        <f t="shared" si="14"/>
        <v>0.07533045869</v>
      </c>
      <c r="P24" s="146">
        <f t="shared" si="14"/>
        <v>-0.01677941958</v>
      </c>
      <c r="Q24" s="146">
        <f t="shared" si="14"/>
        <v>0.04853928022</v>
      </c>
      <c r="R24" s="146">
        <f t="shared" si="14"/>
        <v>0.0293031614</v>
      </c>
      <c r="S24" s="146">
        <f t="shared" si="14"/>
        <v>-0.01817622273</v>
      </c>
      <c r="T24" s="146">
        <f t="shared" si="14"/>
        <v>0.0491805414</v>
      </c>
      <c r="U24" s="146">
        <f t="shared" si="14"/>
        <v>0.0116958713</v>
      </c>
      <c r="V24" s="146">
        <f t="shared" si="14"/>
        <v>0.08305624169</v>
      </c>
      <c r="W24" s="146">
        <f t="shared" si="14"/>
        <v>0.02025540376</v>
      </c>
      <c r="X24" s="146">
        <f t="shared" si="14"/>
        <v>0.0198281915</v>
      </c>
      <c r="Y24" s="146">
        <f t="shared" si="14"/>
        <v>-0.001222412297</v>
      </c>
      <c r="Z24" s="146">
        <f t="shared" si="14"/>
        <v>-0.01742311006</v>
      </c>
      <c r="AA24" s="146">
        <f t="shared" si="14"/>
        <v>0.02203442611</v>
      </c>
      <c r="AB24" s="146">
        <f t="shared" si="14"/>
        <v>-0.0009701019483</v>
      </c>
      <c r="AC24" s="146">
        <f t="shared" si="14"/>
        <v>-0.02954147094</v>
      </c>
      <c r="AD24" s="146">
        <f t="shared" si="14"/>
        <v>0.01765324221</v>
      </c>
      <c r="AE24" s="146">
        <f t="shared" si="14"/>
        <v>0.06432983104</v>
      </c>
      <c r="AF24" s="146">
        <f t="shared" si="14"/>
        <v>0.02855160868</v>
      </c>
      <c r="AG24" s="146">
        <f t="shared" si="14"/>
        <v>0.01505168545</v>
      </c>
      <c r="AH24" s="146">
        <f t="shared" si="14"/>
        <v>0.06560058266</v>
      </c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</row>
    <row r="25">
      <c r="A25" s="4" t="s">
        <v>508</v>
      </c>
      <c r="E25" s="4">
        <v>312.0</v>
      </c>
      <c r="F25" s="4">
        <v>306.0</v>
      </c>
      <c r="G25" s="4">
        <v>297.0</v>
      </c>
      <c r="H25" s="4">
        <v>292.0</v>
      </c>
      <c r="I25" s="4">
        <v>282.0</v>
      </c>
      <c r="J25" s="4">
        <v>269.0</v>
      </c>
      <c r="K25" s="4">
        <v>267.0</v>
      </c>
      <c r="L25" s="4">
        <v>305.0</v>
      </c>
      <c r="M25" s="4">
        <v>336.0</v>
      </c>
      <c r="N25" s="4">
        <v>370.0</v>
      </c>
      <c r="O25" s="4">
        <v>399.0</v>
      </c>
      <c r="P25" s="4">
        <v>408.0</v>
      </c>
      <c r="Q25" s="4">
        <v>426.0</v>
      </c>
      <c r="R25" s="4">
        <v>439.0</v>
      </c>
      <c r="S25" s="4">
        <v>445.0</v>
      </c>
      <c r="T25" s="4">
        <v>463.0</v>
      </c>
      <c r="U25" s="4">
        <v>470.0</v>
      </c>
      <c r="V25" s="4">
        <v>481.0</v>
      </c>
      <c r="W25" s="4">
        <v>482.0</v>
      </c>
      <c r="X25" s="4">
        <v>479.0</v>
      </c>
      <c r="Y25" s="4">
        <v>486.0</v>
      </c>
      <c r="Z25" s="4">
        <v>533.0</v>
      </c>
      <c r="AA25" s="4">
        <v>603.0</v>
      </c>
      <c r="AB25" s="4">
        <v>654.0</v>
      </c>
      <c r="AC25" s="4">
        <v>677.0</v>
      </c>
      <c r="AD25" s="4">
        <v>694.0</v>
      </c>
      <c r="AE25" s="4">
        <v>715.0</v>
      </c>
      <c r="AF25" s="4">
        <v>731.0</v>
      </c>
      <c r="AG25" s="4">
        <v>746.0</v>
      </c>
      <c r="AH25" s="4">
        <v>752.0</v>
      </c>
    </row>
    <row r="26">
      <c r="A26" s="149" t="s">
        <v>509</v>
      </c>
      <c r="F26" s="146">
        <f t="shared" ref="F26:AH26" si="15">(F25-E25)/E25</f>
        <v>-0.01923076923</v>
      </c>
      <c r="G26" s="146">
        <f t="shared" si="15"/>
        <v>-0.02941176471</v>
      </c>
      <c r="H26" s="146">
        <f t="shared" si="15"/>
        <v>-0.01683501684</v>
      </c>
      <c r="I26" s="146">
        <f t="shared" si="15"/>
        <v>-0.03424657534</v>
      </c>
      <c r="J26" s="146">
        <f t="shared" si="15"/>
        <v>-0.04609929078</v>
      </c>
      <c r="K26" s="146">
        <f t="shared" si="15"/>
        <v>-0.007434944238</v>
      </c>
      <c r="L26" s="146">
        <f t="shared" si="15"/>
        <v>0.1423220974</v>
      </c>
      <c r="M26" s="146">
        <f t="shared" si="15"/>
        <v>0.1016393443</v>
      </c>
      <c r="N26" s="146">
        <f t="shared" si="15"/>
        <v>0.1011904762</v>
      </c>
      <c r="O26" s="146">
        <f t="shared" si="15"/>
        <v>0.07837837838</v>
      </c>
      <c r="P26" s="146">
        <f t="shared" si="15"/>
        <v>0.02255639098</v>
      </c>
      <c r="Q26" s="146">
        <f t="shared" si="15"/>
        <v>0.04411764706</v>
      </c>
      <c r="R26" s="146">
        <f t="shared" si="15"/>
        <v>0.03051643192</v>
      </c>
      <c r="S26" s="146">
        <f t="shared" si="15"/>
        <v>0.01366742597</v>
      </c>
      <c r="T26" s="146">
        <f t="shared" si="15"/>
        <v>0.0404494382</v>
      </c>
      <c r="U26" s="146">
        <f t="shared" si="15"/>
        <v>0.0151187905</v>
      </c>
      <c r="V26" s="146">
        <f t="shared" si="15"/>
        <v>0.02340425532</v>
      </c>
      <c r="W26" s="146">
        <f t="shared" si="15"/>
        <v>0.002079002079</v>
      </c>
      <c r="X26" s="146">
        <f t="shared" si="15"/>
        <v>-0.00622406639</v>
      </c>
      <c r="Y26" s="146">
        <f t="shared" si="15"/>
        <v>0.01461377871</v>
      </c>
      <c r="Z26" s="146">
        <f t="shared" si="15"/>
        <v>0.09670781893</v>
      </c>
      <c r="AA26" s="146">
        <f t="shared" si="15"/>
        <v>0.1313320826</v>
      </c>
      <c r="AB26" s="146">
        <f t="shared" si="15"/>
        <v>0.08457711443</v>
      </c>
      <c r="AC26" s="146">
        <f t="shared" si="15"/>
        <v>0.03516819572</v>
      </c>
      <c r="AD26" s="146">
        <f t="shared" si="15"/>
        <v>0.02511078287</v>
      </c>
      <c r="AE26" s="146">
        <f t="shared" si="15"/>
        <v>0.03025936599</v>
      </c>
      <c r="AF26" s="146">
        <f t="shared" si="15"/>
        <v>0.02237762238</v>
      </c>
      <c r="AG26" s="146">
        <f t="shared" si="15"/>
        <v>0.02051983584</v>
      </c>
      <c r="AH26" s="146">
        <f t="shared" si="15"/>
        <v>0.008042895442</v>
      </c>
    </row>
    <row r="27">
      <c r="A27" s="149"/>
    </row>
    <row r="28">
      <c r="A28" s="149" t="s">
        <v>510</v>
      </c>
    </row>
    <row r="29" hidden="1">
      <c r="A29" s="147" t="s">
        <v>511</v>
      </c>
      <c r="B29" s="147">
        <v>0.725</v>
      </c>
      <c r="C29" s="147">
        <v>0.6136</v>
      </c>
      <c r="D29" s="147">
        <v>0.7333</v>
      </c>
      <c r="E29" s="147">
        <v>0.7013</v>
      </c>
      <c r="F29" s="147">
        <v>0.6</v>
      </c>
      <c r="G29" s="147">
        <v>0.8378</v>
      </c>
      <c r="H29" s="147">
        <v>0.7917</v>
      </c>
      <c r="I29" s="147">
        <v>0.75</v>
      </c>
      <c r="J29" s="147">
        <v>0.6129</v>
      </c>
      <c r="K29" s="147">
        <v>0.6585</v>
      </c>
      <c r="L29" s="147">
        <v>0.9038</v>
      </c>
      <c r="M29" s="147">
        <v>0.7021</v>
      </c>
      <c r="N29" s="147">
        <v>0.6552</v>
      </c>
      <c r="O29" s="147">
        <v>0.4808</v>
      </c>
      <c r="P29" s="147">
        <v>0.8028</v>
      </c>
      <c r="Q29" s="147">
        <v>0.7222</v>
      </c>
      <c r="R29" s="147">
        <v>0.6962</v>
      </c>
      <c r="S29" s="147">
        <v>0.5783</v>
      </c>
      <c r="T29" s="147">
        <v>0.5795</v>
      </c>
      <c r="U29" s="147">
        <v>0.7157</v>
      </c>
      <c r="V29" s="147">
        <v>0.7159</v>
      </c>
      <c r="W29" s="147">
        <v>0.6706</v>
      </c>
      <c r="X29" s="147">
        <v>0.6196</v>
      </c>
      <c r="Y29" s="147">
        <v>0.632</v>
      </c>
      <c r="Z29" s="147">
        <v>0.6557</v>
      </c>
      <c r="AA29" s="147">
        <v>0.6275</v>
      </c>
      <c r="AB29" s="147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</row>
    <row r="30" hidden="1">
      <c r="A30" s="150" t="s">
        <v>493</v>
      </c>
      <c r="B30" s="147">
        <v>-0.094</v>
      </c>
      <c r="C30" s="147">
        <v>-0.154</v>
      </c>
      <c r="D30" s="151">
        <v>0.195</v>
      </c>
      <c r="E30" s="147">
        <v>-0.044</v>
      </c>
      <c r="F30" s="147">
        <v>-0.144</v>
      </c>
      <c r="G30" s="151">
        <v>0.396</v>
      </c>
      <c r="H30" s="147">
        <v>-0.055</v>
      </c>
      <c r="I30" s="151">
        <v>-0.053</v>
      </c>
      <c r="J30" s="151">
        <v>-0.183</v>
      </c>
      <c r="K30" s="147">
        <v>0.074</v>
      </c>
      <c r="L30" s="146">
        <f t="shared" ref="L30:AA30" si="16">(L29-K29)/K29</f>
        <v>0.3725132878</v>
      </c>
      <c r="M30" s="146">
        <f t="shared" si="16"/>
        <v>-0.2231688427</v>
      </c>
      <c r="N30" s="146">
        <f t="shared" si="16"/>
        <v>-0.0667996012</v>
      </c>
      <c r="O30" s="146">
        <f t="shared" si="16"/>
        <v>-0.2661782662</v>
      </c>
      <c r="P30" s="146">
        <f t="shared" si="16"/>
        <v>0.6697171381</v>
      </c>
      <c r="Q30" s="146">
        <f t="shared" si="16"/>
        <v>-0.1003986049</v>
      </c>
      <c r="R30" s="146">
        <f t="shared" si="16"/>
        <v>-0.03600110773</v>
      </c>
      <c r="S30" s="146">
        <f t="shared" si="16"/>
        <v>-0.1693478885</v>
      </c>
      <c r="T30" s="146">
        <f t="shared" si="16"/>
        <v>0.002075047553</v>
      </c>
      <c r="U30" s="146">
        <f t="shared" si="16"/>
        <v>0.2350301984</v>
      </c>
      <c r="V30" s="146">
        <f t="shared" si="16"/>
        <v>0.0002794466955</v>
      </c>
      <c r="W30" s="146">
        <f t="shared" si="16"/>
        <v>-0.06327699399</v>
      </c>
      <c r="X30" s="146">
        <f t="shared" si="16"/>
        <v>-0.07605129735</v>
      </c>
      <c r="Y30" s="146">
        <f t="shared" si="16"/>
        <v>0.02001291156</v>
      </c>
      <c r="Z30" s="146">
        <f t="shared" si="16"/>
        <v>0.0375</v>
      </c>
      <c r="AA30" s="146">
        <f t="shared" si="16"/>
        <v>-0.04300747293</v>
      </c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</row>
    <row r="31">
      <c r="A31" s="147" t="s">
        <v>512</v>
      </c>
      <c r="B31" s="147">
        <v>0.8182</v>
      </c>
      <c r="C31" s="147">
        <v>0.8</v>
      </c>
      <c r="D31" s="147">
        <v>0.8788</v>
      </c>
      <c r="E31" s="147">
        <v>0.8667</v>
      </c>
      <c r="F31" s="147">
        <v>0.7838</v>
      </c>
      <c r="G31" s="147">
        <v>0.9</v>
      </c>
      <c r="H31" s="147">
        <v>0.8718</v>
      </c>
      <c r="I31" s="147">
        <v>0.8959</v>
      </c>
      <c r="J31" s="147">
        <v>0.8095</v>
      </c>
      <c r="K31" s="147">
        <v>0.8621</v>
      </c>
      <c r="L31" s="147">
        <v>1.0</v>
      </c>
      <c r="M31" s="147">
        <v>0.8158</v>
      </c>
      <c r="N31" s="147">
        <v>0.9231</v>
      </c>
      <c r="O31" s="147">
        <v>0.8846</v>
      </c>
      <c r="P31" s="147">
        <v>0.9032</v>
      </c>
      <c r="Q31" s="147">
        <v>0.8305</v>
      </c>
      <c r="R31" s="147">
        <v>0.875</v>
      </c>
      <c r="S31" s="147">
        <v>0.86</v>
      </c>
      <c r="T31" s="147">
        <v>0.8704</v>
      </c>
      <c r="U31" s="147">
        <v>0.9351</v>
      </c>
      <c r="V31" s="147">
        <v>0.8429</v>
      </c>
      <c r="W31" s="147">
        <v>0.9483</v>
      </c>
      <c r="X31" s="147">
        <v>0.8636</v>
      </c>
      <c r="Y31" s="147">
        <v>0.878</v>
      </c>
      <c r="Z31" s="147">
        <v>0.8721</v>
      </c>
      <c r="AA31" s="147">
        <v>0.9048</v>
      </c>
      <c r="AB31" s="147">
        <v>0.8364</v>
      </c>
      <c r="AC31" s="147">
        <v>0.8378</v>
      </c>
      <c r="AD31" s="147">
        <v>0.8947</v>
      </c>
      <c r="AE31" s="147">
        <v>0.8028</v>
      </c>
      <c r="AF31" s="147">
        <v>0.8684</v>
      </c>
      <c r="AG31" s="147">
        <v>0.8857</v>
      </c>
      <c r="AH31" s="147">
        <v>0.8356</v>
      </c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</row>
    <row r="32">
      <c r="A32" s="150" t="s">
        <v>493</v>
      </c>
      <c r="B32" s="147">
        <v>-0.106</v>
      </c>
      <c r="C32" s="147">
        <v>-0.022</v>
      </c>
      <c r="D32" s="147">
        <v>0.098</v>
      </c>
      <c r="E32" s="147">
        <v>-0.014</v>
      </c>
      <c r="F32" s="147">
        <v>-0.096</v>
      </c>
      <c r="G32" s="147">
        <v>0.148</v>
      </c>
      <c r="H32" s="147">
        <v>-0.031</v>
      </c>
      <c r="I32" s="147">
        <v>0.028</v>
      </c>
      <c r="J32" s="147">
        <v>-0.096</v>
      </c>
      <c r="K32" s="147">
        <v>0.065</v>
      </c>
      <c r="L32" s="146">
        <f t="shared" ref="L32:AH32" si="17">(L31-K31)/K31</f>
        <v>0.1599582415</v>
      </c>
      <c r="M32" s="146">
        <f t="shared" si="17"/>
        <v>-0.1842</v>
      </c>
      <c r="N32" s="146">
        <f t="shared" si="17"/>
        <v>0.1315273351</v>
      </c>
      <c r="O32" s="146">
        <f t="shared" si="17"/>
        <v>-0.04170729065</v>
      </c>
      <c r="P32" s="146">
        <f t="shared" si="17"/>
        <v>0.02102645263</v>
      </c>
      <c r="Q32" s="146">
        <f t="shared" si="17"/>
        <v>-0.08049158547</v>
      </c>
      <c r="R32" s="146">
        <f t="shared" si="17"/>
        <v>0.05358217941</v>
      </c>
      <c r="S32" s="146">
        <f t="shared" si="17"/>
        <v>-0.01714285714</v>
      </c>
      <c r="T32" s="146">
        <f t="shared" si="17"/>
        <v>0.01209302326</v>
      </c>
      <c r="U32" s="146">
        <f t="shared" si="17"/>
        <v>0.07433363971</v>
      </c>
      <c r="V32" s="146">
        <f t="shared" si="17"/>
        <v>-0.09859908031</v>
      </c>
      <c r="W32" s="146">
        <f t="shared" si="17"/>
        <v>0.1250444893</v>
      </c>
      <c r="X32" s="146">
        <f t="shared" si="17"/>
        <v>-0.08931772646</v>
      </c>
      <c r="Y32" s="146">
        <f t="shared" si="17"/>
        <v>0.01667438629</v>
      </c>
      <c r="Z32" s="146">
        <f t="shared" si="17"/>
        <v>-0.006719817768</v>
      </c>
      <c r="AA32" s="146">
        <f t="shared" si="17"/>
        <v>0.03749570003</v>
      </c>
      <c r="AB32" s="146">
        <f t="shared" si="17"/>
        <v>-0.07559681698</v>
      </c>
      <c r="AC32" s="146">
        <f t="shared" si="17"/>
        <v>0.001673840268</v>
      </c>
      <c r="AD32" s="146">
        <f t="shared" si="17"/>
        <v>0.0679159704</v>
      </c>
      <c r="AE32" s="146">
        <f t="shared" si="17"/>
        <v>-0.1027159942</v>
      </c>
      <c r="AF32" s="146">
        <f t="shared" si="17"/>
        <v>0.081714001</v>
      </c>
      <c r="AG32" s="146">
        <f t="shared" si="17"/>
        <v>0.01992169507</v>
      </c>
      <c r="AH32" s="146">
        <f t="shared" si="17"/>
        <v>-0.05656542847</v>
      </c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</row>
    <row r="33" hidden="1">
      <c r="A33" s="147" t="s">
        <v>513</v>
      </c>
      <c r="B33" s="147">
        <v>0.1667</v>
      </c>
      <c r="C33" s="147">
        <v>0.1667</v>
      </c>
      <c r="D33" s="147">
        <v>0.2667</v>
      </c>
      <c r="E33" s="147">
        <v>0.0909</v>
      </c>
      <c r="F33" s="147">
        <v>0.1538</v>
      </c>
      <c r="G33" s="147">
        <v>0.4</v>
      </c>
      <c r="H33" s="147">
        <v>0.2857</v>
      </c>
      <c r="I33" s="147">
        <v>0.125</v>
      </c>
      <c r="J33" s="147">
        <v>0.1481</v>
      </c>
      <c r="K33" s="147">
        <v>0.125</v>
      </c>
      <c r="L33" s="147">
        <v>0.2857</v>
      </c>
      <c r="M33" s="147">
        <v>0.1333</v>
      </c>
      <c r="N33" s="147">
        <v>0.1</v>
      </c>
      <c r="O33" s="147">
        <v>0.069</v>
      </c>
      <c r="P33" s="147">
        <v>0.0714</v>
      </c>
      <c r="Q33" s="147">
        <v>0.1364</v>
      </c>
      <c r="R33" s="147">
        <v>0.2</v>
      </c>
      <c r="S33" s="147">
        <v>0.1282</v>
      </c>
      <c r="T33" s="147">
        <v>0.1</v>
      </c>
      <c r="U33" s="147">
        <v>0.0345</v>
      </c>
      <c r="V33" s="147">
        <v>0.1379</v>
      </c>
      <c r="W33" s="147">
        <v>0.0741</v>
      </c>
      <c r="X33" s="147">
        <v>0.0</v>
      </c>
      <c r="Y33" s="147">
        <v>0.1429</v>
      </c>
      <c r="Z33" s="147">
        <v>0.1111</v>
      </c>
      <c r="AA33" s="147">
        <v>0.1591</v>
      </c>
      <c r="AB33" s="147">
        <v>0.6</v>
      </c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</row>
    <row r="34" hidden="1">
      <c r="A34" s="150" t="s">
        <v>493</v>
      </c>
      <c r="B34" s="147">
        <v>0.111</v>
      </c>
      <c r="C34" s="147">
        <v>0.0</v>
      </c>
      <c r="D34" s="147">
        <v>0.6</v>
      </c>
      <c r="E34" s="147">
        <v>-0.659</v>
      </c>
      <c r="F34" s="147">
        <v>0.692</v>
      </c>
      <c r="G34" s="147">
        <v>1.601</v>
      </c>
      <c r="H34" s="147">
        <v>-0.286</v>
      </c>
      <c r="I34" s="147">
        <v>-0.562</v>
      </c>
      <c r="J34" s="152">
        <v>0.185</v>
      </c>
      <c r="K34" s="147">
        <v>-0.156</v>
      </c>
      <c r="L34" s="146">
        <f t="shared" ref="L34:AA34" si="18">(L33-K33)/K33</f>
        <v>1.2856</v>
      </c>
      <c r="M34" s="146">
        <f t="shared" si="18"/>
        <v>-0.5334266713</v>
      </c>
      <c r="N34" s="146">
        <f t="shared" si="18"/>
        <v>-0.2498124531</v>
      </c>
      <c r="O34" s="146">
        <f t="shared" si="18"/>
        <v>-0.31</v>
      </c>
      <c r="P34" s="146">
        <f t="shared" si="18"/>
        <v>0.0347826087</v>
      </c>
      <c r="Q34" s="146">
        <f t="shared" si="18"/>
        <v>0.9103641457</v>
      </c>
      <c r="R34" s="146">
        <f t="shared" si="18"/>
        <v>0.4662756598</v>
      </c>
      <c r="S34" s="146">
        <f t="shared" si="18"/>
        <v>-0.359</v>
      </c>
      <c r="T34" s="146">
        <f t="shared" si="18"/>
        <v>-0.2199687988</v>
      </c>
      <c r="U34" s="146">
        <f t="shared" si="18"/>
        <v>-0.655</v>
      </c>
      <c r="V34" s="146">
        <f t="shared" si="18"/>
        <v>2.997101449</v>
      </c>
      <c r="W34" s="146">
        <f t="shared" si="18"/>
        <v>-0.4626540972</v>
      </c>
      <c r="X34" s="146">
        <f t="shared" si="18"/>
        <v>-1</v>
      </c>
      <c r="Y34" s="146" t="str">
        <f t="shared" si="18"/>
        <v>#DIV/0!</v>
      </c>
      <c r="Z34" s="146">
        <f t="shared" si="18"/>
        <v>-0.22253324</v>
      </c>
      <c r="AA34" s="146">
        <f t="shared" si="18"/>
        <v>0.4320432043</v>
      </c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</row>
    <row r="36">
      <c r="A36" s="143" t="s">
        <v>514</v>
      </c>
      <c r="B36" s="143">
        <v>14154.26</v>
      </c>
      <c r="C36" s="143">
        <v>261827.26</v>
      </c>
      <c r="D36" s="143">
        <v>229890.8</v>
      </c>
      <c r="E36" s="143">
        <v>221403.43</v>
      </c>
      <c r="F36" s="143">
        <v>215917.69</v>
      </c>
      <c r="G36" s="143">
        <v>215994.35</v>
      </c>
      <c r="H36" s="143">
        <v>217443.79</v>
      </c>
      <c r="I36" s="143">
        <v>216932.3</v>
      </c>
      <c r="J36" s="143">
        <v>191347.19</v>
      </c>
      <c r="K36" s="143">
        <v>189461.82</v>
      </c>
      <c r="L36" s="143">
        <v>187421.28</v>
      </c>
      <c r="M36" s="143">
        <v>186656.8</v>
      </c>
      <c r="N36" s="143">
        <v>183250.98</v>
      </c>
      <c r="O36" s="143">
        <v>179304.97</v>
      </c>
      <c r="P36" s="143">
        <v>176803.19</v>
      </c>
      <c r="Q36" s="143">
        <v>175106.67</v>
      </c>
      <c r="R36" s="143">
        <v>171513.79</v>
      </c>
      <c r="S36" s="143">
        <v>168950.85</v>
      </c>
      <c r="T36" s="143">
        <v>164659.33</v>
      </c>
      <c r="U36" s="143">
        <v>164797.57</v>
      </c>
      <c r="V36" s="143">
        <v>156427.42</v>
      </c>
      <c r="W36" s="143">
        <v>155564.44</v>
      </c>
      <c r="X36" s="143">
        <v>149132.4</v>
      </c>
      <c r="Y36" s="143">
        <v>152140.0</v>
      </c>
      <c r="Z36" s="144"/>
      <c r="AA36" s="143">
        <v>155423.47</v>
      </c>
      <c r="AB36" s="143">
        <v>142435.67</v>
      </c>
      <c r="AC36" s="143">
        <v>139678.71</v>
      </c>
      <c r="AD36" s="143">
        <v>136760.04</v>
      </c>
      <c r="AE36" s="143">
        <v>139160.99</v>
      </c>
      <c r="AF36" s="143">
        <v>131025.07</v>
      </c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</row>
    <row r="37">
      <c r="A37" s="143" t="s">
        <v>515</v>
      </c>
      <c r="B37" s="144"/>
      <c r="C37" s="143">
        <v>-78903.96</v>
      </c>
      <c r="D37" s="143">
        <v>-79579.83</v>
      </c>
      <c r="E37" s="143">
        <v>-95277.77</v>
      </c>
      <c r="F37" s="143">
        <v>-95966.4</v>
      </c>
      <c r="G37" s="143">
        <v>-94878.82</v>
      </c>
      <c r="H37" s="143">
        <v>-93433.61</v>
      </c>
      <c r="I37" s="143">
        <v>-94628.42</v>
      </c>
      <c r="J37" s="143">
        <v>-97429.01</v>
      </c>
      <c r="K37" s="143">
        <v>-99762.34</v>
      </c>
      <c r="L37" s="143">
        <v>-99088.94</v>
      </c>
      <c r="M37" s="143">
        <v>-101844.04</v>
      </c>
      <c r="N37" s="144"/>
      <c r="O37" s="143">
        <v>-106523.19</v>
      </c>
      <c r="P37" s="143">
        <v>-112083.49</v>
      </c>
      <c r="Q37" s="143">
        <v>-113913.59</v>
      </c>
      <c r="R37" s="143">
        <v>-116215.57</v>
      </c>
      <c r="S37" s="143">
        <v>-123067.78</v>
      </c>
      <c r="T37" s="143">
        <v>-124399.67</v>
      </c>
      <c r="U37" s="143">
        <v>-126334.66</v>
      </c>
      <c r="V37" s="143">
        <v>-157725.74</v>
      </c>
      <c r="W37" s="143">
        <v>-163787.43</v>
      </c>
      <c r="X37" s="143">
        <v>-168758.23</v>
      </c>
      <c r="Y37" s="143">
        <v>-166042.89</v>
      </c>
      <c r="Z37" s="144"/>
      <c r="AA37" s="143">
        <v>-166990.35</v>
      </c>
      <c r="AB37" s="143">
        <v>-173619.17</v>
      </c>
      <c r="AC37" s="143">
        <v>-175001.88</v>
      </c>
      <c r="AD37" s="143">
        <v>-175718.64</v>
      </c>
      <c r="AE37" s="143">
        <v>-194503.36</v>
      </c>
      <c r="AF37" s="143">
        <v>-200728.88</v>
      </c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</row>
    <row r="38">
      <c r="A38" s="143" t="s">
        <v>516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3">
        <v>35560.39</v>
      </c>
      <c r="V38" s="143">
        <v>34647.62</v>
      </c>
      <c r="W38" s="143">
        <v>31739.93</v>
      </c>
      <c r="X38" s="143">
        <v>30864.8</v>
      </c>
      <c r="Y38" s="144">
        <f>3123*9.41</f>
        <v>29387.43</v>
      </c>
      <c r="Z38" s="144"/>
      <c r="AA38" s="143">
        <v>24146.06</v>
      </c>
      <c r="AB38" s="144">
        <f>2160*9.41</f>
        <v>20325.6</v>
      </c>
      <c r="AC38" s="144"/>
      <c r="AD38" s="144">
        <f>1759*9.41</f>
        <v>16552.19</v>
      </c>
      <c r="AE38" s="144">
        <f>1583*9.41</f>
        <v>14896.03</v>
      </c>
      <c r="AF38" s="144">
        <f>1117*9.41</f>
        <v>10510.97</v>
      </c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</row>
  </sheetData>
  <conditionalFormatting sqref="A3:AX3">
    <cfRule type="cellIs" dxfId="6" priority="1" operator="lessThan">
      <formula>0</formula>
    </cfRule>
  </conditionalFormatting>
  <conditionalFormatting sqref="A3:AX3">
    <cfRule type="cellIs" dxfId="7" priority="2" operator="greaterThan">
      <formula>0</formula>
    </cfRule>
  </conditionalFormatting>
  <conditionalFormatting sqref="A15:AX15 A19:AX19 A22:AX22 A24:AX24 F26:J26 A30:AX30 A32:AX32 A34:AX34">
    <cfRule type="cellIs" dxfId="7" priority="3" operator="greaterThan">
      <formula>0</formula>
    </cfRule>
  </conditionalFormatting>
  <conditionalFormatting sqref="A15:AX15 A19:AX19 A22:AX22 A24:AX24 F26:J26 A30:AX30 A32:AX32 A34:AX34">
    <cfRule type="cellIs" dxfId="6" priority="4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75"/>
    <col customWidth="1" min="2" max="3" width="16.38"/>
    <col customWidth="1" min="4" max="5" width="11.38"/>
    <col customWidth="1" min="6" max="6" width="13.38"/>
    <col customWidth="1" hidden="1" min="7" max="7" width="13.38"/>
    <col customWidth="1" hidden="1" min="8" max="8" width="13.63"/>
    <col customWidth="1" min="9" max="9" width="13.63"/>
    <col customWidth="1" min="10" max="10" width="27.75"/>
    <col customWidth="1" min="11" max="11" width="25.63"/>
    <col customWidth="1" min="12" max="12" width="0.38"/>
    <col customWidth="1" min="13" max="13" width="52.88"/>
    <col customWidth="1" min="14" max="14" width="31.88"/>
  </cols>
  <sheetData>
    <row r="1">
      <c r="A1" s="153" t="s">
        <v>517</v>
      </c>
      <c r="M1" s="144"/>
    </row>
    <row r="2">
      <c r="A2" s="1" t="s">
        <v>518</v>
      </c>
      <c r="B2" s="105" t="s">
        <v>138</v>
      </c>
      <c r="C2" s="105" t="s">
        <v>3</v>
      </c>
      <c r="D2" s="105" t="s">
        <v>142</v>
      </c>
      <c r="E2" s="105" t="s">
        <v>143</v>
      </c>
      <c r="F2" s="105" t="s">
        <v>144</v>
      </c>
      <c r="G2" s="105" t="s">
        <v>519</v>
      </c>
      <c r="H2" s="154" t="s">
        <v>520</v>
      </c>
      <c r="I2" s="154" t="s">
        <v>357</v>
      </c>
      <c r="J2" s="155" t="s">
        <v>82</v>
      </c>
      <c r="K2" s="38" t="s">
        <v>521</v>
      </c>
      <c r="M2" s="156" t="s">
        <v>522</v>
      </c>
      <c r="N2" s="144" t="s">
        <v>523</v>
      </c>
    </row>
    <row r="3">
      <c r="A3" s="157" t="s">
        <v>524</v>
      </c>
      <c r="B3" s="158" t="s">
        <v>525</v>
      </c>
      <c r="C3" s="158" t="s">
        <v>526</v>
      </c>
      <c r="D3" s="159"/>
      <c r="E3" s="160">
        <v>45902.0</v>
      </c>
      <c r="F3" s="160"/>
      <c r="G3" s="158"/>
      <c r="H3" s="161"/>
      <c r="I3" s="162" t="s">
        <v>527</v>
      </c>
      <c r="J3" s="163"/>
      <c r="K3" s="163" t="s">
        <v>528</v>
      </c>
      <c r="M3" s="143" t="s">
        <v>529</v>
      </c>
      <c r="N3" s="164" t="s">
        <v>530</v>
      </c>
    </row>
    <row r="4">
      <c r="A4" s="157" t="s">
        <v>531</v>
      </c>
      <c r="B4" s="158" t="s">
        <v>525</v>
      </c>
      <c r="C4" s="158" t="s">
        <v>526</v>
      </c>
      <c r="D4" s="159"/>
      <c r="E4" s="160">
        <v>45902.0</v>
      </c>
      <c r="F4" s="160"/>
      <c r="G4" s="158"/>
      <c r="H4" s="161"/>
      <c r="I4" s="162" t="s">
        <v>527</v>
      </c>
      <c r="J4" s="163"/>
      <c r="K4" s="163" t="s">
        <v>532</v>
      </c>
      <c r="M4" s="143" t="s">
        <v>533</v>
      </c>
      <c r="N4" s="4" t="s">
        <v>534</v>
      </c>
    </row>
    <row r="5">
      <c r="A5" s="165" t="s">
        <v>535</v>
      </c>
      <c r="B5" s="158" t="s">
        <v>525</v>
      </c>
      <c r="C5" s="158" t="s">
        <v>526</v>
      </c>
      <c r="D5" s="159"/>
      <c r="E5" s="160">
        <v>45902.0</v>
      </c>
      <c r="F5" s="160"/>
      <c r="G5" s="158"/>
      <c r="H5" s="161"/>
      <c r="I5" s="162" t="s">
        <v>527</v>
      </c>
      <c r="J5" s="163"/>
      <c r="K5" s="163" t="s">
        <v>536</v>
      </c>
      <c r="L5" s="149"/>
      <c r="M5" s="166"/>
    </row>
    <row r="6">
      <c r="A6" s="167" t="s">
        <v>537</v>
      </c>
      <c r="B6" s="158" t="s">
        <v>525</v>
      </c>
      <c r="C6" s="158" t="s">
        <v>526</v>
      </c>
      <c r="D6" s="159"/>
      <c r="E6" s="160">
        <v>45902.0</v>
      </c>
      <c r="F6" s="160"/>
      <c r="G6" s="159"/>
      <c r="H6" s="161"/>
      <c r="I6" s="162" t="s">
        <v>527</v>
      </c>
      <c r="J6" s="163"/>
      <c r="K6" s="163" t="s">
        <v>538</v>
      </c>
      <c r="M6" s="144"/>
    </row>
    <row r="7">
      <c r="A7" s="157" t="s">
        <v>539</v>
      </c>
      <c r="B7" s="158" t="s">
        <v>525</v>
      </c>
      <c r="C7" s="158" t="s">
        <v>526</v>
      </c>
      <c r="D7" s="159"/>
      <c r="E7" s="160">
        <v>45905.0</v>
      </c>
      <c r="F7" s="160"/>
      <c r="G7" s="159"/>
      <c r="H7" s="161"/>
      <c r="I7" s="162" t="s">
        <v>527</v>
      </c>
      <c r="J7" s="163"/>
      <c r="K7" s="163" t="s">
        <v>528</v>
      </c>
      <c r="M7" s="144"/>
    </row>
    <row r="8">
      <c r="A8" s="157" t="s">
        <v>540</v>
      </c>
      <c r="B8" s="158" t="s">
        <v>525</v>
      </c>
      <c r="C8" s="158" t="s">
        <v>526</v>
      </c>
      <c r="D8" s="159"/>
      <c r="E8" s="160">
        <v>45905.0</v>
      </c>
      <c r="F8" s="160"/>
      <c r="G8" s="158"/>
      <c r="H8" s="161"/>
      <c r="I8" s="162" t="s">
        <v>527</v>
      </c>
      <c r="J8" s="163"/>
      <c r="K8" s="163" t="s">
        <v>541</v>
      </c>
      <c r="M8" s="144"/>
    </row>
    <row r="9">
      <c r="A9" s="168" t="s">
        <v>542</v>
      </c>
      <c r="B9" s="169" t="s">
        <v>525</v>
      </c>
      <c r="C9" s="169" t="s">
        <v>526</v>
      </c>
      <c r="D9" s="170"/>
      <c r="E9" s="171">
        <v>45908.0</v>
      </c>
      <c r="F9" s="171"/>
      <c r="G9" s="170"/>
      <c r="H9" s="172"/>
      <c r="I9" s="173" t="s">
        <v>527</v>
      </c>
      <c r="J9" s="174" t="s">
        <v>543</v>
      </c>
      <c r="K9" s="175" t="s">
        <v>544</v>
      </c>
      <c r="M9" s="144"/>
    </row>
    <row r="10">
      <c r="A10" s="176" t="s">
        <v>535</v>
      </c>
      <c r="B10" s="123" t="s">
        <v>525</v>
      </c>
      <c r="C10" s="123" t="s">
        <v>182</v>
      </c>
      <c r="D10" s="123">
        <v>1.0</v>
      </c>
      <c r="E10" s="177">
        <v>45902.0</v>
      </c>
      <c r="F10" s="177"/>
      <c r="G10" s="122"/>
      <c r="H10" s="178"/>
      <c r="I10" s="179" t="s">
        <v>362</v>
      </c>
      <c r="J10" s="180" t="s">
        <v>545</v>
      </c>
      <c r="K10" s="44"/>
      <c r="M10" s="144"/>
    </row>
    <row r="11">
      <c r="A11" s="181" t="s">
        <v>546</v>
      </c>
      <c r="B11" s="123" t="s">
        <v>525</v>
      </c>
      <c r="C11" s="123" t="s">
        <v>182</v>
      </c>
      <c r="D11" s="123">
        <v>3.0</v>
      </c>
      <c r="E11" s="177">
        <v>45903.0</v>
      </c>
      <c r="F11" s="177"/>
      <c r="G11" s="122"/>
      <c r="H11" s="178"/>
      <c r="I11" s="179" t="s">
        <v>362</v>
      </c>
      <c r="J11" s="180" t="s">
        <v>547</v>
      </c>
      <c r="K11" s="44"/>
      <c r="M11" s="144"/>
    </row>
    <row r="12">
      <c r="A12" s="176" t="s">
        <v>548</v>
      </c>
      <c r="B12" s="123" t="s">
        <v>549</v>
      </c>
      <c r="C12" s="123" t="s">
        <v>182</v>
      </c>
      <c r="D12" s="123">
        <v>4.0</v>
      </c>
      <c r="E12" s="177">
        <v>45909.0</v>
      </c>
      <c r="F12" s="177">
        <v>45912.0</v>
      </c>
      <c r="G12" s="122"/>
      <c r="H12" s="178"/>
      <c r="I12" s="179" t="s">
        <v>362</v>
      </c>
      <c r="J12" s="180" t="s">
        <v>550</v>
      </c>
      <c r="K12" s="44"/>
      <c r="M12" s="144"/>
    </row>
    <row r="13">
      <c r="A13" s="176" t="s">
        <v>373</v>
      </c>
      <c r="B13" s="123" t="s">
        <v>525</v>
      </c>
      <c r="C13" s="123" t="s">
        <v>182</v>
      </c>
      <c r="D13" s="123">
        <v>1.0</v>
      </c>
      <c r="E13" s="177">
        <v>45911.0</v>
      </c>
      <c r="F13" s="177">
        <v>45914.0</v>
      </c>
      <c r="G13" s="122"/>
      <c r="H13" s="178"/>
      <c r="I13" s="179" t="s">
        <v>362</v>
      </c>
      <c r="J13" s="180"/>
      <c r="K13" s="44"/>
      <c r="M13" s="144"/>
    </row>
    <row r="14">
      <c r="A14" s="176" t="s">
        <v>374</v>
      </c>
      <c r="B14" s="123" t="s">
        <v>525</v>
      </c>
      <c r="C14" s="123" t="s">
        <v>182</v>
      </c>
      <c r="D14" s="123">
        <v>4.0</v>
      </c>
      <c r="E14" s="177">
        <v>45911.0</v>
      </c>
      <c r="F14" s="177">
        <v>45914.0</v>
      </c>
      <c r="G14" s="122"/>
      <c r="H14" s="178"/>
      <c r="I14" s="179" t="s">
        <v>362</v>
      </c>
      <c r="J14" s="180"/>
      <c r="K14" s="44"/>
      <c r="M14" s="144"/>
    </row>
    <row r="15">
      <c r="A15" s="181" t="s">
        <v>375</v>
      </c>
      <c r="B15" s="123" t="s">
        <v>525</v>
      </c>
      <c r="C15" s="123" t="s">
        <v>182</v>
      </c>
      <c r="D15" s="123">
        <v>3.0</v>
      </c>
      <c r="E15" s="177">
        <v>45911.0</v>
      </c>
      <c r="F15" s="177">
        <v>45914.0</v>
      </c>
      <c r="G15" s="122"/>
      <c r="H15" s="178"/>
      <c r="I15" s="179" t="s">
        <v>362</v>
      </c>
      <c r="J15" s="182"/>
      <c r="K15" s="44"/>
      <c r="M15" s="144"/>
    </row>
    <row r="16">
      <c r="A16" s="183" t="s">
        <v>376</v>
      </c>
      <c r="B16" s="184" t="s">
        <v>525</v>
      </c>
      <c r="C16" s="184" t="s">
        <v>551</v>
      </c>
      <c r="D16" s="184">
        <v>5.0</v>
      </c>
      <c r="E16" s="185">
        <v>45913.0</v>
      </c>
      <c r="F16" s="185">
        <v>45916.0</v>
      </c>
      <c r="G16" s="186"/>
      <c r="H16" s="187"/>
      <c r="I16" s="188"/>
      <c r="J16" s="189"/>
      <c r="K16" s="190"/>
      <c r="M16" s="144"/>
    </row>
    <row r="17">
      <c r="A17" s="183" t="s">
        <v>552</v>
      </c>
      <c r="B17" s="184" t="s">
        <v>525</v>
      </c>
      <c r="C17" s="184" t="s">
        <v>551</v>
      </c>
      <c r="D17" s="184">
        <v>3.0</v>
      </c>
      <c r="E17" s="185">
        <v>45913.0</v>
      </c>
      <c r="F17" s="185">
        <v>45916.0</v>
      </c>
      <c r="G17" s="184"/>
      <c r="H17" s="187"/>
      <c r="I17" s="188"/>
      <c r="J17" s="189"/>
      <c r="K17" s="190"/>
      <c r="M17" s="144"/>
    </row>
    <row r="18">
      <c r="A18" s="191" t="s">
        <v>553</v>
      </c>
      <c r="B18" s="5" t="s">
        <v>525</v>
      </c>
      <c r="C18" s="5" t="s">
        <v>551</v>
      </c>
      <c r="D18" s="112"/>
      <c r="E18" s="192"/>
      <c r="F18" s="192"/>
      <c r="G18" s="112"/>
      <c r="H18" s="143"/>
      <c r="I18" s="193"/>
      <c r="J18" s="52"/>
      <c r="M18" s="144"/>
    </row>
    <row r="19">
      <c r="A19" s="191" t="s">
        <v>554</v>
      </c>
      <c r="B19" s="5" t="s">
        <v>525</v>
      </c>
      <c r="C19" s="5" t="s">
        <v>551</v>
      </c>
      <c r="D19" s="112"/>
      <c r="E19" s="192"/>
      <c r="F19" s="192"/>
      <c r="G19" s="112"/>
      <c r="H19" s="143"/>
      <c r="I19" s="193"/>
      <c r="J19" s="194"/>
      <c r="M19" s="144"/>
    </row>
    <row r="20">
      <c r="A20" s="191" t="s">
        <v>555</v>
      </c>
      <c r="B20" s="5" t="s">
        <v>525</v>
      </c>
      <c r="C20" s="5" t="s">
        <v>551</v>
      </c>
      <c r="D20" s="112"/>
      <c r="E20" s="192"/>
      <c r="F20" s="192"/>
      <c r="G20" s="112"/>
      <c r="H20" s="143"/>
      <c r="I20" s="193"/>
      <c r="J20" s="52"/>
      <c r="M20" s="144"/>
    </row>
    <row r="21">
      <c r="A21" s="195" t="s">
        <v>556</v>
      </c>
      <c r="B21" s="196" t="s">
        <v>525</v>
      </c>
      <c r="C21" s="196" t="s">
        <v>551</v>
      </c>
      <c r="D21" s="197"/>
      <c r="E21" s="198"/>
      <c r="F21" s="199"/>
      <c r="G21" s="200"/>
      <c r="H21" s="201"/>
      <c r="I21" s="202"/>
      <c r="J21" s="203"/>
      <c r="M21" s="144"/>
    </row>
    <row r="22">
      <c r="A22" s="195" t="s">
        <v>557</v>
      </c>
      <c r="B22" s="196" t="s">
        <v>525</v>
      </c>
      <c r="C22" s="196" t="s">
        <v>551</v>
      </c>
      <c r="D22" s="197"/>
      <c r="E22" s="198"/>
      <c r="F22" s="199"/>
      <c r="G22" s="200"/>
      <c r="H22" s="201"/>
      <c r="I22" s="202"/>
      <c r="J22" s="203"/>
      <c r="M22" s="144"/>
    </row>
    <row r="23">
      <c r="A23" s="195" t="s">
        <v>558</v>
      </c>
      <c r="B23" s="196" t="s">
        <v>549</v>
      </c>
      <c r="C23" s="196" t="s">
        <v>551</v>
      </c>
      <c r="D23" s="197"/>
      <c r="E23" s="198"/>
      <c r="F23" s="199"/>
      <c r="G23" s="200"/>
      <c r="H23" s="201"/>
      <c r="I23" s="202"/>
      <c r="J23" s="203"/>
      <c r="M23" s="144"/>
    </row>
    <row r="24">
      <c r="A24" s="195" t="s">
        <v>559</v>
      </c>
      <c r="B24" s="196" t="s">
        <v>549</v>
      </c>
      <c r="C24" s="196" t="s">
        <v>551</v>
      </c>
      <c r="D24" s="197"/>
      <c r="E24" s="198"/>
      <c r="F24" s="199"/>
      <c r="G24" s="200"/>
      <c r="H24" s="201"/>
      <c r="I24" s="202"/>
      <c r="J24" s="203"/>
      <c r="M24" s="144"/>
    </row>
    <row r="25">
      <c r="A25" s="195" t="s">
        <v>560</v>
      </c>
      <c r="B25" s="196" t="s">
        <v>525</v>
      </c>
      <c r="C25" s="196" t="s">
        <v>551</v>
      </c>
      <c r="D25" s="197"/>
      <c r="E25" s="198"/>
      <c r="F25" s="199"/>
      <c r="G25" s="200"/>
      <c r="H25" s="201"/>
      <c r="I25" s="202"/>
      <c r="J25" s="203"/>
      <c r="M25" s="144"/>
    </row>
    <row r="26">
      <c r="A26" s="204" t="s">
        <v>371</v>
      </c>
      <c r="B26" s="5" t="s">
        <v>525</v>
      </c>
      <c r="C26" s="5" t="s">
        <v>154</v>
      </c>
      <c r="D26" s="5">
        <v>3.0</v>
      </c>
      <c r="E26" s="192">
        <v>45909.0</v>
      </c>
      <c r="F26" s="192">
        <v>45912.0</v>
      </c>
      <c r="G26" s="112"/>
      <c r="H26" s="143"/>
      <c r="I26" s="193" t="s">
        <v>362</v>
      </c>
      <c r="J26" s="52" t="s">
        <v>561</v>
      </c>
      <c r="M26" s="144"/>
    </row>
    <row r="27">
      <c r="A27" s="191" t="s">
        <v>372</v>
      </c>
      <c r="B27" s="5" t="s">
        <v>525</v>
      </c>
      <c r="C27" s="5" t="s">
        <v>154</v>
      </c>
      <c r="D27" s="5">
        <v>5.0</v>
      </c>
      <c r="E27" s="192">
        <v>45909.0</v>
      </c>
      <c r="F27" s="192">
        <v>45912.0</v>
      </c>
      <c r="G27" s="112"/>
      <c r="H27" s="143"/>
      <c r="I27" s="193" t="s">
        <v>362</v>
      </c>
      <c r="J27" s="52" t="s">
        <v>562</v>
      </c>
      <c r="M27" s="144"/>
    </row>
    <row r="28">
      <c r="A28" s="191" t="s">
        <v>563</v>
      </c>
      <c r="B28" s="5" t="s">
        <v>525</v>
      </c>
      <c r="C28" s="5" t="s">
        <v>154</v>
      </c>
      <c r="D28" s="5">
        <v>3.0</v>
      </c>
      <c r="E28" s="192">
        <v>45903.0</v>
      </c>
      <c r="F28" s="192">
        <v>45908.0</v>
      </c>
      <c r="G28" s="112"/>
      <c r="H28" s="143"/>
      <c r="I28" s="193" t="s">
        <v>362</v>
      </c>
      <c r="J28" s="52" t="s">
        <v>564</v>
      </c>
      <c r="M28" s="144"/>
    </row>
    <row r="29">
      <c r="A29" s="191" t="s">
        <v>368</v>
      </c>
      <c r="B29" s="5" t="s">
        <v>525</v>
      </c>
      <c r="C29" s="5" t="s">
        <v>154</v>
      </c>
      <c r="D29" s="5">
        <v>3.0</v>
      </c>
      <c r="E29" s="192">
        <v>45906.0</v>
      </c>
      <c r="F29" s="192">
        <v>45909.0</v>
      </c>
      <c r="G29" s="112"/>
      <c r="H29" s="143"/>
      <c r="I29" s="193" t="s">
        <v>362</v>
      </c>
      <c r="J29" s="52" t="s">
        <v>565</v>
      </c>
      <c r="M29" s="144"/>
    </row>
    <row r="30">
      <c r="A30" s="191" t="s">
        <v>370</v>
      </c>
      <c r="B30" s="5" t="s">
        <v>525</v>
      </c>
      <c r="C30" s="5" t="s">
        <v>154</v>
      </c>
      <c r="D30" s="5">
        <v>3.0</v>
      </c>
      <c r="E30" s="192">
        <v>45906.0</v>
      </c>
      <c r="F30" s="192">
        <v>45909.0</v>
      </c>
      <c r="G30" s="112"/>
      <c r="H30" s="143"/>
      <c r="I30" s="193" t="s">
        <v>362</v>
      </c>
      <c r="J30" s="52" t="s">
        <v>566</v>
      </c>
      <c r="M30" s="144"/>
    </row>
    <row r="31">
      <c r="A31" s="191" t="s">
        <v>367</v>
      </c>
      <c r="B31" s="5" t="s">
        <v>525</v>
      </c>
      <c r="C31" s="5" t="s">
        <v>154</v>
      </c>
      <c r="D31" s="5">
        <v>5.0</v>
      </c>
      <c r="E31" s="192">
        <v>45903.0</v>
      </c>
      <c r="F31" s="192">
        <v>45906.0</v>
      </c>
      <c r="G31" s="112"/>
      <c r="H31" s="143"/>
      <c r="I31" s="193" t="s">
        <v>362</v>
      </c>
      <c r="J31" s="52" t="s">
        <v>567</v>
      </c>
      <c r="M31" s="144"/>
    </row>
    <row r="32">
      <c r="A32" s="204" t="s">
        <v>524</v>
      </c>
      <c r="B32" s="5" t="s">
        <v>525</v>
      </c>
      <c r="C32" s="5" t="s">
        <v>154</v>
      </c>
      <c r="D32" s="112"/>
      <c r="E32" s="192"/>
      <c r="F32" s="192"/>
      <c r="G32" s="112"/>
      <c r="H32" s="143"/>
      <c r="I32" s="193"/>
      <c r="J32" s="52"/>
      <c r="M32" s="144"/>
    </row>
    <row r="33">
      <c r="A33" s="204" t="s">
        <v>568</v>
      </c>
      <c r="B33" s="5" t="s">
        <v>525</v>
      </c>
      <c r="C33" s="5" t="s">
        <v>154</v>
      </c>
      <c r="D33" s="112"/>
      <c r="E33" s="192"/>
      <c r="F33" s="192"/>
      <c r="G33" s="112"/>
      <c r="H33" s="143"/>
      <c r="I33" s="193"/>
      <c r="J33" s="52"/>
      <c r="M33" s="144"/>
    </row>
    <row r="34">
      <c r="A34" s="204" t="s">
        <v>569</v>
      </c>
      <c r="B34" s="5" t="s">
        <v>525</v>
      </c>
      <c r="C34" s="5" t="s">
        <v>154</v>
      </c>
      <c r="D34" s="112"/>
      <c r="E34" s="192"/>
      <c r="F34" s="192"/>
      <c r="G34" s="112"/>
      <c r="H34" s="143"/>
      <c r="I34" s="193"/>
      <c r="J34" s="52"/>
      <c r="M34" s="144"/>
    </row>
    <row r="35">
      <c r="A35" s="204" t="s">
        <v>531</v>
      </c>
      <c r="B35" s="5" t="s">
        <v>525</v>
      </c>
      <c r="C35" s="5" t="s">
        <v>154</v>
      </c>
      <c r="D35" s="112"/>
      <c r="E35" s="192"/>
      <c r="F35" s="192"/>
      <c r="G35" s="112"/>
      <c r="H35" s="143"/>
      <c r="I35" s="193"/>
      <c r="J35" s="52"/>
      <c r="M35" s="144"/>
    </row>
    <row r="36">
      <c r="A36" s="204" t="s">
        <v>570</v>
      </c>
      <c r="B36" s="5" t="s">
        <v>525</v>
      </c>
      <c r="C36" s="5" t="s">
        <v>154</v>
      </c>
      <c r="D36" s="112"/>
      <c r="E36" s="192"/>
      <c r="F36" s="192"/>
      <c r="G36" s="112"/>
      <c r="H36" s="143"/>
      <c r="I36" s="193"/>
      <c r="J36" s="52"/>
      <c r="K36" s="52" t="s">
        <v>571</v>
      </c>
    </row>
    <row r="37">
      <c r="A37" s="204" t="s">
        <v>572</v>
      </c>
      <c r="B37" s="5" t="s">
        <v>525</v>
      </c>
      <c r="C37" s="5" t="s">
        <v>154</v>
      </c>
      <c r="D37" s="112"/>
      <c r="E37" s="192">
        <v>45882.0</v>
      </c>
      <c r="F37" s="192">
        <v>45885.0</v>
      </c>
      <c r="G37" s="5">
        <f t="shared" ref="G37:G38" si="1">TODAY()-E37</f>
        <v>267</v>
      </c>
      <c r="H37" s="143">
        <v>65.0</v>
      </c>
      <c r="I37" s="193"/>
      <c r="J37" s="52"/>
      <c r="M37" s="144"/>
    </row>
    <row r="38">
      <c r="A38" s="204" t="s">
        <v>573</v>
      </c>
      <c r="B38" s="5" t="s">
        <v>525</v>
      </c>
      <c r="C38" s="5" t="s">
        <v>154</v>
      </c>
      <c r="D38" s="112"/>
      <c r="E38" s="192">
        <v>45882.0</v>
      </c>
      <c r="F38" s="192">
        <v>45885.0</v>
      </c>
      <c r="G38" s="5">
        <f t="shared" si="1"/>
        <v>267</v>
      </c>
      <c r="H38" s="143">
        <v>65.0</v>
      </c>
      <c r="I38" s="193"/>
      <c r="J38" s="52"/>
      <c r="M38" s="144"/>
    </row>
    <row r="39">
      <c r="A39" s="204" t="s">
        <v>574</v>
      </c>
      <c r="B39" s="5" t="s">
        <v>525</v>
      </c>
      <c r="C39" s="5" t="s">
        <v>154</v>
      </c>
      <c r="D39" s="112"/>
      <c r="E39" s="192">
        <v>45883.0</v>
      </c>
      <c r="F39" s="192">
        <v>45886.0</v>
      </c>
      <c r="G39" s="112"/>
      <c r="H39" s="143">
        <v>65.0</v>
      </c>
      <c r="I39" s="193"/>
      <c r="J39" s="52"/>
      <c r="M39" s="144"/>
    </row>
    <row r="40">
      <c r="A40" s="191" t="s">
        <v>575</v>
      </c>
      <c r="B40" s="5" t="s">
        <v>525</v>
      </c>
      <c r="C40" s="5" t="s">
        <v>154</v>
      </c>
      <c r="D40" s="112"/>
      <c r="E40" s="192">
        <v>45877.0</v>
      </c>
      <c r="F40" s="192">
        <v>45880.0</v>
      </c>
      <c r="G40" s="112"/>
      <c r="H40" s="143">
        <v>60.0</v>
      </c>
      <c r="I40" s="193"/>
      <c r="J40" s="52"/>
      <c r="M40" s="144"/>
    </row>
    <row r="41">
      <c r="A41" s="191" t="s">
        <v>576</v>
      </c>
      <c r="B41" s="5" t="s">
        <v>525</v>
      </c>
      <c r="C41" s="5" t="s">
        <v>154</v>
      </c>
      <c r="D41" s="112"/>
      <c r="E41" s="192">
        <v>45877.0</v>
      </c>
      <c r="F41" s="192">
        <v>45880.0</v>
      </c>
      <c r="G41" s="112"/>
      <c r="H41" s="143">
        <v>60.0</v>
      </c>
      <c r="I41" s="193"/>
      <c r="J41" s="52"/>
      <c r="M41" s="144"/>
    </row>
    <row r="42">
      <c r="A42" s="191" t="s">
        <v>577</v>
      </c>
      <c r="B42" s="5" t="s">
        <v>525</v>
      </c>
      <c r="C42" s="5" t="s">
        <v>154</v>
      </c>
      <c r="D42" s="112"/>
      <c r="E42" s="192">
        <v>45873.0</v>
      </c>
      <c r="F42" s="192">
        <v>45876.0</v>
      </c>
      <c r="G42" s="5"/>
      <c r="H42" s="143">
        <v>60.0</v>
      </c>
      <c r="I42" s="193"/>
      <c r="J42" s="52"/>
      <c r="M42" s="144"/>
    </row>
    <row r="43">
      <c r="A43" s="191" t="s">
        <v>578</v>
      </c>
      <c r="B43" s="5" t="s">
        <v>525</v>
      </c>
      <c r="C43" s="5" t="s">
        <v>154</v>
      </c>
      <c r="D43" s="112"/>
      <c r="E43" s="192">
        <v>45873.0</v>
      </c>
      <c r="F43" s="192"/>
      <c r="G43" s="5"/>
      <c r="H43" s="143">
        <v>60.0</v>
      </c>
      <c r="I43" s="193"/>
      <c r="J43" s="52"/>
      <c r="M43" s="144"/>
    </row>
    <row r="44">
      <c r="A44" s="191" t="s">
        <v>579</v>
      </c>
      <c r="B44" s="5" t="s">
        <v>525</v>
      </c>
      <c r="C44" s="5" t="s">
        <v>154</v>
      </c>
      <c r="D44" s="112"/>
      <c r="E44" s="192">
        <v>45874.0</v>
      </c>
      <c r="F44" s="192"/>
      <c r="G44" s="112"/>
      <c r="H44" s="143">
        <v>60.0</v>
      </c>
      <c r="I44" s="193"/>
      <c r="J44" s="52"/>
      <c r="M44" s="144"/>
    </row>
    <row r="45">
      <c r="A45" s="191" t="s">
        <v>580</v>
      </c>
      <c r="B45" s="5" t="s">
        <v>525</v>
      </c>
      <c r="C45" s="5" t="s">
        <v>154</v>
      </c>
      <c r="D45" s="112"/>
      <c r="E45" s="192">
        <v>45875.0</v>
      </c>
      <c r="F45" s="192">
        <v>45877.0</v>
      </c>
      <c r="G45" s="112"/>
      <c r="H45" s="143">
        <v>60.0</v>
      </c>
      <c r="I45" s="193"/>
      <c r="J45" s="52" t="s">
        <v>581</v>
      </c>
      <c r="M45" s="144"/>
    </row>
    <row r="46">
      <c r="A46" s="191" t="s">
        <v>568</v>
      </c>
      <c r="B46" s="5" t="s">
        <v>525</v>
      </c>
      <c r="C46" s="5" t="s">
        <v>154</v>
      </c>
      <c r="D46" s="112"/>
      <c r="E46" s="192">
        <v>45866.0</v>
      </c>
      <c r="F46" s="192">
        <v>45872.0</v>
      </c>
      <c r="G46" s="112"/>
      <c r="H46" s="143">
        <v>60.0</v>
      </c>
      <c r="I46" s="193"/>
      <c r="J46" s="52" t="s">
        <v>582</v>
      </c>
      <c r="M46" s="144"/>
    </row>
    <row r="47">
      <c r="A47" s="191" t="s">
        <v>583</v>
      </c>
      <c r="B47" s="5" t="s">
        <v>525</v>
      </c>
      <c r="C47" s="5" t="s">
        <v>154</v>
      </c>
      <c r="D47" s="112"/>
      <c r="E47" s="192">
        <v>45869.0</v>
      </c>
      <c r="F47" s="192">
        <v>45872.0</v>
      </c>
      <c r="G47" s="112"/>
      <c r="H47" s="143">
        <v>60.0</v>
      </c>
      <c r="I47" s="193"/>
      <c r="J47" s="52" t="s">
        <v>584</v>
      </c>
      <c r="M47" s="144"/>
    </row>
    <row r="48">
      <c r="A48" s="191" t="s">
        <v>585</v>
      </c>
      <c r="B48" s="5" t="s">
        <v>525</v>
      </c>
      <c r="C48" s="5" t="s">
        <v>154</v>
      </c>
      <c r="D48" s="112"/>
      <c r="E48" s="192">
        <v>45869.0</v>
      </c>
      <c r="F48" s="192">
        <v>45872.0</v>
      </c>
      <c r="G48" s="112"/>
      <c r="H48" s="143">
        <v>60.0</v>
      </c>
      <c r="I48" s="193"/>
      <c r="J48" s="52" t="s">
        <v>586</v>
      </c>
      <c r="M48" s="144"/>
    </row>
    <row r="49">
      <c r="A49" s="191" t="s">
        <v>587</v>
      </c>
      <c r="B49" s="5" t="s">
        <v>525</v>
      </c>
      <c r="C49" s="5" t="s">
        <v>154</v>
      </c>
      <c r="D49" s="112"/>
      <c r="E49" s="192">
        <v>45869.0</v>
      </c>
      <c r="F49" s="192">
        <v>45872.0</v>
      </c>
      <c r="G49" s="112"/>
      <c r="H49" s="143">
        <v>60.0</v>
      </c>
      <c r="I49" s="193"/>
      <c r="J49" s="52" t="s">
        <v>588</v>
      </c>
      <c r="M49" s="144"/>
    </row>
    <row r="50">
      <c r="A50" s="191" t="s">
        <v>569</v>
      </c>
      <c r="B50" s="5" t="s">
        <v>525</v>
      </c>
      <c r="C50" s="5" t="s">
        <v>154</v>
      </c>
      <c r="D50" s="112"/>
      <c r="E50" s="192">
        <v>45866.0</v>
      </c>
      <c r="F50" s="192">
        <v>45871.0</v>
      </c>
      <c r="G50" s="5"/>
      <c r="H50" s="143">
        <v>60.0</v>
      </c>
      <c r="I50" s="193"/>
      <c r="J50" s="52" t="s">
        <v>589</v>
      </c>
      <c r="M50" s="144"/>
    </row>
    <row r="51">
      <c r="A51" s="42" t="s">
        <v>590</v>
      </c>
      <c r="B51" s="5" t="s">
        <v>525</v>
      </c>
      <c r="C51" s="5" t="s">
        <v>154</v>
      </c>
      <c r="D51" s="112"/>
      <c r="E51" s="192">
        <v>45853.0</v>
      </c>
      <c r="F51" s="192">
        <v>45856.0</v>
      </c>
      <c r="G51" s="112"/>
      <c r="H51" s="143">
        <v>90.0</v>
      </c>
      <c r="I51" s="193"/>
      <c r="J51" s="53" t="s">
        <v>591</v>
      </c>
      <c r="M51" s="144"/>
    </row>
    <row r="52">
      <c r="A52" s="108" t="s">
        <v>592</v>
      </c>
      <c r="B52" s="5" t="s">
        <v>525</v>
      </c>
      <c r="C52" s="5" t="s">
        <v>154</v>
      </c>
      <c r="D52" s="112"/>
      <c r="E52" s="192">
        <v>45839.0</v>
      </c>
      <c r="F52" s="192">
        <v>45852.0</v>
      </c>
      <c r="G52" s="112"/>
      <c r="H52" s="143"/>
      <c r="I52" s="193"/>
      <c r="J52" s="53" t="s">
        <v>593</v>
      </c>
      <c r="M52" s="144"/>
    </row>
    <row r="53">
      <c r="A53" s="42" t="s">
        <v>594</v>
      </c>
      <c r="B53" s="5" t="s">
        <v>549</v>
      </c>
      <c r="C53" s="5" t="s">
        <v>154</v>
      </c>
      <c r="D53" s="112"/>
      <c r="E53" s="192">
        <v>45833.0</v>
      </c>
      <c r="F53" s="192">
        <v>45841.0</v>
      </c>
      <c r="G53" s="112"/>
      <c r="H53" s="143">
        <v>70.0</v>
      </c>
      <c r="I53" s="193"/>
      <c r="J53" s="53" t="s">
        <v>595</v>
      </c>
      <c r="M53" s="144"/>
    </row>
    <row r="54">
      <c r="A54" s="42" t="s">
        <v>596</v>
      </c>
      <c r="B54" s="5" t="s">
        <v>549</v>
      </c>
      <c r="C54" s="5" t="s">
        <v>154</v>
      </c>
      <c r="D54" s="112"/>
      <c r="E54" s="192">
        <v>45833.0</v>
      </c>
      <c r="F54" s="192">
        <v>45836.0</v>
      </c>
      <c r="G54" s="112"/>
      <c r="H54" s="143">
        <v>60.0</v>
      </c>
      <c r="I54" s="193"/>
      <c r="J54" s="53" t="s">
        <v>597</v>
      </c>
      <c r="M54" s="144"/>
    </row>
    <row r="55">
      <c r="A55" s="42" t="s">
        <v>598</v>
      </c>
      <c r="B55" s="5" t="s">
        <v>525</v>
      </c>
      <c r="C55" s="5" t="s">
        <v>154</v>
      </c>
      <c r="D55" s="112"/>
      <c r="E55" s="192">
        <v>45833.0</v>
      </c>
      <c r="F55" s="192">
        <v>45836.0</v>
      </c>
      <c r="G55" s="112"/>
      <c r="H55" s="143">
        <v>60.0</v>
      </c>
      <c r="I55" s="193"/>
      <c r="J55" s="53" t="s">
        <v>599</v>
      </c>
      <c r="M55" s="144"/>
    </row>
    <row r="56">
      <c r="A56" s="191" t="s">
        <v>600</v>
      </c>
      <c r="B56" s="5" t="s">
        <v>525</v>
      </c>
      <c r="C56" s="5" t="s">
        <v>154</v>
      </c>
      <c r="D56" s="112"/>
      <c r="E56" s="192">
        <v>45825.0</v>
      </c>
      <c r="F56" s="192">
        <v>45832.0</v>
      </c>
      <c r="G56" s="5">
        <f t="shared" ref="G56:G61" si="2">F56-E56</f>
        <v>7</v>
      </c>
      <c r="H56" s="143"/>
      <c r="I56" s="193"/>
      <c r="J56" s="53" t="s">
        <v>601</v>
      </c>
      <c r="M56" s="144"/>
    </row>
    <row r="57">
      <c r="A57" s="204" t="s">
        <v>602</v>
      </c>
      <c r="B57" s="5" t="s">
        <v>525</v>
      </c>
      <c r="C57" s="5" t="s">
        <v>154</v>
      </c>
      <c r="D57" s="112"/>
      <c r="E57" s="192">
        <v>45829.0</v>
      </c>
      <c r="F57" s="192">
        <v>45832.0</v>
      </c>
      <c r="G57" s="5">
        <f t="shared" si="2"/>
        <v>3</v>
      </c>
      <c r="H57" s="143"/>
      <c r="I57" s="193"/>
      <c r="J57" s="53" t="s">
        <v>603</v>
      </c>
      <c r="M57" s="144"/>
    </row>
    <row r="58">
      <c r="A58" s="191" t="s">
        <v>604</v>
      </c>
      <c r="B58" s="5" t="s">
        <v>525</v>
      </c>
      <c r="C58" s="5" t="s">
        <v>154</v>
      </c>
      <c r="D58" s="112"/>
      <c r="E58" s="192">
        <v>45825.0</v>
      </c>
      <c r="F58" s="192">
        <v>45829.0</v>
      </c>
      <c r="G58" s="5">
        <f t="shared" si="2"/>
        <v>4</v>
      </c>
      <c r="H58" s="143">
        <v>55.0</v>
      </c>
      <c r="I58" s="193"/>
      <c r="J58" s="53" t="s">
        <v>605</v>
      </c>
      <c r="M58" s="144"/>
    </row>
    <row r="59">
      <c r="A59" s="42" t="s">
        <v>606</v>
      </c>
      <c r="B59" s="5" t="s">
        <v>525</v>
      </c>
      <c r="C59" s="5" t="s">
        <v>154</v>
      </c>
      <c r="D59" s="112"/>
      <c r="E59" s="192">
        <v>45817.0</v>
      </c>
      <c r="F59" s="192">
        <v>45828.0</v>
      </c>
      <c r="G59" s="5">
        <f t="shared" si="2"/>
        <v>11</v>
      </c>
      <c r="H59" s="143">
        <v>75.0</v>
      </c>
      <c r="I59" s="193"/>
      <c r="J59" s="53" t="s">
        <v>607</v>
      </c>
      <c r="M59" s="144"/>
    </row>
    <row r="60">
      <c r="A60" s="191" t="s">
        <v>608</v>
      </c>
      <c r="B60" s="5" t="s">
        <v>525</v>
      </c>
      <c r="C60" s="5" t="s">
        <v>154</v>
      </c>
      <c r="D60" s="112"/>
      <c r="E60" s="192">
        <v>45821.0</v>
      </c>
      <c r="F60" s="192">
        <v>45823.0</v>
      </c>
      <c r="G60" s="5">
        <f t="shared" si="2"/>
        <v>2</v>
      </c>
      <c r="H60" s="143">
        <v>70.0</v>
      </c>
      <c r="I60" s="193"/>
      <c r="J60" s="53" t="s">
        <v>609</v>
      </c>
      <c r="M60" s="144"/>
    </row>
    <row r="61">
      <c r="A61" s="191" t="s">
        <v>610</v>
      </c>
      <c r="B61" s="5" t="s">
        <v>525</v>
      </c>
      <c r="C61" s="5" t="s">
        <v>154</v>
      </c>
      <c r="D61" s="112"/>
      <c r="E61" s="192">
        <v>45821.0</v>
      </c>
      <c r="F61" s="192">
        <v>45823.0</v>
      </c>
      <c r="G61" s="5">
        <f t="shared" si="2"/>
        <v>2</v>
      </c>
      <c r="H61" s="143">
        <v>70.0</v>
      </c>
      <c r="I61" s="193"/>
      <c r="J61" s="53" t="s">
        <v>609</v>
      </c>
      <c r="M61" s="144"/>
    </row>
    <row r="62">
      <c r="A62" s="42" t="s">
        <v>611</v>
      </c>
      <c r="B62" s="5" t="s">
        <v>549</v>
      </c>
      <c r="C62" s="5" t="s">
        <v>154</v>
      </c>
      <c r="D62" s="112"/>
      <c r="E62" s="192"/>
      <c r="F62" s="192"/>
      <c r="G62" s="112"/>
      <c r="H62" s="143"/>
      <c r="I62" s="193"/>
      <c r="J62" s="53"/>
      <c r="M62" s="144"/>
    </row>
    <row r="63">
      <c r="A63" s="195" t="s">
        <v>612</v>
      </c>
      <c r="B63" s="196" t="s">
        <v>549</v>
      </c>
      <c r="C63" s="5" t="s">
        <v>154</v>
      </c>
      <c r="D63" s="112"/>
      <c r="E63" s="192"/>
      <c r="F63" s="192"/>
      <c r="G63" s="112"/>
      <c r="H63" s="143"/>
      <c r="I63" s="193"/>
      <c r="J63" s="53"/>
      <c r="M63" s="144"/>
    </row>
    <row r="64">
      <c r="A64" s="205" t="s">
        <v>613</v>
      </c>
      <c r="B64" s="196" t="s">
        <v>525</v>
      </c>
      <c r="C64" s="5" t="s">
        <v>154</v>
      </c>
      <c r="D64" s="112"/>
      <c r="E64" s="192">
        <v>45818.0</v>
      </c>
      <c r="F64" s="192">
        <v>45821.0</v>
      </c>
      <c r="G64" s="5">
        <f t="shared" ref="G64:G70" si="3">F64-E64</f>
        <v>3</v>
      </c>
      <c r="H64" s="143"/>
      <c r="I64" s="193"/>
      <c r="J64" s="53" t="s">
        <v>609</v>
      </c>
      <c r="M64" s="144"/>
    </row>
    <row r="65">
      <c r="A65" s="42" t="s">
        <v>614</v>
      </c>
      <c r="B65" s="5" t="s">
        <v>549</v>
      </c>
      <c r="C65" s="5" t="s">
        <v>154</v>
      </c>
      <c r="D65" s="112"/>
      <c r="E65" s="192">
        <v>45817.0</v>
      </c>
      <c r="F65" s="192">
        <v>45819.0</v>
      </c>
      <c r="G65" s="5">
        <f t="shared" si="3"/>
        <v>2</v>
      </c>
      <c r="H65" s="143"/>
      <c r="I65" s="193"/>
      <c r="J65" s="53" t="s">
        <v>615</v>
      </c>
      <c r="M65" s="144"/>
    </row>
    <row r="66">
      <c r="A66" s="42" t="s">
        <v>616</v>
      </c>
      <c r="B66" s="5" t="s">
        <v>549</v>
      </c>
      <c r="C66" s="5" t="s">
        <v>154</v>
      </c>
      <c r="D66" s="112"/>
      <c r="E66" s="192">
        <v>45813.0</v>
      </c>
      <c r="F66" s="192">
        <v>45816.0</v>
      </c>
      <c r="G66" s="5">
        <f t="shared" si="3"/>
        <v>3</v>
      </c>
      <c r="H66" s="143"/>
      <c r="I66" s="193"/>
      <c r="J66" s="53"/>
      <c r="M66" s="144"/>
    </row>
    <row r="67">
      <c r="A67" s="42" t="s">
        <v>617</v>
      </c>
      <c r="B67" s="5" t="s">
        <v>549</v>
      </c>
      <c r="C67" s="5" t="s">
        <v>154</v>
      </c>
      <c r="D67" s="112"/>
      <c r="E67" s="192">
        <v>45813.0</v>
      </c>
      <c r="F67" s="192">
        <v>45816.0</v>
      </c>
      <c r="G67" s="5">
        <f t="shared" si="3"/>
        <v>3</v>
      </c>
      <c r="H67" s="143"/>
      <c r="I67" s="193"/>
      <c r="J67" s="53"/>
      <c r="M67" s="144"/>
    </row>
    <row r="68">
      <c r="A68" s="206" t="s">
        <v>618</v>
      </c>
      <c r="B68" s="5" t="s">
        <v>525</v>
      </c>
      <c r="C68" s="5" t="s">
        <v>154</v>
      </c>
      <c r="D68" s="112"/>
      <c r="E68" s="192">
        <v>45813.0</v>
      </c>
      <c r="F68" s="192">
        <v>45816.0</v>
      </c>
      <c r="G68" s="5">
        <f t="shared" si="3"/>
        <v>3</v>
      </c>
      <c r="H68" s="143"/>
      <c r="I68" s="193"/>
      <c r="J68" s="53"/>
      <c r="M68" s="144"/>
    </row>
    <row r="69">
      <c r="A69" s="42" t="s">
        <v>619</v>
      </c>
      <c r="B69" s="5" t="s">
        <v>525</v>
      </c>
      <c r="C69" s="5" t="s">
        <v>154</v>
      </c>
      <c r="D69" s="112"/>
      <c r="E69" s="192">
        <v>45813.0</v>
      </c>
      <c r="F69" s="192">
        <v>45816.0</v>
      </c>
      <c r="G69" s="5">
        <f t="shared" si="3"/>
        <v>3</v>
      </c>
      <c r="H69" s="143"/>
      <c r="I69" s="193"/>
      <c r="J69" s="53"/>
      <c r="M69" s="144"/>
    </row>
    <row r="70">
      <c r="A70" s="191" t="s">
        <v>620</v>
      </c>
      <c r="B70" s="5" t="s">
        <v>525</v>
      </c>
      <c r="C70" s="5" t="s">
        <v>154</v>
      </c>
      <c r="D70" s="112"/>
      <c r="E70" s="192">
        <v>45813.0</v>
      </c>
      <c r="F70" s="192">
        <v>45816.0</v>
      </c>
      <c r="G70" s="5">
        <f t="shared" si="3"/>
        <v>3</v>
      </c>
      <c r="H70" s="143"/>
      <c r="I70" s="193"/>
      <c r="J70" s="56"/>
      <c r="M70" s="144"/>
    </row>
    <row r="71">
      <c r="A71" s="195" t="s">
        <v>621</v>
      </c>
      <c r="B71" s="196" t="s">
        <v>525</v>
      </c>
      <c r="C71" s="196" t="s">
        <v>154</v>
      </c>
      <c r="D71" s="196"/>
      <c r="E71" s="207" t="s">
        <v>622</v>
      </c>
      <c r="F71" s="207" t="s">
        <v>622</v>
      </c>
      <c r="G71" s="196"/>
      <c r="H71" s="208"/>
      <c r="I71" s="209"/>
      <c r="J71" s="210"/>
      <c r="M71" s="144"/>
    </row>
    <row r="72">
      <c r="A72" s="195" t="s">
        <v>623</v>
      </c>
      <c r="B72" s="196" t="s">
        <v>525</v>
      </c>
      <c r="C72" s="196" t="s">
        <v>154</v>
      </c>
      <c r="D72" s="196"/>
      <c r="E72" s="207" t="s">
        <v>622</v>
      </c>
      <c r="F72" s="207" t="s">
        <v>622</v>
      </c>
      <c r="G72" s="196"/>
      <c r="H72" s="208"/>
      <c r="I72" s="209"/>
      <c r="J72" s="210"/>
      <c r="M72" s="144"/>
    </row>
    <row r="73">
      <c r="A73" s="195" t="s">
        <v>624</v>
      </c>
      <c r="B73" s="196" t="s">
        <v>525</v>
      </c>
      <c r="C73" s="196" t="s">
        <v>154</v>
      </c>
      <c r="D73" s="196"/>
      <c r="E73" s="207" t="s">
        <v>622</v>
      </c>
      <c r="F73" s="207" t="s">
        <v>622</v>
      </c>
      <c r="G73" s="196"/>
      <c r="H73" s="208"/>
      <c r="I73" s="209"/>
      <c r="J73" s="210"/>
      <c r="M73" s="144"/>
    </row>
    <row r="74">
      <c r="A74" s="195" t="s">
        <v>625</v>
      </c>
      <c r="B74" s="196" t="s">
        <v>525</v>
      </c>
      <c r="C74" s="196" t="s">
        <v>154</v>
      </c>
      <c r="D74" s="196"/>
      <c r="E74" s="207" t="s">
        <v>622</v>
      </c>
      <c r="F74" s="207" t="s">
        <v>622</v>
      </c>
      <c r="G74" s="196"/>
      <c r="H74" s="208"/>
      <c r="I74" s="209"/>
      <c r="J74" s="210"/>
      <c r="M74" s="144"/>
    </row>
    <row r="75">
      <c r="A75" s="195" t="s">
        <v>626</v>
      </c>
      <c r="B75" s="196" t="s">
        <v>525</v>
      </c>
      <c r="C75" s="196" t="s">
        <v>154</v>
      </c>
      <c r="D75" s="196"/>
      <c r="E75" s="207" t="s">
        <v>622</v>
      </c>
      <c r="F75" s="207" t="s">
        <v>622</v>
      </c>
      <c r="G75" s="196"/>
      <c r="H75" s="208"/>
      <c r="I75" s="209"/>
      <c r="J75" s="211"/>
      <c r="M75" s="144"/>
    </row>
    <row r="76">
      <c r="A76" s="195" t="s">
        <v>627</v>
      </c>
      <c r="B76" s="196" t="s">
        <v>549</v>
      </c>
      <c r="C76" s="196" t="s">
        <v>154</v>
      </c>
      <c r="D76" s="196"/>
      <c r="E76" s="207" t="s">
        <v>622</v>
      </c>
      <c r="F76" s="207" t="s">
        <v>622</v>
      </c>
      <c r="G76" s="196"/>
      <c r="H76" s="208"/>
      <c r="I76" s="209"/>
      <c r="J76" s="211"/>
      <c r="M76" s="144"/>
    </row>
    <row r="77">
      <c r="A77" s="195" t="s">
        <v>628</v>
      </c>
      <c r="B77" s="196" t="s">
        <v>549</v>
      </c>
      <c r="C77" s="196" t="s">
        <v>154</v>
      </c>
      <c r="D77" s="196"/>
      <c r="E77" s="207" t="s">
        <v>622</v>
      </c>
      <c r="F77" s="207" t="s">
        <v>622</v>
      </c>
      <c r="G77" s="196"/>
      <c r="H77" s="208"/>
      <c r="I77" s="209"/>
      <c r="J77" s="210"/>
      <c r="M77" s="144"/>
    </row>
    <row r="78">
      <c r="A78" s="195" t="s">
        <v>629</v>
      </c>
      <c r="B78" s="196" t="s">
        <v>549</v>
      </c>
      <c r="C78" s="196" t="s">
        <v>154</v>
      </c>
      <c r="D78" s="196"/>
      <c r="E78" s="207" t="s">
        <v>622</v>
      </c>
      <c r="F78" s="207" t="s">
        <v>622</v>
      </c>
      <c r="G78" s="196"/>
      <c r="H78" s="208"/>
      <c r="I78" s="209"/>
      <c r="J78" s="210"/>
      <c r="M78" s="144"/>
    </row>
    <row r="79">
      <c r="A79" s="195" t="s">
        <v>630</v>
      </c>
      <c r="B79" s="196" t="s">
        <v>549</v>
      </c>
      <c r="C79" s="196" t="s">
        <v>154</v>
      </c>
      <c r="D79" s="196"/>
      <c r="E79" s="207" t="s">
        <v>622</v>
      </c>
      <c r="F79" s="207" t="s">
        <v>622</v>
      </c>
      <c r="G79" s="196"/>
      <c r="H79" s="208"/>
      <c r="I79" s="209"/>
      <c r="J79" s="210"/>
      <c r="M79" s="144"/>
    </row>
    <row r="80">
      <c r="B80" s="8"/>
      <c r="C80" s="8"/>
      <c r="D80" s="8"/>
      <c r="G80" s="8"/>
      <c r="H80" s="144"/>
      <c r="I80" s="212"/>
      <c r="J80" s="56"/>
      <c r="M80" s="144"/>
    </row>
    <row r="81">
      <c r="B81" s="8"/>
      <c r="C81" s="8"/>
      <c r="D81" s="8"/>
      <c r="G81" s="8"/>
      <c r="H81" s="144"/>
      <c r="I81" s="212"/>
      <c r="J81" s="56"/>
      <c r="M81" s="144"/>
    </row>
    <row r="82">
      <c r="B82" s="8"/>
      <c r="C82" s="8"/>
      <c r="D82" s="8"/>
      <c r="G82" s="8"/>
      <c r="H82" s="144"/>
      <c r="I82" s="212"/>
      <c r="J82" s="56"/>
      <c r="M82" s="144"/>
    </row>
    <row r="83">
      <c r="B83" s="8"/>
      <c r="C83" s="213">
        <f>7/62</f>
        <v>0.1129032258</v>
      </c>
      <c r="D83" s="8"/>
      <c r="G83" s="8"/>
      <c r="H83" s="144"/>
      <c r="I83" s="212"/>
      <c r="J83" s="56"/>
      <c r="M83" s="144"/>
    </row>
    <row r="84">
      <c r="B84" s="8"/>
      <c r="C84" s="8"/>
      <c r="D84" s="8"/>
      <c r="G84" s="8"/>
      <c r="H84" s="144"/>
      <c r="I84" s="212"/>
      <c r="J84" s="56"/>
      <c r="M84" s="144"/>
    </row>
    <row r="85">
      <c r="B85" s="8"/>
      <c r="C85" s="8"/>
      <c r="D85" s="8"/>
      <c r="G85" s="8"/>
      <c r="H85" s="144"/>
      <c r="I85" s="212"/>
      <c r="J85" s="56"/>
      <c r="M85" s="144"/>
    </row>
    <row r="86">
      <c r="B86" s="8"/>
      <c r="C86" s="8"/>
      <c r="D86" s="8"/>
      <c r="G86" s="8"/>
      <c r="H86" s="144"/>
      <c r="I86" s="212"/>
      <c r="J86" s="56"/>
      <c r="M86" s="144"/>
    </row>
    <row r="87">
      <c r="B87" s="8"/>
      <c r="C87" s="8"/>
      <c r="D87" s="8"/>
      <c r="G87" s="8"/>
      <c r="H87" s="144"/>
      <c r="I87" s="212"/>
      <c r="J87" s="56"/>
      <c r="M87" s="144"/>
    </row>
    <row r="88">
      <c r="B88" s="8"/>
      <c r="C88" s="8"/>
      <c r="D88" s="8"/>
      <c r="G88" s="8"/>
      <c r="H88" s="144"/>
      <c r="I88" s="212"/>
      <c r="J88" s="56"/>
      <c r="M88" s="144"/>
    </row>
    <row r="89">
      <c r="B89" s="8"/>
      <c r="C89" s="8"/>
      <c r="D89" s="8"/>
      <c r="G89" s="8"/>
      <c r="H89" s="144"/>
      <c r="I89" s="212"/>
      <c r="J89" s="56"/>
      <c r="M89" s="144"/>
    </row>
    <row r="90">
      <c r="B90" s="8"/>
      <c r="C90" s="8"/>
      <c r="D90" s="8"/>
      <c r="G90" s="8"/>
      <c r="H90" s="144"/>
      <c r="I90" s="212"/>
      <c r="J90" s="56"/>
      <c r="M90" s="144"/>
    </row>
    <row r="91">
      <c r="B91" s="8"/>
      <c r="C91" s="8"/>
      <c r="D91" s="8"/>
      <c r="G91" s="8"/>
      <c r="H91" s="144"/>
      <c r="I91" s="212"/>
      <c r="J91" s="56"/>
      <c r="M91" s="144"/>
    </row>
    <row r="92">
      <c r="B92" s="8"/>
      <c r="C92" s="8"/>
      <c r="D92" s="8"/>
      <c r="G92" s="8"/>
      <c r="H92" s="144"/>
      <c r="I92" s="212"/>
      <c r="J92" s="56"/>
      <c r="M92" s="144"/>
    </row>
    <row r="93">
      <c r="B93" s="8"/>
      <c r="C93" s="8"/>
      <c r="D93" s="8"/>
      <c r="G93" s="8"/>
      <c r="H93" s="144"/>
      <c r="I93" s="212"/>
      <c r="J93" s="56"/>
      <c r="M93" s="144"/>
    </row>
    <row r="94">
      <c r="B94" s="8"/>
      <c r="C94" s="8"/>
      <c r="D94" s="8"/>
      <c r="G94" s="8"/>
      <c r="H94" s="144"/>
      <c r="I94" s="212"/>
      <c r="J94" s="56"/>
      <c r="M94" s="144"/>
    </row>
    <row r="95">
      <c r="B95" s="8"/>
      <c r="C95" s="8"/>
      <c r="D95" s="8"/>
      <c r="G95" s="8"/>
      <c r="H95" s="144"/>
      <c r="I95" s="212"/>
      <c r="J95" s="56"/>
      <c r="M95" s="144"/>
    </row>
    <row r="96">
      <c r="B96" s="8"/>
      <c r="C96" s="8"/>
      <c r="D96" s="8"/>
      <c r="G96" s="8"/>
      <c r="H96" s="144"/>
      <c r="I96" s="212"/>
      <c r="J96" s="56"/>
      <c r="M96" s="144"/>
    </row>
    <row r="97">
      <c r="B97" s="8"/>
      <c r="C97" s="8"/>
      <c r="D97" s="8"/>
      <c r="G97" s="8"/>
      <c r="H97" s="144"/>
      <c r="I97" s="212"/>
      <c r="J97" s="56"/>
      <c r="M97" s="144"/>
    </row>
    <row r="98">
      <c r="B98" s="8"/>
      <c r="C98" s="8"/>
      <c r="D98" s="8"/>
      <c r="G98" s="8"/>
      <c r="H98" s="144"/>
      <c r="I98" s="212"/>
      <c r="J98" s="56"/>
      <c r="M98" s="144"/>
    </row>
    <row r="99">
      <c r="B99" s="8"/>
      <c r="C99" s="8"/>
      <c r="D99" s="8"/>
      <c r="G99" s="8"/>
      <c r="H99" s="144"/>
      <c r="I99" s="212"/>
      <c r="J99" s="56"/>
      <c r="M99" s="144"/>
    </row>
    <row r="100">
      <c r="B100" s="8"/>
      <c r="C100" s="8"/>
      <c r="D100" s="8"/>
      <c r="G100" s="8"/>
      <c r="H100" s="144"/>
      <c r="I100" s="212"/>
      <c r="J100" s="56"/>
      <c r="M100" s="144"/>
    </row>
    <row r="101">
      <c r="B101" s="8"/>
      <c r="C101" s="8"/>
      <c r="D101" s="8"/>
      <c r="G101" s="8"/>
      <c r="H101" s="144"/>
      <c r="I101" s="212"/>
      <c r="J101" s="56"/>
      <c r="M101" s="144"/>
    </row>
    <row r="102">
      <c r="B102" s="8"/>
      <c r="C102" s="8"/>
      <c r="D102" s="8"/>
      <c r="G102" s="8"/>
      <c r="H102" s="144"/>
      <c r="I102" s="212"/>
      <c r="J102" s="56"/>
      <c r="M102" s="144"/>
    </row>
    <row r="103">
      <c r="B103" s="8"/>
      <c r="C103" s="8"/>
      <c r="D103" s="8"/>
      <c r="G103" s="8"/>
      <c r="H103" s="144"/>
      <c r="I103" s="212"/>
      <c r="J103" s="56"/>
      <c r="M103" s="144"/>
    </row>
    <row r="104">
      <c r="B104" s="8"/>
      <c r="C104" s="8"/>
      <c r="D104" s="8"/>
      <c r="G104" s="8"/>
      <c r="H104" s="144"/>
      <c r="I104" s="212"/>
      <c r="J104" s="56"/>
      <c r="M104" s="144"/>
    </row>
    <row r="105">
      <c r="B105" s="8"/>
      <c r="C105" s="8"/>
      <c r="D105" s="8"/>
      <c r="G105" s="8"/>
      <c r="H105" s="144"/>
      <c r="I105" s="212"/>
      <c r="J105" s="56"/>
      <c r="M105" s="144"/>
    </row>
    <row r="106">
      <c r="B106" s="8"/>
      <c r="C106" s="8"/>
      <c r="D106" s="8"/>
      <c r="G106" s="8"/>
      <c r="H106" s="144"/>
      <c r="I106" s="212"/>
      <c r="J106" s="56"/>
      <c r="M106" s="144"/>
    </row>
    <row r="107">
      <c r="B107" s="8"/>
      <c r="C107" s="8"/>
      <c r="D107" s="8"/>
      <c r="G107" s="8"/>
      <c r="H107" s="144"/>
      <c r="I107" s="212"/>
      <c r="J107" s="56"/>
      <c r="M107" s="144"/>
    </row>
    <row r="108">
      <c r="B108" s="8"/>
      <c r="C108" s="8"/>
      <c r="D108" s="8"/>
      <c r="G108" s="8"/>
      <c r="H108" s="144"/>
      <c r="I108" s="212"/>
      <c r="J108" s="56"/>
      <c r="M108" s="144"/>
    </row>
    <row r="109">
      <c r="B109" s="8"/>
      <c r="C109" s="8"/>
      <c r="D109" s="8"/>
      <c r="G109" s="8"/>
      <c r="H109" s="144"/>
      <c r="I109" s="212"/>
      <c r="J109" s="56"/>
      <c r="M109" s="144"/>
    </row>
    <row r="110">
      <c r="B110" s="8"/>
      <c r="C110" s="8"/>
      <c r="D110" s="8"/>
      <c r="G110" s="8"/>
      <c r="H110" s="144"/>
      <c r="I110" s="212"/>
      <c r="J110" s="56"/>
      <c r="M110" s="144"/>
    </row>
    <row r="111">
      <c r="B111" s="8"/>
      <c r="C111" s="8"/>
      <c r="D111" s="8"/>
      <c r="G111" s="8"/>
      <c r="H111" s="144"/>
      <c r="I111" s="212"/>
      <c r="J111" s="56"/>
      <c r="M111" s="144"/>
    </row>
    <row r="112">
      <c r="B112" s="8"/>
      <c r="C112" s="8"/>
      <c r="D112" s="8"/>
      <c r="G112" s="8"/>
      <c r="H112" s="144"/>
      <c r="I112" s="212"/>
      <c r="J112" s="56"/>
      <c r="M112" s="144"/>
    </row>
    <row r="113">
      <c r="B113" s="8"/>
      <c r="C113" s="8"/>
      <c r="D113" s="8"/>
      <c r="G113" s="8"/>
      <c r="H113" s="144"/>
      <c r="I113" s="212"/>
      <c r="J113" s="56"/>
      <c r="M113" s="144"/>
    </row>
    <row r="114">
      <c r="B114" s="8"/>
      <c r="C114" s="8"/>
      <c r="D114" s="8"/>
      <c r="G114" s="8"/>
      <c r="H114" s="144"/>
      <c r="I114" s="212"/>
      <c r="J114" s="56"/>
      <c r="M114" s="144"/>
    </row>
    <row r="115">
      <c r="B115" s="8"/>
      <c r="C115" s="8"/>
      <c r="D115" s="8"/>
      <c r="G115" s="8"/>
      <c r="H115" s="144"/>
      <c r="I115" s="212"/>
      <c r="J115" s="56"/>
      <c r="M115" s="144"/>
    </row>
    <row r="116">
      <c r="B116" s="8"/>
      <c r="C116" s="8"/>
      <c r="D116" s="8"/>
      <c r="G116" s="8"/>
      <c r="H116" s="144"/>
      <c r="I116" s="212"/>
      <c r="J116" s="56"/>
      <c r="M116" s="144"/>
    </row>
    <row r="117">
      <c r="B117" s="8"/>
      <c r="C117" s="8"/>
      <c r="D117" s="8"/>
      <c r="G117" s="8"/>
      <c r="H117" s="144"/>
      <c r="I117" s="212"/>
      <c r="J117" s="56"/>
      <c r="M117" s="144"/>
    </row>
    <row r="118">
      <c r="B118" s="8"/>
      <c r="C118" s="8"/>
      <c r="D118" s="8"/>
      <c r="G118" s="8"/>
      <c r="H118" s="144"/>
      <c r="I118" s="212"/>
      <c r="J118" s="56"/>
      <c r="M118" s="144"/>
    </row>
    <row r="119">
      <c r="B119" s="8"/>
      <c r="C119" s="8"/>
      <c r="D119" s="8"/>
      <c r="G119" s="8"/>
      <c r="H119" s="144"/>
      <c r="I119" s="212"/>
      <c r="J119" s="56"/>
      <c r="M119" s="144"/>
    </row>
    <row r="120">
      <c r="B120" s="8"/>
      <c r="C120" s="8"/>
      <c r="D120" s="8"/>
      <c r="G120" s="8"/>
      <c r="H120" s="144"/>
      <c r="I120" s="212"/>
      <c r="J120" s="56"/>
      <c r="M120" s="144"/>
    </row>
    <row r="121">
      <c r="B121" s="8"/>
      <c r="C121" s="8"/>
      <c r="D121" s="8"/>
      <c r="G121" s="8"/>
      <c r="H121" s="144"/>
      <c r="I121" s="212"/>
      <c r="J121" s="56"/>
      <c r="M121" s="144"/>
    </row>
    <row r="122">
      <c r="B122" s="8"/>
      <c r="C122" s="8"/>
      <c r="D122" s="8"/>
      <c r="G122" s="8"/>
      <c r="H122" s="144"/>
      <c r="I122" s="212"/>
      <c r="J122" s="56"/>
      <c r="M122" s="144"/>
    </row>
    <row r="123">
      <c r="B123" s="8"/>
      <c r="C123" s="8"/>
      <c r="D123" s="8"/>
      <c r="G123" s="8"/>
      <c r="H123" s="144"/>
      <c r="I123" s="212"/>
      <c r="J123" s="56"/>
      <c r="M123" s="144"/>
    </row>
    <row r="124">
      <c r="B124" s="8"/>
      <c r="C124" s="8"/>
      <c r="D124" s="8"/>
      <c r="G124" s="8"/>
      <c r="H124" s="144"/>
      <c r="I124" s="212"/>
      <c r="J124" s="56"/>
      <c r="M124" s="144"/>
    </row>
    <row r="125">
      <c r="B125" s="8"/>
      <c r="C125" s="8"/>
      <c r="D125" s="8"/>
      <c r="G125" s="8"/>
      <c r="H125" s="144"/>
      <c r="I125" s="212"/>
      <c r="J125" s="56"/>
      <c r="M125" s="144"/>
    </row>
    <row r="126">
      <c r="B126" s="8"/>
      <c r="C126" s="8"/>
      <c r="D126" s="8"/>
      <c r="G126" s="8"/>
      <c r="H126" s="144"/>
      <c r="I126" s="212"/>
      <c r="J126" s="56"/>
      <c r="M126" s="144"/>
    </row>
    <row r="127">
      <c r="B127" s="8"/>
      <c r="C127" s="8"/>
      <c r="D127" s="8"/>
      <c r="G127" s="8"/>
      <c r="H127" s="144"/>
      <c r="I127" s="212"/>
      <c r="J127" s="56"/>
      <c r="M127" s="144"/>
    </row>
    <row r="128">
      <c r="B128" s="8"/>
      <c r="C128" s="8"/>
      <c r="D128" s="8"/>
      <c r="G128" s="8"/>
      <c r="H128" s="144"/>
      <c r="I128" s="212"/>
      <c r="J128" s="56"/>
      <c r="M128" s="144"/>
    </row>
    <row r="129">
      <c r="B129" s="8"/>
      <c r="C129" s="8"/>
      <c r="D129" s="8"/>
      <c r="G129" s="8"/>
      <c r="H129" s="144"/>
      <c r="I129" s="212"/>
      <c r="J129" s="56"/>
      <c r="M129" s="144"/>
    </row>
    <row r="130">
      <c r="B130" s="8"/>
      <c r="C130" s="8"/>
      <c r="D130" s="8"/>
      <c r="G130" s="8"/>
      <c r="H130" s="144"/>
      <c r="I130" s="212"/>
      <c r="J130" s="56"/>
      <c r="M130" s="144"/>
    </row>
    <row r="131">
      <c r="B131" s="8"/>
      <c r="C131" s="8"/>
      <c r="D131" s="8"/>
      <c r="G131" s="8"/>
      <c r="H131" s="144"/>
      <c r="I131" s="212"/>
      <c r="J131" s="56"/>
      <c r="M131" s="144"/>
    </row>
    <row r="132">
      <c r="B132" s="8"/>
      <c r="C132" s="8"/>
      <c r="D132" s="8"/>
      <c r="G132" s="8"/>
      <c r="H132" s="144"/>
      <c r="I132" s="212"/>
      <c r="J132" s="56"/>
      <c r="M132" s="144"/>
    </row>
    <row r="133">
      <c r="B133" s="8"/>
      <c r="C133" s="8"/>
      <c r="D133" s="8"/>
      <c r="G133" s="8"/>
      <c r="H133" s="144"/>
      <c r="I133" s="212"/>
      <c r="J133" s="56"/>
      <c r="M133" s="144"/>
    </row>
    <row r="134">
      <c r="B134" s="8"/>
      <c r="C134" s="8"/>
      <c r="D134" s="8"/>
      <c r="G134" s="8"/>
      <c r="H134" s="144"/>
      <c r="I134" s="212"/>
      <c r="J134" s="56"/>
      <c r="M134" s="144"/>
    </row>
    <row r="135">
      <c r="B135" s="8"/>
      <c r="C135" s="8"/>
      <c r="D135" s="8"/>
      <c r="G135" s="8"/>
      <c r="H135" s="144"/>
      <c r="I135" s="212"/>
      <c r="J135" s="56"/>
      <c r="M135" s="144"/>
    </row>
    <row r="136">
      <c r="B136" s="8"/>
      <c r="C136" s="8"/>
      <c r="D136" s="8"/>
      <c r="G136" s="8"/>
      <c r="H136" s="144"/>
      <c r="I136" s="212"/>
      <c r="J136" s="56"/>
      <c r="M136" s="144"/>
    </row>
    <row r="137">
      <c r="B137" s="8"/>
      <c r="C137" s="8"/>
      <c r="D137" s="8"/>
      <c r="G137" s="8"/>
      <c r="H137" s="144"/>
      <c r="I137" s="212"/>
      <c r="J137" s="56"/>
      <c r="M137" s="144"/>
    </row>
    <row r="138">
      <c r="B138" s="8"/>
      <c r="C138" s="8"/>
      <c r="D138" s="8"/>
      <c r="G138" s="8"/>
      <c r="H138" s="144"/>
      <c r="I138" s="212"/>
      <c r="J138" s="56"/>
      <c r="M138" s="144"/>
    </row>
    <row r="139">
      <c r="B139" s="8"/>
      <c r="C139" s="8"/>
      <c r="D139" s="8"/>
      <c r="G139" s="8"/>
      <c r="H139" s="144"/>
      <c r="I139" s="212"/>
      <c r="J139" s="56"/>
      <c r="M139" s="144"/>
    </row>
    <row r="140">
      <c r="B140" s="8"/>
      <c r="C140" s="8"/>
      <c r="D140" s="8"/>
      <c r="G140" s="8"/>
      <c r="H140" s="144"/>
      <c r="I140" s="212"/>
      <c r="J140" s="56"/>
      <c r="M140" s="144"/>
    </row>
    <row r="141">
      <c r="B141" s="8"/>
      <c r="C141" s="8"/>
      <c r="D141" s="8"/>
      <c r="G141" s="8"/>
      <c r="H141" s="144"/>
      <c r="I141" s="212"/>
      <c r="J141" s="56"/>
      <c r="M141" s="144"/>
    </row>
    <row r="142">
      <c r="B142" s="8"/>
      <c r="C142" s="8"/>
      <c r="D142" s="8"/>
      <c r="G142" s="8"/>
      <c r="H142" s="144"/>
      <c r="I142" s="212"/>
      <c r="J142" s="56"/>
      <c r="M142" s="144"/>
    </row>
    <row r="143">
      <c r="B143" s="8"/>
      <c r="C143" s="8"/>
      <c r="D143" s="8"/>
      <c r="G143" s="8"/>
      <c r="H143" s="144"/>
      <c r="I143" s="212"/>
      <c r="J143" s="56"/>
      <c r="M143" s="144"/>
    </row>
    <row r="144">
      <c r="B144" s="8"/>
      <c r="C144" s="8"/>
      <c r="D144" s="8"/>
      <c r="G144" s="8"/>
      <c r="H144" s="144"/>
      <c r="I144" s="212"/>
      <c r="J144" s="56"/>
      <c r="M144" s="144"/>
    </row>
    <row r="145">
      <c r="B145" s="8"/>
      <c r="C145" s="8"/>
      <c r="D145" s="8"/>
      <c r="G145" s="8"/>
      <c r="H145" s="144"/>
      <c r="I145" s="212"/>
      <c r="J145" s="56"/>
      <c r="M145" s="144"/>
    </row>
    <row r="146">
      <c r="B146" s="8"/>
      <c r="C146" s="8"/>
      <c r="D146" s="8"/>
      <c r="G146" s="8"/>
      <c r="H146" s="144"/>
      <c r="I146" s="212"/>
      <c r="J146" s="56"/>
      <c r="M146" s="144"/>
    </row>
    <row r="147">
      <c r="B147" s="8"/>
      <c r="C147" s="8"/>
      <c r="D147" s="8"/>
      <c r="G147" s="8"/>
      <c r="H147" s="144"/>
      <c r="I147" s="212"/>
      <c r="J147" s="56"/>
      <c r="M147" s="144"/>
    </row>
    <row r="148">
      <c r="B148" s="8"/>
      <c r="C148" s="8"/>
      <c r="D148" s="8"/>
      <c r="G148" s="8"/>
      <c r="H148" s="144"/>
      <c r="I148" s="212"/>
      <c r="J148" s="56"/>
      <c r="M148" s="144"/>
    </row>
    <row r="149">
      <c r="B149" s="8"/>
      <c r="C149" s="8"/>
      <c r="D149" s="8"/>
      <c r="G149" s="8"/>
      <c r="H149" s="144"/>
      <c r="I149" s="212"/>
      <c r="J149" s="56"/>
      <c r="M149" s="144"/>
    </row>
    <row r="150">
      <c r="B150" s="8"/>
      <c r="C150" s="8"/>
      <c r="D150" s="8"/>
      <c r="G150" s="8"/>
      <c r="H150" s="144"/>
      <c r="I150" s="212"/>
      <c r="J150" s="56"/>
      <c r="M150" s="144"/>
    </row>
    <row r="151">
      <c r="B151" s="8"/>
      <c r="C151" s="8"/>
      <c r="D151" s="8"/>
      <c r="G151" s="8"/>
      <c r="H151" s="144"/>
      <c r="I151" s="212"/>
      <c r="J151" s="56"/>
      <c r="M151" s="144"/>
    </row>
    <row r="152">
      <c r="B152" s="8"/>
      <c r="C152" s="8"/>
      <c r="D152" s="8"/>
      <c r="G152" s="8"/>
      <c r="H152" s="144"/>
      <c r="I152" s="212"/>
      <c r="J152" s="56"/>
      <c r="M152" s="144"/>
    </row>
    <row r="153">
      <c r="B153" s="8"/>
      <c r="C153" s="8"/>
      <c r="D153" s="8"/>
      <c r="G153" s="8"/>
      <c r="H153" s="144"/>
      <c r="I153" s="212"/>
      <c r="J153" s="56"/>
      <c r="M153" s="144"/>
    </row>
    <row r="154">
      <c r="B154" s="8"/>
      <c r="C154" s="8"/>
      <c r="D154" s="8"/>
      <c r="G154" s="8"/>
      <c r="H154" s="144"/>
      <c r="I154" s="212"/>
      <c r="J154" s="56"/>
      <c r="M154" s="144"/>
    </row>
    <row r="155">
      <c r="B155" s="8"/>
      <c r="C155" s="8"/>
      <c r="D155" s="8"/>
      <c r="G155" s="8"/>
      <c r="H155" s="144"/>
      <c r="I155" s="212"/>
      <c r="J155" s="56"/>
      <c r="M155" s="144"/>
    </row>
    <row r="156">
      <c r="B156" s="8"/>
      <c r="C156" s="8"/>
      <c r="D156" s="8"/>
      <c r="G156" s="8"/>
      <c r="H156" s="144"/>
      <c r="I156" s="212"/>
      <c r="J156" s="56"/>
      <c r="M156" s="144"/>
    </row>
    <row r="157">
      <c r="B157" s="8"/>
      <c r="C157" s="8"/>
      <c r="D157" s="8"/>
      <c r="G157" s="8"/>
      <c r="H157" s="144"/>
      <c r="I157" s="212"/>
      <c r="J157" s="56"/>
      <c r="M157" s="144"/>
    </row>
    <row r="158">
      <c r="B158" s="8"/>
      <c r="C158" s="8"/>
      <c r="D158" s="8"/>
      <c r="G158" s="8"/>
      <c r="H158" s="144"/>
      <c r="I158" s="212"/>
      <c r="J158" s="56"/>
      <c r="M158" s="144"/>
    </row>
    <row r="159">
      <c r="B159" s="8"/>
      <c r="C159" s="8"/>
      <c r="D159" s="8"/>
      <c r="G159" s="8"/>
      <c r="H159" s="144"/>
      <c r="I159" s="212"/>
      <c r="J159" s="56"/>
      <c r="M159" s="144"/>
    </row>
    <row r="160">
      <c r="B160" s="8"/>
      <c r="C160" s="8"/>
      <c r="D160" s="8"/>
      <c r="G160" s="8"/>
      <c r="H160" s="144"/>
      <c r="I160" s="212"/>
      <c r="J160" s="56"/>
      <c r="M160" s="144"/>
    </row>
    <row r="161">
      <c r="B161" s="8"/>
      <c r="C161" s="8"/>
      <c r="D161" s="8"/>
      <c r="G161" s="8"/>
      <c r="H161" s="144"/>
      <c r="I161" s="212"/>
      <c r="J161" s="56"/>
      <c r="M161" s="144"/>
    </row>
    <row r="162">
      <c r="B162" s="8"/>
      <c r="C162" s="8"/>
      <c r="D162" s="8"/>
      <c r="G162" s="8"/>
      <c r="H162" s="144"/>
      <c r="I162" s="212"/>
      <c r="J162" s="56"/>
      <c r="M162" s="144"/>
    </row>
    <row r="163">
      <c r="B163" s="8"/>
      <c r="C163" s="8"/>
      <c r="D163" s="8"/>
      <c r="G163" s="8"/>
      <c r="H163" s="144"/>
      <c r="I163" s="212"/>
      <c r="J163" s="56"/>
      <c r="M163" s="144"/>
    </row>
    <row r="164">
      <c r="B164" s="8"/>
      <c r="C164" s="8"/>
      <c r="D164" s="8"/>
      <c r="G164" s="8"/>
      <c r="H164" s="144"/>
      <c r="I164" s="212"/>
      <c r="J164" s="56"/>
      <c r="M164" s="144"/>
    </row>
    <row r="165">
      <c r="B165" s="8"/>
      <c r="C165" s="8"/>
      <c r="D165" s="8"/>
      <c r="G165" s="8"/>
      <c r="H165" s="144"/>
      <c r="I165" s="212"/>
      <c r="J165" s="56"/>
      <c r="M165" s="144"/>
    </row>
    <row r="166">
      <c r="B166" s="8"/>
      <c r="C166" s="8"/>
      <c r="D166" s="8"/>
      <c r="G166" s="8"/>
      <c r="H166" s="144"/>
      <c r="I166" s="212"/>
      <c r="J166" s="56"/>
      <c r="M166" s="144"/>
    </row>
    <row r="167">
      <c r="B167" s="8"/>
      <c r="C167" s="8"/>
      <c r="D167" s="8"/>
      <c r="G167" s="8"/>
      <c r="H167" s="144"/>
      <c r="I167" s="212"/>
      <c r="J167" s="56"/>
      <c r="M167" s="144"/>
    </row>
    <row r="168">
      <c r="B168" s="8"/>
      <c r="C168" s="8"/>
      <c r="D168" s="8"/>
      <c r="G168" s="8"/>
      <c r="H168" s="144"/>
      <c r="I168" s="212"/>
      <c r="J168" s="56"/>
      <c r="M168" s="144"/>
    </row>
    <row r="169">
      <c r="B169" s="8"/>
      <c r="C169" s="8"/>
      <c r="D169" s="8"/>
      <c r="G169" s="8"/>
      <c r="H169" s="144"/>
      <c r="I169" s="212"/>
      <c r="J169" s="56"/>
      <c r="M169" s="144"/>
    </row>
    <row r="170">
      <c r="B170" s="8"/>
      <c r="C170" s="8"/>
      <c r="D170" s="8"/>
      <c r="G170" s="8"/>
      <c r="H170" s="144"/>
      <c r="I170" s="212"/>
      <c r="J170" s="56"/>
      <c r="M170" s="144"/>
    </row>
    <row r="171">
      <c r="B171" s="8"/>
      <c r="C171" s="8"/>
      <c r="D171" s="8"/>
      <c r="G171" s="8"/>
      <c r="H171" s="144"/>
      <c r="I171" s="212"/>
      <c r="J171" s="56"/>
      <c r="M171" s="144"/>
    </row>
    <row r="172">
      <c r="B172" s="8"/>
      <c r="C172" s="8"/>
      <c r="D172" s="8"/>
      <c r="G172" s="8"/>
      <c r="H172" s="144"/>
      <c r="I172" s="212"/>
      <c r="J172" s="56"/>
      <c r="M172" s="144"/>
    </row>
    <row r="173">
      <c r="B173" s="8"/>
      <c r="C173" s="8"/>
      <c r="D173" s="8"/>
      <c r="G173" s="8"/>
      <c r="H173" s="144"/>
      <c r="I173" s="212"/>
      <c r="J173" s="56"/>
      <c r="M173" s="144"/>
    </row>
    <row r="174">
      <c r="B174" s="8"/>
      <c r="C174" s="8"/>
      <c r="D174" s="8"/>
      <c r="G174" s="8"/>
      <c r="H174" s="144"/>
      <c r="I174" s="212"/>
      <c r="J174" s="56"/>
      <c r="M174" s="144"/>
    </row>
    <row r="175">
      <c r="B175" s="8"/>
      <c r="C175" s="8"/>
      <c r="D175" s="8"/>
      <c r="G175" s="8"/>
      <c r="H175" s="144"/>
      <c r="I175" s="212"/>
      <c r="J175" s="56"/>
      <c r="M175" s="144"/>
    </row>
    <row r="176">
      <c r="B176" s="8"/>
      <c r="C176" s="8"/>
      <c r="D176" s="8"/>
      <c r="G176" s="8"/>
      <c r="H176" s="144"/>
      <c r="I176" s="212"/>
      <c r="J176" s="56"/>
      <c r="M176" s="144"/>
    </row>
    <row r="177">
      <c r="B177" s="8"/>
      <c r="C177" s="8"/>
      <c r="D177" s="8"/>
      <c r="G177" s="8"/>
      <c r="H177" s="144"/>
      <c r="I177" s="212"/>
      <c r="J177" s="56"/>
      <c r="M177" s="144"/>
    </row>
    <row r="178">
      <c r="B178" s="8"/>
      <c r="C178" s="8"/>
      <c r="D178" s="8"/>
      <c r="G178" s="8"/>
      <c r="H178" s="144"/>
      <c r="I178" s="212"/>
      <c r="J178" s="56"/>
      <c r="M178" s="144"/>
    </row>
    <row r="179">
      <c r="B179" s="8"/>
      <c r="C179" s="8"/>
      <c r="D179" s="8"/>
      <c r="G179" s="8"/>
      <c r="H179" s="144"/>
      <c r="I179" s="212"/>
      <c r="J179" s="56"/>
      <c r="M179" s="144"/>
    </row>
    <row r="180">
      <c r="B180" s="8"/>
      <c r="C180" s="8"/>
      <c r="D180" s="8"/>
      <c r="G180" s="8"/>
      <c r="H180" s="144"/>
      <c r="I180" s="212"/>
      <c r="J180" s="56"/>
      <c r="M180" s="144"/>
    </row>
    <row r="181">
      <c r="B181" s="8"/>
      <c r="C181" s="8"/>
      <c r="D181" s="8"/>
      <c r="G181" s="8"/>
      <c r="H181" s="144"/>
      <c r="I181" s="212"/>
      <c r="J181" s="56"/>
      <c r="M181" s="144"/>
    </row>
    <row r="182">
      <c r="B182" s="8"/>
      <c r="C182" s="8"/>
      <c r="D182" s="8"/>
      <c r="G182" s="8"/>
      <c r="H182" s="144"/>
      <c r="I182" s="212"/>
      <c r="J182" s="56"/>
      <c r="M182" s="144"/>
    </row>
    <row r="183">
      <c r="B183" s="8"/>
      <c r="C183" s="8"/>
      <c r="D183" s="8"/>
      <c r="G183" s="8"/>
      <c r="H183" s="144"/>
      <c r="I183" s="212"/>
      <c r="J183" s="56"/>
      <c r="M183" s="144"/>
    </row>
    <row r="184">
      <c r="B184" s="8"/>
      <c r="C184" s="8"/>
      <c r="D184" s="8"/>
      <c r="G184" s="8"/>
      <c r="H184" s="144"/>
      <c r="I184" s="212"/>
      <c r="J184" s="56"/>
      <c r="M184" s="144"/>
    </row>
    <row r="185">
      <c r="B185" s="8"/>
      <c r="C185" s="8"/>
      <c r="D185" s="8"/>
      <c r="G185" s="8"/>
      <c r="H185" s="144"/>
      <c r="I185" s="212"/>
      <c r="J185" s="56"/>
      <c r="M185" s="144"/>
    </row>
    <row r="186">
      <c r="B186" s="8"/>
      <c r="C186" s="8"/>
      <c r="D186" s="8"/>
      <c r="G186" s="8"/>
      <c r="H186" s="144"/>
      <c r="I186" s="212"/>
      <c r="J186" s="56"/>
      <c r="M186" s="144"/>
    </row>
    <row r="187">
      <c r="B187" s="8"/>
      <c r="C187" s="8"/>
      <c r="D187" s="8"/>
      <c r="G187" s="8"/>
      <c r="H187" s="144"/>
      <c r="I187" s="212"/>
      <c r="J187" s="56"/>
      <c r="M187" s="144"/>
    </row>
    <row r="188">
      <c r="B188" s="8"/>
      <c r="C188" s="8"/>
      <c r="D188" s="8"/>
      <c r="G188" s="8"/>
      <c r="H188" s="144"/>
      <c r="I188" s="212"/>
      <c r="J188" s="56"/>
      <c r="M188" s="144"/>
    </row>
    <row r="189">
      <c r="B189" s="8"/>
      <c r="C189" s="8"/>
      <c r="D189" s="8"/>
      <c r="G189" s="8"/>
      <c r="H189" s="144"/>
      <c r="I189" s="212"/>
      <c r="J189" s="56"/>
      <c r="M189" s="144"/>
    </row>
    <row r="190">
      <c r="B190" s="8"/>
      <c r="C190" s="8"/>
      <c r="D190" s="8"/>
      <c r="G190" s="8"/>
      <c r="H190" s="144"/>
      <c r="I190" s="212"/>
      <c r="J190" s="56"/>
      <c r="M190" s="144"/>
    </row>
    <row r="191">
      <c r="B191" s="8"/>
      <c r="C191" s="8"/>
      <c r="D191" s="8"/>
      <c r="G191" s="8"/>
      <c r="H191" s="144"/>
      <c r="I191" s="212"/>
      <c r="J191" s="56"/>
      <c r="M191" s="144"/>
    </row>
    <row r="192">
      <c r="B192" s="8"/>
      <c r="C192" s="8"/>
      <c r="D192" s="8"/>
      <c r="G192" s="8"/>
      <c r="H192" s="144"/>
      <c r="I192" s="212"/>
      <c r="J192" s="56"/>
      <c r="M192" s="144"/>
    </row>
    <row r="193">
      <c r="B193" s="8"/>
      <c r="C193" s="8"/>
      <c r="D193" s="8"/>
      <c r="G193" s="8"/>
      <c r="H193" s="144"/>
      <c r="I193" s="212"/>
      <c r="J193" s="56"/>
      <c r="M193" s="144"/>
    </row>
    <row r="194">
      <c r="B194" s="8"/>
      <c r="C194" s="8"/>
      <c r="D194" s="8"/>
      <c r="G194" s="8"/>
      <c r="H194" s="144"/>
      <c r="I194" s="212"/>
      <c r="J194" s="56"/>
      <c r="M194" s="144"/>
    </row>
    <row r="195">
      <c r="B195" s="8"/>
      <c r="C195" s="8"/>
      <c r="D195" s="8"/>
      <c r="G195" s="8"/>
      <c r="H195" s="144"/>
      <c r="I195" s="212"/>
      <c r="J195" s="56"/>
      <c r="M195" s="144"/>
    </row>
    <row r="196">
      <c r="B196" s="8"/>
      <c r="C196" s="8"/>
      <c r="D196" s="8"/>
      <c r="G196" s="8"/>
      <c r="H196" s="144"/>
      <c r="I196" s="212"/>
      <c r="J196" s="56"/>
      <c r="M196" s="144"/>
    </row>
    <row r="197">
      <c r="B197" s="8"/>
      <c r="C197" s="8"/>
      <c r="D197" s="8"/>
      <c r="G197" s="8"/>
      <c r="H197" s="144"/>
      <c r="I197" s="212"/>
      <c r="J197" s="56"/>
      <c r="M197" s="144"/>
    </row>
    <row r="198">
      <c r="B198" s="8"/>
      <c r="C198" s="8"/>
      <c r="D198" s="8"/>
      <c r="G198" s="8"/>
      <c r="H198" s="144"/>
      <c r="I198" s="212"/>
      <c r="J198" s="56"/>
      <c r="M198" s="144"/>
    </row>
    <row r="199">
      <c r="B199" s="8"/>
      <c r="C199" s="8"/>
      <c r="D199" s="8"/>
      <c r="G199" s="8"/>
      <c r="H199" s="144"/>
      <c r="I199" s="212"/>
      <c r="J199" s="56"/>
      <c r="M199" s="144"/>
    </row>
    <row r="200">
      <c r="B200" s="8"/>
      <c r="C200" s="8"/>
      <c r="D200" s="8"/>
      <c r="G200" s="8"/>
      <c r="H200" s="144"/>
      <c r="I200" s="212"/>
      <c r="J200" s="56"/>
      <c r="M200" s="144"/>
    </row>
    <row r="201">
      <c r="B201" s="8"/>
      <c r="C201" s="8"/>
      <c r="D201" s="8"/>
      <c r="G201" s="8"/>
      <c r="H201" s="144"/>
      <c r="I201" s="212"/>
      <c r="J201" s="56"/>
      <c r="M201" s="144"/>
    </row>
    <row r="202">
      <c r="B202" s="8"/>
      <c r="C202" s="8"/>
      <c r="D202" s="8"/>
      <c r="G202" s="8"/>
      <c r="H202" s="144"/>
      <c r="I202" s="212"/>
      <c r="J202" s="56"/>
      <c r="M202" s="144"/>
    </row>
    <row r="203">
      <c r="B203" s="8"/>
      <c r="C203" s="8"/>
      <c r="D203" s="8"/>
      <c r="G203" s="8"/>
      <c r="H203" s="144"/>
      <c r="I203" s="212"/>
      <c r="J203" s="56"/>
      <c r="M203" s="144"/>
    </row>
    <row r="204">
      <c r="B204" s="8"/>
      <c r="C204" s="8"/>
      <c r="D204" s="8"/>
      <c r="G204" s="8"/>
      <c r="H204" s="144"/>
      <c r="I204" s="212"/>
      <c r="J204" s="56"/>
      <c r="M204" s="144"/>
    </row>
    <row r="205">
      <c r="B205" s="8"/>
      <c r="C205" s="8"/>
      <c r="D205" s="8"/>
      <c r="G205" s="8"/>
      <c r="H205" s="144"/>
      <c r="I205" s="212"/>
      <c r="J205" s="56"/>
      <c r="M205" s="144"/>
    </row>
    <row r="206">
      <c r="B206" s="8"/>
      <c r="C206" s="8"/>
      <c r="D206" s="8"/>
      <c r="G206" s="8"/>
      <c r="H206" s="144"/>
      <c r="I206" s="212"/>
      <c r="J206" s="56"/>
      <c r="M206" s="144"/>
    </row>
    <row r="207">
      <c r="B207" s="8"/>
      <c r="C207" s="8"/>
      <c r="D207" s="8"/>
      <c r="G207" s="8"/>
      <c r="H207" s="144"/>
      <c r="I207" s="212"/>
      <c r="J207" s="56"/>
      <c r="M207" s="144"/>
    </row>
    <row r="208">
      <c r="B208" s="8"/>
      <c r="C208" s="8"/>
      <c r="D208" s="8"/>
      <c r="G208" s="8"/>
      <c r="H208" s="144"/>
      <c r="I208" s="212"/>
      <c r="J208" s="56"/>
      <c r="M208" s="144"/>
    </row>
    <row r="209">
      <c r="B209" s="8"/>
      <c r="C209" s="8"/>
      <c r="D209" s="8"/>
      <c r="G209" s="8"/>
      <c r="H209" s="144"/>
      <c r="I209" s="212"/>
      <c r="J209" s="56"/>
      <c r="M209" s="144"/>
    </row>
    <row r="210">
      <c r="B210" s="8"/>
      <c r="C210" s="8"/>
      <c r="D210" s="8"/>
      <c r="G210" s="8"/>
      <c r="H210" s="144"/>
      <c r="I210" s="212"/>
      <c r="J210" s="56"/>
      <c r="M210" s="144"/>
    </row>
    <row r="211">
      <c r="B211" s="8"/>
      <c r="C211" s="8"/>
      <c r="D211" s="8"/>
      <c r="G211" s="8"/>
      <c r="H211" s="144"/>
      <c r="I211" s="212"/>
      <c r="J211" s="56"/>
      <c r="M211" s="144"/>
    </row>
    <row r="212">
      <c r="B212" s="8"/>
      <c r="C212" s="8"/>
      <c r="D212" s="8"/>
      <c r="G212" s="8"/>
      <c r="H212" s="144"/>
      <c r="I212" s="212"/>
      <c r="J212" s="56"/>
      <c r="M212" s="144"/>
    </row>
    <row r="213">
      <c r="B213" s="8"/>
      <c r="C213" s="8"/>
      <c r="D213" s="8"/>
      <c r="G213" s="8"/>
      <c r="H213" s="144"/>
      <c r="I213" s="212"/>
      <c r="J213" s="56"/>
      <c r="M213" s="144"/>
    </row>
    <row r="214">
      <c r="B214" s="8"/>
      <c r="C214" s="8"/>
      <c r="D214" s="8"/>
      <c r="G214" s="8"/>
      <c r="H214" s="144"/>
      <c r="I214" s="212"/>
      <c r="J214" s="56"/>
      <c r="M214" s="144"/>
    </row>
    <row r="215">
      <c r="B215" s="8"/>
      <c r="C215" s="8"/>
      <c r="D215" s="8"/>
      <c r="G215" s="8"/>
      <c r="H215" s="144"/>
      <c r="I215" s="212"/>
      <c r="J215" s="56"/>
      <c r="M215" s="144"/>
    </row>
    <row r="216">
      <c r="B216" s="8"/>
      <c r="C216" s="8"/>
      <c r="D216" s="8"/>
      <c r="G216" s="8"/>
      <c r="H216" s="144"/>
      <c r="I216" s="212"/>
      <c r="J216" s="56"/>
      <c r="M216" s="144"/>
    </row>
    <row r="217">
      <c r="B217" s="8"/>
      <c r="C217" s="8"/>
      <c r="D217" s="8"/>
      <c r="G217" s="8"/>
      <c r="H217" s="144"/>
      <c r="I217" s="212"/>
      <c r="J217" s="56"/>
      <c r="M217" s="144"/>
    </row>
    <row r="218">
      <c r="B218" s="8"/>
      <c r="C218" s="8"/>
      <c r="D218" s="8"/>
      <c r="G218" s="8"/>
      <c r="H218" s="144"/>
      <c r="I218" s="212"/>
      <c r="J218" s="56"/>
      <c r="M218" s="144"/>
    </row>
    <row r="219">
      <c r="B219" s="8"/>
      <c r="C219" s="8"/>
      <c r="D219" s="8"/>
      <c r="G219" s="8"/>
      <c r="H219" s="144"/>
      <c r="I219" s="212"/>
      <c r="J219" s="56"/>
      <c r="M219" s="144"/>
    </row>
    <row r="220">
      <c r="B220" s="8"/>
      <c r="C220" s="8"/>
      <c r="D220" s="8"/>
      <c r="G220" s="8"/>
      <c r="H220" s="144"/>
      <c r="I220" s="212"/>
      <c r="J220" s="56"/>
      <c r="M220" s="144"/>
    </row>
    <row r="221">
      <c r="B221" s="8"/>
      <c r="C221" s="8"/>
      <c r="D221" s="8"/>
      <c r="G221" s="8"/>
      <c r="H221" s="144"/>
      <c r="I221" s="212"/>
      <c r="J221" s="56"/>
      <c r="M221" s="144"/>
    </row>
    <row r="222">
      <c r="B222" s="8"/>
      <c r="C222" s="8"/>
      <c r="D222" s="8"/>
      <c r="G222" s="8"/>
      <c r="H222" s="144"/>
      <c r="I222" s="212"/>
      <c r="J222" s="56"/>
      <c r="M222" s="144"/>
    </row>
    <row r="223">
      <c r="B223" s="8"/>
      <c r="C223" s="8"/>
      <c r="D223" s="8"/>
      <c r="G223" s="8"/>
      <c r="H223" s="144"/>
      <c r="I223" s="212"/>
      <c r="J223" s="56"/>
      <c r="M223" s="144"/>
    </row>
    <row r="224">
      <c r="B224" s="8"/>
      <c r="C224" s="8"/>
      <c r="D224" s="8"/>
      <c r="G224" s="8"/>
      <c r="H224" s="144"/>
      <c r="I224" s="212"/>
      <c r="J224" s="56"/>
      <c r="M224" s="144"/>
    </row>
    <row r="225">
      <c r="B225" s="8"/>
      <c r="C225" s="8"/>
      <c r="D225" s="8"/>
      <c r="G225" s="8"/>
      <c r="H225" s="144"/>
      <c r="I225" s="212"/>
      <c r="J225" s="56"/>
      <c r="M225" s="144"/>
    </row>
    <row r="226">
      <c r="B226" s="8"/>
      <c r="C226" s="8"/>
      <c r="D226" s="8"/>
      <c r="G226" s="8"/>
      <c r="H226" s="144"/>
      <c r="I226" s="212"/>
      <c r="J226" s="56"/>
      <c r="M226" s="144"/>
    </row>
    <row r="227">
      <c r="B227" s="8"/>
      <c r="C227" s="8"/>
      <c r="D227" s="8"/>
      <c r="G227" s="8"/>
      <c r="H227" s="144"/>
      <c r="I227" s="212"/>
      <c r="J227" s="56"/>
      <c r="M227" s="144"/>
    </row>
    <row r="228">
      <c r="B228" s="8"/>
      <c r="C228" s="8"/>
      <c r="D228" s="8"/>
      <c r="G228" s="8"/>
      <c r="H228" s="144"/>
      <c r="I228" s="212"/>
      <c r="J228" s="56"/>
      <c r="M228" s="144"/>
    </row>
    <row r="229">
      <c r="B229" s="8"/>
      <c r="C229" s="8"/>
      <c r="D229" s="8"/>
      <c r="G229" s="8"/>
      <c r="H229" s="144"/>
      <c r="I229" s="212"/>
      <c r="J229" s="56"/>
      <c r="M229" s="144"/>
    </row>
    <row r="230">
      <c r="B230" s="8"/>
      <c r="C230" s="8"/>
      <c r="D230" s="8"/>
      <c r="G230" s="8"/>
      <c r="H230" s="144"/>
      <c r="I230" s="212"/>
      <c r="J230" s="56"/>
      <c r="M230" s="144"/>
    </row>
    <row r="231">
      <c r="B231" s="8"/>
      <c r="C231" s="8"/>
      <c r="D231" s="8"/>
      <c r="G231" s="8"/>
      <c r="H231" s="144"/>
      <c r="I231" s="212"/>
      <c r="J231" s="56"/>
      <c r="M231" s="144"/>
    </row>
    <row r="232">
      <c r="B232" s="8"/>
      <c r="C232" s="8"/>
      <c r="D232" s="8"/>
      <c r="G232" s="8"/>
      <c r="H232" s="144"/>
      <c r="I232" s="212"/>
      <c r="J232" s="56"/>
      <c r="M232" s="144"/>
    </row>
    <row r="233">
      <c r="B233" s="8"/>
      <c r="C233" s="8"/>
      <c r="D233" s="8"/>
      <c r="G233" s="8"/>
      <c r="H233" s="144"/>
      <c r="I233" s="212"/>
      <c r="J233" s="56"/>
      <c r="M233" s="144"/>
    </row>
    <row r="234">
      <c r="B234" s="8"/>
      <c r="C234" s="8"/>
      <c r="D234" s="8"/>
      <c r="G234" s="8"/>
      <c r="H234" s="144"/>
      <c r="I234" s="212"/>
      <c r="J234" s="56"/>
      <c r="M234" s="144"/>
    </row>
    <row r="235">
      <c r="B235" s="8"/>
      <c r="C235" s="8"/>
      <c r="D235" s="8"/>
      <c r="G235" s="8"/>
      <c r="H235" s="144"/>
      <c r="I235" s="212"/>
      <c r="J235" s="56"/>
      <c r="M235" s="144"/>
    </row>
    <row r="236">
      <c r="B236" s="8"/>
      <c r="C236" s="8"/>
      <c r="D236" s="8"/>
      <c r="G236" s="8"/>
      <c r="H236" s="144"/>
      <c r="I236" s="212"/>
      <c r="J236" s="56"/>
      <c r="M236" s="144"/>
    </row>
    <row r="237">
      <c r="B237" s="8"/>
      <c r="C237" s="8"/>
      <c r="D237" s="8"/>
      <c r="G237" s="8"/>
      <c r="H237" s="144"/>
      <c r="I237" s="212"/>
      <c r="J237" s="56"/>
      <c r="M237" s="144"/>
    </row>
    <row r="238">
      <c r="B238" s="8"/>
      <c r="C238" s="8"/>
      <c r="D238" s="8"/>
      <c r="G238" s="8"/>
      <c r="H238" s="144"/>
      <c r="I238" s="212"/>
      <c r="J238" s="56"/>
      <c r="M238" s="144"/>
    </row>
    <row r="239">
      <c r="B239" s="8"/>
      <c r="C239" s="8"/>
      <c r="D239" s="8"/>
      <c r="G239" s="8"/>
      <c r="H239" s="144"/>
      <c r="I239" s="212"/>
      <c r="J239" s="56"/>
      <c r="M239" s="144"/>
    </row>
    <row r="240">
      <c r="B240" s="8"/>
      <c r="C240" s="8"/>
      <c r="D240" s="8"/>
      <c r="G240" s="8"/>
      <c r="H240" s="144"/>
      <c r="I240" s="212"/>
      <c r="J240" s="56"/>
      <c r="M240" s="144"/>
    </row>
    <row r="241">
      <c r="B241" s="8"/>
      <c r="C241" s="8"/>
      <c r="D241" s="8"/>
      <c r="G241" s="8"/>
      <c r="H241" s="144"/>
      <c r="I241" s="212"/>
      <c r="J241" s="56"/>
      <c r="M241" s="144"/>
    </row>
    <row r="242">
      <c r="B242" s="8"/>
      <c r="C242" s="8"/>
      <c r="D242" s="8"/>
      <c r="G242" s="8"/>
      <c r="H242" s="144"/>
      <c r="I242" s="212"/>
      <c r="J242" s="56"/>
      <c r="M242" s="144"/>
    </row>
    <row r="243">
      <c r="B243" s="8"/>
      <c r="C243" s="8"/>
      <c r="D243" s="8"/>
      <c r="G243" s="8"/>
      <c r="H243" s="144"/>
      <c r="I243" s="212"/>
      <c r="J243" s="56"/>
      <c r="M243" s="144"/>
    </row>
    <row r="244">
      <c r="B244" s="8"/>
      <c r="C244" s="8"/>
      <c r="D244" s="8"/>
      <c r="G244" s="8"/>
      <c r="H244" s="144"/>
      <c r="I244" s="212"/>
      <c r="J244" s="56"/>
      <c r="M244" s="144"/>
    </row>
    <row r="245">
      <c r="B245" s="8"/>
      <c r="C245" s="8"/>
      <c r="D245" s="8"/>
      <c r="G245" s="8"/>
      <c r="H245" s="144"/>
      <c r="I245" s="212"/>
      <c r="J245" s="56"/>
      <c r="M245" s="144"/>
    </row>
    <row r="246">
      <c r="B246" s="8"/>
      <c r="C246" s="8"/>
      <c r="D246" s="8"/>
      <c r="G246" s="8"/>
      <c r="H246" s="144"/>
      <c r="I246" s="212"/>
      <c r="J246" s="56"/>
      <c r="M246" s="144"/>
    </row>
    <row r="247">
      <c r="B247" s="8"/>
      <c r="C247" s="8"/>
      <c r="D247" s="8"/>
      <c r="G247" s="8"/>
      <c r="H247" s="144"/>
      <c r="I247" s="212"/>
      <c r="J247" s="56"/>
      <c r="M247" s="144"/>
    </row>
    <row r="248">
      <c r="B248" s="8"/>
      <c r="C248" s="8"/>
      <c r="D248" s="8"/>
      <c r="G248" s="8"/>
      <c r="H248" s="144"/>
      <c r="I248" s="212"/>
      <c r="J248" s="56"/>
      <c r="M248" s="144"/>
    </row>
    <row r="249">
      <c r="B249" s="8"/>
      <c r="C249" s="8"/>
      <c r="D249" s="8"/>
      <c r="G249" s="8"/>
      <c r="H249" s="144"/>
      <c r="I249" s="212"/>
      <c r="J249" s="56"/>
      <c r="M249" s="144"/>
    </row>
    <row r="250">
      <c r="B250" s="8"/>
      <c r="C250" s="8"/>
      <c r="D250" s="8"/>
      <c r="G250" s="8"/>
      <c r="H250" s="144"/>
      <c r="I250" s="212"/>
      <c r="J250" s="56"/>
      <c r="M250" s="144"/>
    </row>
    <row r="251">
      <c r="B251" s="8"/>
      <c r="C251" s="8"/>
      <c r="D251" s="8"/>
      <c r="G251" s="8"/>
      <c r="H251" s="144"/>
      <c r="I251" s="212"/>
      <c r="J251" s="56"/>
      <c r="M251" s="144"/>
    </row>
    <row r="252">
      <c r="B252" s="8"/>
      <c r="C252" s="8"/>
      <c r="D252" s="8"/>
      <c r="G252" s="8"/>
      <c r="H252" s="144"/>
      <c r="I252" s="212"/>
      <c r="J252" s="56"/>
      <c r="M252" s="144"/>
    </row>
    <row r="253">
      <c r="B253" s="8"/>
      <c r="C253" s="8"/>
      <c r="D253" s="8"/>
      <c r="G253" s="8"/>
      <c r="H253" s="144"/>
      <c r="I253" s="212"/>
      <c r="J253" s="56"/>
      <c r="M253" s="144"/>
    </row>
    <row r="254">
      <c r="B254" s="8"/>
      <c r="C254" s="8"/>
      <c r="D254" s="8"/>
      <c r="G254" s="8"/>
      <c r="H254" s="144"/>
      <c r="I254" s="212"/>
      <c r="J254" s="56"/>
      <c r="M254" s="144"/>
    </row>
    <row r="255">
      <c r="B255" s="8"/>
      <c r="C255" s="8"/>
      <c r="D255" s="8"/>
      <c r="G255" s="8"/>
      <c r="H255" s="144"/>
      <c r="I255" s="212"/>
      <c r="J255" s="56"/>
      <c r="M255" s="144"/>
    </row>
    <row r="256">
      <c r="B256" s="8"/>
      <c r="C256" s="8"/>
      <c r="D256" s="8"/>
      <c r="G256" s="8"/>
      <c r="H256" s="144"/>
      <c r="I256" s="212"/>
      <c r="J256" s="56"/>
      <c r="M256" s="144"/>
    </row>
    <row r="257">
      <c r="B257" s="8"/>
      <c r="C257" s="8"/>
      <c r="D257" s="8"/>
      <c r="G257" s="8"/>
      <c r="H257" s="144"/>
      <c r="I257" s="212"/>
      <c r="J257" s="56"/>
      <c r="M257" s="144"/>
    </row>
    <row r="258">
      <c r="B258" s="8"/>
      <c r="C258" s="8"/>
      <c r="D258" s="8"/>
      <c r="G258" s="8"/>
      <c r="H258" s="144"/>
      <c r="I258" s="212"/>
      <c r="J258" s="56"/>
      <c r="M258" s="144"/>
    </row>
    <row r="259">
      <c r="B259" s="8"/>
      <c r="C259" s="8"/>
      <c r="D259" s="8"/>
      <c r="G259" s="8"/>
      <c r="H259" s="144"/>
      <c r="I259" s="212"/>
      <c r="J259" s="56"/>
      <c r="M259" s="144"/>
    </row>
    <row r="260">
      <c r="B260" s="8"/>
      <c r="C260" s="8"/>
      <c r="D260" s="8"/>
      <c r="G260" s="8"/>
      <c r="H260" s="144"/>
      <c r="I260" s="212"/>
      <c r="J260" s="56"/>
      <c r="M260" s="144"/>
    </row>
    <row r="261">
      <c r="B261" s="8"/>
      <c r="C261" s="8"/>
      <c r="D261" s="8"/>
      <c r="G261" s="8"/>
      <c r="H261" s="144"/>
      <c r="I261" s="212"/>
      <c r="J261" s="56"/>
      <c r="M261" s="144"/>
    </row>
    <row r="262">
      <c r="B262" s="8"/>
      <c r="C262" s="8"/>
      <c r="D262" s="8"/>
      <c r="G262" s="8"/>
      <c r="H262" s="144"/>
      <c r="I262" s="212"/>
      <c r="J262" s="56"/>
      <c r="M262" s="144"/>
    </row>
    <row r="263">
      <c r="B263" s="8"/>
      <c r="C263" s="8"/>
      <c r="D263" s="8"/>
      <c r="G263" s="8"/>
      <c r="H263" s="144"/>
      <c r="I263" s="212"/>
      <c r="J263" s="56"/>
      <c r="M263" s="144"/>
    </row>
    <row r="264">
      <c r="B264" s="8"/>
      <c r="C264" s="8"/>
      <c r="D264" s="8"/>
      <c r="G264" s="8"/>
      <c r="H264" s="144"/>
      <c r="I264" s="212"/>
      <c r="J264" s="56"/>
      <c r="M264" s="144"/>
    </row>
    <row r="265">
      <c r="B265" s="8"/>
      <c r="C265" s="8"/>
      <c r="D265" s="8"/>
      <c r="G265" s="8"/>
      <c r="H265" s="144"/>
      <c r="I265" s="212"/>
      <c r="J265" s="56"/>
      <c r="M265" s="144"/>
    </row>
    <row r="266">
      <c r="B266" s="8"/>
      <c r="C266" s="8"/>
      <c r="D266" s="8"/>
      <c r="G266" s="8"/>
      <c r="H266" s="144"/>
      <c r="I266" s="212"/>
      <c r="J266" s="56"/>
      <c r="M266" s="144"/>
    </row>
    <row r="267">
      <c r="B267" s="8"/>
      <c r="C267" s="8"/>
      <c r="D267" s="8"/>
      <c r="G267" s="8"/>
      <c r="H267" s="144"/>
      <c r="I267" s="212"/>
      <c r="J267" s="56"/>
      <c r="M267" s="144"/>
    </row>
    <row r="268">
      <c r="B268" s="8"/>
      <c r="C268" s="8"/>
      <c r="D268" s="8"/>
      <c r="G268" s="8"/>
      <c r="H268" s="144"/>
      <c r="I268" s="212"/>
      <c r="J268" s="56"/>
      <c r="M268" s="144"/>
    </row>
    <row r="269">
      <c r="B269" s="8"/>
      <c r="C269" s="8"/>
      <c r="D269" s="8"/>
      <c r="G269" s="8"/>
      <c r="H269" s="144"/>
      <c r="I269" s="212"/>
      <c r="J269" s="56"/>
      <c r="M269" s="144"/>
    </row>
    <row r="270">
      <c r="B270" s="8"/>
      <c r="C270" s="8"/>
      <c r="D270" s="8"/>
      <c r="G270" s="8"/>
      <c r="H270" s="144"/>
      <c r="I270" s="212"/>
      <c r="J270" s="56"/>
      <c r="M270" s="144"/>
    </row>
    <row r="271">
      <c r="B271" s="8"/>
      <c r="C271" s="8"/>
      <c r="D271" s="8"/>
      <c r="G271" s="8"/>
      <c r="H271" s="144"/>
      <c r="I271" s="212"/>
      <c r="J271" s="56"/>
      <c r="M271" s="144"/>
    </row>
    <row r="272">
      <c r="B272" s="8"/>
      <c r="C272" s="8"/>
      <c r="D272" s="8"/>
      <c r="G272" s="8"/>
      <c r="H272" s="144"/>
      <c r="I272" s="212"/>
      <c r="J272" s="56"/>
      <c r="M272" s="144"/>
    </row>
    <row r="273">
      <c r="B273" s="8"/>
      <c r="C273" s="8"/>
      <c r="D273" s="8"/>
      <c r="G273" s="8"/>
      <c r="H273" s="144"/>
      <c r="I273" s="212"/>
      <c r="J273" s="56"/>
      <c r="M273" s="144"/>
    </row>
    <row r="274">
      <c r="B274" s="8"/>
      <c r="C274" s="8"/>
      <c r="D274" s="8"/>
      <c r="G274" s="8"/>
      <c r="H274" s="144"/>
      <c r="I274" s="212"/>
      <c r="J274" s="56"/>
      <c r="M274" s="144"/>
    </row>
    <row r="275">
      <c r="B275" s="8"/>
      <c r="C275" s="8"/>
      <c r="D275" s="8"/>
      <c r="G275" s="8"/>
      <c r="H275" s="144"/>
      <c r="I275" s="212"/>
      <c r="J275" s="56"/>
      <c r="M275" s="144"/>
    </row>
    <row r="276">
      <c r="B276" s="8"/>
      <c r="C276" s="8"/>
      <c r="D276" s="8"/>
      <c r="G276" s="8"/>
      <c r="H276" s="144"/>
      <c r="I276" s="212"/>
      <c r="J276" s="56"/>
      <c r="M276" s="144"/>
    </row>
    <row r="277">
      <c r="B277" s="8"/>
      <c r="C277" s="8"/>
      <c r="D277" s="8"/>
      <c r="G277" s="8"/>
      <c r="H277" s="144"/>
      <c r="I277" s="212"/>
      <c r="J277" s="56"/>
      <c r="M277" s="144"/>
    </row>
    <row r="278">
      <c r="B278" s="8"/>
      <c r="C278" s="8"/>
      <c r="D278" s="8"/>
      <c r="G278" s="8"/>
      <c r="H278" s="144"/>
      <c r="I278" s="212"/>
      <c r="J278" s="56"/>
      <c r="M278" s="144"/>
    </row>
    <row r="279">
      <c r="B279" s="8"/>
      <c r="C279" s="8"/>
      <c r="D279" s="8"/>
      <c r="G279" s="8"/>
      <c r="H279" s="144"/>
      <c r="I279" s="212"/>
      <c r="J279" s="56"/>
      <c r="M279" s="144"/>
    </row>
    <row r="280">
      <c r="B280" s="8"/>
      <c r="C280" s="8"/>
      <c r="D280" s="8"/>
      <c r="G280" s="8"/>
      <c r="H280" s="144"/>
      <c r="I280" s="212"/>
      <c r="J280" s="56"/>
      <c r="M280" s="144"/>
    </row>
    <row r="281">
      <c r="B281" s="8"/>
      <c r="C281" s="8"/>
      <c r="D281" s="8"/>
      <c r="G281" s="8"/>
      <c r="H281" s="144"/>
      <c r="I281" s="212"/>
      <c r="J281" s="56"/>
      <c r="M281" s="144"/>
    </row>
    <row r="282">
      <c r="B282" s="8"/>
      <c r="C282" s="8"/>
      <c r="D282" s="8"/>
      <c r="G282" s="8"/>
      <c r="H282" s="144"/>
      <c r="I282" s="212"/>
      <c r="J282" s="56"/>
      <c r="M282" s="144"/>
    </row>
    <row r="283">
      <c r="B283" s="8"/>
      <c r="C283" s="8"/>
      <c r="D283" s="8"/>
      <c r="G283" s="8"/>
      <c r="H283" s="144"/>
      <c r="I283" s="212"/>
      <c r="J283" s="56"/>
      <c r="M283" s="144"/>
    </row>
    <row r="284">
      <c r="B284" s="8"/>
      <c r="C284" s="8"/>
      <c r="D284" s="8"/>
      <c r="G284" s="8"/>
      <c r="H284" s="144"/>
      <c r="I284" s="212"/>
      <c r="J284" s="56"/>
      <c r="M284" s="144"/>
    </row>
    <row r="285">
      <c r="B285" s="8"/>
      <c r="C285" s="8"/>
      <c r="D285" s="8"/>
      <c r="G285" s="8"/>
      <c r="H285" s="144"/>
      <c r="I285" s="212"/>
      <c r="J285" s="56"/>
      <c r="M285" s="144"/>
    </row>
    <row r="286">
      <c r="B286" s="8"/>
      <c r="C286" s="8"/>
      <c r="D286" s="8"/>
      <c r="G286" s="8"/>
      <c r="H286" s="144"/>
      <c r="I286" s="212"/>
      <c r="J286" s="56"/>
      <c r="M286" s="144"/>
    </row>
    <row r="287">
      <c r="B287" s="8"/>
      <c r="C287" s="8"/>
      <c r="D287" s="8"/>
      <c r="G287" s="8"/>
      <c r="H287" s="144"/>
      <c r="I287" s="212"/>
      <c r="J287" s="56"/>
      <c r="M287" s="144"/>
    </row>
    <row r="288">
      <c r="B288" s="8"/>
      <c r="C288" s="8"/>
      <c r="D288" s="8"/>
      <c r="G288" s="8"/>
      <c r="H288" s="144"/>
      <c r="I288" s="212"/>
      <c r="J288" s="56"/>
      <c r="M288" s="144"/>
    </row>
    <row r="289">
      <c r="B289" s="8"/>
      <c r="C289" s="8"/>
      <c r="D289" s="8"/>
      <c r="G289" s="8"/>
      <c r="H289" s="144"/>
      <c r="I289" s="212"/>
      <c r="J289" s="56"/>
      <c r="M289" s="144"/>
    </row>
    <row r="290">
      <c r="B290" s="8"/>
      <c r="C290" s="8"/>
      <c r="D290" s="8"/>
      <c r="G290" s="8"/>
      <c r="H290" s="144"/>
      <c r="I290" s="212"/>
      <c r="J290" s="56"/>
      <c r="M290" s="144"/>
    </row>
    <row r="291">
      <c r="B291" s="8"/>
      <c r="C291" s="8"/>
      <c r="D291" s="8"/>
      <c r="G291" s="8"/>
      <c r="H291" s="144"/>
      <c r="I291" s="212"/>
      <c r="J291" s="56"/>
      <c r="M291" s="144"/>
    </row>
    <row r="292">
      <c r="B292" s="8"/>
      <c r="C292" s="8"/>
      <c r="D292" s="8"/>
      <c r="G292" s="8"/>
      <c r="H292" s="144"/>
      <c r="I292" s="212"/>
      <c r="J292" s="56"/>
      <c r="M292" s="144"/>
    </row>
    <row r="293">
      <c r="B293" s="8"/>
      <c r="C293" s="8"/>
      <c r="D293" s="8"/>
      <c r="G293" s="8"/>
      <c r="H293" s="144"/>
      <c r="I293" s="212"/>
      <c r="J293" s="56"/>
      <c r="M293" s="144"/>
    </row>
    <row r="294">
      <c r="B294" s="8"/>
      <c r="C294" s="8"/>
      <c r="D294" s="8"/>
      <c r="G294" s="8"/>
      <c r="H294" s="144"/>
      <c r="I294" s="212"/>
      <c r="J294" s="56"/>
      <c r="M294" s="144"/>
    </row>
    <row r="295">
      <c r="B295" s="8"/>
      <c r="C295" s="8"/>
      <c r="D295" s="8"/>
      <c r="G295" s="8"/>
      <c r="H295" s="144"/>
      <c r="I295" s="212"/>
      <c r="J295" s="56"/>
      <c r="M295" s="144"/>
    </row>
    <row r="296">
      <c r="B296" s="8"/>
      <c r="C296" s="8"/>
      <c r="D296" s="8"/>
      <c r="G296" s="8"/>
      <c r="H296" s="144"/>
      <c r="I296" s="212"/>
      <c r="J296" s="56"/>
      <c r="M296" s="144"/>
    </row>
    <row r="297">
      <c r="B297" s="8"/>
      <c r="C297" s="8"/>
      <c r="D297" s="8"/>
      <c r="G297" s="8"/>
      <c r="H297" s="144"/>
      <c r="I297" s="212"/>
      <c r="J297" s="56"/>
      <c r="M297" s="144"/>
    </row>
    <row r="298">
      <c r="B298" s="8"/>
      <c r="C298" s="8"/>
      <c r="D298" s="8"/>
      <c r="G298" s="8"/>
      <c r="H298" s="144"/>
      <c r="I298" s="212"/>
      <c r="J298" s="56"/>
      <c r="M298" s="144"/>
    </row>
    <row r="299">
      <c r="B299" s="8"/>
      <c r="C299" s="8"/>
      <c r="D299" s="8"/>
      <c r="G299" s="8"/>
      <c r="H299" s="144"/>
      <c r="I299" s="212"/>
      <c r="J299" s="56"/>
      <c r="M299" s="144"/>
    </row>
    <row r="300">
      <c r="B300" s="8"/>
      <c r="C300" s="8"/>
      <c r="D300" s="8"/>
      <c r="G300" s="8"/>
      <c r="H300" s="144"/>
      <c r="I300" s="212"/>
      <c r="J300" s="56"/>
      <c r="M300" s="144"/>
    </row>
    <row r="301">
      <c r="B301" s="8"/>
      <c r="C301" s="8"/>
      <c r="D301" s="8"/>
      <c r="G301" s="8"/>
      <c r="H301" s="144"/>
      <c r="I301" s="212"/>
      <c r="J301" s="56"/>
      <c r="M301" s="144"/>
    </row>
    <row r="302">
      <c r="B302" s="8"/>
      <c r="C302" s="8"/>
      <c r="D302" s="8"/>
      <c r="G302" s="8"/>
      <c r="H302" s="144"/>
      <c r="I302" s="212"/>
      <c r="J302" s="56"/>
      <c r="M302" s="144"/>
    </row>
    <row r="303">
      <c r="B303" s="8"/>
      <c r="C303" s="8"/>
      <c r="D303" s="8"/>
      <c r="G303" s="8"/>
      <c r="H303" s="144"/>
      <c r="I303" s="212"/>
      <c r="J303" s="56"/>
      <c r="M303" s="144"/>
    </row>
    <row r="304">
      <c r="B304" s="8"/>
      <c r="C304" s="8"/>
      <c r="D304" s="8"/>
      <c r="G304" s="8"/>
      <c r="H304" s="144"/>
      <c r="I304" s="212"/>
      <c r="J304" s="56"/>
      <c r="M304" s="144"/>
    </row>
    <row r="305">
      <c r="B305" s="8"/>
      <c r="C305" s="8"/>
      <c r="D305" s="8"/>
      <c r="G305" s="8"/>
      <c r="H305" s="144"/>
      <c r="I305" s="212"/>
      <c r="J305" s="56"/>
      <c r="M305" s="144"/>
    </row>
    <row r="306">
      <c r="B306" s="8"/>
      <c r="C306" s="8"/>
      <c r="D306" s="8"/>
      <c r="G306" s="8"/>
      <c r="H306" s="144"/>
      <c r="I306" s="212"/>
      <c r="J306" s="56"/>
      <c r="M306" s="144"/>
    </row>
    <row r="307">
      <c r="B307" s="8"/>
      <c r="C307" s="8"/>
      <c r="D307" s="8"/>
      <c r="G307" s="8"/>
      <c r="H307" s="144"/>
      <c r="I307" s="212"/>
      <c r="J307" s="56"/>
      <c r="M307" s="144"/>
    </row>
    <row r="308">
      <c r="B308" s="8"/>
      <c r="C308" s="8"/>
      <c r="D308" s="8"/>
      <c r="G308" s="8"/>
      <c r="H308" s="144"/>
      <c r="I308" s="212"/>
      <c r="J308" s="56"/>
      <c r="M308" s="144"/>
    </row>
    <row r="309">
      <c r="B309" s="8"/>
      <c r="C309" s="8"/>
      <c r="D309" s="8"/>
      <c r="G309" s="8"/>
      <c r="H309" s="144"/>
      <c r="I309" s="212"/>
      <c r="J309" s="56"/>
      <c r="M309" s="144"/>
    </row>
    <row r="310">
      <c r="B310" s="8"/>
      <c r="C310" s="8"/>
      <c r="D310" s="8"/>
      <c r="G310" s="8"/>
      <c r="H310" s="144"/>
      <c r="I310" s="212"/>
      <c r="J310" s="56"/>
      <c r="M310" s="144"/>
    </row>
    <row r="311">
      <c r="B311" s="8"/>
      <c r="C311" s="8"/>
      <c r="D311" s="8"/>
      <c r="G311" s="8"/>
      <c r="H311" s="144"/>
      <c r="I311" s="212"/>
      <c r="J311" s="56"/>
      <c r="M311" s="144"/>
    </row>
    <row r="312">
      <c r="B312" s="8"/>
      <c r="C312" s="8"/>
      <c r="D312" s="8"/>
      <c r="G312" s="8"/>
      <c r="H312" s="144"/>
      <c r="I312" s="212"/>
      <c r="J312" s="56"/>
      <c r="M312" s="144"/>
    </row>
    <row r="313">
      <c r="B313" s="8"/>
      <c r="C313" s="8"/>
      <c r="D313" s="8"/>
      <c r="G313" s="8"/>
      <c r="H313" s="144"/>
      <c r="I313" s="212"/>
      <c r="J313" s="56"/>
      <c r="M313" s="144"/>
    </row>
    <row r="314">
      <c r="B314" s="8"/>
      <c r="C314" s="8"/>
      <c r="D314" s="8"/>
      <c r="G314" s="8"/>
      <c r="H314" s="144"/>
      <c r="I314" s="212"/>
      <c r="J314" s="56"/>
      <c r="M314" s="144"/>
    </row>
    <row r="315">
      <c r="B315" s="8"/>
      <c r="C315" s="8"/>
      <c r="D315" s="8"/>
      <c r="G315" s="8"/>
      <c r="H315" s="144"/>
      <c r="I315" s="212"/>
      <c r="J315" s="56"/>
      <c r="M315" s="144"/>
    </row>
    <row r="316">
      <c r="B316" s="8"/>
      <c r="C316" s="8"/>
      <c r="D316" s="8"/>
      <c r="G316" s="8"/>
      <c r="H316" s="144"/>
      <c r="I316" s="212"/>
      <c r="J316" s="56"/>
      <c r="M316" s="144"/>
    </row>
    <row r="317">
      <c r="B317" s="8"/>
      <c r="C317" s="8"/>
      <c r="D317" s="8"/>
      <c r="G317" s="8"/>
      <c r="H317" s="144"/>
      <c r="I317" s="212"/>
      <c r="J317" s="56"/>
      <c r="M317" s="144"/>
    </row>
    <row r="318">
      <c r="B318" s="8"/>
      <c r="C318" s="8"/>
      <c r="D318" s="8"/>
      <c r="G318" s="8"/>
      <c r="H318" s="144"/>
      <c r="I318" s="212"/>
      <c r="J318" s="56"/>
      <c r="M318" s="144"/>
    </row>
    <row r="319">
      <c r="B319" s="8"/>
      <c r="C319" s="8"/>
      <c r="D319" s="8"/>
      <c r="G319" s="8"/>
      <c r="H319" s="144"/>
      <c r="I319" s="212"/>
      <c r="J319" s="56"/>
      <c r="M319" s="144"/>
    </row>
    <row r="320">
      <c r="B320" s="8"/>
      <c r="C320" s="8"/>
      <c r="D320" s="8"/>
      <c r="G320" s="8"/>
      <c r="H320" s="144"/>
      <c r="I320" s="212"/>
      <c r="J320" s="56"/>
      <c r="M320" s="144"/>
    </row>
    <row r="321">
      <c r="B321" s="8"/>
      <c r="C321" s="8"/>
      <c r="D321" s="8"/>
      <c r="G321" s="8"/>
      <c r="H321" s="144"/>
      <c r="I321" s="212"/>
      <c r="J321" s="56"/>
      <c r="M321" s="144"/>
    </row>
    <row r="322">
      <c r="B322" s="8"/>
      <c r="C322" s="8"/>
      <c r="D322" s="8"/>
      <c r="G322" s="8"/>
      <c r="H322" s="144"/>
      <c r="I322" s="212"/>
      <c r="J322" s="56"/>
      <c r="M322" s="144"/>
    </row>
    <row r="323">
      <c r="B323" s="8"/>
      <c r="C323" s="8"/>
      <c r="D323" s="8"/>
      <c r="G323" s="8"/>
      <c r="H323" s="144"/>
      <c r="I323" s="212"/>
      <c r="J323" s="56"/>
      <c r="M323" s="144"/>
    </row>
    <row r="324">
      <c r="B324" s="8"/>
      <c r="C324" s="8"/>
      <c r="D324" s="8"/>
      <c r="G324" s="8"/>
      <c r="H324" s="144"/>
      <c r="I324" s="212"/>
      <c r="J324" s="56"/>
      <c r="M324" s="144"/>
    </row>
    <row r="325">
      <c r="B325" s="8"/>
      <c r="C325" s="8"/>
      <c r="D325" s="8"/>
      <c r="G325" s="8"/>
      <c r="H325" s="144"/>
      <c r="I325" s="212"/>
      <c r="J325" s="56"/>
      <c r="M325" s="144"/>
    </row>
    <row r="326">
      <c r="B326" s="8"/>
      <c r="C326" s="8"/>
      <c r="D326" s="8"/>
      <c r="G326" s="8"/>
      <c r="H326" s="144"/>
      <c r="I326" s="212"/>
      <c r="J326" s="56"/>
      <c r="M326" s="144"/>
    </row>
    <row r="327">
      <c r="B327" s="8"/>
      <c r="C327" s="8"/>
      <c r="D327" s="8"/>
      <c r="G327" s="8"/>
      <c r="H327" s="144"/>
      <c r="I327" s="212"/>
      <c r="J327" s="56"/>
      <c r="M327" s="144"/>
    </row>
    <row r="328">
      <c r="B328" s="8"/>
      <c r="C328" s="8"/>
      <c r="D328" s="8"/>
      <c r="G328" s="8"/>
      <c r="H328" s="144"/>
      <c r="I328" s="212"/>
      <c r="J328" s="56"/>
      <c r="M328" s="144"/>
    </row>
    <row r="329">
      <c r="B329" s="8"/>
      <c r="C329" s="8"/>
      <c r="D329" s="8"/>
      <c r="G329" s="8"/>
      <c r="H329" s="144"/>
      <c r="I329" s="212"/>
      <c r="J329" s="56"/>
      <c r="M329" s="144"/>
    </row>
    <row r="330">
      <c r="B330" s="8"/>
      <c r="C330" s="8"/>
      <c r="D330" s="8"/>
      <c r="G330" s="8"/>
      <c r="H330" s="144"/>
      <c r="I330" s="212"/>
      <c r="J330" s="56"/>
      <c r="M330" s="144"/>
    </row>
    <row r="331">
      <c r="B331" s="8"/>
      <c r="C331" s="8"/>
      <c r="D331" s="8"/>
      <c r="G331" s="8"/>
      <c r="H331" s="144"/>
      <c r="I331" s="212"/>
      <c r="J331" s="56"/>
      <c r="M331" s="144"/>
    </row>
    <row r="332">
      <c r="B332" s="8"/>
      <c r="C332" s="8"/>
      <c r="D332" s="8"/>
      <c r="G332" s="8"/>
      <c r="H332" s="144"/>
      <c r="I332" s="212"/>
      <c r="J332" s="56"/>
      <c r="M332" s="144"/>
    </row>
    <row r="333">
      <c r="B333" s="8"/>
      <c r="C333" s="8"/>
      <c r="D333" s="8"/>
      <c r="G333" s="8"/>
      <c r="H333" s="144"/>
      <c r="I333" s="212"/>
      <c r="J333" s="56"/>
      <c r="M333" s="144"/>
    </row>
    <row r="334">
      <c r="B334" s="8"/>
      <c r="C334" s="8"/>
      <c r="D334" s="8"/>
      <c r="G334" s="8"/>
      <c r="H334" s="144"/>
      <c r="I334" s="212"/>
      <c r="J334" s="56"/>
      <c r="M334" s="144"/>
    </row>
    <row r="335">
      <c r="B335" s="8"/>
      <c r="C335" s="8"/>
      <c r="D335" s="8"/>
      <c r="G335" s="8"/>
      <c r="H335" s="144"/>
      <c r="I335" s="212"/>
      <c r="J335" s="56"/>
      <c r="M335" s="144"/>
    </row>
    <row r="336">
      <c r="B336" s="8"/>
      <c r="C336" s="8"/>
      <c r="D336" s="8"/>
      <c r="G336" s="8"/>
      <c r="H336" s="144"/>
      <c r="I336" s="212"/>
      <c r="J336" s="56"/>
      <c r="M336" s="144"/>
    </row>
    <row r="337">
      <c r="B337" s="8"/>
      <c r="C337" s="8"/>
      <c r="D337" s="8"/>
      <c r="G337" s="8"/>
      <c r="H337" s="144"/>
      <c r="I337" s="212"/>
      <c r="J337" s="56"/>
      <c r="M337" s="144"/>
    </row>
    <row r="338">
      <c r="B338" s="8"/>
      <c r="C338" s="8"/>
      <c r="D338" s="8"/>
      <c r="G338" s="8"/>
      <c r="H338" s="144"/>
      <c r="I338" s="212"/>
      <c r="J338" s="56"/>
      <c r="M338" s="144"/>
    </row>
    <row r="339">
      <c r="B339" s="8"/>
      <c r="C339" s="8"/>
      <c r="D339" s="8"/>
      <c r="G339" s="8"/>
      <c r="H339" s="144"/>
      <c r="I339" s="212"/>
      <c r="J339" s="56"/>
      <c r="M339" s="144"/>
    </row>
    <row r="340">
      <c r="B340" s="8"/>
      <c r="C340" s="8"/>
      <c r="D340" s="8"/>
      <c r="G340" s="8"/>
      <c r="H340" s="144"/>
      <c r="I340" s="212"/>
      <c r="J340" s="56"/>
      <c r="M340" s="144"/>
    </row>
    <row r="341">
      <c r="B341" s="8"/>
      <c r="C341" s="8"/>
      <c r="D341" s="8"/>
      <c r="G341" s="8"/>
      <c r="H341" s="144"/>
      <c r="I341" s="212"/>
      <c r="J341" s="56"/>
      <c r="M341" s="144"/>
    </row>
    <row r="342">
      <c r="B342" s="8"/>
      <c r="C342" s="8"/>
      <c r="D342" s="8"/>
      <c r="G342" s="8"/>
      <c r="H342" s="144"/>
      <c r="I342" s="212"/>
      <c r="J342" s="56"/>
      <c r="M342" s="144"/>
    </row>
    <row r="343">
      <c r="B343" s="8"/>
      <c r="C343" s="8"/>
      <c r="D343" s="8"/>
      <c r="G343" s="8"/>
      <c r="H343" s="144"/>
      <c r="I343" s="212"/>
      <c r="J343" s="56"/>
      <c r="M343" s="144"/>
    </row>
    <row r="344">
      <c r="B344" s="8"/>
      <c r="C344" s="8"/>
      <c r="D344" s="8"/>
      <c r="G344" s="8"/>
      <c r="H344" s="144"/>
      <c r="I344" s="212"/>
      <c r="J344" s="56"/>
      <c r="M344" s="144"/>
    </row>
    <row r="345">
      <c r="B345" s="8"/>
      <c r="C345" s="8"/>
      <c r="D345" s="8"/>
      <c r="G345" s="8"/>
      <c r="H345" s="144"/>
      <c r="I345" s="212"/>
      <c r="J345" s="56"/>
      <c r="M345" s="144"/>
    </row>
    <row r="346">
      <c r="B346" s="8"/>
      <c r="C346" s="8"/>
      <c r="D346" s="8"/>
      <c r="G346" s="8"/>
      <c r="H346" s="144"/>
      <c r="I346" s="212"/>
      <c r="J346" s="56"/>
      <c r="M346" s="144"/>
    </row>
    <row r="347">
      <c r="B347" s="8"/>
      <c r="C347" s="8"/>
      <c r="D347" s="8"/>
      <c r="G347" s="8"/>
      <c r="H347" s="144"/>
      <c r="I347" s="212"/>
      <c r="J347" s="56"/>
      <c r="M347" s="144"/>
    </row>
    <row r="348">
      <c r="B348" s="8"/>
      <c r="C348" s="8"/>
      <c r="D348" s="8"/>
      <c r="G348" s="8"/>
      <c r="H348" s="144"/>
      <c r="I348" s="212"/>
      <c r="J348" s="56"/>
      <c r="M348" s="144"/>
    </row>
    <row r="349">
      <c r="B349" s="8"/>
      <c r="C349" s="8"/>
      <c r="D349" s="8"/>
      <c r="G349" s="8"/>
      <c r="H349" s="144"/>
      <c r="I349" s="212"/>
      <c r="J349" s="56"/>
      <c r="M349" s="144"/>
    </row>
    <row r="350">
      <c r="B350" s="8"/>
      <c r="C350" s="8"/>
      <c r="D350" s="8"/>
      <c r="G350" s="8"/>
      <c r="H350" s="144"/>
      <c r="I350" s="212"/>
      <c r="J350" s="56"/>
      <c r="M350" s="144"/>
    </row>
    <row r="351">
      <c r="B351" s="8"/>
      <c r="C351" s="8"/>
      <c r="D351" s="8"/>
      <c r="G351" s="8"/>
      <c r="H351" s="144"/>
      <c r="I351" s="212"/>
      <c r="J351" s="56"/>
      <c r="M351" s="144"/>
    </row>
    <row r="352">
      <c r="B352" s="8"/>
      <c r="C352" s="8"/>
      <c r="D352" s="8"/>
      <c r="G352" s="8"/>
      <c r="H352" s="144"/>
      <c r="I352" s="212"/>
      <c r="J352" s="56"/>
      <c r="M352" s="144"/>
    </row>
    <row r="353">
      <c r="B353" s="8"/>
      <c r="C353" s="8"/>
      <c r="D353" s="8"/>
      <c r="G353" s="8"/>
      <c r="H353" s="144"/>
      <c r="I353" s="212"/>
      <c r="J353" s="56"/>
      <c r="M353" s="144"/>
    </row>
    <row r="354">
      <c r="B354" s="8"/>
      <c r="C354" s="8"/>
      <c r="D354" s="8"/>
      <c r="G354" s="8"/>
      <c r="H354" s="144"/>
      <c r="I354" s="212"/>
      <c r="J354" s="56"/>
      <c r="M354" s="144"/>
    </row>
    <row r="355">
      <c r="B355" s="8"/>
      <c r="C355" s="8"/>
      <c r="D355" s="8"/>
      <c r="G355" s="8"/>
      <c r="H355" s="144"/>
      <c r="I355" s="212"/>
      <c r="J355" s="56"/>
      <c r="M355" s="144"/>
    </row>
    <row r="356">
      <c r="B356" s="8"/>
      <c r="C356" s="8"/>
      <c r="D356" s="8"/>
      <c r="G356" s="8"/>
      <c r="H356" s="144"/>
      <c r="I356" s="212"/>
      <c r="J356" s="56"/>
      <c r="M356" s="144"/>
    </row>
    <row r="357">
      <c r="B357" s="8"/>
      <c r="C357" s="8"/>
      <c r="D357" s="8"/>
      <c r="G357" s="8"/>
      <c r="H357" s="144"/>
      <c r="I357" s="212"/>
      <c r="J357" s="56"/>
      <c r="M357" s="144"/>
    </row>
    <row r="358">
      <c r="B358" s="8"/>
      <c r="C358" s="8"/>
      <c r="D358" s="8"/>
      <c r="G358" s="8"/>
      <c r="H358" s="144"/>
      <c r="I358" s="212"/>
      <c r="J358" s="56"/>
      <c r="M358" s="144"/>
    </row>
    <row r="359">
      <c r="B359" s="8"/>
      <c r="C359" s="8"/>
      <c r="D359" s="8"/>
      <c r="G359" s="8"/>
      <c r="H359" s="144"/>
      <c r="I359" s="212"/>
      <c r="J359" s="56"/>
      <c r="M359" s="144"/>
    </row>
    <row r="360">
      <c r="B360" s="8"/>
      <c r="C360" s="8"/>
      <c r="D360" s="8"/>
      <c r="G360" s="8"/>
      <c r="H360" s="144"/>
      <c r="I360" s="212"/>
      <c r="J360" s="56"/>
      <c r="M360" s="144"/>
    </row>
    <row r="361">
      <c r="B361" s="8"/>
      <c r="C361" s="8"/>
      <c r="D361" s="8"/>
      <c r="G361" s="8"/>
      <c r="H361" s="144"/>
      <c r="I361" s="212"/>
      <c r="J361" s="56"/>
      <c r="M361" s="144"/>
    </row>
    <row r="362">
      <c r="B362" s="8"/>
      <c r="C362" s="8"/>
      <c r="D362" s="8"/>
      <c r="G362" s="8"/>
      <c r="H362" s="144"/>
      <c r="I362" s="212"/>
      <c r="J362" s="56"/>
      <c r="M362" s="144"/>
    </row>
    <row r="363">
      <c r="B363" s="8"/>
      <c r="C363" s="8"/>
      <c r="D363" s="8"/>
      <c r="G363" s="8"/>
      <c r="H363" s="144"/>
      <c r="I363" s="212"/>
      <c r="J363" s="56"/>
      <c r="M363" s="144"/>
    </row>
    <row r="364">
      <c r="B364" s="8"/>
      <c r="C364" s="8"/>
      <c r="D364" s="8"/>
      <c r="G364" s="8"/>
      <c r="H364" s="144"/>
      <c r="I364" s="212"/>
      <c r="J364" s="56"/>
      <c r="M364" s="144"/>
    </row>
    <row r="365">
      <c r="B365" s="8"/>
      <c r="C365" s="8"/>
      <c r="D365" s="8"/>
      <c r="G365" s="8"/>
      <c r="H365" s="144"/>
      <c r="I365" s="212"/>
      <c r="J365" s="56"/>
      <c r="M365" s="144"/>
    </row>
    <row r="366">
      <c r="B366" s="8"/>
      <c r="C366" s="8"/>
      <c r="D366" s="8"/>
      <c r="G366" s="8"/>
      <c r="H366" s="144"/>
      <c r="I366" s="212"/>
      <c r="J366" s="56"/>
      <c r="M366" s="144"/>
    </row>
    <row r="367">
      <c r="B367" s="8"/>
      <c r="C367" s="8"/>
      <c r="D367" s="8"/>
      <c r="G367" s="8"/>
      <c r="H367" s="144"/>
      <c r="I367" s="212"/>
      <c r="J367" s="56"/>
      <c r="M367" s="144"/>
    </row>
    <row r="368">
      <c r="B368" s="8"/>
      <c r="C368" s="8"/>
      <c r="D368" s="8"/>
      <c r="G368" s="8"/>
      <c r="H368" s="144"/>
      <c r="I368" s="212"/>
      <c r="J368" s="56"/>
      <c r="M368" s="144"/>
    </row>
    <row r="369">
      <c r="B369" s="8"/>
      <c r="C369" s="8"/>
      <c r="D369" s="8"/>
      <c r="G369" s="8"/>
      <c r="H369" s="144"/>
      <c r="I369" s="212"/>
      <c r="J369" s="56"/>
      <c r="M369" s="144"/>
    </row>
    <row r="370">
      <c r="B370" s="8"/>
      <c r="C370" s="8"/>
      <c r="D370" s="8"/>
      <c r="G370" s="8"/>
      <c r="H370" s="144"/>
      <c r="I370" s="212"/>
      <c r="J370" s="56"/>
      <c r="M370" s="144"/>
    </row>
    <row r="371">
      <c r="B371" s="8"/>
      <c r="C371" s="8"/>
      <c r="D371" s="8"/>
      <c r="G371" s="8"/>
      <c r="H371" s="144"/>
      <c r="I371" s="212"/>
      <c r="J371" s="56"/>
      <c r="M371" s="144"/>
    </row>
    <row r="372">
      <c r="B372" s="8"/>
      <c r="C372" s="8"/>
      <c r="D372" s="8"/>
      <c r="G372" s="8"/>
      <c r="H372" s="144"/>
      <c r="I372" s="212"/>
      <c r="J372" s="56"/>
      <c r="M372" s="144"/>
    </row>
    <row r="373">
      <c r="B373" s="8"/>
      <c r="C373" s="8"/>
      <c r="D373" s="8"/>
      <c r="G373" s="8"/>
      <c r="H373" s="144"/>
      <c r="I373" s="212"/>
      <c r="J373" s="56"/>
      <c r="M373" s="144"/>
    </row>
    <row r="374">
      <c r="B374" s="8"/>
      <c r="C374" s="8"/>
      <c r="D374" s="8"/>
      <c r="G374" s="8"/>
      <c r="H374" s="144"/>
      <c r="I374" s="212"/>
      <c r="J374" s="56"/>
      <c r="M374" s="144"/>
    </row>
    <row r="375">
      <c r="B375" s="8"/>
      <c r="C375" s="8"/>
      <c r="D375" s="8"/>
      <c r="G375" s="8"/>
      <c r="H375" s="144"/>
      <c r="I375" s="212"/>
      <c r="J375" s="56"/>
      <c r="M375" s="144"/>
    </row>
    <row r="376">
      <c r="B376" s="8"/>
      <c r="C376" s="8"/>
      <c r="D376" s="8"/>
      <c r="G376" s="8"/>
      <c r="H376" s="144"/>
      <c r="I376" s="212"/>
      <c r="J376" s="56"/>
      <c r="M376" s="144"/>
    </row>
    <row r="377">
      <c r="B377" s="8"/>
      <c r="C377" s="8"/>
      <c r="D377" s="8"/>
      <c r="G377" s="8"/>
      <c r="H377" s="144"/>
      <c r="I377" s="212"/>
      <c r="J377" s="56"/>
      <c r="M377" s="144"/>
    </row>
    <row r="378">
      <c r="B378" s="8"/>
      <c r="C378" s="8"/>
      <c r="D378" s="8"/>
      <c r="G378" s="8"/>
      <c r="H378" s="144"/>
      <c r="I378" s="212"/>
      <c r="J378" s="56"/>
      <c r="M378" s="144"/>
    </row>
    <row r="379">
      <c r="B379" s="8"/>
      <c r="C379" s="8"/>
      <c r="D379" s="8"/>
      <c r="G379" s="8"/>
      <c r="H379" s="144"/>
      <c r="I379" s="212"/>
      <c r="J379" s="56"/>
      <c r="M379" s="144"/>
    </row>
    <row r="380">
      <c r="B380" s="8"/>
      <c r="C380" s="8"/>
      <c r="D380" s="8"/>
      <c r="G380" s="8"/>
      <c r="H380" s="144"/>
      <c r="I380" s="212"/>
      <c r="J380" s="56"/>
      <c r="M380" s="144"/>
    </row>
    <row r="381">
      <c r="B381" s="8"/>
      <c r="C381" s="8"/>
      <c r="D381" s="8"/>
      <c r="G381" s="8"/>
      <c r="H381" s="144"/>
      <c r="I381" s="212"/>
      <c r="J381" s="56"/>
      <c r="M381" s="144"/>
    </row>
    <row r="382">
      <c r="B382" s="8"/>
      <c r="C382" s="8"/>
      <c r="D382" s="8"/>
      <c r="G382" s="8"/>
      <c r="H382" s="144"/>
      <c r="I382" s="212"/>
      <c r="J382" s="56"/>
      <c r="M382" s="144"/>
    </row>
    <row r="383">
      <c r="B383" s="8"/>
      <c r="C383" s="8"/>
      <c r="D383" s="8"/>
      <c r="G383" s="8"/>
      <c r="H383" s="144"/>
      <c r="I383" s="212"/>
      <c r="J383" s="56"/>
      <c r="M383" s="144"/>
    </row>
    <row r="384">
      <c r="B384" s="8"/>
      <c r="C384" s="8"/>
      <c r="D384" s="8"/>
      <c r="G384" s="8"/>
      <c r="H384" s="144"/>
      <c r="I384" s="212"/>
      <c r="J384" s="56"/>
      <c r="M384" s="144"/>
    </row>
    <row r="385">
      <c r="B385" s="8"/>
      <c r="C385" s="8"/>
      <c r="D385" s="8"/>
      <c r="G385" s="8"/>
      <c r="H385" s="144"/>
      <c r="I385" s="212"/>
      <c r="J385" s="56"/>
      <c r="M385" s="144"/>
    </row>
    <row r="386">
      <c r="B386" s="8"/>
      <c r="C386" s="8"/>
      <c r="D386" s="8"/>
      <c r="G386" s="8"/>
      <c r="H386" s="144"/>
      <c r="I386" s="212"/>
      <c r="J386" s="56"/>
      <c r="M386" s="144"/>
    </row>
    <row r="387">
      <c r="B387" s="8"/>
      <c r="C387" s="8"/>
      <c r="D387" s="8"/>
      <c r="G387" s="8"/>
      <c r="H387" s="144"/>
      <c r="I387" s="212"/>
      <c r="J387" s="56"/>
      <c r="M387" s="144"/>
    </row>
    <row r="388">
      <c r="B388" s="8"/>
      <c r="C388" s="8"/>
      <c r="D388" s="8"/>
      <c r="G388" s="8"/>
      <c r="H388" s="144"/>
      <c r="I388" s="212"/>
      <c r="J388" s="56"/>
      <c r="M388" s="144"/>
    </row>
    <row r="389">
      <c r="B389" s="8"/>
      <c r="C389" s="8"/>
      <c r="D389" s="8"/>
      <c r="G389" s="8"/>
      <c r="H389" s="144"/>
      <c r="I389" s="212"/>
      <c r="J389" s="56"/>
      <c r="M389" s="144"/>
    </row>
    <row r="390">
      <c r="B390" s="8"/>
      <c r="C390" s="8"/>
      <c r="D390" s="8"/>
      <c r="G390" s="8"/>
      <c r="H390" s="144"/>
      <c r="I390" s="212"/>
      <c r="J390" s="56"/>
      <c r="M390" s="144"/>
    </row>
    <row r="391">
      <c r="B391" s="8"/>
      <c r="C391" s="8"/>
      <c r="D391" s="8"/>
      <c r="G391" s="8"/>
      <c r="H391" s="144"/>
      <c r="I391" s="212"/>
      <c r="J391" s="56"/>
      <c r="M391" s="144"/>
    </row>
    <row r="392">
      <c r="B392" s="8"/>
      <c r="C392" s="8"/>
      <c r="D392" s="8"/>
      <c r="G392" s="8"/>
      <c r="H392" s="144"/>
      <c r="I392" s="212"/>
      <c r="J392" s="56"/>
      <c r="M392" s="144"/>
    </row>
    <row r="393">
      <c r="B393" s="8"/>
      <c r="C393" s="8"/>
      <c r="D393" s="8"/>
      <c r="G393" s="8"/>
      <c r="H393" s="144"/>
      <c r="I393" s="212"/>
      <c r="J393" s="56"/>
      <c r="M393" s="144"/>
    </row>
    <row r="394">
      <c r="B394" s="8"/>
      <c r="C394" s="8"/>
      <c r="D394" s="8"/>
      <c r="G394" s="8"/>
      <c r="H394" s="144"/>
      <c r="I394" s="212"/>
      <c r="J394" s="56"/>
      <c r="M394" s="144"/>
    </row>
    <row r="395">
      <c r="B395" s="8"/>
      <c r="C395" s="8"/>
      <c r="D395" s="8"/>
      <c r="G395" s="8"/>
      <c r="H395" s="144"/>
      <c r="I395" s="212"/>
      <c r="J395" s="56"/>
      <c r="M395" s="144"/>
    </row>
    <row r="396">
      <c r="B396" s="8"/>
      <c r="C396" s="8"/>
      <c r="D396" s="8"/>
      <c r="G396" s="8"/>
      <c r="H396" s="144"/>
      <c r="I396" s="212"/>
      <c r="J396" s="56"/>
      <c r="M396" s="144"/>
    </row>
    <row r="397">
      <c r="B397" s="8"/>
      <c r="C397" s="8"/>
      <c r="D397" s="8"/>
      <c r="G397" s="8"/>
      <c r="H397" s="144"/>
      <c r="I397" s="212"/>
      <c r="J397" s="56"/>
      <c r="M397" s="144"/>
    </row>
    <row r="398">
      <c r="B398" s="8"/>
      <c r="C398" s="8"/>
      <c r="D398" s="8"/>
      <c r="G398" s="8"/>
      <c r="H398" s="144"/>
      <c r="I398" s="212"/>
      <c r="J398" s="56"/>
      <c r="M398" s="144"/>
    </row>
    <row r="399">
      <c r="B399" s="8"/>
      <c r="C399" s="8"/>
      <c r="D399" s="8"/>
      <c r="G399" s="8"/>
      <c r="H399" s="144"/>
      <c r="I399" s="212"/>
      <c r="J399" s="56"/>
      <c r="M399" s="144"/>
    </row>
    <row r="400">
      <c r="B400" s="8"/>
      <c r="C400" s="8"/>
      <c r="D400" s="8"/>
      <c r="G400" s="8"/>
      <c r="H400" s="144"/>
      <c r="I400" s="212"/>
      <c r="J400" s="56"/>
      <c r="M400" s="144"/>
    </row>
    <row r="401">
      <c r="B401" s="8"/>
      <c r="C401" s="8"/>
      <c r="D401" s="8"/>
      <c r="G401" s="8"/>
      <c r="H401" s="144"/>
      <c r="I401" s="212"/>
      <c r="J401" s="56"/>
      <c r="M401" s="144"/>
    </row>
    <row r="402">
      <c r="B402" s="8"/>
      <c r="C402" s="8"/>
      <c r="D402" s="8"/>
      <c r="G402" s="8"/>
      <c r="H402" s="144"/>
      <c r="I402" s="212"/>
      <c r="J402" s="56"/>
      <c r="M402" s="144"/>
    </row>
    <row r="403">
      <c r="B403" s="8"/>
      <c r="C403" s="8"/>
      <c r="D403" s="8"/>
      <c r="G403" s="8"/>
      <c r="H403" s="144"/>
      <c r="I403" s="212"/>
      <c r="J403" s="56"/>
      <c r="M403" s="144"/>
    </row>
    <row r="404">
      <c r="B404" s="8"/>
      <c r="C404" s="8"/>
      <c r="D404" s="8"/>
      <c r="G404" s="8"/>
      <c r="H404" s="144"/>
      <c r="I404" s="212"/>
      <c r="J404" s="56"/>
      <c r="M404" s="144"/>
    </row>
    <row r="405">
      <c r="B405" s="8"/>
      <c r="C405" s="8"/>
      <c r="D405" s="8"/>
      <c r="G405" s="8"/>
      <c r="H405" s="144"/>
      <c r="I405" s="212"/>
      <c r="J405" s="56"/>
      <c r="M405" s="144"/>
    </row>
    <row r="406">
      <c r="B406" s="8"/>
      <c r="C406" s="8"/>
      <c r="D406" s="8"/>
      <c r="G406" s="8"/>
      <c r="H406" s="144"/>
      <c r="I406" s="212"/>
      <c r="J406" s="56"/>
      <c r="M406" s="144"/>
    </row>
    <row r="407">
      <c r="B407" s="8"/>
      <c r="C407" s="8"/>
      <c r="D407" s="8"/>
      <c r="G407" s="8"/>
      <c r="H407" s="144"/>
      <c r="I407" s="212"/>
      <c r="J407" s="56"/>
      <c r="M407" s="144"/>
    </row>
    <row r="408">
      <c r="B408" s="8"/>
      <c r="C408" s="8"/>
      <c r="D408" s="8"/>
      <c r="G408" s="8"/>
      <c r="H408" s="144"/>
      <c r="I408" s="212"/>
      <c r="J408" s="56"/>
      <c r="M408" s="144"/>
    </row>
    <row r="409">
      <c r="B409" s="8"/>
      <c r="C409" s="8"/>
      <c r="D409" s="8"/>
      <c r="G409" s="8"/>
      <c r="H409" s="144"/>
      <c r="I409" s="212"/>
      <c r="J409" s="56"/>
      <c r="M409" s="144"/>
    </row>
    <row r="410">
      <c r="B410" s="8"/>
      <c r="C410" s="8"/>
      <c r="D410" s="8"/>
      <c r="G410" s="8"/>
      <c r="H410" s="144"/>
      <c r="I410" s="212"/>
      <c r="J410" s="56"/>
      <c r="M410" s="144"/>
    </row>
    <row r="411">
      <c r="B411" s="8"/>
      <c r="C411" s="8"/>
      <c r="D411" s="8"/>
      <c r="G411" s="8"/>
      <c r="H411" s="144"/>
      <c r="I411" s="212"/>
      <c r="J411" s="56"/>
      <c r="M411" s="144"/>
    </row>
    <row r="412">
      <c r="B412" s="8"/>
      <c r="C412" s="8"/>
      <c r="D412" s="8"/>
      <c r="G412" s="8"/>
      <c r="H412" s="144"/>
      <c r="I412" s="212"/>
      <c r="J412" s="56"/>
      <c r="M412" s="144"/>
    </row>
    <row r="413">
      <c r="B413" s="8"/>
      <c r="C413" s="8"/>
      <c r="D413" s="8"/>
      <c r="G413" s="8"/>
      <c r="H413" s="144"/>
      <c r="I413" s="212"/>
      <c r="J413" s="56"/>
      <c r="M413" s="144"/>
    </row>
    <row r="414">
      <c r="B414" s="8"/>
      <c r="C414" s="8"/>
      <c r="D414" s="8"/>
      <c r="G414" s="8"/>
      <c r="H414" s="144"/>
      <c r="I414" s="212"/>
      <c r="J414" s="56"/>
      <c r="M414" s="144"/>
    </row>
    <row r="415">
      <c r="B415" s="8"/>
      <c r="C415" s="8"/>
      <c r="D415" s="8"/>
      <c r="G415" s="8"/>
      <c r="H415" s="144"/>
      <c r="I415" s="212"/>
      <c r="J415" s="56"/>
      <c r="M415" s="144"/>
    </row>
    <row r="416">
      <c r="B416" s="8"/>
      <c r="C416" s="8"/>
      <c r="D416" s="8"/>
      <c r="G416" s="8"/>
      <c r="H416" s="144"/>
      <c r="I416" s="212"/>
      <c r="J416" s="56"/>
      <c r="M416" s="144"/>
    </row>
    <row r="417">
      <c r="B417" s="8"/>
      <c r="C417" s="8"/>
      <c r="D417" s="8"/>
      <c r="G417" s="8"/>
      <c r="H417" s="144"/>
      <c r="I417" s="212"/>
      <c r="J417" s="56"/>
      <c r="M417" s="144"/>
    </row>
    <row r="418">
      <c r="B418" s="8"/>
      <c r="C418" s="8"/>
      <c r="D418" s="8"/>
      <c r="G418" s="8"/>
      <c r="H418" s="144"/>
      <c r="I418" s="212"/>
      <c r="J418" s="56"/>
      <c r="M418" s="144"/>
    </row>
    <row r="419">
      <c r="B419" s="8"/>
      <c r="C419" s="8"/>
      <c r="D419" s="8"/>
      <c r="G419" s="8"/>
      <c r="H419" s="144"/>
      <c r="I419" s="212"/>
      <c r="J419" s="56"/>
      <c r="M419" s="144"/>
    </row>
    <row r="420">
      <c r="B420" s="8"/>
      <c r="C420" s="8"/>
      <c r="D420" s="8"/>
      <c r="G420" s="8"/>
      <c r="H420" s="144"/>
      <c r="I420" s="212"/>
      <c r="J420" s="56"/>
      <c r="M420" s="144"/>
    </row>
    <row r="421">
      <c r="B421" s="8"/>
      <c r="C421" s="8"/>
      <c r="D421" s="8"/>
      <c r="G421" s="8"/>
      <c r="H421" s="144"/>
      <c r="I421" s="212"/>
      <c r="J421" s="56"/>
      <c r="M421" s="144"/>
    </row>
    <row r="422">
      <c r="B422" s="8"/>
      <c r="C422" s="8"/>
      <c r="D422" s="8"/>
      <c r="G422" s="8"/>
      <c r="H422" s="144"/>
      <c r="I422" s="212"/>
      <c r="J422" s="56"/>
      <c r="M422" s="144"/>
    </row>
    <row r="423">
      <c r="B423" s="8"/>
      <c r="C423" s="8"/>
      <c r="D423" s="8"/>
      <c r="G423" s="8"/>
      <c r="H423" s="144"/>
      <c r="I423" s="212"/>
      <c r="J423" s="56"/>
      <c r="M423" s="144"/>
    </row>
    <row r="424">
      <c r="B424" s="8"/>
      <c r="C424" s="8"/>
      <c r="D424" s="8"/>
      <c r="G424" s="8"/>
      <c r="H424" s="144"/>
      <c r="I424" s="212"/>
      <c r="J424" s="56"/>
      <c r="M424" s="144"/>
    </row>
    <row r="425">
      <c r="B425" s="8"/>
      <c r="C425" s="8"/>
      <c r="D425" s="8"/>
      <c r="G425" s="8"/>
      <c r="H425" s="144"/>
      <c r="I425" s="212"/>
      <c r="J425" s="56"/>
      <c r="M425" s="144"/>
    </row>
    <row r="426">
      <c r="B426" s="8"/>
      <c r="C426" s="8"/>
      <c r="D426" s="8"/>
      <c r="G426" s="8"/>
      <c r="H426" s="144"/>
      <c r="I426" s="212"/>
      <c r="J426" s="56"/>
      <c r="M426" s="144"/>
    </row>
    <row r="427">
      <c r="B427" s="8"/>
      <c r="C427" s="8"/>
      <c r="D427" s="8"/>
      <c r="G427" s="8"/>
      <c r="H427" s="144"/>
      <c r="I427" s="212"/>
      <c r="J427" s="56"/>
      <c r="M427" s="144"/>
    </row>
    <row r="428">
      <c r="B428" s="8"/>
      <c r="C428" s="8"/>
      <c r="D428" s="8"/>
      <c r="G428" s="8"/>
      <c r="H428" s="144"/>
      <c r="I428" s="212"/>
      <c r="J428" s="56"/>
      <c r="M428" s="144"/>
    </row>
    <row r="429">
      <c r="B429" s="8"/>
      <c r="C429" s="8"/>
      <c r="D429" s="8"/>
      <c r="G429" s="8"/>
      <c r="H429" s="144"/>
      <c r="I429" s="212"/>
      <c r="J429" s="56"/>
      <c r="M429" s="144"/>
    </row>
    <row r="430">
      <c r="B430" s="8"/>
      <c r="C430" s="8"/>
      <c r="D430" s="8"/>
      <c r="G430" s="8"/>
      <c r="H430" s="144"/>
      <c r="I430" s="212"/>
      <c r="J430" s="56"/>
      <c r="M430" s="144"/>
    </row>
    <row r="431">
      <c r="B431" s="8"/>
      <c r="C431" s="8"/>
      <c r="D431" s="8"/>
      <c r="G431" s="8"/>
      <c r="H431" s="144"/>
      <c r="I431" s="212"/>
      <c r="J431" s="56"/>
      <c r="M431" s="144"/>
    </row>
    <row r="432">
      <c r="B432" s="8"/>
      <c r="C432" s="8"/>
      <c r="D432" s="8"/>
      <c r="G432" s="8"/>
      <c r="H432" s="144"/>
      <c r="I432" s="212"/>
      <c r="J432" s="56"/>
      <c r="M432" s="144"/>
    </row>
    <row r="433">
      <c r="B433" s="8"/>
      <c r="C433" s="8"/>
      <c r="D433" s="8"/>
      <c r="G433" s="8"/>
      <c r="H433" s="144"/>
      <c r="I433" s="212"/>
      <c r="J433" s="56"/>
      <c r="M433" s="144"/>
    </row>
    <row r="434">
      <c r="B434" s="8"/>
      <c r="C434" s="8"/>
      <c r="D434" s="8"/>
      <c r="G434" s="8"/>
      <c r="H434" s="144"/>
      <c r="I434" s="212"/>
      <c r="J434" s="56"/>
      <c r="M434" s="144"/>
    </row>
    <row r="435">
      <c r="B435" s="8"/>
      <c r="C435" s="8"/>
      <c r="D435" s="8"/>
      <c r="G435" s="8"/>
      <c r="H435" s="144"/>
      <c r="I435" s="212"/>
      <c r="J435" s="56"/>
      <c r="M435" s="144"/>
    </row>
    <row r="436">
      <c r="B436" s="8"/>
      <c r="C436" s="8"/>
      <c r="D436" s="8"/>
      <c r="G436" s="8"/>
      <c r="H436" s="144"/>
      <c r="I436" s="212"/>
      <c r="J436" s="56"/>
      <c r="M436" s="144"/>
    </row>
    <row r="437">
      <c r="B437" s="8"/>
      <c r="C437" s="8"/>
      <c r="D437" s="8"/>
      <c r="G437" s="8"/>
      <c r="H437" s="144"/>
      <c r="I437" s="212"/>
      <c r="J437" s="56"/>
      <c r="M437" s="144"/>
    </row>
    <row r="438">
      <c r="B438" s="8"/>
      <c r="C438" s="8"/>
      <c r="D438" s="8"/>
      <c r="G438" s="8"/>
      <c r="H438" s="144"/>
      <c r="I438" s="212"/>
      <c r="J438" s="56"/>
      <c r="M438" s="144"/>
    </row>
    <row r="439">
      <c r="B439" s="8"/>
      <c r="C439" s="8"/>
      <c r="D439" s="8"/>
      <c r="G439" s="8"/>
      <c r="H439" s="144"/>
      <c r="I439" s="212"/>
      <c r="J439" s="56"/>
      <c r="M439" s="144"/>
    </row>
    <row r="440">
      <c r="B440" s="8"/>
      <c r="C440" s="8"/>
      <c r="D440" s="8"/>
      <c r="G440" s="8"/>
      <c r="H440" s="144"/>
      <c r="I440" s="212"/>
      <c r="J440" s="56"/>
      <c r="M440" s="144"/>
    </row>
    <row r="441">
      <c r="B441" s="8"/>
      <c r="C441" s="8"/>
      <c r="D441" s="8"/>
      <c r="G441" s="8"/>
      <c r="H441" s="144"/>
      <c r="I441" s="212"/>
      <c r="J441" s="56"/>
      <c r="M441" s="144"/>
    </row>
    <row r="442">
      <c r="B442" s="8"/>
      <c r="C442" s="8"/>
      <c r="D442" s="8"/>
      <c r="G442" s="8"/>
      <c r="H442" s="144"/>
      <c r="I442" s="212"/>
      <c r="J442" s="56"/>
      <c r="M442" s="144"/>
    </row>
    <row r="443">
      <c r="B443" s="8"/>
      <c r="C443" s="8"/>
      <c r="D443" s="8"/>
      <c r="G443" s="8"/>
      <c r="H443" s="144"/>
      <c r="I443" s="212"/>
      <c r="J443" s="56"/>
      <c r="M443" s="144"/>
    </row>
    <row r="444">
      <c r="B444" s="8"/>
      <c r="C444" s="8"/>
      <c r="D444" s="8"/>
      <c r="G444" s="8"/>
      <c r="H444" s="144"/>
      <c r="I444" s="212"/>
      <c r="J444" s="56"/>
      <c r="M444" s="144"/>
    </row>
    <row r="445">
      <c r="B445" s="8"/>
      <c r="C445" s="8"/>
      <c r="D445" s="8"/>
      <c r="G445" s="8"/>
      <c r="H445" s="144"/>
      <c r="I445" s="212"/>
      <c r="J445" s="56"/>
      <c r="M445" s="144"/>
    </row>
    <row r="446">
      <c r="B446" s="8"/>
      <c r="C446" s="8"/>
      <c r="D446" s="8"/>
      <c r="G446" s="8"/>
      <c r="H446" s="144"/>
      <c r="I446" s="212"/>
      <c r="J446" s="56"/>
      <c r="M446" s="144"/>
    </row>
    <row r="447">
      <c r="B447" s="8"/>
      <c r="C447" s="8"/>
      <c r="D447" s="8"/>
      <c r="G447" s="8"/>
      <c r="H447" s="144"/>
      <c r="I447" s="212"/>
      <c r="J447" s="56"/>
      <c r="M447" s="144"/>
    </row>
    <row r="448">
      <c r="B448" s="8"/>
      <c r="C448" s="8"/>
      <c r="D448" s="8"/>
      <c r="G448" s="8"/>
      <c r="H448" s="144"/>
      <c r="I448" s="212"/>
      <c r="J448" s="56"/>
      <c r="M448" s="144"/>
    </row>
    <row r="449">
      <c r="B449" s="8"/>
      <c r="C449" s="8"/>
      <c r="D449" s="8"/>
      <c r="G449" s="8"/>
      <c r="H449" s="144"/>
      <c r="I449" s="212"/>
      <c r="J449" s="56"/>
      <c r="M449" s="144"/>
    </row>
    <row r="450">
      <c r="B450" s="8"/>
      <c r="C450" s="8"/>
      <c r="D450" s="8"/>
      <c r="G450" s="8"/>
      <c r="H450" s="144"/>
      <c r="I450" s="212"/>
      <c r="J450" s="56"/>
      <c r="M450" s="144"/>
    </row>
    <row r="451">
      <c r="B451" s="8"/>
      <c r="C451" s="8"/>
      <c r="D451" s="8"/>
      <c r="G451" s="8"/>
      <c r="H451" s="144"/>
      <c r="I451" s="212"/>
      <c r="J451" s="56"/>
      <c r="M451" s="144"/>
    </row>
    <row r="452">
      <c r="B452" s="8"/>
      <c r="C452" s="8"/>
      <c r="D452" s="8"/>
      <c r="G452" s="8"/>
      <c r="H452" s="144"/>
      <c r="I452" s="212"/>
      <c r="J452" s="56"/>
      <c r="M452" s="144"/>
    </row>
    <row r="453">
      <c r="B453" s="8"/>
      <c r="C453" s="8"/>
      <c r="D453" s="8"/>
      <c r="G453" s="8"/>
      <c r="H453" s="144"/>
      <c r="I453" s="212"/>
      <c r="J453" s="56"/>
      <c r="M453" s="144"/>
    </row>
    <row r="454">
      <c r="B454" s="8"/>
      <c r="C454" s="8"/>
      <c r="D454" s="8"/>
      <c r="G454" s="8"/>
      <c r="H454" s="144"/>
      <c r="I454" s="212"/>
      <c r="J454" s="56"/>
      <c r="M454" s="144"/>
    </row>
    <row r="455">
      <c r="B455" s="8"/>
      <c r="C455" s="8"/>
      <c r="D455" s="8"/>
      <c r="G455" s="8"/>
      <c r="H455" s="144"/>
      <c r="I455" s="212"/>
      <c r="J455" s="56"/>
      <c r="M455" s="144"/>
    </row>
    <row r="456">
      <c r="B456" s="8"/>
      <c r="C456" s="8"/>
      <c r="D456" s="8"/>
      <c r="G456" s="8"/>
      <c r="H456" s="144"/>
      <c r="I456" s="212"/>
      <c r="J456" s="56"/>
      <c r="M456" s="144"/>
    </row>
    <row r="457">
      <c r="B457" s="8"/>
      <c r="C457" s="8"/>
      <c r="D457" s="8"/>
      <c r="G457" s="8"/>
      <c r="H457" s="144"/>
      <c r="I457" s="212"/>
      <c r="J457" s="56"/>
      <c r="M457" s="144"/>
    </row>
    <row r="458">
      <c r="B458" s="8"/>
      <c r="C458" s="8"/>
      <c r="D458" s="8"/>
      <c r="G458" s="8"/>
      <c r="H458" s="144"/>
      <c r="I458" s="212"/>
      <c r="J458" s="56"/>
      <c r="M458" s="144"/>
    </row>
    <row r="459">
      <c r="B459" s="8"/>
      <c r="C459" s="8"/>
      <c r="D459" s="8"/>
      <c r="G459" s="8"/>
      <c r="H459" s="144"/>
      <c r="I459" s="212"/>
      <c r="J459" s="56"/>
      <c r="M459" s="144"/>
    </row>
    <row r="460">
      <c r="B460" s="8"/>
      <c r="C460" s="8"/>
      <c r="D460" s="8"/>
      <c r="G460" s="8"/>
      <c r="H460" s="144"/>
      <c r="I460" s="212"/>
      <c r="J460" s="56"/>
      <c r="M460" s="144"/>
    </row>
    <row r="461">
      <c r="B461" s="8"/>
      <c r="C461" s="8"/>
      <c r="D461" s="8"/>
      <c r="G461" s="8"/>
      <c r="H461" s="144"/>
      <c r="I461" s="212"/>
      <c r="J461" s="56"/>
      <c r="M461" s="144"/>
    </row>
    <row r="462">
      <c r="B462" s="8"/>
      <c r="C462" s="8"/>
      <c r="D462" s="8"/>
      <c r="G462" s="8"/>
      <c r="H462" s="144"/>
      <c r="I462" s="212"/>
      <c r="J462" s="56"/>
      <c r="M462" s="144"/>
    </row>
    <row r="463">
      <c r="B463" s="8"/>
      <c r="C463" s="8"/>
      <c r="D463" s="8"/>
      <c r="G463" s="8"/>
      <c r="H463" s="144"/>
      <c r="I463" s="212"/>
      <c r="J463" s="56"/>
      <c r="M463" s="144"/>
    </row>
    <row r="464">
      <c r="B464" s="8"/>
      <c r="C464" s="8"/>
      <c r="D464" s="8"/>
      <c r="G464" s="8"/>
      <c r="H464" s="144"/>
      <c r="I464" s="212"/>
      <c r="J464" s="56"/>
      <c r="M464" s="144"/>
    </row>
    <row r="465">
      <c r="B465" s="8"/>
      <c r="C465" s="8"/>
      <c r="D465" s="8"/>
      <c r="G465" s="8"/>
      <c r="H465" s="144"/>
      <c r="I465" s="212"/>
      <c r="J465" s="56"/>
      <c r="M465" s="144"/>
    </row>
    <row r="466">
      <c r="B466" s="8"/>
      <c r="C466" s="8"/>
      <c r="D466" s="8"/>
      <c r="G466" s="8"/>
      <c r="H466" s="144"/>
      <c r="I466" s="212"/>
      <c r="J466" s="56"/>
      <c r="M466" s="144"/>
    </row>
    <row r="467">
      <c r="B467" s="8"/>
      <c r="C467" s="8"/>
      <c r="D467" s="8"/>
      <c r="G467" s="8"/>
      <c r="H467" s="144"/>
      <c r="I467" s="212"/>
      <c r="J467" s="56"/>
      <c r="M467" s="144"/>
    </row>
    <row r="468">
      <c r="B468" s="8"/>
      <c r="C468" s="8"/>
      <c r="D468" s="8"/>
      <c r="G468" s="8"/>
      <c r="H468" s="144"/>
      <c r="I468" s="212"/>
      <c r="J468" s="56"/>
      <c r="M468" s="144"/>
    </row>
    <row r="469">
      <c r="B469" s="8"/>
      <c r="C469" s="8"/>
      <c r="D469" s="8"/>
      <c r="G469" s="8"/>
      <c r="H469" s="144"/>
      <c r="I469" s="212"/>
      <c r="J469" s="56"/>
      <c r="M469" s="144"/>
    </row>
    <row r="470">
      <c r="B470" s="8"/>
      <c r="C470" s="8"/>
      <c r="D470" s="8"/>
      <c r="G470" s="8"/>
      <c r="H470" s="144"/>
      <c r="I470" s="212"/>
      <c r="J470" s="56"/>
      <c r="M470" s="144"/>
    </row>
    <row r="471">
      <c r="B471" s="8"/>
      <c r="C471" s="8"/>
      <c r="D471" s="8"/>
      <c r="G471" s="8"/>
      <c r="H471" s="144"/>
      <c r="I471" s="212"/>
      <c r="J471" s="56"/>
      <c r="M471" s="144"/>
    </row>
    <row r="472">
      <c r="B472" s="8"/>
      <c r="C472" s="8"/>
      <c r="D472" s="8"/>
      <c r="G472" s="8"/>
      <c r="H472" s="144"/>
      <c r="I472" s="212"/>
      <c r="J472" s="56"/>
      <c r="M472" s="144"/>
    </row>
    <row r="473">
      <c r="B473" s="8"/>
      <c r="C473" s="8"/>
      <c r="D473" s="8"/>
      <c r="G473" s="8"/>
      <c r="H473" s="144"/>
      <c r="I473" s="212"/>
      <c r="J473" s="56"/>
      <c r="M473" s="144"/>
    </row>
    <row r="474">
      <c r="B474" s="8"/>
      <c r="C474" s="8"/>
      <c r="D474" s="8"/>
      <c r="G474" s="8"/>
      <c r="H474" s="144"/>
      <c r="I474" s="212"/>
      <c r="J474" s="56"/>
      <c r="M474" s="144"/>
    </row>
    <row r="475">
      <c r="B475" s="8"/>
      <c r="C475" s="8"/>
      <c r="D475" s="8"/>
      <c r="G475" s="8"/>
      <c r="H475" s="144"/>
      <c r="I475" s="212"/>
      <c r="J475" s="56"/>
      <c r="M475" s="144"/>
    </row>
    <row r="476">
      <c r="B476" s="8"/>
      <c r="C476" s="8"/>
      <c r="D476" s="8"/>
      <c r="G476" s="8"/>
      <c r="H476" s="144"/>
      <c r="I476" s="212"/>
      <c r="J476" s="56"/>
      <c r="M476" s="144"/>
    </row>
    <row r="477">
      <c r="B477" s="8"/>
      <c r="C477" s="8"/>
      <c r="D477" s="8"/>
      <c r="G477" s="8"/>
      <c r="H477" s="144"/>
      <c r="I477" s="212"/>
      <c r="J477" s="56"/>
      <c r="M477" s="144"/>
    </row>
    <row r="478">
      <c r="B478" s="8"/>
      <c r="C478" s="8"/>
      <c r="D478" s="8"/>
      <c r="G478" s="8"/>
      <c r="H478" s="144"/>
      <c r="I478" s="212"/>
      <c r="J478" s="56"/>
      <c r="M478" s="144"/>
    </row>
    <row r="479">
      <c r="B479" s="8"/>
      <c r="C479" s="8"/>
      <c r="D479" s="8"/>
      <c r="G479" s="8"/>
      <c r="H479" s="144"/>
      <c r="I479" s="212"/>
      <c r="J479" s="56"/>
      <c r="M479" s="144"/>
    </row>
    <row r="480">
      <c r="B480" s="8"/>
      <c r="C480" s="8"/>
      <c r="D480" s="8"/>
      <c r="G480" s="8"/>
      <c r="H480" s="144"/>
      <c r="I480" s="212"/>
      <c r="J480" s="56"/>
      <c r="M480" s="144"/>
    </row>
    <row r="481">
      <c r="B481" s="8"/>
      <c r="C481" s="8"/>
      <c r="D481" s="8"/>
      <c r="G481" s="8"/>
      <c r="H481" s="144"/>
      <c r="I481" s="212"/>
      <c r="J481" s="56"/>
      <c r="M481" s="144"/>
    </row>
    <row r="482">
      <c r="B482" s="8"/>
      <c r="C482" s="8"/>
      <c r="D482" s="8"/>
      <c r="G482" s="8"/>
      <c r="H482" s="144"/>
      <c r="I482" s="212"/>
      <c r="J482" s="56"/>
      <c r="M482" s="144"/>
    </row>
    <row r="483">
      <c r="B483" s="8"/>
      <c r="C483" s="8"/>
      <c r="D483" s="8"/>
      <c r="G483" s="8"/>
      <c r="H483" s="144"/>
      <c r="I483" s="212"/>
      <c r="J483" s="56"/>
      <c r="M483" s="144"/>
    </row>
    <row r="484">
      <c r="B484" s="8"/>
      <c r="C484" s="8"/>
      <c r="D484" s="8"/>
      <c r="G484" s="8"/>
      <c r="H484" s="144"/>
      <c r="I484" s="212"/>
      <c r="J484" s="56"/>
      <c r="M484" s="144"/>
    </row>
    <row r="485">
      <c r="B485" s="8"/>
      <c r="C485" s="8"/>
      <c r="D485" s="8"/>
      <c r="G485" s="8"/>
      <c r="H485" s="144"/>
      <c r="I485" s="212"/>
      <c r="J485" s="56"/>
      <c r="M485" s="144"/>
    </row>
    <row r="486">
      <c r="B486" s="8"/>
      <c r="C486" s="8"/>
      <c r="D486" s="8"/>
      <c r="G486" s="8"/>
      <c r="H486" s="144"/>
      <c r="I486" s="212"/>
      <c r="J486" s="56"/>
      <c r="M486" s="144"/>
    </row>
    <row r="487">
      <c r="B487" s="8"/>
      <c r="C487" s="8"/>
      <c r="D487" s="8"/>
      <c r="G487" s="8"/>
      <c r="H487" s="144"/>
      <c r="I487" s="212"/>
      <c r="J487" s="56"/>
      <c r="M487" s="144"/>
    </row>
    <row r="488">
      <c r="B488" s="8"/>
      <c r="C488" s="8"/>
      <c r="D488" s="8"/>
      <c r="G488" s="8"/>
      <c r="H488" s="144"/>
      <c r="I488" s="212"/>
      <c r="J488" s="56"/>
      <c r="M488" s="144"/>
    </row>
    <row r="489">
      <c r="B489" s="8"/>
      <c r="C489" s="8"/>
      <c r="D489" s="8"/>
      <c r="G489" s="8"/>
      <c r="H489" s="144"/>
      <c r="I489" s="212"/>
      <c r="J489" s="56"/>
      <c r="M489" s="144"/>
    </row>
    <row r="490">
      <c r="B490" s="8"/>
      <c r="C490" s="8"/>
      <c r="D490" s="8"/>
      <c r="G490" s="8"/>
      <c r="H490" s="144"/>
      <c r="I490" s="212"/>
      <c r="J490" s="56"/>
      <c r="M490" s="144"/>
    </row>
    <row r="491">
      <c r="B491" s="8"/>
      <c r="C491" s="8"/>
      <c r="D491" s="8"/>
      <c r="G491" s="8"/>
      <c r="H491" s="144"/>
      <c r="I491" s="212"/>
      <c r="J491" s="56"/>
      <c r="M491" s="144"/>
    </row>
    <row r="492">
      <c r="B492" s="8"/>
      <c r="C492" s="8"/>
      <c r="D492" s="8"/>
      <c r="G492" s="8"/>
      <c r="H492" s="144"/>
      <c r="I492" s="212"/>
      <c r="J492" s="56"/>
      <c r="M492" s="144"/>
    </row>
    <row r="493">
      <c r="B493" s="8"/>
      <c r="C493" s="8"/>
      <c r="D493" s="8"/>
      <c r="G493" s="8"/>
      <c r="H493" s="144"/>
      <c r="I493" s="212"/>
      <c r="J493" s="56"/>
      <c r="M493" s="144"/>
    </row>
    <row r="494">
      <c r="B494" s="8"/>
      <c r="C494" s="8"/>
      <c r="D494" s="8"/>
      <c r="G494" s="8"/>
      <c r="H494" s="144"/>
      <c r="I494" s="212"/>
      <c r="J494" s="56"/>
      <c r="M494" s="144"/>
    </row>
    <row r="495">
      <c r="B495" s="8"/>
      <c r="C495" s="8"/>
      <c r="D495" s="8"/>
      <c r="G495" s="8"/>
      <c r="H495" s="144"/>
      <c r="I495" s="212"/>
      <c r="J495" s="56"/>
      <c r="M495" s="144"/>
    </row>
    <row r="496">
      <c r="B496" s="8"/>
      <c r="C496" s="8"/>
      <c r="D496" s="8"/>
      <c r="G496" s="8"/>
      <c r="H496" s="144"/>
      <c r="I496" s="212"/>
      <c r="J496" s="56"/>
      <c r="M496" s="144"/>
    </row>
    <row r="497">
      <c r="B497" s="8"/>
      <c r="C497" s="8"/>
      <c r="D497" s="8"/>
      <c r="G497" s="8"/>
      <c r="H497" s="144"/>
      <c r="I497" s="212"/>
      <c r="J497" s="56"/>
      <c r="M497" s="144"/>
    </row>
    <row r="498">
      <c r="B498" s="8"/>
      <c r="C498" s="8"/>
      <c r="D498" s="8"/>
      <c r="G498" s="8"/>
      <c r="H498" s="144"/>
      <c r="I498" s="212"/>
      <c r="J498" s="56"/>
      <c r="M498" s="144"/>
    </row>
    <row r="499">
      <c r="B499" s="8"/>
      <c r="C499" s="8"/>
      <c r="D499" s="8"/>
      <c r="G499" s="8"/>
      <c r="H499" s="144"/>
      <c r="I499" s="212"/>
      <c r="J499" s="56"/>
      <c r="M499" s="144"/>
    </row>
    <row r="500">
      <c r="B500" s="8"/>
      <c r="C500" s="8"/>
      <c r="D500" s="8"/>
      <c r="G500" s="8"/>
      <c r="H500" s="144"/>
      <c r="I500" s="212"/>
      <c r="J500" s="56"/>
      <c r="M500" s="144"/>
    </row>
    <row r="501">
      <c r="B501" s="8"/>
      <c r="C501" s="8"/>
      <c r="D501" s="8"/>
      <c r="G501" s="8"/>
      <c r="H501" s="144"/>
      <c r="I501" s="212"/>
      <c r="J501" s="56"/>
      <c r="M501" s="144"/>
    </row>
    <row r="502">
      <c r="B502" s="8"/>
      <c r="C502" s="8"/>
      <c r="D502" s="8"/>
      <c r="G502" s="8"/>
      <c r="H502" s="144"/>
      <c r="I502" s="212"/>
      <c r="J502" s="56"/>
      <c r="M502" s="144"/>
    </row>
    <row r="503">
      <c r="B503" s="8"/>
      <c r="C503" s="8"/>
      <c r="D503" s="8"/>
      <c r="G503" s="8"/>
      <c r="H503" s="144"/>
      <c r="I503" s="212"/>
      <c r="J503" s="56"/>
      <c r="M503" s="144"/>
    </row>
    <row r="504">
      <c r="B504" s="8"/>
      <c r="C504" s="8"/>
      <c r="D504" s="8"/>
      <c r="G504" s="8"/>
      <c r="H504" s="144"/>
      <c r="I504" s="212"/>
      <c r="J504" s="56"/>
      <c r="M504" s="144"/>
    </row>
    <row r="505">
      <c r="B505" s="8"/>
      <c r="C505" s="8"/>
      <c r="D505" s="8"/>
      <c r="G505" s="8"/>
      <c r="H505" s="144"/>
      <c r="I505" s="212"/>
      <c r="J505" s="56"/>
      <c r="M505" s="144"/>
    </row>
    <row r="506">
      <c r="B506" s="8"/>
      <c r="C506" s="8"/>
      <c r="D506" s="8"/>
      <c r="G506" s="8"/>
      <c r="H506" s="144"/>
      <c r="I506" s="212"/>
      <c r="J506" s="56"/>
      <c r="M506" s="144"/>
    </row>
    <row r="507">
      <c r="B507" s="8"/>
      <c r="C507" s="8"/>
      <c r="D507" s="8"/>
      <c r="G507" s="8"/>
      <c r="H507" s="144"/>
      <c r="I507" s="212"/>
      <c r="J507" s="56"/>
      <c r="M507" s="144"/>
    </row>
    <row r="508">
      <c r="B508" s="8"/>
      <c r="C508" s="8"/>
      <c r="D508" s="8"/>
      <c r="G508" s="8"/>
      <c r="H508" s="144"/>
      <c r="I508" s="212"/>
      <c r="J508" s="56"/>
      <c r="M508" s="144"/>
    </row>
    <row r="509">
      <c r="B509" s="8"/>
      <c r="C509" s="8"/>
      <c r="D509" s="8"/>
      <c r="G509" s="8"/>
      <c r="H509" s="144"/>
      <c r="I509" s="212"/>
      <c r="J509" s="56"/>
      <c r="M509" s="144"/>
    </row>
    <row r="510">
      <c r="B510" s="8"/>
      <c r="C510" s="8"/>
      <c r="D510" s="8"/>
      <c r="G510" s="8"/>
      <c r="H510" s="144"/>
      <c r="I510" s="212"/>
      <c r="J510" s="56"/>
      <c r="M510" s="144"/>
    </row>
    <row r="511">
      <c r="B511" s="8"/>
      <c r="C511" s="8"/>
      <c r="D511" s="8"/>
      <c r="G511" s="8"/>
      <c r="H511" s="144"/>
      <c r="I511" s="212"/>
      <c r="J511" s="56"/>
      <c r="M511" s="144"/>
    </row>
    <row r="512">
      <c r="B512" s="8"/>
      <c r="C512" s="8"/>
      <c r="D512" s="8"/>
      <c r="G512" s="8"/>
      <c r="H512" s="144"/>
      <c r="I512" s="212"/>
      <c r="J512" s="56"/>
      <c r="M512" s="144"/>
    </row>
    <row r="513">
      <c r="B513" s="8"/>
      <c r="C513" s="8"/>
      <c r="D513" s="8"/>
      <c r="G513" s="8"/>
      <c r="H513" s="144"/>
      <c r="I513" s="212"/>
      <c r="J513" s="56"/>
      <c r="M513" s="144"/>
    </row>
    <row r="514">
      <c r="B514" s="8"/>
      <c r="C514" s="8"/>
      <c r="D514" s="8"/>
      <c r="G514" s="8"/>
      <c r="H514" s="144"/>
      <c r="I514" s="212"/>
      <c r="J514" s="56"/>
      <c r="M514" s="144"/>
    </row>
    <row r="515">
      <c r="B515" s="8"/>
      <c r="C515" s="8"/>
      <c r="D515" s="8"/>
      <c r="G515" s="8"/>
      <c r="H515" s="144"/>
      <c r="I515" s="212"/>
      <c r="J515" s="56"/>
      <c r="M515" s="144"/>
    </row>
    <row r="516">
      <c r="B516" s="8"/>
      <c r="C516" s="8"/>
      <c r="D516" s="8"/>
      <c r="G516" s="8"/>
      <c r="H516" s="144"/>
      <c r="I516" s="212"/>
      <c r="J516" s="56"/>
      <c r="M516" s="144"/>
    </row>
    <row r="517">
      <c r="B517" s="8"/>
      <c r="C517" s="8"/>
      <c r="D517" s="8"/>
      <c r="G517" s="8"/>
      <c r="H517" s="144"/>
      <c r="I517" s="212"/>
      <c r="J517" s="56"/>
      <c r="M517" s="144"/>
    </row>
    <row r="518">
      <c r="B518" s="8"/>
      <c r="C518" s="8"/>
      <c r="D518" s="8"/>
      <c r="G518" s="8"/>
      <c r="H518" s="144"/>
      <c r="I518" s="212"/>
      <c r="J518" s="56"/>
      <c r="M518" s="144"/>
    </row>
    <row r="519">
      <c r="B519" s="8"/>
      <c r="C519" s="8"/>
      <c r="D519" s="8"/>
      <c r="G519" s="8"/>
      <c r="H519" s="144"/>
      <c r="I519" s="212"/>
      <c r="J519" s="56"/>
      <c r="M519" s="144"/>
    </row>
    <row r="520">
      <c r="B520" s="8"/>
      <c r="C520" s="8"/>
      <c r="D520" s="8"/>
      <c r="G520" s="8"/>
      <c r="H520" s="144"/>
      <c r="I520" s="212"/>
      <c r="J520" s="56"/>
      <c r="M520" s="144"/>
    </row>
    <row r="521">
      <c r="B521" s="8"/>
      <c r="C521" s="8"/>
      <c r="D521" s="8"/>
      <c r="G521" s="8"/>
      <c r="H521" s="144"/>
      <c r="I521" s="212"/>
      <c r="J521" s="56"/>
      <c r="M521" s="144"/>
    </row>
    <row r="522">
      <c r="B522" s="8"/>
      <c r="C522" s="8"/>
      <c r="D522" s="8"/>
      <c r="G522" s="8"/>
      <c r="H522" s="144"/>
      <c r="I522" s="212"/>
      <c r="J522" s="56"/>
      <c r="M522" s="144"/>
    </row>
    <row r="523">
      <c r="B523" s="8"/>
      <c r="C523" s="8"/>
      <c r="D523" s="8"/>
      <c r="G523" s="8"/>
      <c r="H523" s="144"/>
      <c r="I523" s="212"/>
      <c r="J523" s="56"/>
      <c r="M523" s="144"/>
    </row>
    <row r="524">
      <c r="B524" s="8"/>
      <c r="C524" s="8"/>
      <c r="D524" s="8"/>
      <c r="G524" s="8"/>
      <c r="H524" s="144"/>
      <c r="I524" s="212"/>
      <c r="J524" s="56"/>
      <c r="M524" s="144"/>
    </row>
    <row r="525">
      <c r="B525" s="8"/>
      <c r="C525" s="8"/>
      <c r="D525" s="8"/>
      <c r="G525" s="8"/>
      <c r="H525" s="144"/>
      <c r="I525" s="212"/>
      <c r="J525" s="56"/>
      <c r="M525" s="144"/>
    </row>
    <row r="526">
      <c r="B526" s="8"/>
      <c r="C526" s="8"/>
      <c r="D526" s="8"/>
      <c r="G526" s="8"/>
      <c r="H526" s="144"/>
      <c r="I526" s="212"/>
      <c r="J526" s="56"/>
      <c r="M526" s="144"/>
    </row>
    <row r="527">
      <c r="B527" s="8"/>
      <c r="C527" s="8"/>
      <c r="D527" s="8"/>
      <c r="G527" s="8"/>
      <c r="H527" s="144"/>
      <c r="I527" s="212"/>
      <c r="J527" s="56"/>
      <c r="M527" s="144"/>
    </row>
    <row r="528">
      <c r="B528" s="8"/>
      <c r="C528" s="8"/>
      <c r="D528" s="8"/>
      <c r="G528" s="8"/>
      <c r="H528" s="144"/>
      <c r="I528" s="212"/>
      <c r="J528" s="56"/>
      <c r="M528" s="144"/>
    </row>
    <row r="529">
      <c r="B529" s="8"/>
      <c r="C529" s="8"/>
      <c r="D529" s="8"/>
      <c r="G529" s="8"/>
      <c r="H529" s="144"/>
      <c r="I529" s="212"/>
      <c r="J529" s="56"/>
      <c r="M529" s="144"/>
    </row>
    <row r="530">
      <c r="B530" s="8"/>
      <c r="C530" s="8"/>
      <c r="D530" s="8"/>
      <c r="G530" s="8"/>
      <c r="H530" s="144"/>
      <c r="I530" s="212"/>
      <c r="J530" s="56"/>
      <c r="M530" s="144"/>
    </row>
    <row r="531">
      <c r="B531" s="8"/>
      <c r="C531" s="8"/>
      <c r="D531" s="8"/>
      <c r="G531" s="8"/>
      <c r="H531" s="144"/>
      <c r="I531" s="212"/>
      <c r="J531" s="56"/>
      <c r="M531" s="144"/>
    </row>
    <row r="532">
      <c r="B532" s="8"/>
      <c r="C532" s="8"/>
      <c r="D532" s="8"/>
      <c r="G532" s="8"/>
      <c r="H532" s="144"/>
      <c r="I532" s="212"/>
      <c r="J532" s="56"/>
      <c r="M532" s="144"/>
    </row>
    <row r="533">
      <c r="B533" s="8"/>
      <c r="C533" s="8"/>
      <c r="D533" s="8"/>
      <c r="G533" s="8"/>
      <c r="H533" s="144"/>
      <c r="I533" s="212"/>
      <c r="J533" s="56"/>
      <c r="M533" s="144"/>
    </row>
    <row r="534">
      <c r="B534" s="8"/>
      <c r="C534" s="8"/>
      <c r="D534" s="8"/>
      <c r="G534" s="8"/>
      <c r="H534" s="144"/>
      <c r="I534" s="212"/>
      <c r="J534" s="56"/>
      <c r="M534" s="144"/>
    </row>
    <row r="535">
      <c r="B535" s="8"/>
      <c r="C535" s="8"/>
      <c r="D535" s="8"/>
      <c r="G535" s="8"/>
      <c r="H535" s="144"/>
      <c r="I535" s="212"/>
      <c r="J535" s="56"/>
      <c r="M535" s="144"/>
    </row>
    <row r="536">
      <c r="B536" s="8"/>
      <c r="C536" s="8"/>
      <c r="D536" s="8"/>
      <c r="G536" s="8"/>
      <c r="H536" s="144"/>
      <c r="I536" s="212"/>
      <c r="J536" s="56"/>
      <c r="M536" s="144"/>
    </row>
    <row r="537">
      <c r="B537" s="8"/>
      <c r="C537" s="8"/>
      <c r="D537" s="8"/>
      <c r="G537" s="8"/>
      <c r="H537" s="144"/>
      <c r="I537" s="212"/>
      <c r="J537" s="56"/>
      <c r="M537" s="144"/>
    </row>
    <row r="538">
      <c r="B538" s="8"/>
      <c r="C538" s="8"/>
      <c r="D538" s="8"/>
      <c r="G538" s="8"/>
      <c r="H538" s="144"/>
      <c r="I538" s="212"/>
      <c r="J538" s="56"/>
      <c r="M538" s="144"/>
    </row>
    <row r="539">
      <c r="B539" s="8"/>
      <c r="C539" s="8"/>
      <c r="D539" s="8"/>
      <c r="G539" s="8"/>
      <c r="H539" s="144"/>
      <c r="I539" s="212"/>
      <c r="J539" s="56"/>
      <c r="M539" s="144"/>
    </row>
    <row r="540">
      <c r="B540" s="8"/>
      <c r="C540" s="8"/>
      <c r="D540" s="8"/>
      <c r="G540" s="8"/>
      <c r="H540" s="144"/>
      <c r="I540" s="212"/>
      <c r="J540" s="56"/>
      <c r="M540" s="144"/>
    </row>
    <row r="541">
      <c r="B541" s="8"/>
      <c r="C541" s="8"/>
      <c r="D541" s="8"/>
      <c r="G541" s="8"/>
      <c r="H541" s="144"/>
      <c r="I541" s="212"/>
      <c r="J541" s="56"/>
      <c r="M541" s="144"/>
    </row>
    <row r="542">
      <c r="B542" s="8"/>
      <c r="C542" s="8"/>
      <c r="D542" s="8"/>
      <c r="G542" s="8"/>
      <c r="H542" s="144"/>
      <c r="I542" s="212"/>
      <c r="J542" s="56"/>
      <c r="M542" s="144"/>
    </row>
    <row r="543">
      <c r="B543" s="8"/>
      <c r="C543" s="8"/>
      <c r="D543" s="8"/>
      <c r="G543" s="8"/>
      <c r="H543" s="144"/>
      <c r="I543" s="212"/>
      <c r="J543" s="56"/>
      <c r="M543" s="144"/>
    </row>
    <row r="544">
      <c r="B544" s="8"/>
      <c r="C544" s="8"/>
      <c r="D544" s="8"/>
      <c r="G544" s="8"/>
      <c r="H544" s="144"/>
      <c r="I544" s="212"/>
      <c r="J544" s="56"/>
      <c r="M544" s="144"/>
    </row>
    <row r="545">
      <c r="B545" s="8"/>
      <c r="C545" s="8"/>
      <c r="D545" s="8"/>
      <c r="G545" s="8"/>
      <c r="H545" s="144"/>
      <c r="I545" s="212"/>
      <c r="J545" s="56"/>
      <c r="M545" s="144"/>
    </row>
    <row r="546">
      <c r="B546" s="8"/>
      <c r="C546" s="8"/>
      <c r="D546" s="8"/>
      <c r="G546" s="8"/>
      <c r="H546" s="144"/>
      <c r="I546" s="212"/>
      <c r="J546" s="56"/>
      <c r="M546" s="144"/>
    </row>
    <row r="547">
      <c r="B547" s="8"/>
      <c r="C547" s="8"/>
      <c r="D547" s="8"/>
      <c r="G547" s="8"/>
      <c r="H547" s="144"/>
      <c r="I547" s="212"/>
      <c r="J547" s="56"/>
      <c r="M547" s="144"/>
    </row>
    <row r="548">
      <c r="B548" s="8"/>
      <c r="C548" s="8"/>
      <c r="D548" s="8"/>
      <c r="G548" s="8"/>
      <c r="H548" s="144"/>
      <c r="I548" s="212"/>
      <c r="J548" s="56"/>
      <c r="M548" s="144"/>
    </row>
    <row r="549">
      <c r="B549" s="8"/>
      <c r="C549" s="8"/>
      <c r="D549" s="8"/>
      <c r="G549" s="8"/>
      <c r="H549" s="144"/>
      <c r="I549" s="212"/>
      <c r="J549" s="56"/>
      <c r="M549" s="144"/>
    </row>
    <row r="550">
      <c r="B550" s="8"/>
      <c r="C550" s="8"/>
      <c r="D550" s="8"/>
      <c r="G550" s="8"/>
      <c r="H550" s="144"/>
      <c r="I550" s="212"/>
      <c r="J550" s="56"/>
      <c r="M550" s="144"/>
    </row>
    <row r="551">
      <c r="B551" s="8"/>
      <c r="C551" s="8"/>
      <c r="D551" s="8"/>
      <c r="G551" s="8"/>
      <c r="H551" s="144"/>
      <c r="I551" s="212"/>
      <c r="J551" s="56"/>
      <c r="M551" s="144"/>
    </row>
    <row r="552">
      <c r="B552" s="8"/>
      <c r="C552" s="8"/>
      <c r="D552" s="8"/>
      <c r="G552" s="8"/>
      <c r="H552" s="144"/>
      <c r="I552" s="212"/>
      <c r="J552" s="56"/>
      <c r="M552" s="144"/>
    </row>
    <row r="553">
      <c r="B553" s="8"/>
      <c r="C553" s="8"/>
      <c r="D553" s="8"/>
      <c r="G553" s="8"/>
      <c r="H553" s="144"/>
      <c r="I553" s="212"/>
      <c r="J553" s="56"/>
      <c r="M553" s="144"/>
    </row>
    <row r="554">
      <c r="B554" s="8"/>
      <c r="C554" s="8"/>
      <c r="D554" s="8"/>
      <c r="G554" s="8"/>
      <c r="H554" s="144"/>
      <c r="I554" s="212"/>
      <c r="J554" s="56"/>
      <c r="M554" s="144"/>
    </row>
    <row r="555">
      <c r="B555" s="8"/>
      <c r="C555" s="8"/>
      <c r="D555" s="8"/>
      <c r="G555" s="8"/>
      <c r="H555" s="144"/>
      <c r="I555" s="212"/>
      <c r="J555" s="56"/>
      <c r="M555" s="144"/>
    </row>
    <row r="556">
      <c r="B556" s="8"/>
      <c r="C556" s="8"/>
      <c r="D556" s="8"/>
      <c r="G556" s="8"/>
      <c r="H556" s="144"/>
      <c r="I556" s="212"/>
      <c r="J556" s="56"/>
      <c r="M556" s="144"/>
    </row>
    <row r="557">
      <c r="B557" s="8"/>
      <c r="C557" s="8"/>
      <c r="D557" s="8"/>
      <c r="G557" s="8"/>
      <c r="H557" s="144"/>
      <c r="I557" s="212"/>
      <c r="J557" s="56"/>
      <c r="M557" s="144"/>
    </row>
    <row r="558">
      <c r="B558" s="8"/>
      <c r="C558" s="8"/>
      <c r="D558" s="8"/>
      <c r="G558" s="8"/>
      <c r="H558" s="144"/>
      <c r="I558" s="212"/>
      <c r="J558" s="56"/>
      <c r="M558" s="144"/>
    </row>
    <row r="559">
      <c r="B559" s="8"/>
      <c r="C559" s="8"/>
      <c r="D559" s="8"/>
      <c r="G559" s="8"/>
      <c r="H559" s="144"/>
      <c r="I559" s="212"/>
      <c r="J559" s="56"/>
      <c r="M559" s="144"/>
    </row>
    <row r="560">
      <c r="B560" s="8"/>
      <c r="C560" s="8"/>
      <c r="D560" s="8"/>
      <c r="G560" s="8"/>
      <c r="H560" s="144"/>
      <c r="I560" s="212"/>
      <c r="J560" s="56"/>
      <c r="M560" s="144"/>
    </row>
    <row r="561">
      <c r="B561" s="8"/>
      <c r="C561" s="8"/>
      <c r="D561" s="8"/>
      <c r="G561" s="8"/>
      <c r="H561" s="144"/>
      <c r="I561" s="212"/>
      <c r="J561" s="56"/>
      <c r="M561" s="144"/>
    </row>
    <row r="562">
      <c r="B562" s="8"/>
      <c r="C562" s="8"/>
      <c r="D562" s="8"/>
      <c r="G562" s="8"/>
      <c r="H562" s="144"/>
      <c r="I562" s="212"/>
      <c r="J562" s="56"/>
      <c r="M562" s="144"/>
    </row>
    <row r="563">
      <c r="B563" s="8"/>
      <c r="C563" s="8"/>
      <c r="D563" s="8"/>
      <c r="G563" s="8"/>
      <c r="H563" s="144"/>
      <c r="I563" s="212"/>
      <c r="J563" s="56"/>
      <c r="M563" s="144"/>
    </row>
    <row r="564">
      <c r="B564" s="8"/>
      <c r="C564" s="8"/>
      <c r="D564" s="8"/>
      <c r="G564" s="8"/>
      <c r="H564" s="144"/>
      <c r="I564" s="212"/>
      <c r="J564" s="56"/>
      <c r="M564" s="144"/>
    </row>
    <row r="565">
      <c r="B565" s="8"/>
      <c r="C565" s="8"/>
      <c r="D565" s="8"/>
      <c r="G565" s="8"/>
      <c r="H565" s="144"/>
      <c r="I565" s="212"/>
      <c r="J565" s="56"/>
      <c r="M565" s="144"/>
    </row>
    <row r="566">
      <c r="B566" s="8"/>
      <c r="C566" s="8"/>
      <c r="D566" s="8"/>
      <c r="G566" s="8"/>
      <c r="H566" s="144"/>
      <c r="I566" s="212"/>
      <c r="J566" s="56"/>
      <c r="M566" s="144"/>
    </row>
    <row r="567">
      <c r="B567" s="8"/>
      <c r="C567" s="8"/>
      <c r="D567" s="8"/>
      <c r="G567" s="8"/>
      <c r="H567" s="144"/>
      <c r="I567" s="212"/>
      <c r="J567" s="56"/>
      <c r="M567" s="144"/>
    </row>
    <row r="568">
      <c r="B568" s="8"/>
      <c r="C568" s="8"/>
      <c r="D568" s="8"/>
      <c r="G568" s="8"/>
      <c r="H568" s="144"/>
      <c r="I568" s="212"/>
      <c r="J568" s="56"/>
      <c r="M568" s="144"/>
    </row>
    <row r="569">
      <c r="B569" s="8"/>
      <c r="C569" s="8"/>
      <c r="D569" s="8"/>
      <c r="G569" s="8"/>
      <c r="H569" s="144"/>
      <c r="I569" s="212"/>
      <c r="J569" s="56"/>
      <c r="M569" s="144"/>
    </row>
    <row r="570">
      <c r="B570" s="8"/>
      <c r="C570" s="8"/>
      <c r="D570" s="8"/>
      <c r="G570" s="8"/>
      <c r="H570" s="144"/>
      <c r="I570" s="212"/>
      <c r="J570" s="56"/>
      <c r="M570" s="144"/>
    </row>
    <row r="571">
      <c r="B571" s="8"/>
      <c r="C571" s="8"/>
      <c r="D571" s="8"/>
      <c r="G571" s="8"/>
      <c r="H571" s="144"/>
      <c r="I571" s="212"/>
      <c r="J571" s="56"/>
      <c r="M571" s="144"/>
    </row>
    <row r="572">
      <c r="B572" s="8"/>
      <c r="C572" s="8"/>
      <c r="D572" s="8"/>
      <c r="G572" s="8"/>
      <c r="H572" s="144"/>
      <c r="I572" s="212"/>
      <c r="J572" s="56"/>
      <c r="M572" s="144"/>
    </row>
    <row r="573">
      <c r="B573" s="8"/>
      <c r="C573" s="8"/>
      <c r="D573" s="8"/>
      <c r="G573" s="8"/>
      <c r="H573" s="144"/>
      <c r="I573" s="212"/>
      <c r="J573" s="56"/>
      <c r="M573" s="144"/>
    </row>
    <row r="574">
      <c r="B574" s="8"/>
      <c r="C574" s="8"/>
      <c r="D574" s="8"/>
      <c r="G574" s="8"/>
      <c r="H574" s="144"/>
      <c r="I574" s="212"/>
      <c r="J574" s="56"/>
      <c r="M574" s="144"/>
    </row>
    <row r="575">
      <c r="B575" s="8"/>
      <c r="C575" s="8"/>
      <c r="D575" s="8"/>
      <c r="G575" s="8"/>
      <c r="H575" s="144"/>
      <c r="I575" s="212"/>
      <c r="J575" s="56"/>
      <c r="M575" s="144"/>
    </row>
    <row r="576">
      <c r="B576" s="8"/>
      <c r="C576" s="8"/>
      <c r="D576" s="8"/>
      <c r="G576" s="8"/>
      <c r="H576" s="144"/>
      <c r="I576" s="212"/>
      <c r="J576" s="56"/>
      <c r="M576" s="144"/>
    </row>
    <row r="577">
      <c r="B577" s="8"/>
      <c r="C577" s="8"/>
      <c r="D577" s="8"/>
      <c r="G577" s="8"/>
      <c r="H577" s="144"/>
      <c r="I577" s="212"/>
      <c r="J577" s="56"/>
      <c r="M577" s="144"/>
    </row>
    <row r="578">
      <c r="B578" s="8"/>
      <c r="C578" s="8"/>
      <c r="D578" s="8"/>
      <c r="G578" s="8"/>
      <c r="H578" s="144"/>
      <c r="I578" s="212"/>
      <c r="J578" s="56"/>
      <c r="M578" s="144"/>
    </row>
    <row r="579">
      <c r="B579" s="8"/>
      <c r="C579" s="8"/>
      <c r="D579" s="8"/>
      <c r="G579" s="8"/>
      <c r="H579" s="144"/>
      <c r="I579" s="212"/>
      <c r="J579" s="56"/>
      <c r="M579" s="144"/>
    </row>
    <row r="580">
      <c r="B580" s="8"/>
      <c r="C580" s="8"/>
      <c r="D580" s="8"/>
      <c r="G580" s="8"/>
      <c r="H580" s="144"/>
      <c r="I580" s="212"/>
      <c r="J580" s="56"/>
      <c r="M580" s="144"/>
    </row>
    <row r="581">
      <c r="B581" s="8"/>
      <c r="C581" s="8"/>
      <c r="D581" s="8"/>
      <c r="G581" s="8"/>
      <c r="H581" s="144"/>
      <c r="I581" s="212"/>
      <c r="J581" s="56"/>
      <c r="M581" s="144"/>
    </row>
    <row r="582">
      <c r="B582" s="8"/>
      <c r="C582" s="8"/>
      <c r="D582" s="8"/>
      <c r="G582" s="8"/>
      <c r="H582" s="144"/>
      <c r="I582" s="212"/>
      <c r="J582" s="56"/>
      <c r="M582" s="144"/>
    </row>
    <row r="583">
      <c r="B583" s="8"/>
      <c r="C583" s="8"/>
      <c r="D583" s="8"/>
      <c r="G583" s="8"/>
      <c r="H583" s="144"/>
      <c r="I583" s="212"/>
      <c r="J583" s="56"/>
      <c r="M583" s="144"/>
    </row>
    <row r="584">
      <c r="B584" s="8"/>
      <c r="C584" s="8"/>
      <c r="D584" s="8"/>
      <c r="G584" s="8"/>
      <c r="H584" s="144"/>
      <c r="I584" s="212"/>
      <c r="J584" s="56"/>
      <c r="M584" s="144"/>
    </row>
    <row r="585">
      <c r="B585" s="8"/>
      <c r="C585" s="8"/>
      <c r="D585" s="8"/>
      <c r="G585" s="8"/>
      <c r="H585" s="144"/>
      <c r="I585" s="212"/>
      <c r="J585" s="56"/>
      <c r="M585" s="144"/>
    </row>
    <row r="586">
      <c r="B586" s="8"/>
      <c r="C586" s="8"/>
      <c r="D586" s="8"/>
      <c r="G586" s="8"/>
      <c r="H586" s="144"/>
      <c r="I586" s="212"/>
      <c r="J586" s="56"/>
      <c r="M586" s="144"/>
    </row>
    <row r="587">
      <c r="B587" s="8"/>
      <c r="C587" s="8"/>
      <c r="D587" s="8"/>
      <c r="G587" s="8"/>
      <c r="H587" s="144"/>
      <c r="I587" s="212"/>
      <c r="J587" s="56"/>
      <c r="M587" s="144"/>
    </row>
    <row r="588">
      <c r="B588" s="8"/>
      <c r="C588" s="8"/>
      <c r="D588" s="8"/>
      <c r="G588" s="8"/>
      <c r="H588" s="144"/>
      <c r="I588" s="212"/>
      <c r="J588" s="56"/>
      <c r="M588" s="144"/>
    </row>
    <row r="589">
      <c r="B589" s="8"/>
      <c r="C589" s="8"/>
      <c r="D589" s="8"/>
      <c r="G589" s="8"/>
      <c r="H589" s="144"/>
      <c r="I589" s="212"/>
      <c r="J589" s="56"/>
      <c r="M589" s="144"/>
    </row>
    <row r="590">
      <c r="B590" s="8"/>
      <c r="C590" s="8"/>
      <c r="D590" s="8"/>
      <c r="G590" s="8"/>
      <c r="H590" s="144"/>
      <c r="I590" s="212"/>
      <c r="J590" s="56"/>
      <c r="M590" s="144"/>
    </row>
    <row r="591">
      <c r="B591" s="8"/>
      <c r="C591" s="8"/>
      <c r="D591" s="8"/>
      <c r="G591" s="8"/>
      <c r="H591" s="144"/>
      <c r="I591" s="212"/>
      <c r="J591" s="56"/>
      <c r="M591" s="144"/>
    </row>
    <row r="592">
      <c r="B592" s="8"/>
      <c r="C592" s="8"/>
      <c r="D592" s="8"/>
      <c r="G592" s="8"/>
      <c r="H592" s="144"/>
      <c r="I592" s="212"/>
      <c r="J592" s="56"/>
      <c r="M592" s="144"/>
    </row>
    <row r="593">
      <c r="B593" s="8"/>
      <c r="C593" s="8"/>
      <c r="D593" s="8"/>
      <c r="G593" s="8"/>
      <c r="H593" s="144"/>
      <c r="I593" s="212"/>
      <c r="J593" s="56"/>
      <c r="M593" s="144"/>
    </row>
    <row r="594">
      <c r="B594" s="8"/>
      <c r="C594" s="8"/>
      <c r="D594" s="8"/>
      <c r="G594" s="8"/>
      <c r="H594" s="144"/>
      <c r="I594" s="212"/>
      <c r="J594" s="56"/>
      <c r="M594" s="144"/>
    </row>
    <row r="595">
      <c r="B595" s="8"/>
      <c r="C595" s="8"/>
      <c r="D595" s="8"/>
      <c r="G595" s="8"/>
      <c r="H595" s="144"/>
      <c r="I595" s="212"/>
      <c r="J595" s="56"/>
      <c r="M595" s="144"/>
    </row>
    <row r="596">
      <c r="B596" s="8"/>
      <c r="C596" s="8"/>
      <c r="D596" s="8"/>
      <c r="G596" s="8"/>
      <c r="H596" s="144"/>
      <c r="I596" s="212"/>
      <c r="J596" s="56"/>
      <c r="M596" s="144"/>
    </row>
    <row r="597">
      <c r="B597" s="8"/>
      <c r="C597" s="8"/>
      <c r="D597" s="8"/>
      <c r="G597" s="8"/>
      <c r="H597" s="144"/>
      <c r="I597" s="212"/>
      <c r="J597" s="56"/>
      <c r="M597" s="144"/>
    </row>
    <row r="598">
      <c r="B598" s="8"/>
      <c r="C598" s="8"/>
      <c r="D598" s="8"/>
      <c r="G598" s="8"/>
      <c r="H598" s="144"/>
      <c r="I598" s="212"/>
      <c r="J598" s="56"/>
      <c r="M598" s="144"/>
    </row>
    <row r="599">
      <c r="B599" s="8"/>
      <c r="C599" s="8"/>
      <c r="D599" s="8"/>
      <c r="G599" s="8"/>
      <c r="H599" s="144"/>
      <c r="I599" s="212"/>
      <c r="J599" s="56"/>
      <c r="M599" s="144"/>
    </row>
    <row r="600">
      <c r="B600" s="8"/>
      <c r="C600" s="8"/>
      <c r="D600" s="8"/>
      <c r="G600" s="8"/>
      <c r="H600" s="144"/>
      <c r="I600" s="212"/>
      <c r="J600" s="56"/>
      <c r="M600" s="144"/>
    </row>
    <row r="601">
      <c r="B601" s="8"/>
      <c r="C601" s="8"/>
      <c r="D601" s="8"/>
      <c r="G601" s="8"/>
      <c r="H601" s="144"/>
      <c r="I601" s="212"/>
      <c r="J601" s="56"/>
      <c r="M601" s="144"/>
    </row>
    <row r="602">
      <c r="B602" s="8"/>
      <c r="C602" s="8"/>
      <c r="D602" s="8"/>
      <c r="G602" s="8"/>
      <c r="H602" s="144"/>
      <c r="I602" s="212"/>
      <c r="J602" s="56"/>
      <c r="M602" s="144"/>
    </row>
    <row r="603">
      <c r="B603" s="8"/>
      <c r="C603" s="8"/>
      <c r="D603" s="8"/>
      <c r="G603" s="8"/>
      <c r="H603" s="144"/>
      <c r="I603" s="212"/>
      <c r="J603" s="56"/>
      <c r="M603" s="144"/>
    </row>
    <row r="604">
      <c r="B604" s="8"/>
      <c r="C604" s="8"/>
      <c r="D604" s="8"/>
      <c r="G604" s="8"/>
      <c r="H604" s="144"/>
      <c r="I604" s="212"/>
      <c r="J604" s="56"/>
      <c r="M604" s="144"/>
    </row>
    <row r="605">
      <c r="B605" s="8"/>
      <c r="C605" s="8"/>
      <c r="D605" s="8"/>
      <c r="G605" s="8"/>
      <c r="H605" s="144"/>
      <c r="I605" s="212"/>
      <c r="J605" s="56"/>
      <c r="M605" s="144"/>
    </row>
    <row r="606">
      <c r="B606" s="8"/>
      <c r="C606" s="8"/>
      <c r="D606" s="8"/>
      <c r="G606" s="8"/>
      <c r="H606" s="144"/>
      <c r="I606" s="212"/>
      <c r="J606" s="56"/>
      <c r="M606" s="144"/>
    </row>
    <row r="607">
      <c r="B607" s="8"/>
      <c r="C607" s="8"/>
      <c r="D607" s="8"/>
      <c r="G607" s="8"/>
      <c r="H607" s="144"/>
      <c r="I607" s="212"/>
      <c r="J607" s="56"/>
      <c r="M607" s="144"/>
    </row>
    <row r="608">
      <c r="B608" s="8"/>
      <c r="C608" s="8"/>
      <c r="D608" s="8"/>
      <c r="G608" s="8"/>
      <c r="H608" s="144"/>
      <c r="I608" s="212"/>
      <c r="J608" s="56"/>
      <c r="M608" s="144"/>
    </row>
    <row r="609">
      <c r="B609" s="8"/>
      <c r="C609" s="8"/>
      <c r="D609" s="8"/>
      <c r="G609" s="8"/>
      <c r="H609" s="144"/>
      <c r="I609" s="212"/>
      <c r="J609" s="56"/>
      <c r="M609" s="144"/>
    </row>
    <row r="610">
      <c r="B610" s="8"/>
      <c r="C610" s="8"/>
      <c r="D610" s="8"/>
      <c r="G610" s="8"/>
      <c r="H610" s="144"/>
      <c r="I610" s="212"/>
      <c r="J610" s="56"/>
      <c r="M610" s="144"/>
    </row>
    <row r="611">
      <c r="B611" s="8"/>
      <c r="C611" s="8"/>
      <c r="D611" s="8"/>
      <c r="G611" s="8"/>
      <c r="H611" s="144"/>
      <c r="I611" s="212"/>
      <c r="J611" s="56"/>
      <c r="M611" s="144"/>
    </row>
    <row r="612">
      <c r="B612" s="8"/>
      <c r="C612" s="8"/>
      <c r="D612" s="8"/>
      <c r="G612" s="8"/>
      <c r="H612" s="144"/>
      <c r="I612" s="212"/>
      <c r="J612" s="56"/>
      <c r="M612" s="144"/>
    </row>
    <row r="613">
      <c r="B613" s="8"/>
      <c r="C613" s="8"/>
      <c r="D613" s="8"/>
      <c r="G613" s="8"/>
      <c r="H613" s="144"/>
      <c r="I613" s="212"/>
      <c r="J613" s="56"/>
      <c r="M613" s="144"/>
    </row>
    <row r="614">
      <c r="B614" s="8"/>
      <c r="C614" s="8"/>
      <c r="D614" s="8"/>
      <c r="G614" s="8"/>
      <c r="H614" s="144"/>
      <c r="I614" s="212"/>
      <c r="J614" s="56"/>
      <c r="M614" s="144"/>
    </row>
    <row r="615">
      <c r="B615" s="8"/>
      <c r="C615" s="8"/>
      <c r="D615" s="8"/>
      <c r="G615" s="8"/>
      <c r="H615" s="144"/>
      <c r="I615" s="212"/>
      <c r="J615" s="56"/>
      <c r="M615" s="144"/>
    </row>
    <row r="616">
      <c r="B616" s="8"/>
      <c r="C616" s="8"/>
      <c r="D616" s="8"/>
      <c r="G616" s="8"/>
      <c r="H616" s="144"/>
      <c r="I616" s="212"/>
      <c r="J616" s="56"/>
      <c r="M616" s="144"/>
    </row>
    <row r="617">
      <c r="B617" s="8"/>
      <c r="C617" s="8"/>
      <c r="D617" s="8"/>
      <c r="G617" s="8"/>
      <c r="H617" s="144"/>
      <c r="I617" s="212"/>
      <c r="J617" s="56"/>
      <c r="M617" s="144"/>
    </row>
    <row r="618">
      <c r="B618" s="8"/>
      <c r="C618" s="8"/>
      <c r="D618" s="8"/>
      <c r="G618" s="8"/>
      <c r="H618" s="144"/>
      <c r="I618" s="212"/>
      <c r="J618" s="56"/>
      <c r="M618" s="144"/>
    </row>
    <row r="619">
      <c r="B619" s="8"/>
      <c r="C619" s="8"/>
      <c r="D619" s="8"/>
      <c r="G619" s="8"/>
      <c r="H619" s="144"/>
      <c r="I619" s="212"/>
      <c r="J619" s="56"/>
      <c r="M619" s="144"/>
    </row>
    <row r="620">
      <c r="B620" s="8"/>
      <c r="C620" s="8"/>
      <c r="D620" s="8"/>
      <c r="G620" s="8"/>
      <c r="H620" s="144"/>
      <c r="I620" s="212"/>
      <c r="J620" s="56"/>
      <c r="M620" s="144"/>
    </row>
    <row r="621">
      <c r="B621" s="8"/>
      <c r="C621" s="8"/>
      <c r="D621" s="8"/>
      <c r="G621" s="8"/>
      <c r="H621" s="144"/>
      <c r="I621" s="212"/>
      <c r="J621" s="56"/>
      <c r="M621" s="144"/>
    </row>
    <row r="622">
      <c r="B622" s="8"/>
      <c r="C622" s="8"/>
      <c r="D622" s="8"/>
      <c r="G622" s="8"/>
      <c r="H622" s="144"/>
      <c r="I622" s="212"/>
      <c r="J622" s="56"/>
      <c r="M622" s="144"/>
    </row>
    <row r="623">
      <c r="B623" s="8"/>
      <c r="C623" s="8"/>
      <c r="D623" s="8"/>
      <c r="G623" s="8"/>
      <c r="H623" s="144"/>
      <c r="I623" s="212"/>
      <c r="J623" s="56"/>
      <c r="M623" s="144"/>
    </row>
    <row r="624">
      <c r="B624" s="8"/>
      <c r="C624" s="8"/>
      <c r="D624" s="8"/>
      <c r="G624" s="8"/>
      <c r="H624" s="144"/>
      <c r="I624" s="212"/>
      <c r="J624" s="56"/>
      <c r="M624" s="144"/>
    </row>
    <row r="625">
      <c r="B625" s="8"/>
      <c r="C625" s="8"/>
      <c r="D625" s="8"/>
      <c r="G625" s="8"/>
      <c r="H625" s="144"/>
      <c r="I625" s="212"/>
      <c r="J625" s="56"/>
      <c r="M625" s="144"/>
    </row>
    <row r="626">
      <c r="B626" s="8"/>
      <c r="C626" s="8"/>
      <c r="D626" s="8"/>
      <c r="G626" s="8"/>
      <c r="H626" s="144"/>
      <c r="I626" s="212"/>
      <c r="J626" s="56"/>
      <c r="M626" s="144"/>
    </row>
    <row r="627">
      <c r="B627" s="8"/>
      <c r="C627" s="8"/>
      <c r="D627" s="8"/>
      <c r="G627" s="8"/>
      <c r="H627" s="144"/>
      <c r="I627" s="212"/>
      <c r="J627" s="56"/>
      <c r="M627" s="144"/>
    </row>
    <row r="628">
      <c r="B628" s="8"/>
      <c r="C628" s="8"/>
      <c r="D628" s="8"/>
      <c r="G628" s="8"/>
      <c r="H628" s="144"/>
      <c r="I628" s="212"/>
      <c r="J628" s="56"/>
      <c r="M628" s="144"/>
    </row>
    <row r="629">
      <c r="B629" s="8"/>
      <c r="C629" s="8"/>
      <c r="D629" s="8"/>
      <c r="G629" s="8"/>
      <c r="H629" s="144"/>
      <c r="I629" s="212"/>
      <c r="J629" s="56"/>
      <c r="M629" s="144"/>
    </row>
    <row r="630">
      <c r="B630" s="8"/>
      <c r="C630" s="8"/>
      <c r="D630" s="8"/>
      <c r="G630" s="8"/>
      <c r="H630" s="144"/>
      <c r="I630" s="212"/>
      <c r="J630" s="56"/>
      <c r="M630" s="144"/>
    </row>
    <row r="631">
      <c r="B631" s="8"/>
      <c r="C631" s="8"/>
      <c r="D631" s="8"/>
      <c r="G631" s="8"/>
      <c r="H631" s="144"/>
      <c r="I631" s="212"/>
      <c r="J631" s="56"/>
      <c r="M631" s="144"/>
    </row>
    <row r="632">
      <c r="B632" s="8"/>
      <c r="C632" s="8"/>
      <c r="D632" s="8"/>
      <c r="G632" s="8"/>
      <c r="H632" s="144"/>
      <c r="I632" s="212"/>
      <c r="J632" s="56"/>
      <c r="M632" s="144"/>
    </row>
    <row r="633">
      <c r="B633" s="8"/>
      <c r="C633" s="8"/>
      <c r="D633" s="8"/>
      <c r="G633" s="8"/>
      <c r="H633" s="144"/>
      <c r="I633" s="212"/>
      <c r="J633" s="56"/>
      <c r="M633" s="144"/>
    </row>
    <row r="634">
      <c r="B634" s="8"/>
      <c r="C634" s="8"/>
      <c r="D634" s="8"/>
      <c r="G634" s="8"/>
      <c r="H634" s="144"/>
      <c r="I634" s="212"/>
      <c r="J634" s="56"/>
      <c r="M634" s="144"/>
    </row>
    <row r="635">
      <c r="B635" s="8"/>
      <c r="C635" s="8"/>
      <c r="D635" s="8"/>
      <c r="G635" s="8"/>
      <c r="H635" s="144"/>
      <c r="I635" s="212"/>
      <c r="J635" s="56"/>
      <c r="M635" s="144"/>
    </row>
    <row r="636">
      <c r="B636" s="8"/>
      <c r="C636" s="8"/>
      <c r="D636" s="8"/>
      <c r="G636" s="8"/>
      <c r="H636" s="144"/>
      <c r="I636" s="212"/>
      <c r="J636" s="56"/>
      <c r="M636" s="144"/>
    </row>
    <row r="637">
      <c r="B637" s="8"/>
      <c r="C637" s="8"/>
      <c r="D637" s="8"/>
      <c r="G637" s="8"/>
      <c r="H637" s="144"/>
      <c r="I637" s="212"/>
      <c r="J637" s="56"/>
      <c r="M637" s="144"/>
    </row>
    <row r="638">
      <c r="B638" s="8"/>
      <c r="C638" s="8"/>
      <c r="D638" s="8"/>
      <c r="G638" s="8"/>
      <c r="H638" s="144"/>
      <c r="I638" s="212"/>
      <c r="J638" s="56"/>
      <c r="M638" s="144"/>
    </row>
    <row r="639">
      <c r="B639" s="8"/>
      <c r="C639" s="8"/>
      <c r="D639" s="8"/>
      <c r="G639" s="8"/>
      <c r="H639" s="144"/>
      <c r="I639" s="212"/>
      <c r="J639" s="56"/>
      <c r="M639" s="144"/>
    </row>
    <row r="640">
      <c r="B640" s="8"/>
      <c r="C640" s="8"/>
      <c r="D640" s="8"/>
      <c r="G640" s="8"/>
      <c r="H640" s="144"/>
      <c r="I640" s="212"/>
      <c r="J640" s="56"/>
      <c r="M640" s="144"/>
    </row>
    <row r="641">
      <c r="B641" s="8"/>
      <c r="C641" s="8"/>
      <c r="D641" s="8"/>
      <c r="G641" s="8"/>
      <c r="H641" s="144"/>
      <c r="I641" s="212"/>
      <c r="J641" s="56"/>
      <c r="M641" s="144"/>
    </row>
    <row r="642">
      <c r="B642" s="8"/>
      <c r="C642" s="8"/>
      <c r="D642" s="8"/>
      <c r="G642" s="8"/>
      <c r="H642" s="144"/>
      <c r="I642" s="212"/>
      <c r="J642" s="56"/>
      <c r="M642" s="144"/>
    </row>
    <row r="643">
      <c r="B643" s="8"/>
      <c r="C643" s="8"/>
      <c r="D643" s="8"/>
      <c r="G643" s="8"/>
      <c r="H643" s="144"/>
      <c r="I643" s="212"/>
      <c r="J643" s="56"/>
      <c r="M643" s="144"/>
    </row>
    <row r="644">
      <c r="B644" s="8"/>
      <c r="C644" s="8"/>
      <c r="D644" s="8"/>
      <c r="G644" s="8"/>
      <c r="H644" s="144"/>
      <c r="I644" s="212"/>
      <c r="J644" s="56"/>
      <c r="M644" s="144"/>
    </row>
    <row r="645">
      <c r="B645" s="8"/>
      <c r="C645" s="8"/>
      <c r="D645" s="8"/>
      <c r="G645" s="8"/>
      <c r="H645" s="144"/>
      <c r="I645" s="212"/>
      <c r="J645" s="56"/>
      <c r="M645" s="144"/>
    </row>
    <row r="646">
      <c r="B646" s="8"/>
      <c r="C646" s="8"/>
      <c r="D646" s="8"/>
      <c r="G646" s="8"/>
      <c r="H646" s="144"/>
      <c r="I646" s="212"/>
      <c r="J646" s="56"/>
      <c r="M646" s="144"/>
    </row>
    <row r="647">
      <c r="B647" s="8"/>
      <c r="C647" s="8"/>
      <c r="D647" s="8"/>
      <c r="G647" s="8"/>
      <c r="H647" s="144"/>
      <c r="I647" s="212"/>
      <c r="J647" s="56"/>
      <c r="M647" s="144"/>
    </row>
    <row r="648">
      <c r="B648" s="8"/>
      <c r="C648" s="8"/>
      <c r="D648" s="8"/>
      <c r="G648" s="8"/>
      <c r="H648" s="144"/>
      <c r="I648" s="212"/>
      <c r="J648" s="56"/>
      <c r="M648" s="144"/>
    </row>
    <row r="649">
      <c r="B649" s="8"/>
      <c r="C649" s="8"/>
      <c r="D649" s="8"/>
      <c r="G649" s="8"/>
      <c r="H649" s="144"/>
      <c r="I649" s="212"/>
      <c r="J649" s="56"/>
      <c r="M649" s="144"/>
    </row>
    <row r="650">
      <c r="B650" s="8"/>
      <c r="C650" s="8"/>
      <c r="D650" s="8"/>
      <c r="G650" s="8"/>
      <c r="H650" s="144"/>
      <c r="I650" s="212"/>
      <c r="J650" s="56"/>
      <c r="M650" s="144"/>
    </row>
    <row r="651">
      <c r="B651" s="8"/>
      <c r="C651" s="8"/>
      <c r="D651" s="8"/>
      <c r="G651" s="8"/>
      <c r="H651" s="144"/>
      <c r="I651" s="212"/>
      <c r="J651" s="56"/>
      <c r="M651" s="144"/>
    </row>
    <row r="652">
      <c r="B652" s="8"/>
      <c r="C652" s="8"/>
      <c r="D652" s="8"/>
      <c r="G652" s="8"/>
      <c r="H652" s="144"/>
      <c r="I652" s="212"/>
      <c r="J652" s="56"/>
      <c r="M652" s="144"/>
    </row>
    <row r="653">
      <c r="B653" s="8"/>
      <c r="C653" s="8"/>
      <c r="D653" s="8"/>
      <c r="G653" s="8"/>
      <c r="H653" s="144"/>
      <c r="I653" s="212"/>
      <c r="J653" s="56"/>
      <c r="M653" s="144"/>
    </row>
    <row r="654">
      <c r="B654" s="8"/>
      <c r="C654" s="8"/>
      <c r="D654" s="8"/>
      <c r="G654" s="8"/>
      <c r="H654" s="144"/>
      <c r="I654" s="212"/>
      <c r="J654" s="56"/>
      <c r="M654" s="144"/>
    </row>
    <row r="655">
      <c r="B655" s="8"/>
      <c r="C655" s="8"/>
      <c r="D655" s="8"/>
      <c r="G655" s="8"/>
      <c r="H655" s="144"/>
      <c r="I655" s="212"/>
      <c r="J655" s="56"/>
      <c r="M655" s="144"/>
    </row>
    <row r="656">
      <c r="B656" s="8"/>
      <c r="C656" s="8"/>
      <c r="D656" s="8"/>
      <c r="G656" s="8"/>
      <c r="H656" s="144"/>
      <c r="I656" s="212"/>
      <c r="J656" s="56"/>
      <c r="M656" s="144"/>
    </row>
    <row r="657">
      <c r="B657" s="8"/>
      <c r="C657" s="8"/>
      <c r="D657" s="8"/>
      <c r="G657" s="8"/>
      <c r="H657" s="144"/>
      <c r="I657" s="212"/>
      <c r="J657" s="56"/>
      <c r="M657" s="144"/>
    </row>
    <row r="658">
      <c r="B658" s="8"/>
      <c r="C658" s="8"/>
      <c r="D658" s="8"/>
      <c r="G658" s="8"/>
      <c r="H658" s="144"/>
      <c r="I658" s="212"/>
      <c r="J658" s="56"/>
      <c r="M658" s="144"/>
    </row>
    <row r="659">
      <c r="B659" s="8"/>
      <c r="C659" s="8"/>
      <c r="D659" s="8"/>
      <c r="G659" s="8"/>
      <c r="H659" s="144"/>
      <c r="I659" s="212"/>
      <c r="J659" s="56"/>
      <c r="M659" s="144"/>
    </row>
    <row r="660">
      <c r="B660" s="8"/>
      <c r="C660" s="8"/>
      <c r="D660" s="8"/>
      <c r="G660" s="8"/>
      <c r="H660" s="144"/>
      <c r="I660" s="212"/>
      <c r="J660" s="56"/>
      <c r="M660" s="144"/>
    </row>
    <row r="661">
      <c r="B661" s="8"/>
      <c r="C661" s="8"/>
      <c r="D661" s="8"/>
      <c r="G661" s="8"/>
      <c r="H661" s="144"/>
      <c r="I661" s="212"/>
      <c r="J661" s="56"/>
      <c r="M661" s="144"/>
    </row>
    <row r="662">
      <c r="B662" s="8"/>
      <c r="C662" s="8"/>
      <c r="D662" s="8"/>
      <c r="G662" s="8"/>
      <c r="H662" s="144"/>
      <c r="I662" s="212"/>
      <c r="J662" s="56"/>
      <c r="M662" s="144"/>
    </row>
    <row r="663">
      <c r="B663" s="8"/>
      <c r="C663" s="8"/>
      <c r="D663" s="8"/>
      <c r="G663" s="8"/>
      <c r="H663" s="144"/>
      <c r="I663" s="212"/>
      <c r="J663" s="56"/>
      <c r="M663" s="144"/>
    </row>
    <row r="664">
      <c r="B664" s="8"/>
      <c r="C664" s="8"/>
      <c r="D664" s="8"/>
      <c r="G664" s="8"/>
      <c r="H664" s="144"/>
      <c r="I664" s="212"/>
      <c r="J664" s="56"/>
      <c r="M664" s="144"/>
    </row>
    <row r="665">
      <c r="B665" s="8"/>
      <c r="C665" s="8"/>
      <c r="D665" s="8"/>
      <c r="G665" s="8"/>
      <c r="H665" s="144"/>
      <c r="I665" s="212"/>
      <c r="J665" s="56"/>
      <c r="M665" s="144"/>
    </row>
    <row r="666">
      <c r="B666" s="8"/>
      <c r="C666" s="8"/>
      <c r="D666" s="8"/>
      <c r="G666" s="8"/>
      <c r="H666" s="144"/>
      <c r="I666" s="212"/>
      <c r="J666" s="56"/>
      <c r="M666" s="144"/>
    </row>
    <row r="667">
      <c r="B667" s="8"/>
      <c r="C667" s="8"/>
      <c r="D667" s="8"/>
      <c r="G667" s="8"/>
      <c r="H667" s="144"/>
      <c r="I667" s="212"/>
      <c r="J667" s="56"/>
      <c r="M667" s="144"/>
    </row>
    <row r="668">
      <c r="B668" s="8"/>
      <c r="C668" s="8"/>
      <c r="D668" s="8"/>
      <c r="G668" s="8"/>
      <c r="H668" s="144"/>
      <c r="I668" s="212"/>
      <c r="J668" s="56"/>
      <c r="M668" s="144"/>
    </row>
    <row r="669">
      <c r="B669" s="8"/>
      <c r="C669" s="8"/>
      <c r="D669" s="8"/>
      <c r="G669" s="8"/>
      <c r="H669" s="144"/>
      <c r="I669" s="212"/>
      <c r="J669" s="56"/>
      <c r="M669" s="144"/>
    </row>
    <row r="670">
      <c r="B670" s="8"/>
      <c r="C670" s="8"/>
      <c r="D670" s="8"/>
      <c r="G670" s="8"/>
      <c r="H670" s="144"/>
      <c r="I670" s="212"/>
      <c r="J670" s="56"/>
      <c r="M670" s="144"/>
    </row>
    <row r="671">
      <c r="B671" s="8"/>
      <c r="C671" s="8"/>
      <c r="D671" s="8"/>
      <c r="G671" s="8"/>
      <c r="H671" s="144"/>
      <c r="I671" s="212"/>
      <c r="J671" s="56"/>
      <c r="M671" s="144"/>
    </row>
    <row r="672">
      <c r="B672" s="8"/>
      <c r="C672" s="8"/>
      <c r="D672" s="8"/>
      <c r="G672" s="8"/>
      <c r="H672" s="144"/>
      <c r="I672" s="212"/>
      <c r="J672" s="56"/>
      <c r="M672" s="144"/>
    </row>
    <row r="673">
      <c r="B673" s="8"/>
      <c r="C673" s="8"/>
      <c r="D673" s="8"/>
      <c r="G673" s="8"/>
      <c r="H673" s="144"/>
      <c r="I673" s="212"/>
      <c r="J673" s="56"/>
      <c r="M673" s="144"/>
    </row>
    <row r="674">
      <c r="B674" s="8"/>
      <c r="C674" s="8"/>
      <c r="D674" s="8"/>
      <c r="G674" s="8"/>
      <c r="H674" s="144"/>
      <c r="I674" s="212"/>
      <c r="J674" s="56"/>
      <c r="M674" s="144"/>
    </row>
    <row r="675">
      <c r="B675" s="8"/>
      <c r="C675" s="8"/>
      <c r="D675" s="8"/>
      <c r="G675" s="8"/>
      <c r="H675" s="144"/>
      <c r="I675" s="212"/>
      <c r="J675" s="56"/>
      <c r="M675" s="144"/>
    </row>
    <row r="676">
      <c r="B676" s="8"/>
      <c r="C676" s="8"/>
      <c r="D676" s="8"/>
      <c r="G676" s="8"/>
      <c r="H676" s="144"/>
      <c r="I676" s="212"/>
      <c r="J676" s="56"/>
      <c r="M676" s="144"/>
    </row>
    <row r="677">
      <c r="B677" s="8"/>
      <c r="C677" s="8"/>
      <c r="D677" s="8"/>
      <c r="G677" s="8"/>
      <c r="H677" s="144"/>
      <c r="I677" s="212"/>
      <c r="J677" s="56"/>
      <c r="M677" s="144"/>
    </row>
    <row r="678">
      <c r="B678" s="8"/>
      <c r="C678" s="8"/>
      <c r="D678" s="8"/>
      <c r="G678" s="8"/>
      <c r="H678" s="144"/>
      <c r="I678" s="212"/>
      <c r="J678" s="56"/>
      <c r="M678" s="144"/>
    </row>
    <row r="679">
      <c r="B679" s="8"/>
      <c r="C679" s="8"/>
      <c r="D679" s="8"/>
      <c r="G679" s="8"/>
      <c r="H679" s="144"/>
      <c r="I679" s="212"/>
      <c r="J679" s="56"/>
      <c r="M679" s="144"/>
    </row>
    <row r="680">
      <c r="B680" s="8"/>
      <c r="C680" s="8"/>
      <c r="D680" s="8"/>
      <c r="G680" s="8"/>
      <c r="H680" s="144"/>
      <c r="I680" s="212"/>
      <c r="J680" s="56"/>
      <c r="M680" s="144"/>
    </row>
    <row r="681">
      <c r="B681" s="8"/>
      <c r="C681" s="8"/>
      <c r="D681" s="8"/>
      <c r="G681" s="8"/>
      <c r="H681" s="144"/>
      <c r="I681" s="212"/>
      <c r="J681" s="56"/>
      <c r="M681" s="144"/>
    </row>
    <row r="682">
      <c r="B682" s="8"/>
      <c r="C682" s="8"/>
      <c r="D682" s="8"/>
      <c r="G682" s="8"/>
      <c r="H682" s="144"/>
      <c r="I682" s="212"/>
      <c r="J682" s="56"/>
      <c r="M682" s="144"/>
    </row>
    <row r="683">
      <c r="B683" s="8"/>
      <c r="C683" s="8"/>
      <c r="D683" s="8"/>
      <c r="G683" s="8"/>
      <c r="H683" s="144"/>
      <c r="I683" s="212"/>
      <c r="J683" s="56"/>
      <c r="M683" s="144"/>
    </row>
    <row r="684">
      <c r="B684" s="8"/>
      <c r="C684" s="8"/>
      <c r="D684" s="8"/>
      <c r="G684" s="8"/>
      <c r="H684" s="144"/>
      <c r="I684" s="212"/>
      <c r="J684" s="56"/>
      <c r="M684" s="144"/>
    </row>
    <row r="685">
      <c r="B685" s="8"/>
      <c r="C685" s="8"/>
      <c r="D685" s="8"/>
      <c r="G685" s="8"/>
      <c r="H685" s="144"/>
      <c r="I685" s="212"/>
      <c r="J685" s="56"/>
      <c r="M685" s="144"/>
    </row>
    <row r="686">
      <c r="B686" s="8"/>
      <c r="C686" s="8"/>
      <c r="D686" s="8"/>
      <c r="G686" s="8"/>
      <c r="H686" s="144"/>
      <c r="I686" s="212"/>
      <c r="J686" s="56"/>
      <c r="M686" s="144"/>
    </row>
    <row r="687">
      <c r="B687" s="8"/>
      <c r="C687" s="8"/>
      <c r="D687" s="8"/>
      <c r="G687" s="8"/>
      <c r="H687" s="144"/>
      <c r="I687" s="212"/>
      <c r="J687" s="56"/>
      <c r="M687" s="144"/>
    </row>
    <row r="688">
      <c r="B688" s="8"/>
      <c r="C688" s="8"/>
      <c r="D688" s="8"/>
      <c r="G688" s="8"/>
      <c r="H688" s="144"/>
      <c r="I688" s="212"/>
      <c r="J688" s="56"/>
      <c r="M688" s="144"/>
    </row>
    <row r="689">
      <c r="B689" s="8"/>
      <c r="C689" s="8"/>
      <c r="D689" s="8"/>
      <c r="G689" s="8"/>
      <c r="H689" s="144"/>
      <c r="I689" s="212"/>
      <c r="J689" s="56"/>
      <c r="M689" s="144"/>
    </row>
    <row r="690">
      <c r="B690" s="8"/>
      <c r="C690" s="8"/>
      <c r="D690" s="8"/>
      <c r="G690" s="8"/>
      <c r="H690" s="144"/>
      <c r="I690" s="212"/>
      <c r="J690" s="56"/>
      <c r="M690" s="144"/>
    </row>
    <row r="691">
      <c r="B691" s="8"/>
      <c r="C691" s="8"/>
      <c r="D691" s="8"/>
      <c r="G691" s="8"/>
      <c r="H691" s="144"/>
      <c r="I691" s="212"/>
      <c r="J691" s="56"/>
      <c r="M691" s="144"/>
    </row>
    <row r="692">
      <c r="B692" s="8"/>
      <c r="C692" s="8"/>
      <c r="D692" s="8"/>
      <c r="G692" s="8"/>
      <c r="H692" s="144"/>
      <c r="I692" s="212"/>
      <c r="J692" s="56"/>
      <c r="M692" s="144"/>
    </row>
    <row r="693">
      <c r="B693" s="8"/>
      <c r="C693" s="8"/>
      <c r="D693" s="8"/>
      <c r="G693" s="8"/>
      <c r="H693" s="144"/>
      <c r="I693" s="212"/>
      <c r="J693" s="56"/>
      <c r="M693" s="144"/>
    </row>
    <row r="694">
      <c r="B694" s="8"/>
      <c r="C694" s="8"/>
      <c r="D694" s="8"/>
      <c r="G694" s="8"/>
      <c r="H694" s="144"/>
      <c r="I694" s="212"/>
      <c r="J694" s="56"/>
      <c r="M694" s="144"/>
    </row>
    <row r="695">
      <c r="B695" s="8"/>
      <c r="C695" s="8"/>
      <c r="D695" s="8"/>
      <c r="G695" s="8"/>
      <c r="H695" s="144"/>
      <c r="I695" s="212"/>
      <c r="J695" s="56"/>
      <c r="M695" s="144"/>
    </row>
    <row r="696">
      <c r="B696" s="8"/>
      <c r="C696" s="8"/>
      <c r="D696" s="8"/>
      <c r="G696" s="8"/>
      <c r="H696" s="144"/>
      <c r="I696" s="212"/>
      <c r="J696" s="56"/>
      <c r="M696" s="144"/>
    </row>
    <row r="697">
      <c r="B697" s="8"/>
      <c r="C697" s="8"/>
      <c r="D697" s="8"/>
      <c r="G697" s="8"/>
      <c r="H697" s="144"/>
      <c r="I697" s="212"/>
      <c r="J697" s="56"/>
      <c r="M697" s="144"/>
    </row>
    <row r="698">
      <c r="B698" s="8"/>
      <c r="C698" s="8"/>
      <c r="D698" s="8"/>
      <c r="G698" s="8"/>
      <c r="H698" s="144"/>
      <c r="I698" s="212"/>
      <c r="J698" s="56"/>
      <c r="M698" s="144"/>
    </row>
    <row r="699">
      <c r="B699" s="8"/>
      <c r="C699" s="8"/>
      <c r="D699" s="8"/>
      <c r="G699" s="8"/>
      <c r="H699" s="144"/>
      <c r="I699" s="212"/>
      <c r="J699" s="56"/>
      <c r="M699" s="144"/>
    </row>
    <row r="700">
      <c r="B700" s="8"/>
      <c r="C700" s="8"/>
      <c r="D700" s="8"/>
      <c r="G700" s="8"/>
      <c r="H700" s="144"/>
      <c r="I700" s="212"/>
      <c r="J700" s="56"/>
      <c r="M700" s="144"/>
    </row>
    <row r="701">
      <c r="B701" s="8"/>
      <c r="C701" s="8"/>
      <c r="D701" s="8"/>
      <c r="G701" s="8"/>
      <c r="H701" s="144"/>
      <c r="I701" s="212"/>
      <c r="J701" s="56"/>
      <c r="M701" s="144"/>
    </row>
    <row r="702">
      <c r="B702" s="8"/>
      <c r="C702" s="8"/>
      <c r="D702" s="8"/>
      <c r="G702" s="8"/>
      <c r="H702" s="144"/>
      <c r="I702" s="212"/>
      <c r="J702" s="56"/>
      <c r="M702" s="144"/>
    </row>
    <row r="703">
      <c r="B703" s="8"/>
      <c r="C703" s="8"/>
      <c r="D703" s="8"/>
      <c r="G703" s="8"/>
      <c r="H703" s="144"/>
      <c r="I703" s="212"/>
      <c r="J703" s="56"/>
      <c r="M703" s="144"/>
    </row>
    <row r="704">
      <c r="B704" s="8"/>
      <c r="C704" s="8"/>
      <c r="D704" s="8"/>
      <c r="G704" s="8"/>
      <c r="H704" s="144"/>
      <c r="I704" s="212"/>
      <c r="J704" s="56"/>
      <c r="M704" s="144"/>
    </row>
    <row r="705">
      <c r="B705" s="8"/>
      <c r="C705" s="8"/>
      <c r="D705" s="8"/>
      <c r="G705" s="8"/>
      <c r="H705" s="144"/>
      <c r="I705" s="212"/>
      <c r="J705" s="56"/>
      <c r="M705" s="144"/>
    </row>
    <row r="706">
      <c r="B706" s="8"/>
      <c r="C706" s="8"/>
      <c r="D706" s="8"/>
      <c r="G706" s="8"/>
      <c r="H706" s="144"/>
      <c r="I706" s="212"/>
      <c r="J706" s="56"/>
      <c r="M706" s="144"/>
    </row>
    <row r="707">
      <c r="B707" s="8"/>
      <c r="C707" s="8"/>
      <c r="D707" s="8"/>
      <c r="G707" s="8"/>
      <c r="H707" s="144"/>
      <c r="I707" s="212"/>
      <c r="J707" s="56"/>
      <c r="M707" s="144"/>
    </row>
    <row r="708">
      <c r="B708" s="8"/>
      <c r="C708" s="8"/>
      <c r="D708" s="8"/>
      <c r="G708" s="8"/>
      <c r="H708" s="144"/>
      <c r="I708" s="212"/>
      <c r="J708" s="56"/>
      <c r="M708" s="144"/>
    </row>
    <row r="709">
      <c r="B709" s="8"/>
      <c r="C709" s="8"/>
      <c r="D709" s="8"/>
      <c r="G709" s="8"/>
      <c r="H709" s="144"/>
      <c r="I709" s="212"/>
      <c r="J709" s="56"/>
      <c r="M709" s="144"/>
    </row>
    <row r="710">
      <c r="B710" s="8"/>
      <c r="C710" s="8"/>
      <c r="D710" s="8"/>
      <c r="G710" s="8"/>
      <c r="H710" s="144"/>
      <c r="I710" s="212"/>
      <c r="J710" s="56"/>
      <c r="M710" s="144"/>
    </row>
    <row r="711">
      <c r="B711" s="8"/>
      <c r="C711" s="8"/>
      <c r="D711" s="8"/>
      <c r="G711" s="8"/>
      <c r="H711" s="144"/>
      <c r="I711" s="212"/>
      <c r="J711" s="56"/>
      <c r="M711" s="144"/>
    </row>
    <row r="712">
      <c r="B712" s="8"/>
      <c r="C712" s="8"/>
      <c r="D712" s="8"/>
      <c r="G712" s="8"/>
      <c r="H712" s="144"/>
      <c r="I712" s="212"/>
      <c r="J712" s="56"/>
      <c r="M712" s="144"/>
    </row>
    <row r="713">
      <c r="B713" s="8"/>
      <c r="C713" s="8"/>
      <c r="D713" s="8"/>
      <c r="G713" s="8"/>
      <c r="H713" s="144"/>
      <c r="I713" s="212"/>
      <c r="J713" s="56"/>
      <c r="M713" s="144"/>
    </row>
    <row r="714">
      <c r="B714" s="8"/>
      <c r="C714" s="8"/>
      <c r="D714" s="8"/>
      <c r="G714" s="8"/>
      <c r="H714" s="144"/>
      <c r="I714" s="212"/>
      <c r="J714" s="56"/>
      <c r="M714" s="144"/>
    </row>
    <row r="715">
      <c r="B715" s="8"/>
      <c r="C715" s="8"/>
      <c r="D715" s="8"/>
      <c r="G715" s="8"/>
      <c r="H715" s="144"/>
      <c r="I715" s="212"/>
      <c r="J715" s="56"/>
      <c r="M715" s="144"/>
    </row>
    <row r="716">
      <c r="B716" s="8"/>
      <c r="C716" s="8"/>
      <c r="D716" s="8"/>
      <c r="G716" s="8"/>
      <c r="H716" s="144"/>
      <c r="I716" s="212"/>
      <c r="J716" s="56"/>
      <c r="M716" s="144"/>
    </row>
    <row r="717">
      <c r="B717" s="8"/>
      <c r="C717" s="8"/>
      <c r="D717" s="8"/>
      <c r="G717" s="8"/>
      <c r="H717" s="144"/>
      <c r="I717" s="212"/>
      <c r="J717" s="56"/>
      <c r="M717" s="144"/>
    </row>
    <row r="718">
      <c r="B718" s="8"/>
      <c r="C718" s="8"/>
      <c r="D718" s="8"/>
      <c r="G718" s="8"/>
      <c r="H718" s="144"/>
      <c r="I718" s="212"/>
      <c r="J718" s="56"/>
      <c r="M718" s="144"/>
    </row>
    <row r="719">
      <c r="B719" s="8"/>
      <c r="C719" s="8"/>
      <c r="D719" s="8"/>
      <c r="G719" s="8"/>
      <c r="H719" s="144"/>
      <c r="I719" s="212"/>
      <c r="J719" s="56"/>
      <c r="M719" s="144"/>
    </row>
    <row r="720">
      <c r="B720" s="8"/>
      <c r="C720" s="8"/>
      <c r="D720" s="8"/>
      <c r="G720" s="8"/>
      <c r="H720" s="144"/>
      <c r="I720" s="212"/>
      <c r="J720" s="56"/>
      <c r="M720" s="144"/>
    </row>
    <row r="721">
      <c r="B721" s="8"/>
      <c r="C721" s="8"/>
      <c r="D721" s="8"/>
      <c r="G721" s="8"/>
      <c r="H721" s="144"/>
      <c r="I721" s="212"/>
      <c r="J721" s="56"/>
      <c r="M721" s="144"/>
    </row>
    <row r="722">
      <c r="B722" s="8"/>
      <c r="C722" s="8"/>
      <c r="D722" s="8"/>
      <c r="G722" s="8"/>
      <c r="H722" s="144"/>
      <c r="I722" s="212"/>
      <c r="J722" s="56"/>
      <c r="M722" s="144"/>
    </row>
    <row r="723">
      <c r="B723" s="8"/>
      <c r="C723" s="8"/>
      <c r="D723" s="8"/>
      <c r="G723" s="8"/>
      <c r="H723" s="144"/>
      <c r="I723" s="212"/>
      <c r="J723" s="56"/>
      <c r="M723" s="144"/>
    </row>
    <row r="724">
      <c r="B724" s="8"/>
      <c r="C724" s="8"/>
      <c r="D724" s="8"/>
      <c r="G724" s="8"/>
      <c r="H724" s="144"/>
      <c r="I724" s="212"/>
      <c r="J724" s="56"/>
      <c r="M724" s="144"/>
    </row>
    <row r="725">
      <c r="B725" s="8"/>
      <c r="C725" s="8"/>
      <c r="D725" s="8"/>
      <c r="G725" s="8"/>
      <c r="H725" s="144"/>
      <c r="I725" s="212"/>
      <c r="J725" s="56"/>
      <c r="M725" s="144"/>
    </row>
    <row r="726">
      <c r="B726" s="8"/>
      <c r="C726" s="8"/>
      <c r="D726" s="8"/>
      <c r="G726" s="8"/>
      <c r="H726" s="144"/>
      <c r="I726" s="212"/>
      <c r="J726" s="56"/>
      <c r="M726" s="144"/>
    </row>
    <row r="727">
      <c r="B727" s="8"/>
      <c r="C727" s="8"/>
      <c r="D727" s="8"/>
      <c r="G727" s="8"/>
      <c r="H727" s="144"/>
      <c r="I727" s="212"/>
      <c r="J727" s="56"/>
      <c r="M727" s="144"/>
    </row>
    <row r="728">
      <c r="B728" s="8"/>
      <c r="C728" s="8"/>
      <c r="D728" s="8"/>
      <c r="G728" s="8"/>
      <c r="H728" s="144"/>
      <c r="I728" s="212"/>
      <c r="J728" s="56"/>
      <c r="M728" s="144"/>
    </row>
    <row r="729">
      <c r="B729" s="8"/>
      <c r="C729" s="8"/>
      <c r="D729" s="8"/>
      <c r="G729" s="8"/>
      <c r="H729" s="144"/>
      <c r="I729" s="212"/>
      <c r="J729" s="56"/>
      <c r="M729" s="144"/>
    </row>
    <row r="730">
      <c r="B730" s="8"/>
      <c r="C730" s="8"/>
      <c r="D730" s="8"/>
      <c r="G730" s="8"/>
      <c r="H730" s="144"/>
      <c r="I730" s="212"/>
      <c r="J730" s="56"/>
      <c r="M730" s="144"/>
    </row>
    <row r="731">
      <c r="B731" s="8"/>
      <c r="C731" s="8"/>
      <c r="D731" s="8"/>
      <c r="G731" s="8"/>
      <c r="H731" s="144"/>
      <c r="I731" s="212"/>
      <c r="J731" s="56"/>
      <c r="M731" s="144"/>
    </row>
    <row r="732">
      <c r="B732" s="8"/>
      <c r="C732" s="8"/>
      <c r="D732" s="8"/>
      <c r="G732" s="8"/>
      <c r="H732" s="144"/>
      <c r="I732" s="212"/>
      <c r="J732" s="56"/>
      <c r="M732" s="144"/>
    </row>
    <row r="733">
      <c r="B733" s="8"/>
      <c r="C733" s="8"/>
      <c r="D733" s="8"/>
      <c r="G733" s="8"/>
      <c r="H733" s="144"/>
      <c r="I733" s="212"/>
      <c r="J733" s="56"/>
      <c r="M733" s="144"/>
    </row>
    <row r="734">
      <c r="B734" s="8"/>
      <c r="C734" s="8"/>
      <c r="D734" s="8"/>
      <c r="G734" s="8"/>
      <c r="H734" s="144"/>
      <c r="I734" s="212"/>
      <c r="J734" s="56"/>
      <c r="M734" s="144"/>
    </row>
    <row r="735">
      <c r="B735" s="8"/>
      <c r="C735" s="8"/>
      <c r="D735" s="8"/>
      <c r="G735" s="8"/>
      <c r="H735" s="144"/>
      <c r="I735" s="212"/>
      <c r="J735" s="56"/>
      <c r="M735" s="144"/>
    </row>
    <row r="736">
      <c r="B736" s="8"/>
      <c r="C736" s="8"/>
      <c r="D736" s="8"/>
      <c r="G736" s="8"/>
      <c r="H736" s="144"/>
      <c r="I736" s="212"/>
      <c r="J736" s="56"/>
      <c r="M736" s="144"/>
    </row>
    <row r="737">
      <c r="B737" s="8"/>
      <c r="C737" s="8"/>
      <c r="D737" s="8"/>
      <c r="G737" s="8"/>
      <c r="H737" s="144"/>
      <c r="I737" s="212"/>
      <c r="J737" s="56"/>
      <c r="M737" s="144"/>
    </row>
    <row r="738">
      <c r="B738" s="8"/>
      <c r="C738" s="8"/>
      <c r="D738" s="8"/>
      <c r="G738" s="8"/>
      <c r="H738" s="144"/>
      <c r="I738" s="212"/>
      <c r="J738" s="56"/>
      <c r="M738" s="144"/>
    </row>
    <row r="739">
      <c r="B739" s="8"/>
      <c r="C739" s="8"/>
      <c r="D739" s="8"/>
      <c r="G739" s="8"/>
      <c r="H739" s="144"/>
      <c r="I739" s="212"/>
      <c r="J739" s="56"/>
      <c r="M739" s="144"/>
    </row>
    <row r="740">
      <c r="B740" s="8"/>
      <c r="C740" s="8"/>
      <c r="D740" s="8"/>
      <c r="G740" s="8"/>
      <c r="H740" s="144"/>
      <c r="I740" s="212"/>
      <c r="J740" s="56"/>
      <c r="M740" s="144"/>
    </row>
    <row r="741">
      <c r="B741" s="8"/>
      <c r="C741" s="8"/>
      <c r="D741" s="8"/>
      <c r="G741" s="8"/>
      <c r="H741" s="144"/>
      <c r="I741" s="212"/>
      <c r="J741" s="56"/>
      <c r="M741" s="144"/>
    </row>
    <row r="742">
      <c r="B742" s="8"/>
      <c r="C742" s="8"/>
      <c r="D742" s="8"/>
      <c r="G742" s="8"/>
      <c r="H742" s="144"/>
      <c r="I742" s="212"/>
      <c r="J742" s="56"/>
      <c r="M742" s="144"/>
    </row>
    <row r="743">
      <c r="B743" s="8"/>
      <c r="C743" s="8"/>
      <c r="D743" s="8"/>
      <c r="G743" s="8"/>
      <c r="H743" s="144"/>
      <c r="I743" s="212"/>
      <c r="J743" s="56"/>
      <c r="M743" s="144"/>
    </row>
    <row r="744">
      <c r="B744" s="8"/>
      <c r="C744" s="8"/>
      <c r="D744" s="8"/>
      <c r="G744" s="8"/>
      <c r="H744" s="144"/>
      <c r="I744" s="212"/>
      <c r="J744" s="56"/>
      <c r="M744" s="144"/>
    </row>
    <row r="745">
      <c r="B745" s="8"/>
      <c r="C745" s="8"/>
      <c r="D745" s="8"/>
      <c r="G745" s="8"/>
      <c r="H745" s="144"/>
      <c r="I745" s="212"/>
      <c r="J745" s="56"/>
      <c r="M745" s="144"/>
    </row>
    <row r="746">
      <c r="B746" s="8"/>
      <c r="C746" s="8"/>
      <c r="D746" s="8"/>
      <c r="G746" s="8"/>
      <c r="H746" s="144"/>
      <c r="I746" s="212"/>
      <c r="J746" s="56"/>
      <c r="M746" s="144"/>
    </row>
    <row r="747">
      <c r="B747" s="8"/>
      <c r="C747" s="8"/>
      <c r="D747" s="8"/>
      <c r="G747" s="8"/>
      <c r="H747" s="144"/>
      <c r="I747" s="212"/>
      <c r="J747" s="56"/>
      <c r="M747" s="144"/>
    </row>
    <row r="748">
      <c r="B748" s="8"/>
      <c r="C748" s="8"/>
      <c r="D748" s="8"/>
      <c r="G748" s="8"/>
      <c r="H748" s="144"/>
      <c r="I748" s="212"/>
      <c r="J748" s="56"/>
      <c r="M748" s="144"/>
    </row>
    <row r="749">
      <c r="B749" s="8"/>
      <c r="C749" s="8"/>
      <c r="D749" s="8"/>
      <c r="G749" s="8"/>
      <c r="H749" s="144"/>
      <c r="I749" s="212"/>
      <c r="J749" s="56"/>
      <c r="M749" s="144"/>
    </row>
    <row r="750">
      <c r="B750" s="8"/>
      <c r="C750" s="8"/>
      <c r="D750" s="8"/>
      <c r="G750" s="8"/>
      <c r="H750" s="144"/>
      <c r="I750" s="212"/>
      <c r="J750" s="56"/>
      <c r="M750" s="144"/>
    </row>
    <row r="751">
      <c r="B751" s="8"/>
      <c r="C751" s="8"/>
      <c r="D751" s="8"/>
      <c r="G751" s="8"/>
      <c r="H751" s="144"/>
      <c r="I751" s="212"/>
      <c r="J751" s="56"/>
      <c r="M751" s="144"/>
    </row>
    <row r="752">
      <c r="B752" s="8"/>
      <c r="C752" s="8"/>
      <c r="D752" s="8"/>
      <c r="G752" s="8"/>
      <c r="H752" s="144"/>
      <c r="I752" s="212"/>
      <c r="J752" s="56"/>
      <c r="M752" s="144"/>
    </row>
    <row r="753">
      <c r="B753" s="8"/>
      <c r="C753" s="8"/>
      <c r="D753" s="8"/>
      <c r="G753" s="8"/>
      <c r="H753" s="144"/>
      <c r="I753" s="212"/>
      <c r="J753" s="56"/>
      <c r="M753" s="144"/>
    </row>
    <row r="754">
      <c r="B754" s="8"/>
      <c r="C754" s="8"/>
      <c r="D754" s="8"/>
      <c r="G754" s="8"/>
      <c r="H754" s="144"/>
      <c r="I754" s="212"/>
      <c r="J754" s="56"/>
      <c r="M754" s="144"/>
    </row>
    <row r="755">
      <c r="B755" s="8"/>
      <c r="C755" s="8"/>
      <c r="D755" s="8"/>
      <c r="G755" s="8"/>
      <c r="H755" s="144"/>
      <c r="I755" s="212"/>
      <c r="J755" s="56"/>
      <c r="M755" s="144"/>
    </row>
    <row r="756">
      <c r="B756" s="8"/>
      <c r="C756" s="8"/>
      <c r="D756" s="8"/>
      <c r="G756" s="8"/>
      <c r="H756" s="144"/>
      <c r="I756" s="212"/>
      <c r="J756" s="56"/>
      <c r="M756" s="144"/>
    </row>
    <row r="757">
      <c r="B757" s="8"/>
      <c r="C757" s="8"/>
      <c r="D757" s="8"/>
      <c r="G757" s="8"/>
      <c r="H757" s="144"/>
      <c r="I757" s="212"/>
      <c r="J757" s="56"/>
      <c r="M757" s="144"/>
    </row>
    <row r="758">
      <c r="B758" s="8"/>
      <c r="C758" s="8"/>
      <c r="D758" s="8"/>
      <c r="G758" s="8"/>
      <c r="H758" s="144"/>
      <c r="I758" s="212"/>
      <c r="J758" s="56"/>
      <c r="M758" s="144"/>
    </row>
    <row r="759">
      <c r="B759" s="8"/>
      <c r="C759" s="8"/>
      <c r="D759" s="8"/>
      <c r="G759" s="8"/>
      <c r="H759" s="144"/>
      <c r="I759" s="212"/>
      <c r="J759" s="56"/>
      <c r="M759" s="144"/>
    </row>
    <row r="760">
      <c r="B760" s="8"/>
      <c r="C760" s="8"/>
      <c r="D760" s="8"/>
      <c r="G760" s="8"/>
      <c r="H760" s="144"/>
      <c r="I760" s="212"/>
      <c r="J760" s="56"/>
      <c r="M760" s="144"/>
    </row>
    <row r="761">
      <c r="B761" s="8"/>
      <c r="C761" s="8"/>
      <c r="D761" s="8"/>
      <c r="G761" s="8"/>
      <c r="H761" s="144"/>
      <c r="I761" s="212"/>
      <c r="J761" s="56"/>
      <c r="M761" s="144"/>
    </row>
    <row r="762">
      <c r="B762" s="8"/>
      <c r="C762" s="8"/>
      <c r="D762" s="8"/>
      <c r="G762" s="8"/>
      <c r="H762" s="144"/>
      <c r="I762" s="212"/>
      <c r="J762" s="56"/>
      <c r="M762" s="144"/>
    </row>
    <row r="763">
      <c r="B763" s="8"/>
      <c r="C763" s="8"/>
      <c r="D763" s="8"/>
      <c r="G763" s="8"/>
      <c r="H763" s="144"/>
      <c r="I763" s="212"/>
      <c r="J763" s="56"/>
      <c r="M763" s="144"/>
    </row>
    <row r="764">
      <c r="B764" s="8"/>
      <c r="C764" s="8"/>
      <c r="D764" s="8"/>
      <c r="G764" s="8"/>
      <c r="H764" s="144"/>
      <c r="I764" s="212"/>
      <c r="J764" s="56"/>
      <c r="M764" s="144"/>
    </row>
    <row r="765">
      <c r="B765" s="8"/>
      <c r="C765" s="8"/>
      <c r="D765" s="8"/>
      <c r="G765" s="8"/>
      <c r="H765" s="144"/>
      <c r="I765" s="212"/>
      <c r="J765" s="56"/>
      <c r="M765" s="144"/>
    </row>
    <row r="766">
      <c r="B766" s="8"/>
      <c r="C766" s="8"/>
      <c r="D766" s="8"/>
      <c r="G766" s="8"/>
      <c r="H766" s="144"/>
      <c r="I766" s="212"/>
      <c r="J766" s="56"/>
      <c r="M766" s="144"/>
    </row>
    <row r="767">
      <c r="B767" s="8"/>
      <c r="C767" s="8"/>
      <c r="D767" s="8"/>
      <c r="G767" s="8"/>
      <c r="H767" s="144"/>
      <c r="I767" s="212"/>
      <c r="J767" s="56"/>
      <c r="M767" s="144"/>
    </row>
    <row r="768">
      <c r="B768" s="8"/>
      <c r="C768" s="8"/>
      <c r="D768" s="8"/>
      <c r="G768" s="8"/>
      <c r="H768" s="144"/>
      <c r="I768" s="212"/>
      <c r="J768" s="56"/>
      <c r="M768" s="144"/>
    </row>
    <row r="769">
      <c r="B769" s="8"/>
      <c r="C769" s="8"/>
      <c r="D769" s="8"/>
      <c r="G769" s="8"/>
      <c r="H769" s="144"/>
      <c r="I769" s="212"/>
      <c r="J769" s="56"/>
      <c r="M769" s="144"/>
    </row>
    <row r="770">
      <c r="B770" s="8"/>
      <c r="C770" s="8"/>
      <c r="D770" s="8"/>
      <c r="G770" s="8"/>
      <c r="H770" s="144"/>
      <c r="I770" s="212"/>
      <c r="J770" s="56"/>
      <c r="M770" s="144"/>
    </row>
    <row r="771">
      <c r="B771" s="8"/>
      <c r="C771" s="8"/>
      <c r="D771" s="8"/>
      <c r="G771" s="8"/>
      <c r="H771" s="144"/>
      <c r="I771" s="212"/>
      <c r="J771" s="56"/>
      <c r="M771" s="144"/>
    </row>
    <row r="772">
      <c r="B772" s="8"/>
      <c r="C772" s="8"/>
      <c r="D772" s="8"/>
      <c r="G772" s="8"/>
      <c r="H772" s="144"/>
      <c r="I772" s="212"/>
      <c r="J772" s="56"/>
      <c r="M772" s="144"/>
    </row>
    <row r="773">
      <c r="B773" s="8"/>
      <c r="C773" s="8"/>
      <c r="D773" s="8"/>
      <c r="G773" s="8"/>
      <c r="H773" s="144"/>
      <c r="I773" s="212"/>
      <c r="J773" s="56"/>
      <c r="M773" s="144"/>
    </row>
    <row r="774">
      <c r="B774" s="8"/>
      <c r="C774" s="8"/>
      <c r="D774" s="8"/>
      <c r="G774" s="8"/>
      <c r="H774" s="144"/>
      <c r="I774" s="212"/>
      <c r="J774" s="56"/>
      <c r="M774" s="144"/>
    </row>
    <row r="775">
      <c r="B775" s="8"/>
      <c r="C775" s="8"/>
      <c r="D775" s="8"/>
      <c r="G775" s="8"/>
      <c r="H775" s="144"/>
      <c r="I775" s="212"/>
      <c r="J775" s="56"/>
      <c r="M775" s="144"/>
    </row>
    <row r="776">
      <c r="B776" s="8"/>
      <c r="C776" s="8"/>
      <c r="D776" s="8"/>
      <c r="G776" s="8"/>
      <c r="H776" s="144"/>
      <c r="I776" s="212"/>
      <c r="J776" s="56"/>
      <c r="M776" s="144"/>
    </row>
    <row r="777">
      <c r="B777" s="8"/>
      <c r="C777" s="8"/>
      <c r="D777" s="8"/>
      <c r="G777" s="8"/>
      <c r="H777" s="144"/>
      <c r="I777" s="212"/>
      <c r="J777" s="56"/>
      <c r="M777" s="144"/>
    </row>
    <row r="778">
      <c r="B778" s="8"/>
      <c r="C778" s="8"/>
      <c r="D778" s="8"/>
      <c r="G778" s="8"/>
      <c r="H778" s="144"/>
      <c r="I778" s="212"/>
      <c r="J778" s="56"/>
      <c r="M778" s="144"/>
    </row>
    <row r="779">
      <c r="B779" s="8"/>
      <c r="C779" s="8"/>
      <c r="D779" s="8"/>
      <c r="G779" s="8"/>
      <c r="H779" s="144"/>
      <c r="I779" s="212"/>
      <c r="J779" s="56"/>
      <c r="M779" s="144"/>
    </row>
    <row r="780">
      <c r="B780" s="8"/>
      <c r="C780" s="8"/>
      <c r="D780" s="8"/>
      <c r="G780" s="8"/>
      <c r="H780" s="144"/>
      <c r="I780" s="212"/>
      <c r="J780" s="56"/>
      <c r="M780" s="144"/>
    </row>
    <row r="781">
      <c r="B781" s="8"/>
      <c r="C781" s="8"/>
      <c r="D781" s="8"/>
      <c r="G781" s="8"/>
      <c r="H781" s="144"/>
      <c r="I781" s="212"/>
      <c r="J781" s="56"/>
      <c r="M781" s="144"/>
    </row>
    <row r="782">
      <c r="B782" s="8"/>
      <c r="C782" s="8"/>
      <c r="D782" s="8"/>
      <c r="G782" s="8"/>
      <c r="H782" s="144"/>
      <c r="I782" s="212"/>
      <c r="J782" s="56"/>
      <c r="M782" s="144"/>
    </row>
    <row r="783">
      <c r="B783" s="8"/>
      <c r="C783" s="8"/>
      <c r="D783" s="8"/>
      <c r="G783" s="8"/>
      <c r="H783" s="144"/>
      <c r="I783" s="212"/>
      <c r="J783" s="56"/>
      <c r="M783" s="144"/>
    </row>
    <row r="784">
      <c r="B784" s="8"/>
      <c r="C784" s="8"/>
      <c r="D784" s="8"/>
      <c r="G784" s="8"/>
      <c r="H784" s="144"/>
      <c r="I784" s="212"/>
      <c r="J784" s="56"/>
      <c r="M784" s="144"/>
    </row>
    <row r="785">
      <c r="B785" s="8"/>
      <c r="C785" s="8"/>
      <c r="D785" s="8"/>
      <c r="G785" s="8"/>
      <c r="H785" s="144"/>
      <c r="I785" s="212"/>
      <c r="J785" s="56"/>
      <c r="M785" s="144"/>
    </row>
    <row r="786">
      <c r="B786" s="8"/>
      <c r="C786" s="8"/>
      <c r="D786" s="8"/>
      <c r="G786" s="8"/>
      <c r="H786" s="144"/>
      <c r="I786" s="212"/>
      <c r="J786" s="56"/>
      <c r="M786" s="144"/>
    </row>
    <row r="787">
      <c r="B787" s="8"/>
      <c r="C787" s="8"/>
      <c r="D787" s="8"/>
      <c r="G787" s="8"/>
      <c r="H787" s="144"/>
      <c r="I787" s="212"/>
      <c r="J787" s="56"/>
      <c r="M787" s="144"/>
    </row>
    <row r="788">
      <c r="B788" s="8"/>
      <c r="C788" s="8"/>
      <c r="D788" s="8"/>
      <c r="G788" s="8"/>
      <c r="H788" s="144"/>
      <c r="I788" s="212"/>
      <c r="J788" s="56"/>
      <c r="M788" s="144"/>
    </row>
    <row r="789">
      <c r="B789" s="8"/>
      <c r="C789" s="8"/>
      <c r="D789" s="8"/>
      <c r="G789" s="8"/>
      <c r="H789" s="144"/>
      <c r="I789" s="212"/>
      <c r="J789" s="56"/>
      <c r="M789" s="144"/>
    </row>
    <row r="790">
      <c r="B790" s="8"/>
      <c r="C790" s="8"/>
      <c r="D790" s="8"/>
      <c r="G790" s="8"/>
      <c r="H790" s="144"/>
      <c r="I790" s="212"/>
      <c r="J790" s="56"/>
      <c r="M790" s="144"/>
    </row>
    <row r="791">
      <c r="B791" s="8"/>
      <c r="C791" s="8"/>
      <c r="D791" s="8"/>
      <c r="G791" s="8"/>
      <c r="H791" s="144"/>
      <c r="I791" s="212"/>
      <c r="J791" s="56"/>
      <c r="M791" s="144"/>
    </row>
    <row r="792">
      <c r="B792" s="8"/>
      <c r="C792" s="8"/>
      <c r="D792" s="8"/>
      <c r="G792" s="8"/>
      <c r="H792" s="144"/>
      <c r="I792" s="212"/>
      <c r="J792" s="56"/>
      <c r="M792" s="144"/>
    </row>
    <row r="793">
      <c r="B793" s="8"/>
      <c r="C793" s="8"/>
      <c r="D793" s="8"/>
      <c r="G793" s="8"/>
      <c r="H793" s="144"/>
      <c r="I793" s="212"/>
      <c r="J793" s="56"/>
      <c r="M793" s="144"/>
    </row>
    <row r="794">
      <c r="B794" s="8"/>
      <c r="C794" s="8"/>
      <c r="D794" s="8"/>
      <c r="G794" s="8"/>
      <c r="H794" s="144"/>
      <c r="I794" s="212"/>
      <c r="J794" s="56"/>
      <c r="M794" s="144"/>
    </row>
    <row r="795">
      <c r="B795" s="8"/>
      <c r="C795" s="8"/>
      <c r="D795" s="8"/>
      <c r="G795" s="8"/>
      <c r="H795" s="144"/>
      <c r="I795" s="212"/>
      <c r="J795" s="56"/>
      <c r="M795" s="144"/>
    </row>
    <row r="796">
      <c r="B796" s="8"/>
      <c r="C796" s="8"/>
      <c r="D796" s="8"/>
      <c r="G796" s="8"/>
      <c r="H796" s="144"/>
      <c r="I796" s="212"/>
      <c r="J796" s="56"/>
      <c r="M796" s="144"/>
    </row>
    <row r="797">
      <c r="B797" s="8"/>
      <c r="C797" s="8"/>
      <c r="D797" s="8"/>
      <c r="G797" s="8"/>
      <c r="H797" s="144"/>
      <c r="I797" s="212"/>
      <c r="J797" s="56"/>
      <c r="M797" s="144"/>
    </row>
    <row r="798">
      <c r="B798" s="8"/>
      <c r="C798" s="8"/>
      <c r="D798" s="8"/>
      <c r="G798" s="8"/>
      <c r="H798" s="144"/>
      <c r="I798" s="212"/>
      <c r="J798" s="56"/>
      <c r="M798" s="144"/>
    </row>
    <row r="799">
      <c r="B799" s="8"/>
      <c r="C799" s="8"/>
      <c r="D799" s="8"/>
      <c r="G799" s="8"/>
      <c r="H799" s="144"/>
      <c r="I799" s="212"/>
      <c r="J799" s="56"/>
      <c r="M799" s="144"/>
    </row>
    <row r="800">
      <c r="B800" s="8"/>
      <c r="C800" s="8"/>
      <c r="D800" s="8"/>
      <c r="G800" s="8"/>
      <c r="H800" s="144"/>
      <c r="I800" s="212"/>
      <c r="J800" s="56"/>
      <c r="M800" s="144"/>
    </row>
    <row r="801">
      <c r="B801" s="8"/>
      <c r="C801" s="8"/>
      <c r="D801" s="8"/>
      <c r="G801" s="8"/>
      <c r="H801" s="144"/>
      <c r="I801" s="212"/>
      <c r="J801" s="56"/>
      <c r="M801" s="144"/>
    </row>
    <row r="802">
      <c r="B802" s="8"/>
      <c r="C802" s="8"/>
      <c r="D802" s="8"/>
      <c r="G802" s="8"/>
      <c r="H802" s="144"/>
      <c r="I802" s="212"/>
      <c r="J802" s="56"/>
      <c r="M802" s="144"/>
    </row>
    <row r="803">
      <c r="B803" s="8"/>
      <c r="C803" s="8"/>
      <c r="D803" s="8"/>
      <c r="G803" s="8"/>
      <c r="H803" s="144"/>
      <c r="I803" s="212"/>
      <c r="J803" s="56"/>
      <c r="M803" s="144"/>
    </row>
    <row r="804">
      <c r="B804" s="8"/>
      <c r="C804" s="8"/>
      <c r="D804" s="8"/>
      <c r="G804" s="8"/>
      <c r="H804" s="144"/>
      <c r="I804" s="212"/>
      <c r="J804" s="56"/>
      <c r="M804" s="144"/>
    </row>
    <row r="805">
      <c r="B805" s="8"/>
      <c r="C805" s="8"/>
      <c r="D805" s="8"/>
      <c r="G805" s="8"/>
      <c r="H805" s="144"/>
      <c r="I805" s="212"/>
      <c r="J805" s="56"/>
      <c r="M805" s="144"/>
    </row>
    <row r="806">
      <c r="B806" s="8"/>
      <c r="C806" s="8"/>
      <c r="D806" s="8"/>
      <c r="G806" s="8"/>
      <c r="H806" s="144"/>
      <c r="I806" s="212"/>
      <c r="J806" s="56"/>
      <c r="M806" s="144"/>
    </row>
    <row r="807">
      <c r="B807" s="8"/>
      <c r="C807" s="8"/>
      <c r="D807" s="8"/>
      <c r="G807" s="8"/>
      <c r="H807" s="144"/>
      <c r="I807" s="212"/>
      <c r="J807" s="56"/>
      <c r="M807" s="144"/>
    </row>
    <row r="808">
      <c r="B808" s="8"/>
      <c r="C808" s="8"/>
      <c r="D808" s="8"/>
      <c r="G808" s="8"/>
      <c r="H808" s="144"/>
      <c r="I808" s="212"/>
      <c r="J808" s="56"/>
      <c r="M808" s="144"/>
    </row>
    <row r="809">
      <c r="B809" s="8"/>
      <c r="C809" s="8"/>
      <c r="D809" s="8"/>
      <c r="G809" s="8"/>
      <c r="H809" s="144"/>
      <c r="I809" s="212"/>
      <c r="J809" s="56"/>
      <c r="M809" s="144"/>
    </row>
    <row r="810">
      <c r="B810" s="8"/>
      <c r="C810" s="8"/>
      <c r="D810" s="8"/>
      <c r="G810" s="8"/>
      <c r="H810" s="144"/>
      <c r="I810" s="212"/>
      <c r="J810" s="56"/>
      <c r="M810" s="144"/>
    </row>
    <row r="811">
      <c r="B811" s="8"/>
      <c r="C811" s="8"/>
      <c r="D811" s="8"/>
      <c r="G811" s="8"/>
      <c r="H811" s="144"/>
      <c r="I811" s="212"/>
      <c r="J811" s="56"/>
      <c r="M811" s="144"/>
    </row>
    <row r="812">
      <c r="B812" s="8"/>
      <c r="C812" s="8"/>
      <c r="D812" s="8"/>
      <c r="G812" s="8"/>
      <c r="H812" s="144"/>
      <c r="I812" s="212"/>
      <c r="J812" s="56"/>
      <c r="M812" s="144"/>
    </row>
    <row r="813">
      <c r="B813" s="8"/>
      <c r="C813" s="8"/>
      <c r="D813" s="8"/>
      <c r="G813" s="8"/>
      <c r="H813" s="144"/>
      <c r="I813" s="212"/>
      <c r="J813" s="56"/>
      <c r="M813" s="144"/>
    </row>
    <row r="814">
      <c r="B814" s="8"/>
      <c r="C814" s="8"/>
      <c r="D814" s="8"/>
      <c r="G814" s="8"/>
      <c r="H814" s="144"/>
      <c r="I814" s="212"/>
      <c r="J814" s="56"/>
      <c r="M814" s="144"/>
    </row>
    <row r="815">
      <c r="B815" s="8"/>
      <c r="C815" s="8"/>
      <c r="D815" s="8"/>
      <c r="G815" s="8"/>
      <c r="H815" s="144"/>
      <c r="I815" s="212"/>
      <c r="J815" s="56"/>
      <c r="M815" s="144"/>
    </row>
    <row r="816">
      <c r="B816" s="8"/>
      <c r="C816" s="8"/>
      <c r="D816" s="8"/>
      <c r="G816" s="8"/>
      <c r="H816" s="144"/>
      <c r="I816" s="212"/>
      <c r="J816" s="56"/>
      <c r="M816" s="144"/>
    </row>
    <row r="817">
      <c r="B817" s="8"/>
      <c r="C817" s="8"/>
      <c r="D817" s="8"/>
      <c r="G817" s="8"/>
      <c r="H817" s="144"/>
      <c r="I817" s="212"/>
      <c r="J817" s="56"/>
      <c r="M817" s="144"/>
    </row>
    <row r="818">
      <c r="B818" s="8"/>
      <c r="C818" s="8"/>
      <c r="D818" s="8"/>
      <c r="G818" s="8"/>
      <c r="H818" s="144"/>
      <c r="I818" s="212"/>
      <c r="J818" s="56"/>
      <c r="M818" s="144"/>
    </row>
    <row r="819">
      <c r="B819" s="8"/>
      <c r="C819" s="8"/>
      <c r="D819" s="8"/>
      <c r="G819" s="8"/>
      <c r="H819" s="144"/>
      <c r="I819" s="212"/>
      <c r="J819" s="56"/>
      <c r="M819" s="144"/>
    </row>
    <row r="820">
      <c r="B820" s="8"/>
      <c r="C820" s="8"/>
      <c r="D820" s="8"/>
      <c r="G820" s="8"/>
      <c r="H820" s="144"/>
      <c r="I820" s="212"/>
      <c r="J820" s="56"/>
      <c r="M820" s="144"/>
    </row>
    <row r="821">
      <c r="B821" s="8"/>
      <c r="C821" s="8"/>
      <c r="D821" s="8"/>
      <c r="G821" s="8"/>
      <c r="H821" s="144"/>
      <c r="I821" s="212"/>
      <c r="J821" s="56"/>
      <c r="M821" s="144"/>
    </row>
    <row r="822">
      <c r="B822" s="8"/>
      <c r="C822" s="8"/>
      <c r="D822" s="8"/>
      <c r="G822" s="8"/>
      <c r="H822" s="144"/>
      <c r="I822" s="212"/>
      <c r="J822" s="56"/>
      <c r="M822" s="144"/>
    </row>
    <row r="823">
      <c r="B823" s="8"/>
      <c r="C823" s="8"/>
      <c r="D823" s="8"/>
      <c r="G823" s="8"/>
      <c r="H823" s="144"/>
      <c r="I823" s="212"/>
      <c r="J823" s="56"/>
      <c r="M823" s="144"/>
    </row>
    <row r="824">
      <c r="B824" s="8"/>
      <c r="C824" s="8"/>
      <c r="D824" s="8"/>
      <c r="G824" s="8"/>
      <c r="H824" s="144"/>
      <c r="I824" s="212"/>
      <c r="J824" s="56"/>
      <c r="M824" s="144"/>
    </row>
    <row r="825">
      <c r="B825" s="8"/>
      <c r="C825" s="8"/>
      <c r="D825" s="8"/>
      <c r="G825" s="8"/>
      <c r="H825" s="144"/>
      <c r="I825" s="212"/>
      <c r="J825" s="56"/>
      <c r="M825" s="144"/>
    </row>
    <row r="826">
      <c r="B826" s="8"/>
      <c r="C826" s="8"/>
      <c r="D826" s="8"/>
      <c r="G826" s="8"/>
      <c r="H826" s="144"/>
      <c r="I826" s="212"/>
      <c r="J826" s="56"/>
      <c r="M826" s="144"/>
    </row>
    <row r="827">
      <c r="B827" s="8"/>
      <c r="C827" s="8"/>
      <c r="D827" s="8"/>
      <c r="G827" s="8"/>
      <c r="H827" s="144"/>
      <c r="I827" s="212"/>
      <c r="J827" s="56"/>
      <c r="M827" s="144"/>
    </row>
    <row r="828">
      <c r="B828" s="8"/>
      <c r="C828" s="8"/>
      <c r="D828" s="8"/>
      <c r="G828" s="8"/>
      <c r="H828" s="144"/>
      <c r="I828" s="212"/>
      <c r="J828" s="56"/>
      <c r="M828" s="144"/>
    </row>
    <row r="829">
      <c r="B829" s="8"/>
      <c r="C829" s="8"/>
      <c r="D829" s="8"/>
      <c r="G829" s="8"/>
      <c r="H829" s="144"/>
      <c r="I829" s="212"/>
      <c r="J829" s="56"/>
      <c r="M829" s="144"/>
    </row>
    <row r="830">
      <c r="B830" s="8"/>
      <c r="C830" s="8"/>
      <c r="D830" s="8"/>
      <c r="G830" s="8"/>
      <c r="H830" s="144"/>
      <c r="I830" s="212"/>
      <c r="J830" s="56"/>
      <c r="M830" s="144"/>
    </row>
    <row r="831">
      <c r="B831" s="8"/>
      <c r="C831" s="8"/>
      <c r="D831" s="8"/>
      <c r="G831" s="8"/>
      <c r="H831" s="144"/>
      <c r="I831" s="212"/>
      <c r="J831" s="56"/>
      <c r="M831" s="144"/>
    </row>
    <row r="832">
      <c r="B832" s="8"/>
      <c r="C832" s="8"/>
      <c r="D832" s="8"/>
      <c r="G832" s="8"/>
      <c r="H832" s="144"/>
      <c r="I832" s="212"/>
      <c r="J832" s="56"/>
      <c r="M832" s="144"/>
    </row>
    <row r="833">
      <c r="B833" s="8"/>
      <c r="C833" s="8"/>
      <c r="D833" s="8"/>
      <c r="G833" s="8"/>
      <c r="H833" s="144"/>
      <c r="I833" s="212"/>
      <c r="J833" s="56"/>
      <c r="M833" s="144"/>
    </row>
    <row r="834">
      <c r="B834" s="8"/>
      <c r="C834" s="8"/>
      <c r="D834" s="8"/>
      <c r="G834" s="8"/>
      <c r="H834" s="144"/>
      <c r="I834" s="212"/>
      <c r="J834" s="56"/>
      <c r="M834" s="144"/>
    </row>
    <row r="835">
      <c r="B835" s="8"/>
      <c r="C835" s="8"/>
      <c r="D835" s="8"/>
      <c r="G835" s="8"/>
      <c r="H835" s="144"/>
      <c r="I835" s="212"/>
      <c r="J835" s="56"/>
      <c r="M835" s="144"/>
    </row>
    <row r="836">
      <c r="B836" s="8"/>
      <c r="C836" s="8"/>
      <c r="D836" s="8"/>
      <c r="G836" s="8"/>
      <c r="H836" s="144"/>
      <c r="I836" s="212"/>
      <c r="J836" s="56"/>
      <c r="M836" s="144"/>
    </row>
    <row r="837">
      <c r="B837" s="8"/>
      <c r="C837" s="8"/>
      <c r="D837" s="8"/>
      <c r="G837" s="8"/>
      <c r="H837" s="144"/>
      <c r="I837" s="212"/>
      <c r="J837" s="56"/>
      <c r="M837" s="144"/>
    </row>
    <row r="838">
      <c r="B838" s="8"/>
      <c r="C838" s="8"/>
      <c r="D838" s="8"/>
      <c r="G838" s="8"/>
      <c r="H838" s="144"/>
      <c r="I838" s="212"/>
      <c r="J838" s="56"/>
      <c r="M838" s="144"/>
    </row>
    <row r="839">
      <c r="B839" s="8"/>
      <c r="C839" s="8"/>
      <c r="D839" s="8"/>
      <c r="G839" s="8"/>
      <c r="H839" s="144"/>
      <c r="I839" s="212"/>
      <c r="J839" s="56"/>
      <c r="M839" s="144"/>
    </row>
    <row r="840">
      <c r="B840" s="8"/>
      <c r="C840" s="8"/>
      <c r="D840" s="8"/>
      <c r="G840" s="8"/>
      <c r="H840" s="144"/>
      <c r="I840" s="212"/>
      <c r="J840" s="56"/>
      <c r="M840" s="144"/>
    </row>
    <row r="841">
      <c r="B841" s="8"/>
      <c r="C841" s="8"/>
      <c r="D841" s="8"/>
      <c r="G841" s="8"/>
      <c r="H841" s="144"/>
      <c r="I841" s="212"/>
      <c r="J841" s="56"/>
      <c r="M841" s="144"/>
    </row>
    <row r="842">
      <c r="B842" s="8"/>
      <c r="C842" s="8"/>
      <c r="D842" s="8"/>
      <c r="G842" s="8"/>
      <c r="H842" s="144"/>
      <c r="I842" s="212"/>
      <c r="J842" s="56"/>
      <c r="M842" s="144"/>
    </row>
    <row r="843">
      <c r="B843" s="8"/>
      <c r="C843" s="8"/>
      <c r="D843" s="8"/>
      <c r="G843" s="8"/>
      <c r="H843" s="144"/>
      <c r="I843" s="212"/>
      <c r="J843" s="56"/>
      <c r="M843" s="144"/>
    </row>
    <row r="844">
      <c r="B844" s="8"/>
      <c r="C844" s="8"/>
      <c r="D844" s="8"/>
      <c r="G844" s="8"/>
      <c r="H844" s="144"/>
      <c r="I844" s="212"/>
      <c r="J844" s="56"/>
      <c r="M844" s="144"/>
    </row>
    <row r="845">
      <c r="B845" s="8"/>
      <c r="C845" s="8"/>
      <c r="D845" s="8"/>
      <c r="G845" s="8"/>
      <c r="H845" s="144"/>
      <c r="I845" s="212"/>
      <c r="J845" s="56"/>
      <c r="M845" s="144"/>
    </row>
    <row r="846">
      <c r="B846" s="8"/>
      <c r="C846" s="8"/>
      <c r="D846" s="8"/>
      <c r="G846" s="8"/>
      <c r="H846" s="144"/>
      <c r="I846" s="212"/>
      <c r="J846" s="56"/>
      <c r="M846" s="144"/>
    </row>
    <row r="847">
      <c r="B847" s="8"/>
      <c r="C847" s="8"/>
      <c r="D847" s="8"/>
      <c r="G847" s="8"/>
      <c r="H847" s="144"/>
      <c r="I847" s="212"/>
      <c r="J847" s="56"/>
      <c r="M847" s="144"/>
    </row>
    <row r="848">
      <c r="B848" s="8"/>
      <c r="C848" s="8"/>
      <c r="D848" s="8"/>
      <c r="G848" s="8"/>
      <c r="H848" s="144"/>
      <c r="I848" s="212"/>
      <c r="J848" s="56"/>
      <c r="M848" s="144"/>
    </row>
    <row r="849">
      <c r="B849" s="8"/>
      <c r="C849" s="8"/>
      <c r="D849" s="8"/>
      <c r="G849" s="8"/>
      <c r="H849" s="144"/>
      <c r="I849" s="212"/>
      <c r="J849" s="56"/>
      <c r="M849" s="144"/>
    </row>
    <row r="850">
      <c r="B850" s="8"/>
      <c r="C850" s="8"/>
      <c r="D850" s="8"/>
      <c r="G850" s="8"/>
      <c r="H850" s="144"/>
      <c r="I850" s="212"/>
      <c r="J850" s="56"/>
      <c r="M850" s="144"/>
    </row>
    <row r="851">
      <c r="B851" s="8"/>
      <c r="C851" s="8"/>
      <c r="D851" s="8"/>
      <c r="G851" s="8"/>
      <c r="H851" s="144"/>
      <c r="I851" s="212"/>
      <c r="J851" s="56"/>
      <c r="M851" s="144"/>
    </row>
    <row r="852">
      <c r="B852" s="8"/>
      <c r="C852" s="8"/>
      <c r="D852" s="8"/>
      <c r="G852" s="8"/>
      <c r="H852" s="144"/>
      <c r="I852" s="212"/>
      <c r="J852" s="56"/>
      <c r="M852" s="144"/>
    </row>
    <row r="853">
      <c r="B853" s="8"/>
      <c r="C853" s="8"/>
      <c r="D853" s="8"/>
      <c r="G853" s="8"/>
      <c r="H853" s="144"/>
      <c r="I853" s="212"/>
      <c r="J853" s="56"/>
      <c r="M853" s="144"/>
    </row>
    <row r="854">
      <c r="B854" s="8"/>
      <c r="C854" s="8"/>
      <c r="D854" s="8"/>
      <c r="G854" s="8"/>
      <c r="H854" s="144"/>
      <c r="I854" s="212"/>
      <c r="J854" s="56"/>
      <c r="M854" s="144"/>
    </row>
    <row r="855">
      <c r="B855" s="8"/>
      <c r="C855" s="8"/>
      <c r="D855" s="8"/>
      <c r="G855" s="8"/>
      <c r="H855" s="144"/>
      <c r="I855" s="212"/>
      <c r="J855" s="56"/>
      <c r="M855" s="144"/>
    </row>
    <row r="856">
      <c r="B856" s="8"/>
      <c r="C856" s="8"/>
      <c r="D856" s="8"/>
      <c r="G856" s="8"/>
      <c r="H856" s="144"/>
      <c r="I856" s="212"/>
      <c r="J856" s="56"/>
      <c r="M856" s="144"/>
    </row>
    <row r="857">
      <c r="B857" s="8"/>
      <c r="C857" s="8"/>
      <c r="D857" s="8"/>
      <c r="G857" s="8"/>
      <c r="H857" s="144"/>
      <c r="I857" s="212"/>
      <c r="J857" s="56"/>
      <c r="M857" s="144"/>
    </row>
    <row r="858">
      <c r="B858" s="8"/>
      <c r="C858" s="8"/>
      <c r="D858" s="8"/>
      <c r="G858" s="8"/>
      <c r="H858" s="144"/>
      <c r="I858" s="212"/>
      <c r="J858" s="56"/>
      <c r="M858" s="144"/>
    </row>
    <row r="859">
      <c r="B859" s="8"/>
      <c r="C859" s="8"/>
      <c r="D859" s="8"/>
      <c r="G859" s="8"/>
      <c r="H859" s="144"/>
      <c r="I859" s="212"/>
      <c r="J859" s="56"/>
      <c r="M859" s="144"/>
    </row>
    <row r="860">
      <c r="B860" s="8"/>
      <c r="C860" s="8"/>
      <c r="D860" s="8"/>
      <c r="G860" s="8"/>
      <c r="H860" s="144"/>
      <c r="I860" s="212"/>
      <c r="J860" s="56"/>
      <c r="M860" s="144"/>
    </row>
    <row r="861">
      <c r="B861" s="8"/>
      <c r="C861" s="8"/>
      <c r="D861" s="8"/>
      <c r="G861" s="8"/>
      <c r="H861" s="144"/>
      <c r="I861" s="212"/>
      <c r="J861" s="56"/>
      <c r="M861" s="144"/>
    </row>
    <row r="862">
      <c r="B862" s="8"/>
      <c r="C862" s="8"/>
      <c r="D862" s="8"/>
      <c r="G862" s="8"/>
      <c r="H862" s="144"/>
      <c r="I862" s="212"/>
      <c r="J862" s="56"/>
      <c r="M862" s="144"/>
    </row>
    <row r="863">
      <c r="B863" s="8"/>
      <c r="C863" s="8"/>
      <c r="D863" s="8"/>
      <c r="G863" s="8"/>
      <c r="H863" s="144"/>
      <c r="I863" s="212"/>
      <c r="J863" s="56"/>
      <c r="M863" s="144"/>
    </row>
    <row r="864">
      <c r="B864" s="8"/>
      <c r="C864" s="8"/>
      <c r="D864" s="8"/>
      <c r="G864" s="8"/>
      <c r="H864" s="144"/>
      <c r="I864" s="212"/>
      <c r="J864" s="56"/>
      <c r="M864" s="144"/>
    </row>
    <row r="865">
      <c r="B865" s="8"/>
      <c r="C865" s="8"/>
      <c r="D865" s="8"/>
      <c r="G865" s="8"/>
      <c r="H865" s="144"/>
      <c r="I865" s="212"/>
      <c r="J865" s="56"/>
      <c r="M865" s="144"/>
    </row>
    <row r="866">
      <c r="B866" s="8"/>
      <c r="C866" s="8"/>
      <c r="D866" s="8"/>
      <c r="G866" s="8"/>
      <c r="H866" s="144"/>
      <c r="I866" s="212"/>
      <c r="J866" s="56"/>
      <c r="M866" s="144"/>
    </row>
    <row r="867">
      <c r="B867" s="8"/>
      <c r="C867" s="8"/>
      <c r="D867" s="8"/>
      <c r="G867" s="8"/>
      <c r="H867" s="144"/>
      <c r="I867" s="212"/>
      <c r="J867" s="56"/>
      <c r="M867" s="144"/>
    </row>
    <row r="868">
      <c r="B868" s="8"/>
      <c r="C868" s="8"/>
      <c r="D868" s="8"/>
      <c r="G868" s="8"/>
      <c r="H868" s="144"/>
      <c r="I868" s="212"/>
      <c r="J868" s="56"/>
      <c r="M868" s="144"/>
    </row>
    <row r="869">
      <c r="B869" s="8"/>
      <c r="C869" s="8"/>
      <c r="D869" s="8"/>
      <c r="G869" s="8"/>
      <c r="H869" s="144"/>
      <c r="I869" s="212"/>
      <c r="J869" s="56"/>
      <c r="M869" s="144"/>
    </row>
    <row r="870">
      <c r="B870" s="8"/>
      <c r="C870" s="8"/>
      <c r="D870" s="8"/>
      <c r="G870" s="8"/>
      <c r="H870" s="144"/>
      <c r="I870" s="212"/>
      <c r="J870" s="56"/>
      <c r="M870" s="144"/>
    </row>
    <row r="871">
      <c r="B871" s="8"/>
      <c r="C871" s="8"/>
      <c r="D871" s="8"/>
      <c r="G871" s="8"/>
      <c r="H871" s="144"/>
      <c r="I871" s="212"/>
      <c r="J871" s="56"/>
      <c r="M871" s="144"/>
    </row>
    <row r="872">
      <c r="B872" s="8"/>
      <c r="C872" s="8"/>
      <c r="D872" s="8"/>
      <c r="G872" s="8"/>
      <c r="H872" s="144"/>
      <c r="I872" s="212"/>
      <c r="J872" s="56"/>
      <c r="M872" s="144"/>
    </row>
    <row r="873">
      <c r="B873" s="8"/>
      <c r="C873" s="8"/>
      <c r="D873" s="8"/>
      <c r="G873" s="8"/>
      <c r="H873" s="144"/>
      <c r="I873" s="212"/>
      <c r="J873" s="56"/>
      <c r="M873" s="144"/>
    </row>
    <row r="874">
      <c r="B874" s="8"/>
      <c r="C874" s="8"/>
      <c r="D874" s="8"/>
      <c r="G874" s="8"/>
      <c r="H874" s="144"/>
      <c r="I874" s="212"/>
      <c r="J874" s="56"/>
      <c r="M874" s="144"/>
    </row>
    <row r="875">
      <c r="B875" s="8"/>
      <c r="C875" s="8"/>
      <c r="D875" s="8"/>
      <c r="G875" s="8"/>
      <c r="H875" s="144"/>
      <c r="I875" s="212"/>
      <c r="J875" s="56"/>
      <c r="M875" s="144"/>
    </row>
    <row r="876">
      <c r="B876" s="8"/>
      <c r="C876" s="8"/>
      <c r="D876" s="8"/>
      <c r="G876" s="8"/>
      <c r="H876" s="144"/>
      <c r="I876" s="212"/>
      <c r="J876" s="56"/>
      <c r="M876" s="144"/>
    </row>
    <row r="877">
      <c r="B877" s="8"/>
      <c r="C877" s="8"/>
      <c r="D877" s="8"/>
      <c r="G877" s="8"/>
      <c r="H877" s="144"/>
      <c r="I877" s="212"/>
      <c r="J877" s="56"/>
      <c r="M877" s="144"/>
    </row>
    <row r="878">
      <c r="B878" s="8"/>
      <c r="C878" s="8"/>
      <c r="D878" s="8"/>
      <c r="G878" s="8"/>
      <c r="H878" s="144"/>
      <c r="I878" s="212"/>
      <c r="J878" s="56"/>
      <c r="M878" s="144"/>
    </row>
    <row r="879">
      <c r="B879" s="8"/>
      <c r="C879" s="8"/>
      <c r="D879" s="8"/>
      <c r="G879" s="8"/>
      <c r="H879" s="144"/>
      <c r="I879" s="212"/>
      <c r="J879" s="56"/>
      <c r="M879" s="144"/>
    </row>
    <row r="880">
      <c r="B880" s="8"/>
      <c r="C880" s="8"/>
      <c r="D880" s="8"/>
      <c r="G880" s="8"/>
      <c r="H880" s="144"/>
      <c r="I880" s="212"/>
      <c r="J880" s="56"/>
      <c r="M880" s="144"/>
    </row>
    <row r="881">
      <c r="B881" s="8"/>
      <c r="C881" s="8"/>
      <c r="D881" s="8"/>
      <c r="G881" s="8"/>
      <c r="H881" s="144"/>
      <c r="I881" s="212"/>
      <c r="J881" s="56"/>
      <c r="M881" s="144"/>
    </row>
    <row r="882">
      <c r="B882" s="8"/>
      <c r="C882" s="8"/>
      <c r="D882" s="8"/>
      <c r="G882" s="8"/>
      <c r="H882" s="144"/>
      <c r="I882" s="212"/>
      <c r="J882" s="56"/>
      <c r="M882" s="144"/>
    </row>
    <row r="883">
      <c r="B883" s="8"/>
      <c r="C883" s="8"/>
      <c r="D883" s="8"/>
      <c r="G883" s="8"/>
      <c r="H883" s="144"/>
      <c r="I883" s="212"/>
      <c r="J883" s="56"/>
      <c r="M883" s="144"/>
    </row>
    <row r="884">
      <c r="B884" s="8"/>
      <c r="C884" s="8"/>
      <c r="D884" s="8"/>
      <c r="G884" s="8"/>
      <c r="H884" s="144"/>
      <c r="I884" s="212"/>
      <c r="J884" s="56"/>
      <c r="M884" s="144"/>
    </row>
    <row r="885">
      <c r="B885" s="8"/>
      <c r="C885" s="8"/>
      <c r="D885" s="8"/>
      <c r="G885" s="8"/>
      <c r="H885" s="144"/>
      <c r="I885" s="212"/>
      <c r="J885" s="56"/>
      <c r="M885" s="144"/>
    </row>
    <row r="886">
      <c r="B886" s="8"/>
      <c r="C886" s="8"/>
      <c r="D886" s="8"/>
      <c r="G886" s="8"/>
      <c r="H886" s="144"/>
      <c r="I886" s="212"/>
      <c r="J886" s="56"/>
      <c r="M886" s="144"/>
    </row>
    <row r="887">
      <c r="B887" s="8"/>
      <c r="C887" s="8"/>
      <c r="D887" s="8"/>
      <c r="G887" s="8"/>
      <c r="H887" s="144"/>
      <c r="I887" s="212"/>
      <c r="J887" s="56"/>
      <c r="M887" s="144"/>
    </row>
    <row r="888">
      <c r="B888" s="8"/>
      <c r="C888" s="8"/>
      <c r="D888" s="8"/>
      <c r="G888" s="8"/>
      <c r="H888" s="144"/>
      <c r="I888" s="212"/>
      <c r="J888" s="56"/>
      <c r="M888" s="144"/>
    </row>
    <row r="889">
      <c r="B889" s="8"/>
      <c r="C889" s="8"/>
      <c r="D889" s="8"/>
      <c r="G889" s="8"/>
      <c r="H889" s="144"/>
      <c r="I889" s="212"/>
      <c r="J889" s="56"/>
      <c r="M889" s="144"/>
    </row>
    <row r="890">
      <c r="B890" s="8"/>
      <c r="C890" s="8"/>
      <c r="D890" s="8"/>
      <c r="G890" s="8"/>
      <c r="H890" s="144"/>
      <c r="I890" s="212"/>
      <c r="J890" s="56"/>
      <c r="M890" s="144"/>
    </row>
    <row r="891">
      <c r="B891" s="8"/>
      <c r="C891" s="8"/>
      <c r="D891" s="8"/>
      <c r="G891" s="8"/>
      <c r="H891" s="144"/>
      <c r="I891" s="212"/>
      <c r="J891" s="56"/>
      <c r="M891" s="144"/>
    </row>
    <row r="892">
      <c r="B892" s="8"/>
      <c r="C892" s="8"/>
      <c r="D892" s="8"/>
      <c r="G892" s="8"/>
      <c r="H892" s="144"/>
      <c r="I892" s="212"/>
      <c r="J892" s="56"/>
      <c r="M892" s="144"/>
    </row>
    <row r="893">
      <c r="B893" s="8"/>
      <c r="C893" s="8"/>
      <c r="D893" s="8"/>
      <c r="G893" s="8"/>
      <c r="H893" s="144"/>
      <c r="I893" s="212"/>
      <c r="J893" s="56"/>
      <c r="M893" s="144"/>
    </row>
    <row r="894">
      <c r="B894" s="8"/>
      <c r="C894" s="8"/>
      <c r="D894" s="8"/>
      <c r="G894" s="8"/>
      <c r="H894" s="144"/>
      <c r="I894" s="212"/>
      <c r="J894" s="56"/>
      <c r="M894" s="144"/>
    </row>
    <row r="895">
      <c r="B895" s="8"/>
      <c r="C895" s="8"/>
      <c r="D895" s="8"/>
      <c r="G895" s="8"/>
      <c r="H895" s="144"/>
      <c r="I895" s="212"/>
      <c r="J895" s="56"/>
      <c r="M895" s="144"/>
    </row>
    <row r="896">
      <c r="B896" s="8"/>
      <c r="C896" s="8"/>
      <c r="D896" s="8"/>
      <c r="G896" s="8"/>
      <c r="H896" s="144"/>
      <c r="I896" s="212"/>
      <c r="J896" s="56"/>
      <c r="M896" s="144"/>
    </row>
    <row r="897">
      <c r="B897" s="8"/>
      <c r="C897" s="8"/>
      <c r="D897" s="8"/>
      <c r="G897" s="8"/>
      <c r="H897" s="144"/>
      <c r="I897" s="212"/>
      <c r="J897" s="56"/>
      <c r="M897" s="144"/>
    </row>
    <row r="898">
      <c r="B898" s="8"/>
      <c r="C898" s="8"/>
      <c r="D898" s="8"/>
      <c r="G898" s="8"/>
      <c r="H898" s="144"/>
      <c r="I898" s="212"/>
      <c r="J898" s="56"/>
      <c r="M898" s="144"/>
    </row>
    <row r="899">
      <c r="B899" s="8"/>
      <c r="C899" s="8"/>
      <c r="D899" s="8"/>
      <c r="G899" s="8"/>
      <c r="H899" s="144"/>
      <c r="I899" s="212"/>
      <c r="J899" s="56"/>
      <c r="M899" s="144"/>
    </row>
    <row r="900">
      <c r="B900" s="8"/>
      <c r="C900" s="8"/>
      <c r="D900" s="8"/>
      <c r="G900" s="8"/>
      <c r="H900" s="144"/>
      <c r="I900" s="212"/>
      <c r="J900" s="56"/>
      <c r="M900" s="144"/>
    </row>
    <row r="901">
      <c r="B901" s="8"/>
      <c r="C901" s="8"/>
      <c r="D901" s="8"/>
      <c r="G901" s="8"/>
      <c r="H901" s="144"/>
      <c r="I901" s="212"/>
      <c r="J901" s="56"/>
      <c r="M901" s="144"/>
    </row>
    <row r="902">
      <c r="B902" s="8"/>
      <c r="C902" s="8"/>
      <c r="D902" s="8"/>
      <c r="G902" s="8"/>
      <c r="H902" s="144"/>
      <c r="I902" s="212"/>
      <c r="J902" s="56"/>
      <c r="M902" s="144"/>
    </row>
    <row r="903">
      <c r="B903" s="8"/>
      <c r="C903" s="8"/>
      <c r="D903" s="8"/>
      <c r="G903" s="8"/>
      <c r="H903" s="144"/>
      <c r="I903" s="212"/>
      <c r="J903" s="56"/>
      <c r="M903" s="144"/>
    </row>
    <row r="904">
      <c r="B904" s="8"/>
      <c r="C904" s="8"/>
      <c r="D904" s="8"/>
      <c r="G904" s="8"/>
      <c r="H904" s="144"/>
      <c r="I904" s="212"/>
      <c r="J904" s="56"/>
      <c r="M904" s="144"/>
    </row>
    <row r="905">
      <c r="B905" s="8"/>
      <c r="C905" s="8"/>
      <c r="D905" s="8"/>
      <c r="G905" s="8"/>
      <c r="H905" s="144"/>
      <c r="I905" s="212"/>
      <c r="J905" s="56"/>
      <c r="M905" s="144"/>
    </row>
    <row r="906">
      <c r="B906" s="8"/>
      <c r="C906" s="8"/>
      <c r="D906" s="8"/>
      <c r="G906" s="8"/>
      <c r="H906" s="144"/>
      <c r="I906" s="212"/>
      <c r="J906" s="56"/>
      <c r="M906" s="144"/>
    </row>
    <row r="907">
      <c r="B907" s="8"/>
      <c r="C907" s="8"/>
      <c r="D907" s="8"/>
      <c r="G907" s="8"/>
      <c r="H907" s="144"/>
      <c r="I907" s="212"/>
      <c r="J907" s="56"/>
      <c r="M907" s="144"/>
    </row>
    <row r="908">
      <c r="B908" s="8"/>
      <c r="C908" s="8"/>
      <c r="D908" s="8"/>
      <c r="G908" s="8"/>
      <c r="H908" s="144"/>
      <c r="I908" s="212"/>
      <c r="J908" s="56"/>
      <c r="M908" s="144"/>
    </row>
    <row r="909">
      <c r="B909" s="8"/>
      <c r="C909" s="8"/>
      <c r="D909" s="8"/>
      <c r="G909" s="8"/>
      <c r="H909" s="144"/>
      <c r="I909" s="212"/>
      <c r="J909" s="56"/>
      <c r="M909" s="144"/>
    </row>
    <row r="910">
      <c r="B910" s="8"/>
      <c r="C910" s="8"/>
      <c r="D910" s="8"/>
      <c r="G910" s="8"/>
      <c r="H910" s="144"/>
      <c r="I910" s="212"/>
      <c r="J910" s="56"/>
      <c r="M910" s="144"/>
    </row>
    <row r="911">
      <c r="B911" s="8"/>
      <c r="C911" s="8"/>
      <c r="D911" s="8"/>
      <c r="G911" s="8"/>
      <c r="H911" s="144"/>
      <c r="I911" s="212"/>
      <c r="J911" s="56"/>
      <c r="M911" s="144"/>
    </row>
    <row r="912">
      <c r="B912" s="8"/>
      <c r="C912" s="8"/>
      <c r="D912" s="8"/>
      <c r="G912" s="8"/>
      <c r="H912" s="144"/>
      <c r="I912" s="212"/>
      <c r="J912" s="56"/>
      <c r="M912" s="144"/>
    </row>
    <row r="913">
      <c r="B913" s="8"/>
      <c r="C913" s="8"/>
      <c r="D913" s="8"/>
      <c r="G913" s="8"/>
      <c r="H913" s="144"/>
      <c r="I913" s="212"/>
      <c r="J913" s="56"/>
      <c r="M913" s="144"/>
    </row>
    <row r="914">
      <c r="B914" s="8"/>
      <c r="C914" s="8"/>
      <c r="D914" s="8"/>
      <c r="G914" s="8"/>
      <c r="H914" s="144"/>
      <c r="I914" s="212"/>
      <c r="J914" s="56"/>
      <c r="M914" s="144"/>
    </row>
    <row r="915">
      <c r="B915" s="8"/>
      <c r="C915" s="8"/>
      <c r="D915" s="8"/>
      <c r="G915" s="8"/>
      <c r="H915" s="144"/>
      <c r="I915" s="212"/>
      <c r="J915" s="56"/>
      <c r="M915" s="144"/>
    </row>
    <row r="916">
      <c r="B916" s="8"/>
      <c r="C916" s="8"/>
      <c r="D916" s="8"/>
      <c r="G916" s="8"/>
      <c r="H916" s="144"/>
      <c r="I916" s="212"/>
      <c r="J916" s="56"/>
      <c r="M916" s="144"/>
    </row>
    <row r="917">
      <c r="B917" s="8"/>
      <c r="C917" s="8"/>
      <c r="D917" s="8"/>
      <c r="G917" s="8"/>
      <c r="H917" s="144"/>
      <c r="I917" s="212"/>
      <c r="J917" s="56"/>
      <c r="M917" s="144"/>
    </row>
    <row r="918">
      <c r="B918" s="8"/>
      <c r="C918" s="8"/>
      <c r="D918" s="8"/>
      <c r="G918" s="8"/>
      <c r="H918" s="144"/>
      <c r="I918" s="212"/>
      <c r="J918" s="56"/>
      <c r="M918" s="144"/>
    </row>
    <row r="919">
      <c r="B919" s="8"/>
      <c r="C919" s="8"/>
      <c r="D919" s="8"/>
      <c r="G919" s="8"/>
      <c r="H919" s="144"/>
      <c r="I919" s="212"/>
      <c r="J919" s="56"/>
      <c r="M919" s="144"/>
    </row>
    <row r="920">
      <c r="B920" s="8"/>
      <c r="C920" s="8"/>
      <c r="D920" s="8"/>
      <c r="G920" s="8"/>
      <c r="H920" s="144"/>
      <c r="I920" s="212"/>
      <c r="J920" s="56"/>
      <c r="M920" s="144"/>
    </row>
    <row r="921">
      <c r="B921" s="8"/>
      <c r="C921" s="8"/>
      <c r="D921" s="8"/>
      <c r="G921" s="8"/>
      <c r="H921" s="144"/>
      <c r="I921" s="212"/>
      <c r="J921" s="56"/>
      <c r="M921" s="144"/>
    </row>
    <row r="922">
      <c r="B922" s="8"/>
      <c r="C922" s="8"/>
      <c r="D922" s="8"/>
      <c r="G922" s="8"/>
      <c r="H922" s="144"/>
      <c r="I922" s="212"/>
      <c r="J922" s="56"/>
      <c r="M922" s="144"/>
    </row>
    <row r="923">
      <c r="B923" s="8"/>
      <c r="C923" s="8"/>
      <c r="D923" s="8"/>
      <c r="G923" s="8"/>
      <c r="H923" s="144"/>
      <c r="I923" s="212"/>
      <c r="J923" s="56"/>
      <c r="M923" s="144"/>
    </row>
    <row r="924">
      <c r="B924" s="8"/>
      <c r="C924" s="8"/>
      <c r="D924" s="8"/>
      <c r="G924" s="8"/>
      <c r="H924" s="144"/>
      <c r="I924" s="212"/>
      <c r="J924" s="56"/>
      <c r="M924" s="144"/>
    </row>
    <row r="925">
      <c r="B925" s="8"/>
      <c r="C925" s="8"/>
      <c r="D925" s="8"/>
      <c r="G925" s="8"/>
      <c r="H925" s="144"/>
      <c r="I925" s="212"/>
      <c r="J925" s="56"/>
      <c r="M925" s="144"/>
    </row>
    <row r="926">
      <c r="B926" s="8"/>
      <c r="C926" s="8"/>
      <c r="D926" s="8"/>
      <c r="G926" s="8"/>
      <c r="H926" s="144"/>
      <c r="I926" s="212"/>
      <c r="J926" s="56"/>
      <c r="M926" s="144"/>
    </row>
    <row r="927">
      <c r="B927" s="8"/>
      <c r="C927" s="8"/>
      <c r="D927" s="8"/>
      <c r="G927" s="8"/>
      <c r="H927" s="144"/>
      <c r="I927" s="212"/>
      <c r="J927" s="56"/>
      <c r="M927" s="144"/>
    </row>
    <row r="928">
      <c r="B928" s="8"/>
      <c r="C928" s="8"/>
      <c r="D928" s="8"/>
      <c r="G928" s="8"/>
      <c r="H928" s="144"/>
      <c r="I928" s="212"/>
      <c r="J928" s="56"/>
      <c r="M928" s="144"/>
    </row>
    <row r="929">
      <c r="B929" s="8"/>
      <c r="C929" s="8"/>
      <c r="D929" s="8"/>
      <c r="G929" s="8"/>
      <c r="H929" s="144"/>
      <c r="I929" s="212"/>
      <c r="J929" s="56"/>
      <c r="M929" s="144"/>
    </row>
    <row r="930">
      <c r="B930" s="8"/>
      <c r="C930" s="8"/>
      <c r="D930" s="8"/>
      <c r="G930" s="8"/>
      <c r="H930" s="144"/>
      <c r="I930" s="212"/>
      <c r="J930" s="56"/>
      <c r="M930" s="144"/>
    </row>
    <row r="931">
      <c r="B931" s="8"/>
      <c r="C931" s="8"/>
      <c r="D931" s="8"/>
      <c r="G931" s="8"/>
      <c r="H931" s="144"/>
      <c r="I931" s="212"/>
      <c r="J931" s="56"/>
      <c r="M931" s="144"/>
    </row>
    <row r="932">
      <c r="B932" s="8"/>
      <c r="C932" s="8"/>
      <c r="D932" s="8"/>
      <c r="G932" s="8"/>
      <c r="H932" s="144"/>
      <c r="I932" s="212"/>
      <c r="J932" s="56"/>
      <c r="M932" s="144"/>
    </row>
    <row r="933">
      <c r="B933" s="8"/>
      <c r="C933" s="8"/>
      <c r="D933" s="8"/>
      <c r="G933" s="8"/>
      <c r="H933" s="144"/>
      <c r="I933" s="212"/>
      <c r="J933" s="56"/>
      <c r="M933" s="144"/>
    </row>
    <row r="934">
      <c r="B934" s="8"/>
      <c r="C934" s="8"/>
      <c r="D934" s="8"/>
      <c r="G934" s="8"/>
      <c r="H934" s="144"/>
      <c r="I934" s="212"/>
      <c r="J934" s="56"/>
      <c r="M934" s="144"/>
    </row>
    <row r="935">
      <c r="B935" s="8"/>
      <c r="C935" s="8"/>
      <c r="D935" s="8"/>
      <c r="G935" s="8"/>
      <c r="H935" s="144"/>
      <c r="I935" s="212"/>
      <c r="J935" s="56"/>
      <c r="M935" s="144"/>
    </row>
    <row r="936">
      <c r="B936" s="8"/>
      <c r="C936" s="8"/>
      <c r="D936" s="8"/>
      <c r="G936" s="8"/>
      <c r="H936" s="144"/>
      <c r="I936" s="212"/>
      <c r="J936" s="56"/>
      <c r="M936" s="144"/>
    </row>
    <row r="937">
      <c r="B937" s="8"/>
      <c r="C937" s="8"/>
      <c r="D937" s="8"/>
      <c r="G937" s="8"/>
      <c r="H937" s="144"/>
      <c r="I937" s="212"/>
      <c r="J937" s="56"/>
      <c r="M937" s="144"/>
    </row>
    <row r="938">
      <c r="B938" s="8"/>
      <c r="C938" s="8"/>
      <c r="D938" s="8"/>
      <c r="G938" s="8"/>
      <c r="H938" s="144"/>
      <c r="I938" s="212"/>
      <c r="J938" s="56"/>
      <c r="M938" s="144"/>
    </row>
    <row r="939">
      <c r="B939" s="8"/>
      <c r="C939" s="8"/>
      <c r="D939" s="8"/>
      <c r="G939" s="8"/>
      <c r="H939" s="144"/>
      <c r="I939" s="212"/>
      <c r="J939" s="56"/>
      <c r="M939" s="144"/>
    </row>
    <row r="940">
      <c r="B940" s="8"/>
      <c r="C940" s="8"/>
      <c r="D940" s="8"/>
      <c r="G940" s="8"/>
      <c r="H940" s="144"/>
      <c r="I940" s="212"/>
      <c r="J940" s="56"/>
      <c r="M940" s="144"/>
    </row>
    <row r="941">
      <c r="B941" s="8"/>
      <c r="C941" s="8"/>
      <c r="D941" s="8"/>
      <c r="G941" s="8"/>
      <c r="H941" s="144"/>
      <c r="I941" s="212"/>
      <c r="J941" s="56"/>
      <c r="M941" s="144"/>
    </row>
    <row r="942">
      <c r="B942" s="8"/>
      <c r="C942" s="8"/>
      <c r="D942" s="8"/>
      <c r="G942" s="8"/>
      <c r="H942" s="144"/>
      <c r="I942" s="212"/>
      <c r="J942" s="56"/>
      <c r="M942" s="144"/>
    </row>
    <row r="943">
      <c r="B943" s="8"/>
      <c r="C943" s="8"/>
      <c r="D943" s="8"/>
      <c r="G943" s="8"/>
      <c r="H943" s="144"/>
      <c r="I943" s="212"/>
      <c r="J943" s="56"/>
      <c r="M943" s="144"/>
    </row>
    <row r="944">
      <c r="B944" s="8"/>
      <c r="C944" s="8"/>
      <c r="D944" s="8"/>
      <c r="G944" s="8"/>
      <c r="H944" s="144"/>
      <c r="I944" s="212"/>
      <c r="J944" s="56"/>
      <c r="M944" s="144"/>
    </row>
    <row r="945">
      <c r="B945" s="8"/>
      <c r="C945" s="8"/>
      <c r="D945" s="8"/>
      <c r="G945" s="8"/>
      <c r="H945" s="144"/>
      <c r="I945" s="212"/>
      <c r="J945" s="56"/>
      <c r="M945" s="144"/>
    </row>
    <row r="946">
      <c r="B946" s="8"/>
      <c r="C946" s="8"/>
      <c r="D946" s="8"/>
      <c r="G946" s="8"/>
      <c r="H946" s="144"/>
      <c r="I946" s="212"/>
      <c r="J946" s="56"/>
      <c r="M946" s="144"/>
    </row>
    <row r="947">
      <c r="B947" s="8"/>
      <c r="C947" s="8"/>
      <c r="D947" s="8"/>
      <c r="G947" s="8"/>
      <c r="H947" s="144"/>
      <c r="I947" s="212"/>
      <c r="J947" s="56"/>
      <c r="M947" s="144"/>
    </row>
    <row r="948">
      <c r="B948" s="8"/>
      <c r="C948" s="8"/>
      <c r="D948" s="8"/>
      <c r="G948" s="8"/>
      <c r="H948" s="144"/>
      <c r="I948" s="212"/>
      <c r="J948" s="56"/>
      <c r="M948" s="144"/>
    </row>
    <row r="949">
      <c r="B949" s="8"/>
      <c r="C949" s="8"/>
      <c r="D949" s="8"/>
      <c r="G949" s="8"/>
      <c r="H949" s="144"/>
      <c r="I949" s="212"/>
      <c r="J949" s="56"/>
      <c r="M949" s="144"/>
    </row>
    <row r="950">
      <c r="B950" s="8"/>
      <c r="C950" s="8"/>
      <c r="D950" s="8"/>
      <c r="G950" s="8"/>
      <c r="H950" s="144"/>
      <c r="I950" s="212"/>
      <c r="J950" s="56"/>
      <c r="M950" s="144"/>
    </row>
    <row r="951">
      <c r="B951" s="8"/>
      <c r="C951" s="8"/>
      <c r="D951" s="8"/>
      <c r="G951" s="8"/>
      <c r="H951" s="144"/>
      <c r="I951" s="212"/>
      <c r="J951" s="56"/>
      <c r="M951" s="144"/>
    </row>
    <row r="952">
      <c r="B952" s="8"/>
      <c r="C952" s="8"/>
      <c r="D952" s="8"/>
      <c r="G952" s="8"/>
      <c r="H952" s="144"/>
      <c r="I952" s="212"/>
      <c r="J952" s="56"/>
      <c r="M952" s="144"/>
    </row>
    <row r="953">
      <c r="B953" s="8"/>
      <c r="C953" s="8"/>
      <c r="D953" s="8"/>
      <c r="G953" s="8"/>
      <c r="H953" s="144"/>
      <c r="I953" s="212"/>
      <c r="J953" s="56"/>
      <c r="M953" s="144"/>
    </row>
    <row r="954">
      <c r="B954" s="8"/>
      <c r="C954" s="8"/>
      <c r="D954" s="8"/>
      <c r="G954" s="8"/>
      <c r="H954" s="144"/>
      <c r="I954" s="212"/>
      <c r="J954" s="56"/>
      <c r="M954" s="144"/>
    </row>
    <row r="955">
      <c r="B955" s="8"/>
      <c r="C955" s="8"/>
      <c r="D955" s="8"/>
      <c r="G955" s="8"/>
      <c r="H955" s="144"/>
      <c r="I955" s="212"/>
      <c r="J955" s="56"/>
      <c r="M955" s="144"/>
    </row>
    <row r="956">
      <c r="B956" s="8"/>
      <c r="C956" s="8"/>
      <c r="D956" s="8"/>
      <c r="G956" s="8"/>
      <c r="H956" s="144"/>
      <c r="I956" s="212"/>
      <c r="J956" s="56"/>
      <c r="M956" s="144"/>
    </row>
    <row r="957">
      <c r="B957" s="8"/>
      <c r="C957" s="8"/>
      <c r="D957" s="8"/>
      <c r="G957" s="8"/>
      <c r="H957" s="144"/>
      <c r="I957" s="212"/>
      <c r="J957" s="56"/>
      <c r="M957" s="144"/>
    </row>
    <row r="958">
      <c r="B958" s="8"/>
      <c r="C958" s="8"/>
      <c r="D958" s="8"/>
      <c r="G958" s="8"/>
      <c r="H958" s="144"/>
      <c r="I958" s="212"/>
      <c r="J958" s="56"/>
      <c r="M958" s="144"/>
    </row>
    <row r="959">
      <c r="B959" s="8"/>
      <c r="C959" s="8"/>
      <c r="D959" s="8"/>
      <c r="G959" s="8"/>
      <c r="H959" s="144"/>
      <c r="I959" s="212"/>
      <c r="J959" s="56"/>
      <c r="M959" s="144"/>
    </row>
    <row r="960">
      <c r="B960" s="8"/>
      <c r="C960" s="8"/>
      <c r="D960" s="8"/>
      <c r="G960" s="8"/>
      <c r="H960" s="144"/>
      <c r="I960" s="212"/>
      <c r="J960" s="56"/>
      <c r="M960" s="144"/>
    </row>
    <row r="961">
      <c r="B961" s="8"/>
      <c r="C961" s="8"/>
      <c r="D961" s="8"/>
      <c r="G961" s="8"/>
      <c r="H961" s="144"/>
      <c r="I961" s="212"/>
      <c r="J961" s="56"/>
      <c r="M961" s="144"/>
    </row>
    <row r="962">
      <c r="B962" s="8"/>
      <c r="C962" s="8"/>
      <c r="D962" s="8"/>
      <c r="G962" s="8"/>
      <c r="H962" s="144"/>
      <c r="I962" s="212"/>
      <c r="J962" s="56"/>
      <c r="M962" s="144"/>
    </row>
    <row r="963">
      <c r="B963" s="8"/>
      <c r="C963" s="8"/>
      <c r="D963" s="8"/>
      <c r="G963" s="8"/>
      <c r="H963" s="144"/>
      <c r="I963" s="212"/>
      <c r="J963" s="56"/>
      <c r="M963" s="144"/>
    </row>
    <row r="964">
      <c r="B964" s="8"/>
      <c r="C964" s="8"/>
      <c r="D964" s="8"/>
      <c r="G964" s="8"/>
      <c r="H964" s="144"/>
      <c r="I964" s="212"/>
      <c r="J964" s="56"/>
      <c r="M964" s="144"/>
    </row>
    <row r="965">
      <c r="B965" s="8"/>
      <c r="C965" s="8"/>
      <c r="D965" s="8"/>
      <c r="G965" s="8"/>
      <c r="H965" s="144"/>
      <c r="I965" s="212"/>
      <c r="J965" s="56"/>
      <c r="M965" s="144"/>
    </row>
    <row r="966">
      <c r="B966" s="8"/>
      <c r="C966" s="8"/>
      <c r="D966" s="8"/>
      <c r="G966" s="8"/>
      <c r="H966" s="144"/>
      <c r="I966" s="212"/>
      <c r="J966" s="56"/>
      <c r="M966" s="144"/>
    </row>
    <row r="967">
      <c r="B967" s="8"/>
      <c r="C967" s="8"/>
      <c r="D967" s="8"/>
      <c r="G967" s="8"/>
      <c r="H967" s="144"/>
      <c r="I967" s="212"/>
      <c r="J967" s="56"/>
      <c r="M967" s="144"/>
    </row>
    <row r="968">
      <c r="B968" s="8"/>
      <c r="C968" s="8"/>
      <c r="D968" s="8"/>
      <c r="G968" s="8"/>
      <c r="H968" s="144"/>
      <c r="I968" s="212"/>
      <c r="J968" s="56"/>
      <c r="M968" s="144"/>
    </row>
    <row r="969">
      <c r="B969" s="8"/>
      <c r="C969" s="8"/>
      <c r="D969" s="8"/>
      <c r="G969" s="8"/>
      <c r="H969" s="144"/>
      <c r="I969" s="212"/>
      <c r="J969" s="56"/>
      <c r="M969" s="144"/>
    </row>
    <row r="970">
      <c r="B970" s="8"/>
      <c r="C970" s="8"/>
      <c r="D970" s="8"/>
      <c r="G970" s="8"/>
      <c r="H970" s="144"/>
      <c r="I970" s="212"/>
      <c r="J970" s="56"/>
      <c r="M970" s="144"/>
    </row>
    <row r="971">
      <c r="B971" s="8"/>
      <c r="C971" s="8"/>
      <c r="D971" s="8"/>
      <c r="G971" s="8"/>
      <c r="H971" s="144"/>
      <c r="I971" s="212"/>
      <c r="J971" s="56"/>
      <c r="M971" s="144"/>
    </row>
    <row r="972">
      <c r="B972" s="8"/>
      <c r="C972" s="8"/>
      <c r="D972" s="8"/>
      <c r="G972" s="8"/>
      <c r="H972" s="144"/>
      <c r="I972" s="212"/>
      <c r="J972" s="56"/>
      <c r="M972" s="144"/>
    </row>
    <row r="973">
      <c r="B973" s="8"/>
      <c r="C973" s="8"/>
      <c r="D973" s="8"/>
      <c r="G973" s="8"/>
      <c r="H973" s="144"/>
      <c r="I973" s="212"/>
      <c r="J973" s="56"/>
      <c r="M973" s="144"/>
    </row>
    <row r="974">
      <c r="B974" s="8"/>
      <c r="C974" s="8"/>
      <c r="D974" s="8"/>
      <c r="G974" s="8"/>
      <c r="H974" s="144"/>
      <c r="I974" s="212"/>
      <c r="J974" s="56"/>
      <c r="M974" s="144"/>
    </row>
    <row r="975">
      <c r="B975" s="8"/>
      <c r="C975" s="8"/>
      <c r="D975" s="8"/>
      <c r="G975" s="8"/>
      <c r="H975" s="144"/>
      <c r="I975" s="212"/>
      <c r="J975" s="56"/>
      <c r="M975" s="144"/>
    </row>
    <row r="976">
      <c r="B976" s="8"/>
      <c r="C976" s="8"/>
      <c r="D976" s="8"/>
      <c r="G976" s="8"/>
      <c r="H976" s="144"/>
      <c r="I976" s="212"/>
      <c r="J976" s="56"/>
      <c r="M976" s="144"/>
    </row>
    <row r="977">
      <c r="B977" s="8"/>
      <c r="C977" s="8"/>
      <c r="D977" s="8"/>
      <c r="G977" s="8"/>
      <c r="H977" s="144"/>
      <c r="I977" s="212"/>
      <c r="J977" s="56"/>
      <c r="M977" s="144"/>
    </row>
    <row r="978">
      <c r="B978" s="8"/>
      <c r="C978" s="8"/>
      <c r="D978" s="8"/>
      <c r="G978" s="8"/>
      <c r="H978" s="144"/>
      <c r="I978" s="212"/>
      <c r="J978" s="56"/>
      <c r="M978" s="144"/>
    </row>
    <row r="979">
      <c r="B979" s="8"/>
      <c r="C979" s="8"/>
      <c r="D979" s="8"/>
      <c r="G979" s="8"/>
      <c r="H979" s="144"/>
      <c r="I979" s="212"/>
      <c r="J979" s="56"/>
      <c r="M979" s="144"/>
    </row>
    <row r="980">
      <c r="B980" s="8"/>
      <c r="C980" s="8"/>
      <c r="D980" s="8"/>
      <c r="G980" s="8"/>
      <c r="H980" s="144"/>
      <c r="I980" s="212"/>
      <c r="J980" s="56"/>
      <c r="M980" s="144"/>
    </row>
    <row r="981">
      <c r="B981" s="8"/>
      <c r="C981" s="8"/>
      <c r="D981" s="8"/>
      <c r="G981" s="8"/>
      <c r="H981" s="144"/>
      <c r="I981" s="212"/>
      <c r="J981" s="56"/>
      <c r="M981" s="144"/>
    </row>
    <row r="982">
      <c r="B982" s="8"/>
      <c r="C982" s="8"/>
      <c r="D982" s="8"/>
      <c r="G982" s="8"/>
      <c r="H982" s="144"/>
      <c r="I982" s="212"/>
      <c r="J982" s="56"/>
      <c r="M982" s="144"/>
    </row>
    <row r="983">
      <c r="B983" s="8"/>
      <c r="C983" s="8"/>
      <c r="D983" s="8"/>
      <c r="G983" s="8"/>
      <c r="H983" s="144"/>
      <c r="I983" s="212"/>
      <c r="J983" s="56"/>
      <c r="M983" s="144"/>
    </row>
    <row r="984">
      <c r="B984" s="8"/>
      <c r="C984" s="8"/>
      <c r="D984" s="8"/>
      <c r="G984" s="8"/>
      <c r="H984" s="144"/>
      <c r="I984" s="212"/>
      <c r="J984" s="56"/>
      <c r="M984" s="144"/>
    </row>
    <row r="985">
      <c r="B985" s="8"/>
      <c r="C985" s="8"/>
      <c r="D985" s="8"/>
      <c r="G985" s="8"/>
      <c r="H985" s="144"/>
      <c r="I985" s="212"/>
      <c r="J985" s="56"/>
      <c r="M985" s="144"/>
    </row>
    <row r="986">
      <c r="B986" s="8"/>
      <c r="C986" s="8"/>
      <c r="D986" s="8"/>
      <c r="G986" s="8"/>
      <c r="H986" s="144"/>
      <c r="I986" s="212"/>
      <c r="J986" s="56"/>
      <c r="M986" s="144"/>
    </row>
    <row r="987">
      <c r="B987" s="8"/>
      <c r="C987" s="8"/>
      <c r="D987" s="8"/>
      <c r="G987" s="8"/>
      <c r="H987" s="144"/>
      <c r="I987" s="212"/>
      <c r="J987" s="56"/>
      <c r="M987" s="144"/>
    </row>
    <row r="988">
      <c r="B988" s="8"/>
      <c r="C988" s="8"/>
      <c r="D988" s="8"/>
      <c r="G988" s="8"/>
      <c r="H988" s="144"/>
      <c r="I988" s="212"/>
      <c r="J988" s="56"/>
      <c r="M988" s="144"/>
    </row>
    <row r="989">
      <c r="B989" s="8"/>
      <c r="C989" s="8"/>
      <c r="D989" s="8"/>
      <c r="G989" s="8"/>
      <c r="H989" s="144"/>
      <c r="I989" s="212"/>
      <c r="J989" s="56"/>
      <c r="M989" s="144"/>
    </row>
    <row r="990">
      <c r="B990" s="8"/>
      <c r="C990" s="8"/>
      <c r="D990" s="8"/>
      <c r="G990" s="8"/>
      <c r="H990" s="144"/>
      <c r="I990" s="212"/>
      <c r="J990" s="56"/>
      <c r="M990" s="144"/>
    </row>
    <row r="991">
      <c r="B991" s="8"/>
      <c r="C991" s="8"/>
      <c r="D991" s="8"/>
      <c r="G991" s="8"/>
      <c r="H991" s="144"/>
      <c r="I991" s="212"/>
      <c r="J991" s="56"/>
      <c r="M991" s="144"/>
    </row>
    <row r="992">
      <c r="B992" s="8"/>
      <c r="C992" s="8"/>
      <c r="D992" s="8"/>
      <c r="G992" s="8"/>
      <c r="H992" s="144"/>
      <c r="I992" s="212"/>
      <c r="J992" s="56"/>
      <c r="M992" s="144"/>
    </row>
    <row r="993">
      <c r="B993" s="8"/>
      <c r="C993" s="8"/>
      <c r="D993" s="8"/>
      <c r="G993" s="8"/>
      <c r="H993" s="144"/>
      <c r="I993" s="212"/>
      <c r="J993" s="56"/>
      <c r="M993" s="144"/>
    </row>
    <row r="994">
      <c r="B994" s="8"/>
      <c r="C994" s="8"/>
      <c r="D994" s="8"/>
      <c r="G994" s="8"/>
      <c r="H994" s="144"/>
      <c r="I994" s="212"/>
      <c r="J994" s="56"/>
      <c r="M994" s="144"/>
    </row>
    <row r="995">
      <c r="B995" s="8"/>
      <c r="C995" s="8"/>
      <c r="D995" s="8"/>
      <c r="G995" s="8"/>
      <c r="H995" s="144"/>
      <c r="I995" s="212"/>
      <c r="J995" s="56"/>
      <c r="M995" s="144"/>
    </row>
    <row r="996">
      <c r="B996" s="8"/>
      <c r="C996" s="8"/>
      <c r="D996" s="8"/>
      <c r="G996" s="8"/>
      <c r="H996" s="144"/>
      <c r="I996" s="212"/>
      <c r="J996" s="56"/>
      <c r="M996" s="144"/>
    </row>
    <row r="997">
      <c r="B997" s="8"/>
      <c r="C997" s="8"/>
      <c r="D997" s="8"/>
      <c r="G997" s="8"/>
      <c r="H997" s="144"/>
      <c r="I997" s="212"/>
      <c r="J997" s="56"/>
      <c r="M997" s="144"/>
    </row>
    <row r="998">
      <c r="B998" s="8"/>
      <c r="C998" s="8"/>
      <c r="D998" s="8"/>
      <c r="G998" s="8"/>
      <c r="H998" s="144"/>
      <c r="I998" s="212"/>
      <c r="J998" s="56"/>
      <c r="M998" s="144"/>
    </row>
    <row r="999">
      <c r="B999" s="8"/>
      <c r="C999" s="8"/>
      <c r="D999" s="8"/>
      <c r="G999" s="8"/>
      <c r="H999" s="144"/>
      <c r="I999" s="212"/>
      <c r="J999" s="56"/>
      <c r="M999" s="144"/>
    </row>
    <row r="1000">
      <c r="B1000" s="8"/>
      <c r="C1000" s="8"/>
      <c r="D1000" s="8"/>
      <c r="G1000" s="8"/>
      <c r="H1000" s="144"/>
      <c r="I1000" s="212"/>
      <c r="J1000" s="56"/>
      <c r="M1000" s="144"/>
    </row>
    <row r="1001">
      <c r="B1001" s="8"/>
      <c r="C1001" s="8"/>
      <c r="D1001" s="8"/>
      <c r="G1001" s="8"/>
      <c r="H1001" s="144"/>
      <c r="I1001" s="212"/>
      <c r="J1001" s="56"/>
      <c r="M1001" s="144"/>
    </row>
    <row r="1002">
      <c r="B1002" s="8"/>
      <c r="C1002" s="8"/>
      <c r="D1002" s="8"/>
      <c r="G1002" s="8"/>
      <c r="H1002" s="144"/>
      <c r="I1002" s="212"/>
      <c r="J1002" s="56"/>
      <c r="M1002" s="144"/>
    </row>
    <row r="1003">
      <c r="B1003" s="8"/>
      <c r="C1003" s="8"/>
      <c r="D1003" s="8"/>
      <c r="G1003" s="8"/>
      <c r="H1003" s="144"/>
      <c r="I1003" s="212"/>
      <c r="J1003" s="56"/>
      <c r="M1003" s="144"/>
    </row>
    <row r="1004">
      <c r="B1004" s="8"/>
      <c r="C1004" s="8"/>
      <c r="D1004" s="8"/>
      <c r="G1004" s="8"/>
      <c r="H1004" s="144"/>
      <c r="I1004" s="212"/>
      <c r="J1004" s="56"/>
      <c r="M1004" s="144"/>
    </row>
    <row r="1005">
      <c r="B1005" s="8"/>
      <c r="C1005" s="8"/>
      <c r="D1005" s="8"/>
      <c r="G1005" s="8"/>
      <c r="H1005" s="144"/>
      <c r="I1005" s="212"/>
      <c r="J1005" s="56"/>
      <c r="M1005" s="144"/>
    </row>
    <row r="1006">
      <c r="B1006" s="8"/>
      <c r="C1006" s="8"/>
      <c r="D1006" s="8"/>
      <c r="G1006" s="8"/>
      <c r="H1006" s="144"/>
      <c r="I1006" s="212"/>
      <c r="J1006" s="56"/>
      <c r="M1006" s="144"/>
    </row>
    <row r="1007">
      <c r="B1007" s="8"/>
      <c r="C1007" s="8"/>
      <c r="D1007" s="8"/>
      <c r="G1007" s="8"/>
      <c r="H1007" s="144"/>
      <c r="I1007" s="212"/>
      <c r="J1007" s="56"/>
      <c r="M1007" s="144"/>
    </row>
    <row r="1008">
      <c r="B1008" s="8"/>
      <c r="C1008" s="8"/>
      <c r="D1008" s="8"/>
      <c r="G1008" s="8"/>
      <c r="H1008" s="144"/>
      <c r="I1008" s="212"/>
      <c r="J1008" s="56"/>
      <c r="M1008" s="144"/>
    </row>
    <row r="1009">
      <c r="B1009" s="8"/>
      <c r="C1009" s="8"/>
      <c r="D1009" s="8"/>
      <c r="G1009" s="8"/>
      <c r="H1009" s="144"/>
      <c r="I1009" s="212"/>
      <c r="J1009" s="56"/>
      <c r="M1009" s="144"/>
    </row>
    <row r="1010">
      <c r="B1010" s="8"/>
      <c r="C1010" s="8"/>
      <c r="D1010" s="8"/>
      <c r="G1010" s="8"/>
      <c r="H1010" s="144"/>
      <c r="I1010" s="212"/>
      <c r="J1010" s="56"/>
      <c r="M1010" s="144"/>
    </row>
    <row r="1011">
      <c r="B1011" s="8"/>
      <c r="C1011" s="8"/>
      <c r="D1011" s="8"/>
      <c r="G1011" s="8"/>
      <c r="H1011" s="144"/>
      <c r="I1011" s="212"/>
      <c r="J1011" s="56"/>
      <c r="M1011" s="144"/>
    </row>
    <row r="1012">
      <c r="B1012" s="8"/>
      <c r="C1012" s="8"/>
      <c r="D1012" s="8"/>
      <c r="G1012" s="8"/>
      <c r="H1012" s="144"/>
      <c r="I1012" s="212"/>
      <c r="J1012" s="56"/>
      <c r="M1012" s="144"/>
    </row>
    <row r="1013">
      <c r="B1013" s="8"/>
      <c r="C1013" s="8"/>
      <c r="D1013" s="8"/>
      <c r="G1013" s="8"/>
      <c r="H1013" s="144"/>
      <c r="I1013" s="212"/>
      <c r="J1013" s="56"/>
      <c r="M1013" s="144"/>
    </row>
    <row r="1014">
      <c r="B1014" s="8"/>
      <c r="C1014" s="8"/>
      <c r="D1014" s="8"/>
      <c r="G1014" s="8"/>
      <c r="H1014" s="144"/>
      <c r="I1014" s="212"/>
      <c r="J1014" s="56"/>
      <c r="M1014" s="144"/>
    </row>
    <row r="1015">
      <c r="B1015" s="8"/>
      <c r="C1015" s="8"/>
      <c r="D1015" s="8"/>
      <c r="G1015" s="8"/>
      <c r="H1015" s="144"/>
      <c r="I1015" s="212"/>
      <c r="J1015" s="56"/>
      <c r="M1015" s="144"/>
    </row>
    <row r="1016">
      <c r="B1016" s="8"/>
      <c r="C1016" s="8"/>
      <c r="D1016" s="8"/>
      <c r="G1016" s="8"/>
      <c r="H1016" s="144"/>
      <c r="I1016" s="212"/>
      <c r="J1016" s="56"/>
      <c r="M1016" s="144"/>
    </row>
    <row r="1017">
      <c r="B1017" s="8"/>
      <c r="C1017" s="8"/>
      <c r="D1017" s="8"/>
      <c r="G1017" s="8"/>
      <c r="H1017" s="144"/>
      <c r="I1017" s="212"/>
      <c r="J1017" s="56"/>
      <c r="M1017" s="144"/>
    </row>
    <row r="1018">
      <c r="B1018" s="8"/>
      <c r="C1018" s="8"/>
      <c r="D1018" s="8"/>
      <c r="G1018" s="8"/>
      <c r="H1018" s="144"/>
      <c r="I1018" s="212"/>
      <c r="J1018" s="56"/>
      <c r="M1018" s="144"/>
    </row>
    <row r="1019">
      <c r="B1019" s="8"/>
      <c r="C1019" s="8"/>
      <c r="D1019" s="8"/>
      <c r="G1019" s="8"/>
      <c r="H1019" s="144"/>
      <c r="I1019" s="212"/>
      <c r="J1019" s="56"/>
      <c r="M1019" s="144"/>
    </row>
    <row r="1020">
      <c r="B1020" s="8"/>
      <c r="C1020" s="8"/>
      <c r="D1020" s="8"/>
      <c r="G1020" s="8"/>
      <c r="H1020" s="144"/>
      <c r="I1020" s="212"/>
      <c r="J1020" s="56"/>
      <c r="M1020" s="144"/>
    </row>
    <row r="1021">
      <c r="B1021" s="8"/>
      <c r="C1021" s="8"/>
      <c r="D1021" s="8"/>
      <c r="G1021" s="8"/>
      <c r="H1021" s="144"/>
      <c r="I1021" s="212"/>
      <c r="J1021" s="56"/>
      <c r="M1021" s="144"/>
    </row>
    <row r="1022">
      <c r="B1022" s="8"/>
      <c r="C1022" s="8"/>
      <c r="D1022" s="8"/>
      <c r="G1022" s="8"/>
      <c r="H1022" s="144"/>
      <c r="I1022" s="212"/>
      <c r="J1022" s="56"/>
      <c r="M1022" s="144"/>
    </row>
    <row r="1023">
      <c r="B1023" s="8"/>
      <c r="C1023" s="8"/>
      <c r="D1023" s="8"/>
      <c r="G1023" s="8"/>
      <c r="H1023" s="144"/>
      <c r="I1023" s="212"/>
      <c r="J1023" s="56"/>
      <c r="M1023" s="144"/>
    </row>
    <row r="1024">
      <c r="B1024" s="8"/>
      <c r="C1024" s="8"/>
      <c r="D1024" s="8"/>
      <c r="G1024" s="8"/>
      <c r="H1024" s="144"/>
      <c r="I1024" s="212"/>
      <c r="J1024" s="56"/>
      <c r="M1024" s="144"/>
    </row>
    <row r="1025">
      <c r="B1025" s="8"/>
      <c r="C1025" s="8"/>
      <c r="D1025" s="8"/>
      <c r="G1025" s="8"/>
      <c r="H1025" s="144"/>
      <c r="I1025" s="212"/>
      <c r="J1025" s="56"/>
      <c r="M1025" s="144"/>
    </row>
    <row r="1026">
      <c r="B1026" s="8"/>
      <c r="C1026" s="8"/>
      <c r="D1026" s="8"/>
      <c r="G1026" s="8"/>
      <c r="H1026" s="144"/>
      <c r="I1026" s="212"/>
      <c r="J1026" s="56"/>
      <c r="M1026" s="144"/>
    </row>
    <row r="1027">
      <c r="B1027" s="8"/>
      <c r="C1027" s="8"/>
      <c r="D1027" s="8"/>
      <c r="G1027" s="8"/>
      <c r="H1027" s="144"/>
      <c r="I1027" s="212"/>
      <c r="J1027" s="56"/>
      <c r="M1027" s="144"/>
    </row>
    <row r="1028">
      <c r="B1028" s="8"/>
      <c r="C1028" s="8"/>
      <c r="D1028" s="8"/>
      <c r="G1028" s="8"/>
      <c r="H1028" s="144"/>
      <c r="I1028" s="212"/>
      <c r="J1028" s="56"/>
      <c r="M1028" s="144"/>
    </row>
    <row r="1029">
      <c r="B1029" s="8"/>
      <c r="C1029" s="8"/>
      <c r="D1029" s="8"/>
      <c r="G1029" s="8"/>
      <c r="H1029" s="144"/>
      <c r="I1029" s="212"/>
      <c r="J1029" s="56"/>
      <c r="M1029" s="144"/>
    </row>
    <row r="1030">
      <c r="B1030" s="8"/>
      <c r="C1030" s="8"/>
      <c r="D1030" s="8"/>
      <c r="G1030" s="8"/>
      <c r="H1030" s="144"/>
      <c r="I1030" s="212"/>
      <c r="J1030" s="56"/>
      <c r="M1030" s="144"/>
    </row>
    <row r="1031">
      <c r="B1031" s="8"/>
      <c r="C1031" s="8"/>
      <c r="D1031" s="8"/>
      <c r="G1031" s="8"/>
      <c r="H1031" s="144"/>
      <c r="I1031" s="212"/>
      <c r="J1031" s="56"/>
      <c r="M1031" s="144"/>
    </row>
    <row r="1032">
      <c r="B1032" s="8"/>
      <c r="C1032" s="8"/>
      <c r="D1032" s="8"/>
      <c r="G1032" s="8"/>
      <c r="H1032" s="144"/>
      <c r="I1032" s="212"/>
      <c r="J1032" s="56"/>
      <c r="M1032" s="144"/>
    </row>
    <row r="1033">
      <c r="B1033" s="8"/>
      <c r="C1033" s="8"/>
      <c r="D1033" s="8"/>
      <c r="G1033" s="8"/>
      <c r="H1033" s="144"/>
      <c r="I1033" s="212"/>
      <c r="J1033" s="56"/>
      <c r="M1033" s="144"/>
    </row>
    <row r="1034">
      <c r="B1034" s="8"/>
      <c r="C1034" s="8"/>
      <c r="D1034" s="8"/>
      <c r="G1034" s="8"/>
      <c r="H1034" s="144"/>
      <c r="I1034" s="212"/>
      <c r="J1034" s="56"/>
      <c r="M1034" s="144"/>
    </row>
    <row r="1035">
      <c r="B1035" s="8"/>
      <c r="C1035" s="8"/>
      <c r="D1035" s="8"/>
      <c r="G1035" s="8"/>
      <c r="H1035" s="144"/>
      <c r="I1035" s="212"/>
      <c r="J1035" s="56"/>
      <c r="M1035" s="144"/>
    </row>
    <row r="1036">
      <c r="B1036" s="8"/>
      <c r="C1036" s="8"/>
      <c r="D1036" s="8"/>
      <c r="G1036" s="8"/>
      <c r="H1036" s="144"/>
      <c r="I1036" s="212"/>
      <c r="J1036" s="56"/>
      <c r="M1036" s="144"/>
    </row>
    <row r="1037">
      <c r="B1037" s="8"/>
      <c r="C1037" s="8"/>
      <c r="D1037" s="8"/>
      <c r="G1037" s="8"/>
      <c r="H1037" s="144"/>
      <c r="I1037" s="212"/>
      <c r="J1037" s="56"/>
      <c r="M1037" s="144"/>
    </row>
    <row r="1038">
      <c r="B1038" s="8"/>
      <c r="C1038" s="8"/>
      <c r="D1038" s="8"/>
      <c r="G1038" s="8"/>
      <c r="H1038" s="144"/>
      <c r="I1038" s="212"/>
      <c r="J1038" s="56"/>
      <c r="M1038" s="144"/>
    </row>
    <row r="1039">
      <c r="B1039" s="8"/>
      <c r="C1039" s="8"/>
      <c r="D1039" s="8"/>
      <c r="G1039" s="8"/>
      <c r="H1039" s="144"/>
      <c r="I1039" s="212"/>
      <c r="J1039" s="56"/>
      <c r="M1039" s="144"/>
    </row>
    <row r="1040">
      <c r="B1040" s="8"/>
      <c r="C1040" s="8"/>
      <c r="D1040" s="8"/>
      <c r="G1040" s="8"/>
      <c r="H1040" s="144"/>
      <c r="I1040" s="212"/>
      <c r="J1040" s="56"/>
      <c r="M1040" s="144"/>
    </row>
    <row r="1041">
      <c r="B1041" s="8"/>
      <c r="C1041" s="8"/>
      <c r="D1041" s="8"/>
      <c r="G1041" s="8"/>
      <c r="H1041" s="144"/>
      <c r="I1041" s="212"/>
      <c r="J1041" s="56"/>
      <c r="M1041" s="144"/>
    </row>
    <row r="1042">
      <c r="B1042" s="8"/>
      <c r="C1042" s="8"/>
      <c r="D1042" s="8"/>
      <c r="G1042" s="8"/>
      <c r="H1042" s="144"/>
      <c r="I1042" s="212"/>
      <c r="J1042" s="56"/>
      <c r="M1042" s="144"/>
    </row>
    <row r="1043">
      <c r="B1043" s="8"/>
      <c r="C1043" s="8"/>
      <c r="D1043" s="8"/>
      <c r="G1043" s="8"/>
      <c r="H1043" s="144"/>
      <c r="I1043" s="212"/>
      <c r="J1043" s="56"/>
      <c r="M1043" s="144"/>
    </row>
    <row r="1044">
      <c r="B1044" s="8"/>
      <c r="C1044" s="8"/>
      <c r="D1044" s="8"/>
      <c r="G1044" s="8"/>
      <c r="H1044" s="144"/>
      <c r="I1044" s="212"/>
      <c r="J1044" s="56"/>
      <c r="M1044" s="144"/>
    </row>
    <row r="1045">
      <c r="B1045" s="8"/>
      <c r="C1045" s="8"/>
      <c r="D1045" s="8"/>
      <c r="G1045" s="8"/>
      <c r="H1045" s="144"/>
      <c r="I1045" s="212"/>
      <c r="J1045" s="56"/>
      <c r="M1045" s="144"/>
    </row>
    <row r="1046">
      <c r="B1046" s="8"/>
      <c r="C1046" s="8"/>
      <c r="D1046" s="8"/>
      <c r="G1046" s="8"/>
      <c r="H1046" s="144"/>
      <c r="I1046" s="212"/>
      <c r="J1046" s="56"/>
      <c r="M1046" s="144"/>
    </row>
    <row r="1047">
      <c r="B1047" s="8"/>
      <c r="C1047" s="8"/>
      <c r="D1047" s="8"/>
      <c r="G1047" s="8"/>
      <c r="H1047" s="144"/>
      <c r="I1047" s="212"/>
      <c r="J1047" s="56"/>
      <c r="M1047" s="144"/>
    </row>
    <row r="1048">
      <c r="B1048" s="8"/>
      <c r="C1048" s="8"/>
      <c r="D1048" s="8"/>
      <c r="G1048" s="8"/>
      <c r="H1048" s="144"/>
      <c r="I1048" s="212"/>
      <c r="J1048" s="56"/>
      <c r="M1048" s="144"/>
    </row>
    <row r="1049">
      <c r="B1049" s="8"/>
      <c r="C1049" s="8"/>
      <c r="D1049" s="8"/>
      <c r="G1049" s="8"/>
      <c r="H1049" s="144"/>
      <c r="I1049" s="212"/>
      <c r="J1049" s="56"/>
      <c r="M1049" s="144"/>
    </row>
    <row r="1050">
      <c r="B1050" s="8"/>
      <c r="C1050" s="8"/>
      <c r="D1050" s="8"/>
      <c r="G1050" s="8"/>
      <c r="H1050" s="144"/>
      <c r="I1050" s="212"/>
      <c r="J1050" s="56"/>
      <c r="M1050" s="144"/>
    </row>
    <row r="1051">
      <c r="B1051" s="8"/>
      <c r="C1051" s="8"/>
      <c r="D1051" s="8"/>
      <c r="G1051" s="8"/>
      <c r="H1051" s="144"/>
      <c r="I1051" s="212"/>
      <c r="J1051" s="56"/>
      <c r="M1051" s="144"/>
    </row>
    <row r="1052">
      <c r="B1052" s="8"/>
      <c r="C1052" s="8"/>
      <c r="D1052" s="8"/>
      <c r="G1052" s="8"/>
      <c r="H1052" s="144"/>
      <c r="I1052" s="212"/>
      <c r="J1052" s="56"/>
      <c r="M1052" s="144"/>
    </row>
  </sheetData>
  <autoFilter ref="$A$2:$K$79">
    <sortState ref="A2:K79">
      <sortCondition ref="C2:C79"/>
    </sortState>
  </autoFilter>
  <mergeCells count="1">
    <mergeCell ref="A1:K1"/>
  </mergeCells>
  <dataValidations>
    <dataValidation type="list" allowBlank="1" showErrorMessage="1" sqref="C3:C79">
      <formula1>"X - Loser/Kill,A - Winner/Iterate,B - Live,C - To launch"</formula1>
    </dataValidation>
    <dataValidation type="list" allowBlank="1" showErrorMessage="1" sqref="B3:B79">
      <formula1>"Static,Video"</formula1>
    </dataValidation>
  </dataValidations>
  <hyperlinks>
    <hyperlink r:id="rId1" ref="A3"/>
    <hyperlink r:id="rId2" ref="A4"/>
    <hyperlink r:id="rId3" ref="A6"/>
    <hyperlink r:id="rId4" ref="A7"/>
    <hyperlink r:id="rId5" ref="A8"/>
    <hyperlink r:id="rId6" ref="A11"/>
    <hyperlink r:id="rId7" ref="A15"/>
    <hyperlink r:id="rId8" ref="A16"/>
    <hyperlink r:id="rId9" ref="A17"/>
    <hyperlink r:id="rId10" ref="A18"/>
    <hyperlink r:id="rId11" ref="A19"/>
    <hyperlink r:id="rId12" ref="A20"/>
    <hyperlink r:id="rId13" ref="A21"/>
    <hyperlink r:id="rId14" ref="A22"/>
    <hyperlink r:id="rId15" ref="A23"/>
    <hyperlink r:id="rId16" ref="A24"/>
    <hyperlink r:id="rId17" ref="A25"/>
    <hyperlink r:id="rId18" ref="A27"/>
    <hyperlink r:id="rId19" ref="A28"/>
    <hyperlink r:id="rId20" ref="A29"/>
    <hyperlink r:id="rId21" ref="A30"/>
    <hyperlink r:id="rId22" ref="A31"/>
    <hyperlink r:id="rId23" ref="A40"/>
    <hyperlink r:id="rId24" ref="A41"/>
    <hyperlink r:id="rId25" ref="A42"/>
    <hyperlink r:id="rId26" ref="A43"/>
    <hyperlink r:id="rId27" ref="A44"/>
    <hyperlink r:id="rId28" ref="A45"/>
    <hyperlink r:id="rId29" ref="A46"/>
    <hyperlink r:id="rId30" ref="A47"/>
    <hyperlink r:id="rId31" ref="A48"/>
    <hyperlink r:id="rId32" ref="A49"/>
    <hyperlink r:id="rId33" ref="A50"/>
    <hyperlink r:id="rId34" ref="A51"/>
    <hyperlink r:id="rId35" ref="A53"/>
    <hyperlink r:id="rId36" ref="A54"/>
    <hyperlink r:id="rId37" ref="A55"/>
    <hyperlink r:id="rId38" ref="A56"/>
    <hyperlink r:id="rId39" ref="A58"/>
    <hyperlink r:id="rId40" ref="A59"/>
    <hyperlink r:id="rId41" ref="A60"/>
    <hyperlink r:id="rId42" ref="A61"/>
    <hyperlink r:id="rId43" ref="A62"/>
    <hyperlink r:id="rId44" ref="A63"/>
    <hyperlink r:id="rId45" ref="A65"/>
    <hyperlink r:id="rId46" ref="A66"/>
    <hyperlink r:id="rId47" ref="A67"/>
    <hyperlink r:id="rId48" ref="A68"/>
    <hyperlink r:id="rId49" ref="A69"/>
    <hyperlink r:id="rId50" ref="A70"/>
    <hyperlink r:id="rId51" ref="A71"/>
    <hyperlink r:id="rId52" ref="A72"/>
    <hyperlink r:id="rId53" ref="A73"/>
    <hyperlink r:id="rId54" ref="A74"/>
    <hyperlink r:id="rId55" ref="A75"/>
    <hyperlink r:id="rId56" ref="A76"/>
    <hyperlink r:id="rId57" ref="A77"/>
    <hyperlink r:id="rId58" ref="A78"/>
    <hyperlink r:id="rId59" ref="A79"/>
  </hyperlinks>
  <drawing r:id="rId6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75"/>
    <col customWidth="1" min="2" max="3" width="16.38"/>
    <col customWidth="1" min="4" max="6" width="14.5"/>
    <col customWidth="1" min="7" max="7" width="57.13"/>
  </cols>
  <sheetData>
    <row r="1">
      <c r="A1" s="153" t="s">
        <v>631</v>
      </c>
      <c r="H1" s="214"/>
      <c r="I1" s="214"/>
      <c r="J1" s="214"/>
      <c r="K1" s="214"/>
      <c r="L1" s="214"/>
      <c r="M1" s="214"/>
    </row>
    <row r="2">
      <c r="A2" s="1" t="s">
        <v>518</v>
      </c>
      <c r="B2" s="105" t="s">
        <v>138</v>
      </c>
      <c r="C2" s="105" t="s">
        <v>632</v>
      </c>
      <c r="D2" s="105" t="s">
        <v>633</v>
      </c>
      <c r="E2" s="105" t="s">
        <v>144</v>
      </c>
      <c r="F2" s="154" t="s">
        <v>520</v>
      </c>
      <c r="G2" s="47" t="s">
        <v>82</v>
      </c>
    </row>
    <row r="3">
      <c r="A3" s="195" t="s">
        <v>540</v>
      </c>
      <c r="B3" s="215" t="s">
        <v>525</v>
      </c>
      <c r="C3" s="5" t="s">
        <v>154</v>
      </c>
      <c r="D3" s="192">
        <v>45815.0</v>
      </c>
      <c r="E3" s="192"/>
      <c r="F3" s="143">
        <v>100.0</v>
      </c>
      <c r="G3" s="53"/>
    </row>
    <row r="4">
      <c r="A4" s="191" t="s">
        <v>634</v>
      </c>
      <c r="B4" s="5" t="s">
        <v>525</v>
      </c>
      <c r="C4" s="5" t="s">
        <v>154</v>
      </c>
      <c r="D4" s="192">
        <v>45855.0</v>
      </c>
      <c r="E4" s="192"/>
      <c r="F4" s="143">
        <v>150.0</v>
      </c>
      <c r="G4" s="53"/>
    </row>
    <row r="5">
      <c r="A5" s="191" t="s">
        <v>578</v>
      </c>
      <c r="B5" s="5" t="s">
        <v>525</v>
      </c>
      <c r="C5" s="5" t="s">
        <v>154</v>
      </c>
      <c r="D5" s="192">
        <v>45862.0</v>
      </c>
      <c r="E5" s="192"/>
      <c r="F5" s="143">
        <v>150.0</v>
      </c>
      <c r="G5" s="53"/>
    </row>
    <row r="6">
      <c r="A6" s="191" t="s">
        <v>531</v>
      </c>
      <c r="B6" s="5" t="s">
        <v>525</v>
      </c>
      <c r="C6" s="5" t="s">
        <v>154</v>
      </c>
      <c r="D6" s="192">
        <v>45862.0</v>
      </c>
      <c r="E6" s="192"/>
      <c r="F6" s="143">
        <v>150.0</v>
      </c>
      <c r="G6" s="53"/>
    </row>
    <row r="7">
      <c r="A7" s="191" t="s">
        <v>569</v>
      </c>
      <c r="B7" s="5" t="s">
        <v>525</v>
      </c>
      <c r="C7" s="5" t="s">
        <v>154</v>
      </c>
      <c r="D7" s="192">
        <v>45862.0</v>
      </c>
      <c r="E7" s="192"/>
      <c r="F7" s="143">
        <v>150.0</v>
      </c>
      <c r="G7" s="53"/>
    </row>
    <row r="8">
      <c r="A8" s="191" t="s">
        <v>555</v>
      </c>
      <c r="B8" s="5" t="s">
        <v>525</v>
      </c>
      <c r="C8" s="5" t="s">
        <v>154</v>
      </c>
      <c r="D8" s="192">
        <v>45855.0</v>
      </c>
      <c r="E8" s="192"/>
      <c r="F8" s="143">
        <v>150.0</v>
      </c>
      <c r="G8" s="53"/>
    </row>
    <row r="9">
      <c r="A9" s="204" t="s">
        <v>635</v>
      </c>
      <c r="B9" s="5" t="s">
        <v>525</v>
      </c>
      <c r="C9" s="5" t="s">
        <v>154</v>
      </c>
      <c r="D9" s="192">
        <v>45842.0</v>
      </c>
      <c r="E9" s="192"/>
      <c r="F9" s="143">
        <v>72.0</v>
      </c>
      <c r="G9" s="53" t="s">
        <v>636</v>
      </c>
    </row>
    <row r="10">
      <c r="A10" s="191" t="s">
        <v>568</v>
      </c>
      <c r="B10" s="5" t="s">
        <v>525</v>
      </c>
      <c r="C10" s="5" t="s">
        <v>154</v>
      </c>
      <c r="D10" s="192">
        <v>45855.0</v>
      </c>
      <c r="E10" s="192">
        <v>45858.0</v>
      </c>
      <c r="F10" s="143">
        <v>150.0</v>
      </c>
      <c r="G10" s="53"/>
    </row>
    <row r="11">
      <c r="A11" s="204" t="s">
        <v>637</v>
      </c>
      <c r="B11" s="5" t="s">
        <v>525</v>
      </c>
      <c r="C11" s="5" t="s">
        <v>154</v>
      </c>
      <c r="D11" s="192"/>
      <c r="E11" s="192"/>
      <c r="F11" s="143"/>
      <c r="G11" s="53"/>
    </row>
    <row r="12">
      <c r="A12" s="191" t="s">
        <v>377</v>
      </c>
      <c r="B12" s="5" t="s">
        <v>525</v>
      </c>
      <c r="C12" s="5" t="s">
        <v>154</v>
      </c>
      <c r="D12" s="192">
        <v>45849.0</v>
      </c>
      <c r="E12" s="192">
        <v>45853.0</v>
      </c>
      <c r="F12" s="143">
        <v>50.0</v>
      </c>
      <c r="G12" s="53" t="s">
        <v>638</v>
      </c>
    </row>
    <row r="13">
      <c r="A13" s="191" t="s">
        <v>639</v>
      </c>
      <c r="B13" s="5" t="s">
        <v>525</v>
      </c>
      <c r="C13" s="5" t="s">
        <v>154</v>
      </c>
      <c r="D13" s="192">
        <v>45849.0</v>
      </c>
      <c r="E13" s="192">
        <v>45853.0</v>
      </c>
      <c r="F13" s="143">
        <v>50.0</v>
      </c>
      <c r="G13" s="53" t="s">
        <v>638</v>
      </c>
      <c r="H13" s="95"/>
      <c r="I13" s="95"/>
      <c r="J13" s="95"/>
      <c r="K13" s="95"/>
      <c r="L13" s="95"/>
      <c r="M13" s="95"/>
      <c r="N13" s="95"/>
      <c r="O13" s="95"/>
      <c r="P13" s="95"/>
      <c r="Q13" s="95"/>
    </row>
    <row r="14">
      <c r="A14" s="191" t="s">
        <v>556</v>
      </c>
      <c r="B14" s="5" t="s">
        <v>525</v>
      </c>
      <c r="C14" s="5" t="s">
        <v>154</v>
      </c>
      <c r="D14" s="192">
        <v>45849.0</v>
      </c>
      <c r="E14" s="192">
        <v>45852.0</v>
      </c>
      <c r="F14" s="143">
        <v>50.0</v>
      </c>
      <c r="G14" s="53" t="s">
        <v>640</v>
      </c>
    </row>
    <row r="15">
      <c r="A15" s="204" t="s">
        <v>641</v>
      </c>
      <c r="B15" s="5" t="s">
        <v>525</v>
      </c>
      <c r="C15" s="5" t="s">
        <v>154</v>
      </c>
      <c r="D15" s="192">
        <v>45839.0</v>
      </c>
      <c r="E15" s="192"/>
      <c r="F15" s="143">
        <v>84.0</v>
      </c>
      <c r="G15" s="53" t="s">
        <v>642</v>
      </c>
    </row>
    <row r="16">
      <c r="A16" s="191" t="s">
        <v>643</v>
      </c>
      <c r="B16" s="216" t="s">
        <v>525</v>
      </c>
      <c r="C16" s="93" t="s">
        <v>154</v>
      </c>
      <c r="D16" s="217">
        <v>45842.0</v>
      </c>
      <c r="E16" s="218"/>
      <c r="F16" s="219">
        <v>60.0</v>
      </c>
      <c r="G16" s="133" t="s">
        <v>644</v>
      </c>
    </row>
    <row r="17">
      <c r="A17" s="191" t="s">
        <v>645</v>
      </c>
      <c r="B17" s="5" t="s">
        <v>525</v>
      </c>
      <c r="C17" s="5" t="s">
        <v>154</v>
      </c>
      <c r="D17" s="192">
        <v>45847.0</v>
      </c>
      <c r="E17" s="192">
        <v>45850.0</v>
      </c>
      <c r="F17" s="143">
        <v>50.0</v>
      </c>
      <c r="G17" s="53" t="s">
        <v>646</v>
      </c>
    </row>
    <row r="18">
      <c r="A18" s="42" t="s">
        <v>557</v>
      </c>
      <c r="B18" s="5" t="s">
        <v>525</v>
      </c>
      <c r="C18" s="5" t="s">
        <v>154</v>
      </c>
      <c r="D18" s="192">
        <v>45847.0</v>
      </c>
      <c r="E18" s="192">
        <v>45850.0</v>
      </c>
      <c r="F18" s="143">
        <v>50.0</v>
      </c>
      <c r="G18" s="53" t="s">
        <v>646</v>
      </c>
    </row>
    <row r="19">
      <c r="A19" s="204" t="s">
        <v>647</v>
      </c>
      <c r="B19" s="119" t="s">
        <v>525</v>
      </c>
      <c r="C19" s="5" t="s">
        <v>154</v>
      </c>
      <c r="D19" s="192">
        <v>45835.0</v>
      </c>
      <c r="E19" s="192"/>
      <c r="F19" s="143">
        <v>70.0</v>
      </c>
      <c r="G19" s="53" t="s">
        <v>648</v>
      </c>
    </row>
    <row r="20">
      <c r="A20" s="191" t="s">
        <v>539</v>
      </c>
      <c r="B20" s="119" t="s">
        <v>525</v>
      </c>
      <c r="C20" s="5" t="s">
        <v>154</v>
      </c>
      <c r="D20" s="192">
        <v>45835.0</v>
      </c>
      <c r="E20" s="192">
        <v>45841.0</v>
      </c>
      <c r="F20" s="143"/>
      <c r="G20" s="53" t="s">
        <v>649</v>
      </c>
    </row>
    <row r="21">
      <c r="A21" s="204" t="s">
        <v>82</v>
      </c>
      <c r="B21" s="119" t="s">
        <v>549</v>
      </c>
      <c r="C21" s="5" t="s">
        <v>154</v>
      </c>
      <c r="D21" s="192">
        <v>45839.0</v>
      </c>
      <c r="E21" s="192">
        <v>45841.0</v>
      </c>
      <c r="F21" s="143">
        <v>50.0</v>
      </c>
      <c r="G21" s="53"/>
    </row>
    <row r="22">
      <c r="A22" s="204" t="s">
        <v>650</v>
      </c>
      <c r="B22" s="5" t="s">
        <v>525</v>
      </c>
      <c r="C22" s="5" t="s">
        <v>154</v>
      </c>
      <c r="D22" s="192">
        <v>45821.0</v>
      </c>
      <c r="E22" s="192">
        <v>45822.0</v>
      </c>
      <c r="F22" s="143">
        <v>50.0</v>
      </c>
      <c r="G22" s="53" t="s">
        <v>651</v>
      </c>
    </row>
    <row r="23">
      <c r="A23" s="220" t="s">
        <v>652</v>
      </c>
      <c r="B23" s="196" t="s">
        <v>525</v>
      </c>
      <c r="C23" s="5" t="s">
        <v>154</v>
      </c>
      <c r="D23" s="192">
        <v>45819.0</v>
      </c>
      <c r="E23" s="192">
        <v>45821.0</v>
      </c>
      <c r="F23" s="143"/>
      <c r="G23" s="53"/>
    </row>
    <row r="24">
      <c r="A24" s="191" t="s">
        <v>653</v>
      </c>
      <c r="B24" s="5" t="s">
        <v>549</v>
      </c>
      <c r="C24" s="5" t="s">
        <v>154</v>
      </c>
      <c r="D24" s="192">
        <v>45814.0</v>
      </c>
      <c r="E24" s="192"/>
      <c r="F24" s="143"/>
      <c r="G24" s="53"/>
    </row>
    <row r="25">
      <c r="A25" s="205" t="s">
        <v>654</v>
      </c>
      <c r="B25" s="196" t="s">
        <v>525</v>
      </c>
      <c r="C25" s="5" t="s">
        <v>154</v>
      </c>
      <c r="D25" s="192"/>
      <c r="E25" s="192"/>
      <c r="F25" s="143"/>
      <c r="G25" s="53"/>
    </row>
    <row r="26">
      <c r="A26" s="204" t="s">
        <v>655</v>
      </c>
      <c r="B26" s="5" t="s">
        <v>525</v>
      </c>
      <c r="C26" s="5" t="s">
        <v>154</v>
      </c>
      <c r="D26" s="192"/>
      <c r="E26" s="192"/>
      <c r="F26" s="143"/>
      <c r="G26" s="53"/>
    </row>
    <row r="27">
      <c r="A27" s="108" t="s">
        <v>656</v>
      </c>
      <c r="B27" s="5" t="s">
        <v>549</v>
      </c>
      <c r="C27" s="5" t="s">
        <v>154</v>
      </c>
      <c r="D27" s="192"/>
      <c r="E27" s="192"/>
      <c r="F27" s="143"/>
      <c r="G27" s="53"/>
    </row>
    <row r="28">
      <c r="A28" s="108" t="s">
        <v>657</v>
      </c>
      <c r="B28" s="5" t="s">
        <v>549</v>
      </c>
      <c r="C28" s="5" t="s">
        <v>154</v>
      </c>
      <c r="D28" s="192"/>
      <c r="E28" s="192"/>
      <c r="F28" s="143"/>
      <c r="G28" s="53"/>
    </row>
    <row r="29">
      <c r="B29" s="8"/>
      <c r="C29" s="8"/>
      <c r="F29" s="144"/>
      <c r="G29" s="56"/>
    </row>
    <row r="30">
      <c r="B30" s="8"/>
      <c r="C30" s="8"/>
      <c r="F30" s="144"/>
      <c r="G30" s="56"/>
    </row>
    <row r="31">
      <c r="B31" s="8"/>
      <c r="C31" s="8"/>
      <c r="F31" s="144"/>
      <c r="G31" s="56"/>
    </row>
    <row r="32">
      <c r="B32" s="8"/>
      <c r="C32" s="8"/>
      <c r="F32" s="144"/>
      <c r="G32" s="56"/>
    </row>
    <row r="33">
      <c r="B33" s="8"/>
      <c r="C33" s="8"/>
      <c r="F33" s="144"/>
      <c r="G33" s="56"/>
    </row>
    <row r="34">
      <c r="B34" s="8"/>
      <c r="C34" s="8"/>
      <c r="F34" s="144"/>
      <c r="G34" s="56"/>
    </row>
    <row r="35">
      <c r="B35" s="8"/>
      <c r="C35" s="8"/>
      <c r="F35" s="144"/>
      <c r="G35" s="56"/>
    </row>
    <row r="36">
      <c r="B36" s="8"/>
      <c r="C36" s="8"/>
      <c r="F36" s="144"/>
      <c r="G36" s="56"/>
    </row>
    <row r="37">
      <c r="B37" s="8"/>
      <c r="C37" s="8"/>
      <c r="F37" s="144"/>
      <c r="G37" s="56"/>
    </row>
    <row r="38">
      <c r="B38" s="8"/>
      <c r="C38" s="8"/>
      <c r="F38" s="144"/>
      <c r="G38" s="56"/>
    </row>
    <row r="39">
      <c r="B39" s="8"/>
      <c r="C39" s="8"/>
      <c r="F39" s="144"/>
      <c r="G39" s="56"/>
    </row>
    <row r="40">
      <c r="B40" s="8"/>
      <c r="C40" s="8"/>
      <c r="F40" s="144"/>
      <c r="G40" s="56"/>
    </row>
    <row r="41">
      <c r="B41" s="8"/>
      <c r="C41" s="8"/>
      <c r="F41" s="144"/>
      <c r="G41" s="56"/>
    </row>
    <row r="42">
      <c r="B42" s="8"/>
      <c r="C42" s="8"/>
      <c r="F42" s="144"/>
      <c r="G42" s="56"/>
    </row>
    <row r="43">
      <c r="B43" s="8"/>
      <c r="C43" s="8"/>
      <c r="F43" s="144"/>
      <c r="G43" s="56"/>
    </row>
    <row r="44">
      <c r="B44" s="8"/>
      <c r="C44" s="8"/>
      <c r="F44" s="144"/>
      <c r="G44" s="56"/>
    </row>
    <row r="45">
      <c r="B45" s="8"/>
      <c r="C45" s="8"/>
      <c r="F45" s="144"/>
      <c r="G45" s="56"/>
    </row>
    <row r="46">
      <c r="B46" s="8"/>
      <c r="C46" s="8"/>
      <c r="F46" s="144"/>
      <c r="G46" s="56"/>
    </row>
    <row r="47">
      <c r="B47" s="8"/>
      <c r="C47" s="8"/>
      <c r="F47" s="144"/>
      <c r="G47" s="56"/>
    </row>
    <row r="48">
      <c r="B48" s="8"/>
      <c r="C48" s="8"/>
      <c r="F48" s="144"/>
      <c r="G48" s="56"/>
    </row>
    <row r="49">
      <c r="B49" s="8"/>
      <c r="C49" s="8"/>
      <c r="F49" s="144"/>
      <c r="G49" s="56"/>
    </row>
    <row r="50">
      <c r="B50" s="8"/>
      <c r="C50" s="8"/>
      <c r="F50" s="144"/>
      <c r="G50" s="56"/>
    </row>
    <row r="51">
      <c r="B51" s="8"/>
      <c r="C51" s="8"/>
      <c r="F51" s="144"/>
      <c r="G51" s="56"/>
    </row>
    <row r="52">
      <c r="B52" s="8"/>
      <c r="C52" s="8"/>
      <c r="F52" s="144"/>
      <c r="G52" s="56"/>
    </row>
    <row r="53">
      <c r="B53" s="8"/>
      <c r="C53" s="8"/>
      <c r="F53" s="144"/>
      <c r="G53" s="56"/>
    </row>
    <row r="54">
      <c r="B54" s="8"/>
      <c r="C54" s="8"/>
      <c r="F54" s="144"/>
      <c r="G54" s="56"/>
    </row>
    <row r="55">
      <c r="B55" s="8"/>
      <c r="C55" s="8"/>
      <c r="F55" s="144"/>
      <c r="G55" s="56"/>
    </row>
    <row r="56">
      <c r="B56" s="8"/>
      <c r="C56" s="8"/>
      <c r="F56" s="144"/>
      <c r="G56" s="56"/>
    </row>
    <row r="57">
      <c r="B57" s="8"/>
      <c r="C57" s="8"/>
      <c r="F57" s="144"/>
      <c r="G57" s="56"/>
    </row>
    <row r="58">
      <c r="B58" s="8"/>
      <c r="C58" s="8"/>
      <c r="F58" s="144"/>
      <c r="G58" s="56"/>
    </row>
    <row r="59">
      <c r="B59" s="8"/>
      <c r="C59" s="8"/>
      <c r="F59" s="144"/>
      <c r="G59" s="56"/>
    </row>
    <row r="60">
      <c r="B60" s="8"/>
      <c r="C60" s="8"/>
      <c r="F60" s="144"/>
      <c r="G60" s="56"/>
    </row>
    <row r="61">
      <c r="B61" s="8"/>
      <c r="C61" s="8"/>
      <c r="F61" s="144"/>
      <c r="G61" s="56"/>
    </row>
    <row r="62">
      <c r="B62" s="8"/>
      <c r="C62" s="8"/>
      <c r="F62" s="144"/>
      <c r="G62" s="56"/>
    </row>
    <row r="63">
      <c r="B63" s="8"/>
      <c r="C63" s="8"/>
      <c r="F63" s="144"/>
      <c r="G63" s="56"/>
    </row>
    <row r="64">
      <c r="B64" s="8"/>
      <c r="C64" s="8"/>
      <c r="F64" s="144"/>
      <c r="G64" s="56"/>
    </row>
    <row r="65">
      <c r="B65" s="8"/>
      <c r="C65" s="8"/>
      <c r="F65" s="144"/>
      <c r="G65" s="56"/>
    </row>
    <row r="66">
      <c r="B66" s="8"/>
      <c r="C66" s="8"/>
      <c r="F66" s="144"/>
      <c r="G66" s="56"/>
    </row>
    <row r="67">
      <c r="B67" s="8"/>
      <c r="C67" s="8"/>
      <c r="F67" s="144"/>
      <c r="G67" s="56"/>
    </row>
    <row r="68">
      <c r="B68" s="8"/>
      <c r="C68" s="8"/>
      <c r="F68" s="144"/>
      <c r="G68" s="56"/>
    </row>
    <row r="69">
      <c r="B69" s="8"/>
      <c r="C69" s="8"/>
      <c r="F69" s="144"/>
      <c r="G69" s="56"/>
    </row>
    <row r="70">
      <c r="B70" s="8"/>
      <c r="C70" s="8"/>
      <c r="F70" s="144"/>
      <c r="G70" s="56"/>
    </row>
    <row r="71">
      <c r="B71" s="8"/>
      <c r="C71" s="8"/>
      <c r="F71" s="144"/>
      <c r="G71" s="56"/>
    </row>
    <row r="72">
      <c r="B72" s="8"/>
      <c r="C72" s="8"/>
      <c r="F72" s="144"/>
      <c r="G72" s="56"/>
    </row>
    <row r="73">
      <c r="B73" s="8"/>
      <c r="C73" s="8"/>
      <c r="F73" s="144"/>
      <c r="G73" s="56"/>
    </row>
    <row r="74">
      <c r="B74" s="8"/>
      <c r="C74" s="8"/>
      <c r="F74" s="144"/>
      <c r="G74" s="56"/>
    </row>
    <row r="75">
      <c r="B75" s="8"/>
      <c r="C75" s="8"/>
      <c r="F75" s="144"/>
      <c r="G75" s="56"/>
    </row>
    <row r="76">
      <c r="B76" s="8"/>
      <c r="C76" s="8"/>
      <c r="F76" s="144"/>
      <c r="G76" s="56"/>
    </row>
    <row r="77">
      <c r="B77" s="8"/>
      <c r="C77" s="8"/>
      <c r="F77" s="144"/>
      <c r="G77" s="56"/>
    </row>
    <row r="78">
      <c r="B78" s="8"/>
      <c r="C78" s="8"/>
      <c r="F78" s="144"/>
      <c r="G78" s="56"/>
    </row>
    <row r="79">
      <c r="B79" s="8"/>
      <c r="C79" s="8"/>
      <c r="F79" s="144"/>
      <c r="G79" s="56"/>
    </row>
    <row r="80">
      <c r="B80" s="8"/>
      <c r="C80" s="8"/>
      <c r="F80" s="144"/>
      <c r="G80" s="56"/>
    </row>
    <row r="81">
      <c r="B81" s="8"/>
      <c r="C81" s="8"/>
      <c r="F81" s="144"/>
      <c r="G81" s="56"/>
    </row>
    <row r="82">
      <c r="B82" s="8"/>
      <c r="C82" s="8"/>
      <c r="F82" s="144"/>
      <c r="G82" s="56"/>
    </row>
    <row r="83">
      <c r="B83" s="8"/>
      <c r="C83" s="8"/>
      <c r="F83" s="144"/>
      <c r="G83" s="56"/>
    </row>
    <row r="84">
      <c r="B84" s="8"/>
      <c r="C84" s="8"/>
      <c r="F84" s="144"/>
      <c r="G84" s="56"/>
    </row>
    <row r="85">
      <c r="B85" s="8"/>
      <c r="C85" s="8"/>
      <c r="F85" s="144"/>
      <c r="G85" s="56"/>
    </row>
    <row r="86">
      <c r="B86" s="8"/>
      <c r="C86" s="8"/>
      <c r="F86" s="144"/>
      <c r="G86" s="56"/>
    </row>
    <row r="87">
      <c r="B87" s="8"/>
      <c r="C87" s="8"/>
      <c r="F87" s="144"/>
      <c r="G87" s="56"/>
    </row>
    <row r="88">
      <c r="B88" s="8"/>
      <c r="C88" s="8"/>
      <c r="F88" s="144"/>
      <c r="G88" s="56"/>
    </row>
    <row r="89">
      <c r="B89" s="8"/>
      <c r="C89" s="8"/>
      <c r="F89" s="144"/>
      <c r="G89" s="56"/>
    </row>
    <row r="90">
      <c r="B90" s="8"/>
      <c r="C90" s="8"/>
      <c r="F90" s="144"/>
      <c r="G90" s="56"/>
    </row>
    <row r="91">
      <c r="B91" s="8"/>
      <c r="C91" s="8"/>
      <c r="F91" s="144"/>
      <c r="G91" s="56"/>
    </row>
    <row r="92">
      <c r="B92" s="8"/>
      <c r="C92" s="8"/>
      <c r="F92" s="144"/>
      <c r="G92" s="56"/>
    </row>
    <row r="93">
      <c r="B93" s="8"/>
      <c r="C93" s="8"/>
      <c r="F93" s="144"/>
      <c r="G93" s="56"/>
    </row>
    <row r="94">
      <c r="B94" s="8"/>
      <c r="C94" s="8"/>
      <c r="F94" s="144"/>
      <c r="G94" s="56"/>
    </row>
    <row r="95">
      <c r="B95" s="8"/>
      <c r="C95" s="8"/>
      <c r="F95" s="144"/>
      <c r="G95" s="56"/>
    </row>
    <row r="96">
      <c r="B96" s="8"/>
      <c r="C96" s="8"/>
      <c r="F96" s="144"/>
      <c r="G96" s="56"/>
    </row>
    <row r="97">
      <c r="B97" s="8"/>
      <c r="C97" s="8"/>
      <c r="F97" s="144"/>
      <c r="G97" s="56"/>
    </row>
    <row r="98">
      <c r="B98" s="8"/>
      <c r="C98" s="8"/>
      <c r="F98" s="144"/>
      <c r="G98" s="56"/>
    </row>
    <row r="99">
      <c r="B99" s="8"/>
      <c r="C99" s="8"/>
      <c r="F99" s="144"/>
      <c r="G99" s="56"/>
    </row>
    <row r="100">
      <c r="B100" s="8"/>
      <c r="C100" s="8"/>
      <c r="F100" s="144"/>
      <c r="G100" s="56"/>
    </row>
    <row r="101">
      <c r="B101" s="8"/>
      <c r="C101" s="8"/>
      <c r="F101" s="144"/>
      <c r="G101" s="56"/>
    </row>
    <row r="102">
      <c r="B102" s="8"/>
      <c r="C102" s="8"/>
      <c r="F102" s="144"/>
      <c r="G102" s="56"/>
    </row>
    <row r="103">
      <c r="B103" s="8"/>
      <c r="C103" s="8"/>
      <c r="F103" s="144"/>
      <c r="G103" s="56"/>
    </row>
    <row r="104">
      <c r="B104" s="8"/>
      <c r="C104" s="8"/>
      <c r="F104" s="144"/>
      <c r="G104" s="56"/>
    </row>
    <row r="105">
      <c r="B105" s="8"/>
      <c r="C105" s="8"/>
      <c r="F105" s="144"/>
      <c r="G105" s="56"/>
    </row>
    <row r="106">
      <c r="B106" s="8"/>
      <c r="C106" s="8"/>
      <c r="F106" s="144"/>
      <c r="G106" s="56"/>
    </row>
    <row r="107">
      <c r="B107" s="8"/>
      <c r="C107" s="8"/>
      <c r="F107" s="144"/>
      <c r="G107" s="56"/>
    </row>
    <row r="108">
      <c r="B108" s="8"/>
      <c r="C108" s="8"/>
      <c r="F108" s="144"/>
      <c r="G108" s="56"/>
    </row>
    <row r="109">
      <c r="B109" s="8"/>
      <c r="C109" s="8"/>
      <c r="F109" s="144"/>
      <c r="G109" s="56"/>
    </row>
    <row r="110">
      <c r="B110" s="8"/>
      <c r="C110" s="8"/>
      <c r="F110" s="144"/>
      <c r="G110" s="56"/>
    </row>
    <row r="111">
      <c r="B111" s="8"/>
      <c r="C111" s="8"/>
      <c r="F111" s="144"/>
      <c r="G111" s="56"/>
    </row>
    <row r="112">
      <c r="B112" s="8"/>
      <c r="C112" s="8"/>
      <c r="F112" s="144"/>
      <c r="G112" s="56"/>
    </row>
    <row r="113">
      <c r="B113" s="8"/>
      <c r="C113" s="8"/>
      <c r="F113" s="144"/>
      <c r="G113" s="56"/>
    </row>
    <row r="114">
      <c r="B114" s="8"/>
      <c r="C114" s="8"/>
      <c r="F114" s="144"/>
      <c r="G114" s="56"/>
    </row>
    <row r="115">
      <c r="B115" s="8"/>
      <c r="C115" s="8"/>
      <c r="F115" s="144"/>
      <c r="G115" s="56"/>
    </row>
    <row r="116">
      <c r="B116" s="8"/>
      <c r="C116" s="8"/>
      <c r="F116" s="144"/>
      <c r="G116" s="56"/>
    </row>
    <row r="117">
      <c r="B117" s="8"/>
      <c r="C117" s="8"/>
      <c r="F117" s="144"/>
      <c r="G117" s="56"/>
    </row>
    <row r="118">
      <c r="B118" s="8"/>
      <c r="C118" s="8"/>
      <c r="F118" s="144"/>
      <c r="G118" s="56"/>
    </row>
    <row r="119">
      <c r="B119" s="8"/>
      <c r="C119" s="8"/>
      <c r="F119" s="144"/>
      <c r="G119" s="56"/>
    </row>
    <row r="120">
      <c r="B120" s="8"/>
      <c r="C120" s="8"/>
      <c r="F120" s="144"/>
      <c r="G120" s="56"/>
    </row>
    <row r="121">
      <c r="B121" s="8"/>
      <c r="C121" s="8"/>
      <c r="F121" s="144"/>
      <c r="G121" s="56"/>
    </row>
    <row r="122">
      <c r="B122" s="8"/>
      <c r="C122" s="8"/>
      <c r="F122" s="144"/>
      <c r="G122" s="56"/>
    </row>
    <row r="123">
      <c r="B123" s="8"/>
      <c r="C123" s="8"/>
      <c r="F123" s="144"/>
      <c r="G123" s="56"/>
    </row>
    <row r="124">
      <c r="B124" s="8"/>
      <c r="C124" s="8"/>
      <c r="F124" s="144"/>
      <c r="G124" s="56"/>
    </row>
    <row r="125">
      <c r="B125" s="8"/>
      <c r="C125" s="8"/>
      <c r="F125" s="144"/>
      <c r="G125" s="56"/>
    </row>
    <row r="126">
      <c r="B126" s="8"/>
      <c r="C126" s="8"/>
      <c r="F126" s="144"/>
      <c r="G126" s="56"/>
    </row>
    <row r="127">
      <c r="B127" s="8"/>
      <c r="C127" s="8"/>
      <c r="F127" s="144"/>
      <c r="G127" s="56"/>
    </row>
    <row r="128">
      <c r="B128" s="8"/>
      <c r="C128" s="8"/>
      <c r="F128" s="144"/>
      <c r="G128" s="56"/>
    </row>
    <row r="129">
      <c r="B129" s="8"/>
      <c r="C129" s="8"/>
      <c r="F129" s="144"/>
      <c r="G129" s="56"/>
    </row>
    <row r="130">
      <c r="B130" s="8"/>
      <c r="C130" s="8"/>
      <c r="F130" s="144"/>
      <c r="G130" s="56"/>
    </row>
    <row r="131">
      <c r="B131" s="8"/>
      <c r="C131" s="8"/>
      <c r="F131" s="144"/>
      <c r="G131" s="56"/>
    </row>
    <row r="132">
      <c r="B132" s="8"/>
      <c r="C132" s="8"/>
      <c r="F132" s="144"/>
      <c r="G132" s="56"/>
    </row>
    <row r="133">
      <c r="B133" s="8"/>
      <c r="C133" s="8"/>
      <c r="F133" s="144"/>
      <c r="G133" s="56"/>
    </row>
    <row r="134">
      <c r="B134" s="8"/>
      <c r="C134" s="8"/>
      <c r="F134" s="144"/>
      <c r="G134" s="56"/>
    </row>
    <row r="135">
      <c r="B135" s="8"/>
      <c r="C135" s="8"/>
      <c r="F135" s="144"/>
      <c r="G135" s="56"/>
    </row>
    <row r="136">
      <c r="B136" s="8"/>
      <c r="C136" s="8"/>
      <c r="F136" s="144"/>
      <c r="G136" s="56"/>
    </row>
    <row r="137">
      <c r="B137" s="8"/>
      <c r="C137" s="8"/>
      <c r="F137" s="144"/>
      <c r="G137" s="56"/>
    </row>
    <row r="138">
      <c r="B138" s="8"/>
      <c r="C138" s="8"/>
      <c r="F138" s="144"/>
      <c r="G138" s="56"/>
    </row>
    <row r="139">
      <c r="B139" s="8"/>
      <c r="C139" s="8"/>
      <c r="F139" s="144"/>
      <c r="G139" s="56"/>
    </row>
    <row r="140">
      <c r="B140" s="8"/>
      <c r="C140" s="8"/>
      <c r="F140" s="144"/>
      <c r="G140" s="56"/>
    </row>
    <row r="141">
      <c r="B141" s="8"/>
      <c r="C141" s="8"/>
      <c r="F141" s="144"/>
      <c r="G141" s="56"/>
    </row>
    <row r="142">
      <c r="B142" s="8"/>
      <c r="C142" s="8"/>
      <c r="F142" s="144"/>
      <c r="G142" s="56"/>
    </row>
    <row r="143">
      <c r="B143" s="8"/>
      <c r="C143" s="8"/>
      <c r="F143" s="144"/>
      <c r="G143" s="56"/>
    </row>
    <row r="144">
      <c r="B144" s="8"/>
      <c r="C144" s="8"/>
      <c r="F144" s="144"/>
      <c r="G144" s="56"/>
    </row>
    <row r="145">
      <c r="B145" s="8"/>
      <c r="C145" s="8"/>
      <c r="F145" s="144"/>
      <c r="G145" s="56"/>
    </row>
    <row r="146">
      <c r="B146" s="8"/>
      <c r="C146" s="8"/>
      <c r="F146" s="144"/>
      <c r="G146" s="56"/>
    </row>
    <row r="147">
      <c r="B147" s="8"/>
      <c r="C147" s="8"/>
      <c r="F147" s="144"/>
      <c r="G147" s="56"/>
    </row>
    <row r="148">
      <c r="B148" s="8"/>
      <c r="C148" s="8"/>
      <c r="F148" s="144"/>
      <c r="G148" s="56"/>
    </row>
    <row r="149">
      <c r="B149" s="8"/>
      <c r="C149" s="8"/>
      <c r="F149" s="144"/>
      <c r="G149" s="56"/>
    </row>
    <row r="150">
      <c r="B150" s="8"/>
      <c r="C150" s="8"/>
      <c r="F150" s="144"/>
      <c r="G150" s="56"/>
    </row>
    <row r="151">
      <c r="B151" s="8"/>
      <c r="C151" s="8"/>
      <c r="F151" s="144"/>
      <c r="G151" s="56"/>
    </row>
    <row r="152">
      <c r="B152" s="8"/>
      <c r="C152" s="8"/>
      <c r="F152" s="144"/>
      <c r="G152" s="56"/>
    </row>
    <row r="153">
      <c r="B153" s="8"/>
      <c r="C153" s="8"/>
      <c r="F153" s="144"/>
      <c r="G153" s="56"/>
    </row>
    <row r="154">
      <c r="B154" s="8"/>
      <c r="C154" s="8"/>
      <c r="F154" s="144"/>
      <c r="G154" s="56"/>
    </row>
    <row r="155">
      <c r="B155" s="8"/>
      <c r="C155" s="8"/>
      <c r="F155" s="144"/>
      <c r="G155" s="56"/>
    </row>
    <row r="156">
      <c r="B156" s="8"/>
      <c r="C156" s="8"/>
      <c r="F156" s="144"/>
      <c r="G156" s="56"/>
    </row>
    <row r="157">
      <c r="B157" s="8"/>
      <c r="C157" s="8"/>
      <c r="F157" s="144"/>
      <c r="G157" s="56"/>
    </row>
    <row r="158">
      <c r="B158" s="8"/>
      <c r="C158" s="8"/>
      <c r="F158" s="144"/>
      <c r="G158" s="56"/>
    </row>
    <row r="159">
      <c r="B159" s="8"/>
      <c r="C159" s="8"/>
      <c r="F159" s="144"/>
      <c r="G159" s="56"/>
    </row>
    <row r="160">
      <c r="B160" s="8"/>
      <c r="C160" s="8"/>
      <c r="F160" s="144"/>
      <c r="G160" s="56"/>
    </row>
    <row r="161">
      <c r="B161" s="8"/>
      <c r="C161" s="8"/>
      <c r="F161" s="144"/>
      <c r="G161" s="56"/>
    </row>
    <row r="162">
      <c r="B162" s="8"/>
      <c r="C162" s="8"/>
      <c r="F162" s="144"/>
      <c r="G162" s="56"/>
    </row>
    <row r="163">
      <c r="B163" s="8"/>
      <c r="C163" s="8"/>
      <c r="F163" s="144"/>
      <c r="G163" s="56"/>
    </row>
    <row r="164">
      <c r="B164" s="8"/>
      <c r="C164" s="8"/>
      <c r="F164" s="144"/>
      <c r="G164" s="56"/>
    </row>
    <row r="165">
      <c r="B165" s="8"/>
      <c r="C165" s="8"/>
      <c r="F165" s="144"/>
      <c r="G165" s="56"/>
    </row>
    <row r="166">
      <c r="B166" s="8"/>
      <c r="C166" s="8"/>
      <c r="F166" s="144"/>
      <c r="G166" s="56"/>
    </row>
    <row r="167">
      <c r="B167" s="8"/>
      <c r="C167" s="8"/>
      <c r="F167" s="144"/>
      <c r="G167" s="56"/>
    </row>
    <row r="168">
      <c r="B168" s="8"/>
      <c r="C168" s="8"/>
      <c r="F168" s="144"/>
      <c r="G168" s="56"/>
    </row>
    <row r="169">
      <c r="B169" s="8"/>
      <c r="C169" s="8"/>
      <c r="F169" s="144"/>
      <c r="G169" s="56"/>
    </row>
    <row r="170">
      <c r="B170" s="8"/>
      <c r="C170" s="8"/>
      <c r="F170" s="144"/>
      <c r="G170" s="56"/>
    </row>
    <row r="171">
      <c r="B171" s="8"/>
      <c r="C171" s="8"/>
      <c r="F171" s="144"/>
      <c r="G171" s="56"/>
    </row>
    <row r="172">
      <c r="B172" s="8"/>
      <c r="C172" s="8"/>
      <c r="F172" s="144"/>
      <c r="G172" s="56"/>
    </row>
    <row r="173">
      <c r="B173" s="8"/>
      <c r="C173" s="8"/>
      <c r="F173" s="144"/>
      <c r="G173" s="56"/>
    </row>
    <row r="174">
      <c r="B174" s="8"/>
      <c r="C174" s="8"/>
      <c r="F174" s="144"/>
      <c r="G174" s="56"/>
    </row>
    <row r="175">
      <c r="B175" s="8"/>
      <c r="C175" s="8"/>
      <c r="F175" s="144"/>
      <c r="G175" s="56"/>
    </row>
    <row r="176">
      <c r="B176" s="8"/>
      <c r="C176" s="8"/>
      <c r="F176" s="144"/>
      <c r="G176" s="56"/>
    </row>
    <row r="177">
      <c r="B177" s="8"/>
      <c r="C177" s="8"/>
      <c r="F177" s="144"/>
      <c r="G177" s="56"/>
    </row>
    <row r="178">
      <c r="B178" s="8"/>
      <c r="C178" s="8"/>
      <c r="F178" s="144"/>
      <c r="G178" s="56"/>
    </row>
    <row r="179">
      <c r="B179" s="8"/>
      <c r="C179" s="8"/>
      <c r="F179" s="144"/>
      <c r="G179" s="56"/>
    </row>
    <row r="180">
      <c r="B180" s="8"/>
      <c r="C180" s="8"/>
      <c r="F180" s="144"/>
      <c r="G180" s="56"/>
    </row>
    <row r="181">
      <c r="B181" s="8"/>
      <c r="C181" s="8"/>
      <c r="F181" s="144"/>
      <c r="G181" s="56"/>
    </row>
    <row r="182">
      <c r="B182" s="8"/>
      <c r="C182" s="8"/>
      <c r="F182" s="144"/>
      <c r="G182" s="56"/>
    </row>
    <row r="183">
      <c r="B183" s="8"/>
      <c r="C183" s="8"/>
      <c r="F183" s="144"/>
      <c r="G183" s="56"/>
    </row>
    <row r="184">
      <c r="B184" s="8"/>
      <c r="C184" s="8"/>
      <c r="F184" s="144"/>
      <c r="G184" s="56"/>
    </row>
    <row r="185">
      <c r="B185" s="8"/>
      <c r="C185" s="8"/>
      <c r="F185" s="144"/>
      <c r="G185" s="56"/>
    </row>
    <row r="186">
      <c r="B186" s="8"/>
      <c r="C186" s="8"/>
      <c r="F186" s="144"/>
      <c r="G186" s="56"/>
    </row>
    <row r="187">
      <c r="B187" s="8"/>
      <c r="C187" s="8"/>
      <c r="F187" s="144"/>
      <c r="G187" s="56"/>
    </row>
    <row r="188">
      <c r="B188" s="8"/>
      <c r="C188" s="8"/>
      <c r="F188" s="144"/>
      <c r="G188" s="56"/>
    </row>
    <row r="189">
      <c r="B189" s="8"/>
      <c r="C189" s="8"/>
      <c r="F189" s="144"/>
      <c r="G189" s="56"/>
    </row>
    <row r="190">
      <c r="B190" s="8"/>
      <c r="C190" s="8"/>
      <c r="F190" s="144"/>
      <c r="G190" s="56"/>
    </row>
    <row r="191">
      <c r="B191" s="8"/>
      <c r="C191" s="8"/>
      <c r="F191" s="144"/>
      <c r="G191" s="56"/>
    </row>
    <row r="192">
      <c r="B192" s="8"/>
      <c r="C192" s="8"/>
      <c r="F192" s="144"/>
      <c r="G192" s="56"/>
    </row>
    <row r="193">
      <c r="B193" s="8"/>
      <c r="C193" s="8"/>
      <c r="F193" s="144"/>
      <c r="G193" s="56"/>
    </row>
    <row r="194">
      <c r="B194" s="8"/>
      <c r="C194" s="8"/>
      <c r="F194" s="144"/>
      <c r="G194" s="56"/>
    </row>
    <row r="195">
      <c r="B195" s="8"/>
      <c r="C195" s="8"/>
      <c r="F195" s="144"/>
      <c r="G195" s="56"/>
    </row>
    <row r="196">
      <c r="B196" s="8"/>
      <c r="C196" s="8"/>
      <c r="F196" s="144"/>
      <c r="G196" s="56"/>
    </row>
    <row r="197">
      <c r="B197" s="8"/>
      <c r="C197" s="8"/>
      <c r="F197" s="144"/>
      <c r="G197" s="56"/>
    </row>
    <row r="198">
      <c r="B198" s="8"/>
      <c r="C198" s="8"/>
      <c r="F198" s="144"/>
      <c r="G198" s="56"/>
    </row>
    <row r="199">
      <c r="B199" s="8"/>
      <c r="C199" s="8"/>
      <c r="F199" s="144"/>
      <c r="G199" s="56"/>
    </row>
    <row r="200">
      <c r="B200" s="8"/>
      <c r="C200" s="8"/>
      <c r="F200" s="144"/>
      <c r="G200" s="56"/>
    </row>
    <row r="201">
      <c r="B201" s="8"/>
      <c r="C201" s="8"/>
      <c r="F201" s="144"/>
      <c r="G201" s="56"/>
    </row>
    <row r="202">
      <c r="B202" s="8"/>
      <c r="C202" s="8"/>
      <c r="F202" s="144"/>
      <c r="G202" s="56"/>
    </row>
    <row r="203">
      <c r="B203" s="8"/>
      <c r="C203" s="8"/>
      <c r="F203" s="144"/>
      <c r="G203" s="56"/>
    </row>
    <row r="204">
      <c r="B204" s="8"/>
      <c r="C204" s="8"/>
      <c r="F204" s="144"/>
      <c r="G204" s="56"/>
    </row>
    <row r="205">
      <c r="B205" s="8"/>
      <c r="C205" s="8"/>
      <c r="F205" s="144"/>
      <c r="G205" s="56"/>
    </row>
    <row r="206">
      <c r="B206" s="8"/>
      <c r="C206" s="8"/>
      <c r="F206" s="144"/>
      <c r="G206" s="56"/>
    </row>
    <row r="207">
      <c r="B207" s="8"/>
      <c r="C207" s="8"/>
      <c r="F207" s="144"/>
      <c r="G207" s="56"/>
    </row>
    <row r="208">
      <c r="B208" s="8"/>
      <c r="C208" s="8"/>
      <c r="F208" s="144"/>
      <c r="G208" s="56"/>
    </row>
    <row r="209">
      <c r="B209" s="8"/>
      <c r="C209" s="8"/>
      <c r="F209" s="144"/>
      <c r="G209" s="56"/>
    </row>
    <row r="210">
      <c r="B210" s="8"/>
      <c r="C210" s="8"/>
      <c r="F210" s="144"/>
      <c r="G210" s="56"/>
    </row>
    <row r="211">
      <c r="B211" s="8"/>
      <c r="C211" s="8"/>
      <c r="F211" s="144"/>
      <c r="G211" s="56"/>
    </row>
    <row r="212">
      <c r="B212" s="8"/>
      <c r="C212" s="8"/>
      <c r="F212" s="144"/>
      <c r="G212" s="56"/>
    </row>
    <row r="213">
      <c r="B213" s="8"/>
      <c r="C213" s="8"/>
      <c r="F213" s="144"/>
      <c r="G213" s="56"/>
    </row>
    <row r="214">
      <c r="B214" s="8"/>
      <c r="C214" s="8"/>
      <c r="F214" s="144"/>
      <c r="G214" s="56"/>
    </row>
    <row r="215">
      <c r="B215" s="8"/>
      <c r="C215" s="8"/>
      <c r="F215" s="144"/>
      <c r="G215" s="56"/>
    </row>
    <row r="216">
      <c r="B216" s="8"/>
      <c r="C216" s="8"/>
      <c r="F216" s="144"/>
      <c r="G216" s="56"/>
    </row>
    <row r="217">
      <c r="B217" s="8"/>
      <c r="C217" s="8"/>
      <c r="F217" s="144"/>
      <c r="G217" s="56"/>
    </row>
    <row r="218">
      <c r="B218" s="8"/>
      <c r="C218" s="8"/>
      <c r="F218" s="144"/>
      <c r="G218" s="56"/>
    </row>
    <row r="219">
      <c r="B219" s="8"/>
      <c r="C219" s="8"/>
      <c r="F219" s="144"/>
      <c r="G219" s="56"/>
    </row>
    <row r="220">
      <c r="B220" s="8"/>
      <c r="C220" s="8"/>
      <c r="F220" s="144"/>
      <c r="G220" s="56"/>
    </row>
    <row r="221">
      <c r="B221" s="8"/>
      <c r="C221" s="8"/>
      <c r="F221" s="144"/>
      <c r="G221" s="56"/>
    </row>
    <row r="222">
      <c r="B222" s="8"/>
      <c r="C222" s="8"/>
      <c r="F222" s="144"/>
      <c r="G222" s="56"/>
    </row>
    <row r="223">
      <c r="B223" s="8"/>
      <c r="C223" s="8"/>
      <c r="F223" s="144"/>
      <c r="G223" s="56"/>
    </row>
    <row r="224">
      <c r="B224" s="8"/>
      <c r="C224" s="8"/>
      <c r="F224" s="144"/>
      <c r="G224" s="56"/>
    </row>
    <row r="225">
      <c r="B225" s="8"/>
      <c r="C225" s="8"/>
      <c r="F225" s="144"/>
      <c r="G225" s="56"/>
    </row>
    <row r="226">
      <c r="B226" s="8"/>
      <c r="C226" s="8"/>
      <c r="F226" s="144"/>
      <c r="G226" s="56"/>
    </row>
    <row r="227">
      <c r="B227" s="8"/>
      <c r="C227" s="8"/>
      <c r="F227" s="144"/>
      <c r="G227" s="56"/>
    </row>
    <row r="228">
      <c r="B228" s="8"/>
      <c r="C228" s="8"/>
      <c r="F228" s="144"/>
      <c r="G228" s="56"/>
    </row>
    <row r="229">
      <c r="B229" s="8"/>
      <c r="C229" s="8"/>
      <c r="F229" s="144"/>
      <c r="G229" s="56"/>
    </row>
    <row r="230">
      <c r="B230" s="8"/>
      <c r="C230" s="8"/>
      <c r="F230" s="144"/>
      <c r="G230" s="56"/>
    </row>
    <row r="231">
      <c r="B231" s="8"/>
      <c r="C231" s="8"/>
      <c r="F231" s="144"/>
      <c r="G231" s="56"/>
    </row>
    <row r="232">
      <c r="B232" s="8"/>
      <c r="C232" s="8"/>
      <c r="F232" s="144"/>
      <c r="G232" s="56"/>
    </row>
    <row r="233">
      <c r="B233" s="8"/>
      <c r="C233" s="8"/>
      <c r="F233" s="144"/>
      <c r="G233" s="56"/>
    </row>
    <row r="234">
      <c r="B234" s="8"/>
      <c r="C234" s="8"/>
      <c r="F234" s="144"/>
      <c r="G234" s="56"/>
    </row>
    <row r="235">
      <c r="B235" s="8"/>
      <c r="C235" s="8"/>
      <c r="F235" s="144"/>
      <c r="G235" s="56"/>
    </row>
    <row r="236">
      <c r="B236" s="8"/>
      <c r="C236" s="8"/>
      <c r="F236" s="144"/>
      <c r="G236" s="56"/>
    </row>
    <row r="237">
      <c r="B237" s="8"/>
      <c r="C237" s="8"/>
      <c r="F237" s="144"/>
      <c r="G237" s="56"/>
    </row>
    <row r="238">
      <c r="B238" s="8"/>
      <c r="C238" s="8"/>
      <c r="F238" s="144"/>
      <c r="G238" s="56"/>
    </row>
    <row r="239">
      <c r="B239" s="8"/>
      <c r="C239" s="8"/>
      <c r="F239" s="144"/>
      <c r="G239" s="56"/>
    </row>
    <row r="240">
      <c r="B240" s="8"/>
      <c r="C240" s="8"/>
      <c r="F240" s="144"/>
      <c r="G240" s="56"/>
    </row>
    <row r="241">
      <c r="B241" s="8"/>
      <c r="C241" s="8"/>
      <c r="F241" s="144"/>
      <c r="G241" s="56"/>
    </row>
    <row r="242">
      <c r="B242" s="8"/>
      <c r="C242" s="8"/>
      <c r="F242" s="144"/>
      <c r="G242" s="56"/>
    </row>
    <row r="243">
      <c r="B243" s="8"/>
      <c r="C243" s="8"/>
      <c r="F243" s="144"/>
      <c r="G243" s="56"/>
    </row>
    <row r="244">
      <c r="B244" s="8"/>
      <c r="C244" s="8"/>
      <c r="F244" s="144"/>
      <c r="G244" s="56"/>
    </row>
    <row r="245">
      <c r="B245" s="8"/>
      <c r="C245" s="8"/>
      <c r="F245" s="144"/>
      <c r="G245" s="56"/>
    </row>
    <row r="246">
      <c r="B246" s="8"/>
      <c r="C246" s="8"/>
      <c r="F246" s="144"/>
      <c r="G246" s="56"/>
    </row>
    <row r="247">
      <c r="B247" s="8"/>
      <c r="C247" s="8"/>
      <c r="F247" s="144"/>
      <c r="G247" s="56"/>
    </row>
    <row r="248">
      <c r="B248" s="8"/>
      <c r="C248" s="8"/>
      <c r="F248" s="144"/>
      <c r="G248" s="56"/>
    </row>
    <row r="249">
      <c r="B249" s="8"/>
      <c r="C249" s="8"/>
      <c r="F249" s="144"/>
      <c r="G249" s="56"/>
    </row>
    <row r="250">
      <c r="B250" s="8"/>
      <c r="C250" s="8"/>
      <c r="F250" s="144"/>
      <c r="G250" s="56"/>
    </row>
    <row r="251">
      <c r="B251" s="8"/>
      <c r="C251" s="8"/>
      <c r="F251" s="144"/>
      <c r="G251" s="56"/>
    </row>
    <row r="252">
      <c r="B252" s="8"/>
      <c r="C252" s="8"/>
      <c r="F252" s="144"/>
      <c r="G252" s="56"/>
    </row>
    <row r="253">
      <c r="B253" s="8"/>
      <c r="C253" s="8"/>
      <c r="F253" s="144"/>
      <c r="G253" s="56"/>
    </row>
    <row r="254">
      <c r="B254" s="8"/>
      <c r="C254" s="8"/>
      <c r="F254" s="144"/>
      <c r="G254" s="56"/>
    </row>
    <row r="255">
      <c r="B255" s="8"/>
      <c r="C255" s="8"/>
      <c r="F255" s="144"/>
      <c r="G255" s="56"/>
    </row>
    <row r="256">
      <c r="B256" s="8"/>
      <c r="C256" s="8"/>
      <c r="F256" s="144"/>
      <c r="G256" s="56"/>
    </row>
    <row r="257">
      <c r="B257" s="8"/>
      <c r="C257" s="8"/>
      <c r="F257" s="144"/>
      <c r="G257" s="56"/>
    </row>
    <row r="258">
      <c r="B258" s="8"/>
      <c r="C258" s="8"/>
      <c r="F258" s="144"/>
      <c r="G258" s="56"/>
    </row>
    <row r="259">
      <c r="B259" s="8"/>
      <c r="C259" s="8"/>
      <c r="F259" s="144"/>
      <c r="G259" s="56"/>
    </row>
    <row r="260">
      <c r="B260" s="8"/>
      <c r="C260" s="8"/>
      <c r="F260" s="144"/>
      <c r="G260" s="56"/>
    </row>
    <row r="261">
      <c r="B261" s="8"/>
      <c r="C261" s="8"/>
      <c r="F261" s="144"/>
      <c r="G261" s="56"/>
    </row>
    <row r="262">
      <c r="B262" s="8"/>
      <c r="C262" s="8"/>
      <c r="F262" s="144"/>
      <c r="G262" s="56"/>
    </row>
    <row r="263">
      <c r="B263" s="8"/>
      <c r="C263" s="8"/>
      <c r="F263" s="144"/>
      <c r="G263" s="56"/>
    </row>
    <row r="264">
      <c r="B264" s="8"/>
      <c r="C264" s="8"/>
      <c r="F264" s="144"/>
      <c r="G264" s="56"/>
    </row>
    <row r="265">
      <c r="B265" s="8"/>
      <c r="C265" s="8"/>
      <c r="F265" s="144"/>
      <c r="G265" s="56"/>
    </row>
    <row r="266">
      <c r="B266" s="8"/>
      <c r="C266" s="8"/>
      <c r="F266" s="144"/>
      <c r="G266" s="56"/>
    </row>
    <row r="267">
      <c r="B267" s="8"/>
      <c r="C267" s="8"/>
      <c r="F267" s="144"/>
      <c r="G267" s="56"/>
    </row>
    <row r="268">
      <c r="B268" s="8"/>
      <c r="C268" s="8"/>
      <c r="F268" s="144"/>
      <c r="G268" s="56"/>
    </row>
    <row r="269">
      <c r="B269" s="8"/>
      <c r="C269" s="8"/>
      <c r="F269" s="144"/>
      <c r="G269" s="56"/>
    </row>
    <row r="270">
      <c r="B270" s="8"/>
      <c r="C270" s="8"/>
      <c r="F270" s="144"/>
      <c r="G270" s="56"/>
    </row>
    <row r="271">
      <c r="B271" s="8"/>
      <c r="C271" s="8"/>
      <c r="F271" s="144"/>
      <c r="G271" s="56"/>
    </row>
    <row r="272">
      <c r="B272" s="8"/>
      <c r="C272" s="8"/>
      <c r="F272" s="144"/>
      <c r="G272" s="56"/>
    </row>
    <row r="273">
      <c r="B273" s="8"/>
      <c r="C273" s="8"/>
      <c r="F273" s="144"/>
      <c r="G273" s="56"/>
    </row>
    <row r="274">
      <c r="B274" s="8"/>
      <c r="C274" s="8"/>
      <c r="F274" s="144"/>
      <c r="G274" s="56"/>
    </row>
    <row r="275">
      <c r="B275" s="8"/>
      <c r="C275" s="8"/>
      <c r="F275" s="144"/>
      <c r="G275" s="56"/>
    </row>
    <row r="276">
      <c r="B276" s="8"/>
      <c r="C276" s="8"/>
      <c r="F276" s="144"/>
      <c r="G276" s="56"/>
    </row>
    <row r="277">
      <c r="B277" s="8"/>
      <c r="C277" s="8"/>
      <c r="F277" s="144"/>
      <c r="G277" s="56"/>
    </row>
    <row r="278">
      <c r="B278" s="8"/>
      <c r="C278" s="8"/>
      <c r="F278" s="144"/>
      <c r="G278" s="56"/>
    </row>
    <row r="279">
      <c r="B279" s="8"/>
      <c r="C279" s="8"/>
      <c r="F279" s="144"/>
      <c r="G279" s="56"/>
    </row>
    <row r="280">
      <c r="B280" s="8"/>
      <c r="C280" s="8"/>
      <c r="F280" s="144"/>
      <c r="G280" s="56"/>
    </row>
    <row r="281">
      <c r="B281" s="8"/>
      <c r="C281" s="8"/>
      <c r="F281" s="144"/>
      <c r="G281" s="56"/>
    </row>
    <row r="282">
      <c r="B282" s="8"/>
      <c r="C282" s="8"/>
      <c r="F282" s="144"/>
      <c r="G282" s="56"/>
    </row>
    <row r="283">
      <c r="B283" s="8"/>
      <c r="C283" s="8"/>
      <c r="F283" s="144"/>
      <c r="G283" s="56"/>
    </row>
    <row r="284">
      <c r="B284" s="8"/>
      <c r="C284" s="8"/>
      <c r="F284" s="144"/>
      <c r="G284" s="56"/>
    </row>
    <row r="285">
      <c r="B285" s="8"/>
      <c r="C285" s="8"/>
      <c r="F285" s="144"/>
      <c r="G285" s="56"/>
    </row>
    <row r="286">
      <c r="B286" s="8"/>
      <c r="C286" s="8"/>
      <c r="F286" s="144"/>
      <c r="G286" s="56"/>
    </row>
    <row r="287">
      <c r="B287" s="8"/>
      <c r="C287" s="8"/>
      <c r="F287" s="144"/>
      <c r="G287" s="56"/>
    </row>
    <row r="288">
      <c r="B288" s="8"/>
      <c r="C288" s="8"/>
      <c r="F288" s="144"/>
      <c r="G288" s="56"/>
    </row>
    <row r="289">
      <c r="B289" s="8"/>
      <c r="C289" s="8"/>
      <c r="F289" s="144"/>
      <c r="G289" s="56"/>
    </row>
    <row r="290">
      <c r="B290" s="8"/>
      <c r="C290" s="8"/>
      <c r="F290" s="144"/>
      <c r="G290" s="56"/>
    </row>
    <row r="291">
      <c r="B291" s="8"/>
      <c r="C291" s="8"/>
      <c r="F291" s="144"/>
      <c r="G291" s="56"/>
    </row>
    <row r="292">
      <c r="B292" s="8"/>
      <c r="C292" s="8"/>
      <c r="F292" s="144"/>
      <c r="G292" s="56"/>
    </row>
    <row r="293">
      <c r="B293" s="8"/>
      <c r="C293" s="8"/>
      <c r="F293" s="144"/>
      <c r="G293" s="56"/>
    </row>
    <row r="294">
      <c r="B294" s="8"/>
      <c r="C294" s="8"/>
      <c r="F294" s="144"/>
      <c r="G294" s="56"/>
    </row>
    <row r="295">
      <c r="B295" s="8"/>
      <c r="C295" s="8"/>
      <c r="F295" s="144"/>
      <c r="G295" s="56"/>
    </row>
    <row r="296">
      <c r="B296" s="8"/>
      <c r="C296" s="8"/>
      <c r="F296" s="144"/>
      <c r="G296" s="56"/>
    </row>
    <row r="297">
      <c r="B297" s="8"/>
      <c r="C297" s="8"/>
      <c r="F297" s="144"/>
      <c r="G297" s="56"/>
    </row>
    <row r="298">
      <c r="B298" s="8"/>
      <c r="C298" s="8"/>
      <c r="F298" s="144"/>
      <c r="G298" s="56"/>
    </row>
    <row r="299">
      <c r="B299" s="8"/>
      <c r="C299" s="8"/>
      <c r="F299" s="144"/>
      <c r="G299" s="56"/>
    </row>
    <row r="300">
      <c r="B300" s="8"/>
      <c r="C300" s="8"/>
      <c r="F300" s="144"/>
      <c r="G300" s="56"/>
    </row>
    <row r="301">
      <c r="B301" s="8"/>
      <c r="C301" s="8"/>
      <c r="F301" s="144"/>
      <c r="G301" s="56"/>
    </row>
    <row r="302">
      <c r="B302" s="8"/>
      <c r="C302" s="8"/>
      <c r="F302" s="144"/>
      <c r="G302" s="56"/>
    </row>
    <row r="303">
      <c r="B303" s="8"/>
      <c r="C303" s="8"/>
      <c r="F303" s="144"/>
      <c r="G303" s="56"/>
    </row>
    <row r="304">
      <c r="B304" s="8"/>
      <c r="C304" s="8"/>
      <c r="F304" s="144"/>
      <c r="G304" s="56"/>
    </row>
    <row r="305">
      <c r="B305" s="8"/>
      <c r="C305" s="8"/>
      <c r="F305" s="144"/>
      <c r="G305" s="56"/>
    </row>
    <row r="306">
      <c r="B306" s="8"/>
      <c r="C306" s="8"/>
      <c r="F306" s="144"/>
      <c r="G306" s="56"/>
    </row>
    <row r="307">
      <c r="B307" s="8"/>
      <c r="C307" s="8"/>
      <c r="F307" s="144"/>
      <c r="G307" s="56"/>
    </row>
    <row r="308">
      <c r="B308" s="8"/>
      <c r="C308" s="8"/>
      <c r="F308" s="144"/>
      <c r="G308" s="56"/>
    </row>
    <row r="309">
      <c r="B309" s="8"/>
      <c r="C309" s="8"/>
      <c r="F309" s="144"/>
      <c r="G309" s="56"/>
    </row>
    <row r="310">
      <c r="B310" s="8"/>
      <c r="C310" s="8"/>
      <c r="F310" s="144"/>
      <c r="G310" s="56"/>
    </row>
    <row r="311">
      <c r="B311" s="8"/>
      <c r="C311" s="8"/>
      <c r="F311" s="144"/>
      <c r="G311" s="56"/>
    </row>
    <row r="312">
      <c r="B312" s="8"/>
      <c r="C312" s="8"/>
      <c r="F312" s="144"/>
      <c r="G312" s="56"/>
    </row>
    <row r="313">
      <c r="B313" s="8"/>
      <c r="C313" s="8"/>
      <c r="F313" s="144"/>
      <c r="G313" s="56"/>
    </row>
    <row r="314">
      <c r="B314" s="8"/>
      <c r="C314" s="8"/>
      <c r="F314" s="144"/>
      <c r="G314" s="56"/>
    </row>
    <row r="315">
      <c r="B315" s="8"/>
      <c r="C315" s="8"/>
      <c r="F315" s="144"/>
      <c r="G315" s="56"/>
    </row>
    <row r="316">
      <c r="B316" s="8"/>
      <c r="C316" s="8"/>
      <c r="F316" s="144"/>
      <c r="G316" s="56"/>
    </row>
    <row r="317">
      <c r="B317" s="8"/>
      <c r="C317" s="8"/>
      <c r="F317" s="144"/>
      <c r="G317" s="56"/>
    </row>
    <row r="318">
      <c r="B318" s="8"/>
      <c r="C318" s="8"/>
      <c r="F318" s="144"/>
      <c r="G318" s="56"/>
    </row>
    <row r="319">
      <c r="B319" s="8"/>
      <c r="C319" s="8"/>
      <c r="F319" s="144"/>
      <c r="G319" s="56"/>
    </row>
    <row r="320">
      <c r="B320" s="8"/>
      <c r="C320" s="8"/>
      <c r="F320" s="144"/>
      <c r="G320" s="56"/>
    </row>
    <row r="321">
      <c r="B321" s="8"/>
      <c r="C321" s="8"/>
      <c r="F321" s="144"/>
      <c r="G321" s="56"/>
    </row>
    <row r="322">
      <c r="B322" s="8"/>
      <c r="C322" s="8"/>
      <c r="F322" s="144"/>
      <c r="G322" s="56"/>
    </row>
    <row r="323">
      <c r="B323" s="8"/>
      <c r="C323" s="8"/>
      <c r="F323" s="144"/>
      <c r="G323" s="56"/>
    </row>
    <row r="324">
      <c r="B324" s="8"/>
      <c r="C324" s="8"/>
      <c r="F324" s="144"/>
      <c r="G324" s="56"/>
    </row>
    <row r="325">
      <c r="B325" s="8"/>
      <c r="C325" s="8"/>
      <c r="F325" s="144"/>
      <c r="G325" s="56"/>
    </row>
    <row r="326">
      <c r="B326" s="8"/>
      <c r="C326" s="8"/>
      <c r="F326" s="144"/>
      <c r="G326" s="56"/>
    </row>
    <row r="327">
      <c r="B327" s="8"/>
      <c r="C327" s="8"/>
      <c r="F327" s="144"/>
      <c r="G327" s="56"/>
    </row>
    <row r="328">
      <c r="B328" s="8"/>
      <c r="C328" s="8"/>
      <c r="F328" s="144"/>
      <c r="G328" s="56"/>
    </row>
    <row r="329">
      <c r="B329" s="8"/>
      <c r="C329" s="8"/>
      <c r="F329" s="144"/>
      <c r="G329" s="56"/>
    </row>
    <row r="330">
      <c r="B330" s="8"/>
      <c r="C330" s="8"/>
      <c r="F330" s="144"/>
      <c r="G330" s="56"/>
    </row>
    <row r="331">
      <c r="B331" s="8"/>
      <c r="C331" s="8"/>
      <c r="F331" s="144"/>
      <c r="G331" s="56"/>
    </row>
    <row r="332">
      <c r="B332" s="8"/>
      <c r="C332" s="8"/>
      <c r="F332" s="144"/>
      <c r="G332" s="56"/>
    </row>
    <row r="333">
      <c r="B333" s="8"/>
      <c r="C333" s="8"/>
      <c r="F333" s="144"/>
      <c r="G333" s="56"/>
    </row>
    <row r="334">
      <c r="B334" s="8"/>
      <c r="C334" s="8"/>
      <c r="F334" s="144"/>
      <c r="G334" s="56"/>
    </row>
    <row r="335">
      <c r="B335" s="8"/>
      <c r="C335" s="8"/>
      <c r="F335" s="144"/>
      <c r="G335" s="56"/>
    </row>
    <row r="336">
      <c r="B336" s="8"/>
      <c r="C336" s="8"/>
      <c r="F336" s="144"/>
      <c r="G336" s="56"/>
    </row>
    <row r="337">
      <c r="B337" s="8"/>
      <c r="C337" s="8"/>
      <c r="F337" s="144"/>
      <c r="G337" s="56"/>
    </row>
    <row r="338">
      <c r="B338" s="8"/>
      <c r="C338" s="8"/>
      <c r="F338" s="144"/>
      <c r="G338" s="56"/>
    </row>
    <row r="339">
      <c r="B339" s="8"/>
      <c r="C339" s="8"/>
      <c r="F339" s="144"/>
      <c r="G339" s="56"/>
    </row>
    <row r="340">
      <c r="B340" s="8"/>
      <c r="C340" s="8"/>
      <c r="F340" s="144"/>
      <c r="G340" s="56"/>
    </row>
    <row r="341">
      <c r="B341" s="8"/>
      <c r="C341" s="8"/>
      <c r="F341" s="144"/>
      <c r="G341" s="56"/>
    </row>
    <row r="342">
      <c r="B342" s="8"/>
      <c r="C342" s="8"/>
      <c r="F342" s="144"/>
      <c r="G342" s="56"/>
    </row>
    <row r="343">
      <c r="B343" s="8"/>
      <c r="C343" s="8"/>
      <c r="F343" s="144"/>
      <c r="G343" s="56"/>
    </row>
    <row r="344">
      <c r="B344" s="8"/>
      <c r="C344" s="8"/>
      <c r="F344" s="144"/>
      <c r="G344" s="56"/>
    </row>
    <row r="345">
      <c r="B345" s="8"/>
      <c r="C345" s="8"/>
      <c r="F345" s="144"/>
      <c r="G345" s="56"/>
    </row>
    <row r="346">
      <c r="B346" s="8"/>
      <c r="C346" s="8"/>
      <c r="F346" s="144"/>
      <c r="G346" s="56"/>
    </row>
    <row r="347">
      <c r="B347" s="8"/>
      <c r="C347" s="8"/>
      <c r="F347" s="144"/>
      <c r="G347" s="56"/>
    </row>
    <row r="348">
      <c r="B348" s="8"/>
      <c r="C348" s="8"/>
      <c r="F348" s="144"/>
      <c r="G348" s="56"/>
    </row>
    <row r="349">
      <c r="B349" s="8"/>
      <c r="C349" s="8"/>
      <c r="F349" s="144"/>
      <c r="G349" s="56"/>
    </row>
    <row r="350">
      <c r="B350" s="8"/>
      <c r="C350" s="8"/>
      <c r="F350" s="144"/>
      <c r="G350" s="56"/>
    </row>
    <row r="351">
      <c r="B351" s="8"/>
      <c r="C351" s="8"/>
      <c r="F351" s="144"/>
      <c r="G351" s="56"/>
    </row>
    <row r="352">
      <c r="B352" s="8"/>
      <c r="C352" s="8"/>
      <c r="F352" s="144"/>
      <c r="G352" s="56"/>
    </row>
    <row r="353">
      <c r="B353" s="8"/>
      <c r="C353" s="8"/>
      <c r="F353" s="144"/>
      <c r="G353" s="56"/>
    </row>
    <row r="354">
      <c r="B354" s="8"/>
      <c r="C354" s="8"/>
      <c r="F354" s="144"/>
      <c r="G354" s="56"/>
    </row>
    <row r="355">
      <c r="B355" s="8"/>
      <c r="C355" s="8"/>
      <c r="F355" s="144"/>
      <c r="G355" s="56"/>
    </row>
    <row r="356">
      <c r="B356" s="8"/>
      <c r="C356" s="8"/>
      <c r="F356" s="144"/>
      <c r="G356" s="56"/>
    </row>
    <row r="357">
      <c r="B357" s="8"/>
      <c r="C357" s="8"/>
      <c r="F357" s="144"/>
      <c r="G357" s="56"/>
    </row>
    <row r="358">
      <c r="B358" s="8"/>
      <c r="C358" s="8"/>
      <c r="F358" s="144"/>
      <c r="G358" s="56"/>
    </row>
    <row r="359">
      <c r="B359" s="8"/>
      <c r="C359" s="8"/>
      <c r="F359" s="144"/>
      <c r="G359" s="56"/>
    </row>
    <row r="360">
      <c r="B360" s="8"/>
      <c r="C360" s="8"/>
      <c r="F360" s="144"/>
      <c r="G360" s="56"/>
    </row>
    <row r="361">
      <c r="B361" s="8"/>
      <c r="C361" s="8"/>
      <c r="F361" s="144"/>
      <c r="G361" s="56"/>
    </row>
    <row r="362">
      <c r="B362" s="8"/>
      <c r="C362" s="8"/>
      <c r="F362" s="144"/>
      <c r="G362" s="56"/>
    </row>
    <row r="363">
      <c r="B363" s="8"/>
      <c r="C363" s="8"/>
      <c r="F363" s="144"/>
      <c r="G363" s="56"/>
    </row>
    <row r="364">
      <c r="B364" s="8"/>
      <c r="C364" s="8"/>
      <c r="F364" s="144"/>
      <c r="G364" s="56"/>
    </row>
    <row r="365">
      <c r="B365" s="8"/>
      <c r="C365" s="8"/>
      <c r="F365" s="144"/>
      <c r="G365" s="56"/>
    </row>
    <row r="366">
      <c r="B366" s="8"/>
      <c r="C366" s="8"/>
      <c r="F366" s="144"/>
      <c r="G366" s="56"/>
    </row>
    <row r="367">
      <c r="B367" s="8"/>
      <c r="C367" s="8"/>
      <c r="F367" s="144"/>
      <c r="G367" s="56"/>
    </row>
    <row r="368">
      <c r="B368" s="8"/>
      <c r="C368" s="8"/>
      <c r="F368" s="144"/>
      <c r="G368" s="56"/>
    </row>
    <row r="369">
      <c r="B369" s="8"/>
      <c r="C369" s="8"/>
      <c r="F369" s="144"/>
      <c r="G369" s="56"/>
    </row>
    <row r="370">
      <c r="B370" s="8"/>
      <c r="C370" s="8"/>
      <c r="F370" s="144"/>
      <c r="G370" s="56"/>
    </row>
    <row r="371">
      <c r="B371" s="8"/>
      <c r="C371" s="8"/>
      <c r="F371" s="144"/>
      <c r="G371" s="56"/>
    </row>
    <row r="372">
      <c r="B372" s="8"/>
      <c r="C372" s="8"/>
      <c r="F372" s="144"/>
      <c r="G372" s="56"/>
    </row>
    <row r="373">
      <c r="B373" s="8"/>
      <c r="C373" s="8"/>
      <c r="F373" s="144"/>
      <c r="G373" s="56"/>
    </row>
    <row r="374">
      <c r="B374" s="8"/>
      <c r="C374" s="8"/>
      <c r="F374" s="144"/>
      <c r="G374" s="56"/>
    </row>
    <row r="375">
      <c r="B375" s="8"/>
      <c r="C375" s="8"/>
      <c r="F375" s="144"/>
      <c r="G375" s="56"/>
    </row>
    <row r="376">
      <c r="B376" s="8"/>
      <c r="C376" s="8"/>
      <c r="F376" s="144"/>
      <c r="G376" s="56"/>
    </row>
    <row r="377">
      <c r="B377" s="8"/>
      <c r="C377" s="8"/>
      <c r="F377" s="144"/>
      <c r="G377" s="56"/>
    </row>
    <row r="378">
      <c r="B378" s="8"/>
      <c r="C378" s="8"/>
      <c r="F378" s="144"/>
      <c r="G378" s="56"/>
    </row>
    <row r="379">
      <c r="B379" s="8"/>
      <c r="C379" s="8"/>
      <c r="F379" s="144"/>
      <c r="G379" s="56"/>
    </row>
    <row r="380">
      <c r="B380" s="8"/>
      <c r="C380" s="8"/>
      <c r="F380" s="144"/>
      <c r="G380" s="56"/>
    </row>
    <row r="381">
      <c r="B381" s="8"/>
      <c r="C381" s="8"/>
      <c r="F381" s="144"/>
      <c r="G381" s="56"/>
    </row>
    <row r="382">
      <c r="B382" s="8"/>
      <c r="C382" s="8"/>
      <c r="F382" s="144"/>
      <c r="G382" s="56"/>
    </row>
    <row r="383">
      <c r="B383" s="8"/>
      <c r="C383" s="8"/>
      <c r="F383" s="144"/>
      <c r="G383" s="56"/>
    </row>
    <row r="384">
      <c r="B384" s="8"/>
      <c r="C384" s="8"/>
      <c r="F384" s="144"/>
      <c r="G384" s="56"/>
    </row>
    <row r="385">
      <c r="B385" s="8"/>
      <c r="C385" s="8"/>
      <c r="F385" s="144"/>
      <c r="G385" s="56"/>
    </row>
    <row r="386">
      <c r="B386" s="8"/>
      <c r="C386" s="8"/>
      <c r="F386" s="144"/>
      <c r="G386" s="56"/>
    </row>
    <row r="387">
      <c r="B387" s="8"/>
      <c r="C387" s="8"/>
      <c r="F387" s="144"/>
      <c r="G387" s="56"/>
    </row>
    <row r="388">
      <c r="B388" s="8"/>
      <c r="C388" s="8"/>
      <c r="F388" s="144"/>
      <c r="G388" s="56"/>
    </row>
    <row r="389">
      <c r="B389" s="8"/>
      <c r="C389" s="8"/>
      <c r="F389" s="144"/>
      <c r="G389" s="56"/>
    </row>
    <row r="390">
      <c r="B390" s="8"/>
      <c r="C390" s="8"/>
      <c r="F390" s="144"/>
      <c r="G390" s="56"/>
    </row>
    <row r="391">
      <c r="B391" s="8"/>
      <c r="C391" s="8"/>
      <c r="F391" s="144"/>
      <c r="G391" s="56"/>
    </row>
    <row r="392">
      <c r="B392" s="8"/>
      <c r="C392" s="8"/>
      <c r="F392" s="144"/>
      <c r="G392" s="56"/>
    </row>
    <row r="393">
      <c r="B393" s="8"/>
      <c r="C393" s="8"/>
      <c r="F393" s="144"/>
      <c r="G393" s="56"/>
    </row>
    <row r="394">
      <c r="B394" s="8"/>
      <c r="C394" s="8"/>
      <c r="F394" s="144"/>
      <c r="G394" s="56"/>
    </row>
    <row r="395">
      <c r="B395" s="8"/>
      <c r="C395" s="8"/>
      <c r="F395" s="144"/>
      <c r="G395" s="56"/>
    </row>
    <row r="396">
      <c r="B396" s="8"/>
      <c r="C396" s="8"/>
      <c r="F396" s="144"/>
      <c r="G396" s="56"/>
    </row>
    <row r="397">
      <c r="B397" s="8"/>
      <c r="C397" s="8"/>
      <c r="F397" s="144"/>
      <c r="G397" s="56"/>
    </row>
    <row r="398">
      <c r="B398" s="8"/>
      <c r="C398" s="8"/>
      <c r="F398" s="144"/>
      <c r="G398" s="56"/>
    </row>
    <row r="399">
      <c r="B399" s="8"/>
      <c r="C399" s="8"/>
      <c r="F399" s="144"/>
      <c r="G399" s="56"/>
    </row>
    <row r="400">
      <c r="B400" s="8"/>
      <c r="C400" s="8"/>
      <c r="F400" s="144"/>
      <c r="G400" s="56"/>
    </row>
    <row r="401">
      <c r="B401" s="8"/>
      <c r="C401" s="8"/>
      <c r="F401" s="144"/>
      <c r="G401" s="56"/>
    </row>
    <row r="402">
      <c r="B402" s="8"/>
      <c r="C402" s="8"/>
      <c r="F402" s="144"/>
      <c r="G402" s="56"/>
    </row>
    <row r="403">
      <c r="B403" s="8"/>
      <c r="C403" s="8"/>
      <c r="F403" s="144"/>
      <c r="G403" s="56"/>
    </row>
    <row r="404">
      <c r="B404" s="8"/>
      <c r="C404" s="8"/>
      <c r="F404" s="144"/>
      <c r="G404" s="56"/>
    </row>
    <row r="405">
      <c r="B405" s="8"/>
      <c r="C405" s="8"/>
      <c r="F405" s="144"/>
      <c r="G405" s="56"/>
    </row>
    <row r="406">
      <c r="B406" s="8"/>
      <c r="C406" s="8"/>
      <c r="F406" s="144"/>
      <c r="G406" s="56"/>
    </row>
    <row r="407">
      <c r="B407" s="8"/>
      <c r="C407" s="8"/>
      <c r="F407" s="144"/>
      <c r="G407" s="56"/>
    </row>
    <row r="408">
      <c r="B408" s="8"/>
      <c r="C408" s="8"/>
      <c r="F408" s="144"/>
      <c r="G408" s="56"/>
    </row>
    <row r="409">
      <c r="B409" s="8"/>
      <c r="C409" s="8"/>
      <c r="F409" s="144"/>
      <c r="G409" s="56"/>
    </row>
    <row r="410">
      <c r="B410" s="8"/>
      <c r="C410" s="8"/>
      <c r="F410" s="144"/>
      <c r="G410" s="56"/>
    </row>
    <row r="411">
      <c r="B411" s="8"/>
      <c r="C411" s="8"/>
      <c r="F411" s="144"/>
      <c r="G411" s="56"/>
    </row>
    <row r="412">
      <c r="B412" s="8"/>
      <c r="C412" s="8"/>
      <c r="F412" s="144"/>
      <c r="G412" s="56"/>
    </row>
    <row r="413">
      <c r="B413" s="8"/>
      <c r="C413" s="8"/>
      <c r="F413" s="144"/>
      <c r="G413" s="56"/>
    </row>
    <row r="414">
      <c r="B414" s="8"/>
      <c r="C414" s="8"/>
      <c r="F414" s="144"/>
      <c r="G414" s="56"/>
    </row>
    <row r="415">
      <c r="B415" s="8"/>
      <c r="C415" s="8"/>
      <c r="F415" s="144"/>
      <c r="G415" s="56"/>
    </row>
    <row r="416">
      <c r="B416" s="8"/>
      <c r="C416" s="8"/>
      <c r="F416" s="144"/>
      <c r="G416" s="56"/>
    </row>
    <row r="417">
      <c r="B417" s="8"/>
      <c r="C417" s="8"/>
      <c r="F417" s="144"/>
      <c r="G417" s="56"/>
    </row>
    <row r="418">
      <c r="B418" s="8"/>
      <c r="C418" s="8"/>
      <c r="F418" s="144"/>
      <c r="G418" s="56"/>
    </row>
    <row r="419">
      <c r="B419" s="8"/>
      <c r="C419" s="8"/>
      <c r="F419" s="144"/>
      <c r="G419" s="56"/>
    </row>
    <row r="420">
      <c r="B420" s="8"/>
      <c r="C420" s="8"/>
      <c r="F420" s="144"/>
      <c r="G420" s="56"/>
    </row>
    <row r="421">
      <c r="B421" s="8"/>
      <c r="C421" s="8"/>
      <c r="F421" s="144"/>
      <c r="G421" s="56"/>
    </row>
    <row r="422">
      <c r="B422" s="8"/>
      <c r="C422" s="8"/>
      <c r="F422" s="144"/>
      <c r="G422" s="56"/>
    </row>
    <row r="423">
      <c r="B423" s="8"/>
      <c r="C423" s="8"/>
      <c r="F423" s="144"/>
      <c r="G423" s="56"/>
    </row>
    <row r="424">
      <c r="B424" s="8"/>
      <c r="C424" s="8"/>
      <c r="F424" s="144"/>
      <c r="G424" s="56"/>
    </row>
    <row r="425">
      <c r="B425" s="8"/>
      <c r="C425" s="8"/>
      <c r="F425" s="144"/>
      <c r="G425" s="56"/>
    </row>
    <row r="426">
      <c r="B426" s="8"/>
      <c r="C426" s="8"/>
      <c r="F426" s="144"/>
      <c r="G426" s="56"/>
    </row>
    <row r="427">
      <c r="B427" s="8"/>
      <c r="C427" s="8"/>
      <c r="F427" s="144"/>
      <c r="G427" s="56"/>
    </row>
    <row r="428">
      <c r="B428" s="8"/>
      <c r="C428" s="8"/>
      <c r="F428" s="144"/>
      <c r="G428" s="56"/>
    </row>
    <row r="429">
      <c r="B429" s="8"/>
      <c r="C429" s="8"/>
      <c r="F429" s="144"/>
      <c r="G429" s="56"/>
    </row>
    <row r="430">
      <c r="B430" s="8"/>
      <c r="C430" s="8"/>
      <c r="F430" s="144"/>
      <c r="G430" s="56"/>
    </row>
    <row r="431">
      <c r="B431" s="8"/>
      <c r="C431" s="8"/>
      <c r="F431" s="144"/>
      <c r="G431" s="56"/>
    </row>
    <row r="432">
      <c r="B432" s="8"/>
      <c r="C432" s="8"/>
      <c r="F432" s="144"/>
      <c r="G432" s="56"/>
    </row>
    <row r="433">
      <c r="B433" s="8"/>
      <c r="C433" s="8"/>
      <c r="F433" s="144"/>
      <c r="G433" s="56"/>
    </row>
    <row r="434">
      <c r="B434" s="8"/>
      <c r="C434" s="8"/>
      <c r="F434" s="144"/>
      <c r="G434" s="56"/>
    </row>
    <row r="435">
      <c r="B435" s="8"/>
      <c r="C435" s="8"/>
      <c r="F435" s="144"/>
      <c r="G435" s="56"/>
    </row>
    <row r="436">
      <c r="B436" s="8"/>
      <c r="C436" s="8"/>
      <c r="F436" s="144"/>
      <c r="G436" s="56"/>
    </row>
    <row r="437">
      <c r="B437" s="8"/>
      <c r="C437" s="8"/>
      <c r="F437" s="144"/>
      <c r="G437" s="56"/>
    </row>
    <row r="438">
      <c r="B438" s="8"/>
      <c r="C438" s="8"/>
      <c r="F438" s="144"/>
      <c r="G438" s="56"/>
    </row>
    <row r="439">
      <c r="B439" s="8"/>
      <c r="C439" s="8"/>
      <c r="F439" s="144"/>
      <c r="G439" s="56"/>
    </row>
    <row r="440">
      <c r="B440" s="8"/>
      <c r="C440" s="8"/>
      <c r="F440" s="144"/>
      <c r="G440" s="56"/>
    </row>
    <row r="441">
      <c r="B441" s="8"/>
      <c r="C441" s="8"/>
      <c r="F441" s="144"/>
      <c r="G441" s="56"/>
    </row>
    <row r="442">
      <c r="B442" s="8"/>
      <c r="C442" s="8"/>
      <c r="F442" s="144"/>
      <c r="G442" s="56"/>
    </row>
    <row r="443">
      <c r="B443" s="8"/>
      <c r="C443" s="8"/>
      <c r="F443" s="144"/>
      <c r="G443" s="56"/>
    </row>
    <row r="444">
      <c r="B444" s="8"/>
      <c r="C444" s="8"/>
      <c r="F444" s="144"/>
      <c r="G444" s="56"/>
    </row>
    <row r="445">
      <c r="B445" s="8"/>
      <c r="C445" s="8"/>
      <c r="F445" s="144"/>
      <c r="G445" s="56"/>
    </row>
    <row r="446">
      <c r="B446" s="8"/>
      <c r="C446" s="8"/>
      <c r="F446" s="144"/>
      <c r="G446" s="56"/>
    </row>
    <row r="447">
      <c r="B447" s="8"/>
      <c r="C447" s="8"/>
      <c r="F447" s="144"/>
      <c r="G447" s="56"/>
    </row>
    <row r="448">
      <c r="B448" s="8"/>
      <c r="C448" s="8"/>
      <c r="F448" s="144"/>
      <c r="G448" s="56"/>
    </row>
    <row r="449">
      <c r="B449" s="8"/>
      <c r="C449" s="8"/>
      <c r="F449" s="144"/>
      <c r="G449" s="56"/>
    </row>
    <row r="450">
      <c r="B450" s="8"/>
      <c r="C450" s="8"/>
      <c r="F450" s="144"/>
      <c r="G450" s="56"/>
    </row>
    <row r="451">
      <c r="B451" s="8"/>
      <c r="C451" s="8"/>
      <c r="F451" s="144"/>
      <c r="G451" s="56"/>
    </row>
    <row r="452">
      <c r="B452" s="8"/>
      <c r="C452" s="8"/>
      <c r="F452" s="144"/>
      <c r="G452" s="56"/>
    </row>
    <row r="453">
      <c r="B453" s="8"/>
      <c r="C453" s="8"/>
      <c r="F453" s="144"/>
      <c r="G453" s="56"/>
    </row>
    <row r="454">
      <c r="B454" s="8"/>
      <c r="C454" s="8"/>
      <c r="F454" s="144"/>
      <c r="G454" s="56"/>
    </row>
    <row r="455">
      <c r="B455" s="8"/>
      <c r="C455" s="8"/>
      <c r="F455" s="144"/>
      <c r="G455" s="56"/>
    </row>
    <row r="456">
      <c r="B456" s="8"/>
      <c r="C456" s="8"/>
      <c r="F456" s="144"/>
      <c r="G456" s="56"/>
    </row>
    <row r="457">
      <c r="B457" s="8"/>
      <c r="C457" s="8"/>
      <c r="F457" s="144"/>
      <c r="G457" s="56"/>
    </row>
    <row r="458">
      <c r="B458" s="8"/>
      <c r="C458" s="8"/>
      <c r="F458" s="144"/>
      <c r="G458" s="56"/>
    </row>
    <row r="459">
      <c r="B459" s="8"/>
      <c r="C459" s="8"/>
      <c r="F459" s="144"/>
      <c r="G459" s="56"/>
    </row>
    <row r="460">
      <c r="B460" s="8"/>
      <c r="C460" s="8"/>
      <c r="F460" s="144"/>
      <c r="G460" s="56"/>
    </row>
    <row r="461">
      <c r="B461" s="8"/>
      <c r="C461" s="8"/>
      <c r="F461" s="144"/>
      <c r="G461" s="56"/>
    </row>
    <row r="462">
      <c r="B462" s="8"/>
      <c r="C462" s="8"/>
      <c r="F462" s="144"/>
      <c r="G462" s="56"/>
    </row>
    <row r="463">
      <c r="B463" s="8"/>
      <c r="C463" s="8"/>
      <c r="F463" s="144"/>
      <c r="G463" s="56"/>
    </row>
    <row r="464">
      <c r="B464" s="8"/>
      <c r="C464" s="8"/>
      <c r="F464" s="144"/>
      <c r="G464" s="56"/>
    </row>
    <row r="465">
      <c r="B465" s="8"/>
      <c r="C465" s="8"/>
      <c r="F465" s="144"/>
      <c r="G465" s="56"/>
    </row>
    <row r="466">
      <c r="B466" s="8"/>
      <c r="C466" s="8"/>
      <c r="F466" s="144"/>
      <c r="G466" s="56"/>
    </row>
    <row r="467">
      <c r="B467" s="8"/>
      <c r="C467" s="8"/>
      <c r="F467" s="144"/>
      <c r="G467" s="56"/>
    </row>
    <row r="468">
      <c r="B468" s="8"/>
      <c r="C468" s="8"/>
      <c r="F468" s="144"/>
      <c r="G468" s="56"/>
    </row>
    <row r="469">
      <c r="B469" s="8"/>
      <c r="C469" s="8"/>
      <c r="F469" s="144"/>
      <c r="G469" s="56"/>
    </row>
    <row r="470">
      <c r="B470" s="8"/>
      <c r="C470" s="8"/>
      <c r="F470" s="144"/>
      <c r="G470" s="56"/>
    </row>
    <row r="471">
      <c r="B471" s="8"/>
      <c r="C471" s="8"/>
      <c r="F471" s="144"/>
      <c r="G471" s="56"/>
    </row>
    <row r="472">
      <c r="B472" s="8"/>
      <c r="C472" s="8"/>
      <c r="F472" s="144"/>
      <c r="G472" s="56"/>
    </row>
    <row r="473">
      <c r="B473" s="8"/>
      <c r="C473" s="8"/>
      <c r="F473" s="144"/>
      <c r="G473" s="56"/>
    </row>
    <row r="474">
      <c r="B474" s="8"/>
      <c r="C474" s="8"/>
      <c r="F474" s="144"/>
      <c r="G474" s="56"/>
    </row>
    <row r="475">
      <c r="B475" s="8"/>
      <c r="C475" s="8"/>
      <c r="F475" s="144"/>
      <c r="G475" s="56"/>
    </row>
    <row r="476">
      <c r="B476" s="8"/>
      <c r="C476" s="8"/>
      <c r="F476" s="144"/>
      <c r="G476" s="56"/>
    </row>
    <row r="477">
      <c r="B477" s="8"/>
      <c r="C477" s="8"/>
      <c r="F477" s="144"/>
      <c r="G477" s="56"/>
    </row>
    <row r="478">
      <c r="B478" s="8"/>
      <c r="C478" s="8"/>
      <c r="F478" s="144"/>
      <c r="G478" s="56"/>
    </row>
    <row r="479">
      <c r="B479" s="8"/>
      <c r="C479" s="8"/>
      <c r="F479" s="144"/>
      <c r="G479" s="56"/>
    </row>
    <row r="480">
      <c r="B480" s="8"/>
      <c r="C480" s="8"/>
      <c r="F480" s="144"/>
      <c r="G480" s="56"/>
    </row>
    <row r="481">
      <c r="B481" s="8"/>
      <c r="C481" s="8"/>
      <c r="F481" s="144"/>
      <c r="G481" s="56"/>
    </row>
    <row r="482">
      <c r="B482" s="8"/>
      <c r="C482" s="8"/>
      <c r="F482" s="144"/>
      <c r="G482" s="56"/>
    </row>
    <row r="483">
      <c r="B483" s="8"/>
      <c r="C483" s="8"/>
      <c r="F483" s="144"/>
      <c r="G483" s="56"/>
    </row>
    <row r="484">
      <c r="B484" s="8"/>
      <c r="C484" s="8"/>
      <c r="F484" s="144"/>
      <c r="G484" s="56"/>
    </row>
    <row r="485">
      <c r="B485" s="8"/>
      <c r="C485" s="8"/>
      <c r="F485" s="144"/>
      <c r="G485" s="56"/>
    </row>
    <row r="486">
      <c r="B486" s="8"/>
      <c r="C486" s="8"/>
      <c r="F486" s="144"/>
      <c r="G486" s="56"/>
    </row>
    <row r="487">
      <c r="B487" s="8"/>
      <c r="C487" s="8"/>
      <c r="F487" s="144"/>
      <c r="G487" s="56"/>
    </row>
    <row r="488">
      <c r="B488" s="8"/>
      <c r="C488" s="8"/>
      <c r="F488" s="144"/>
      <c r="G488" s="56"/>
    </row>
    <row r="489">
      <c r="B489" s="8"/>
      <c r="C489" s="8"/>
      <c r="F489" s="144"/>
      <c r="G489" s="56"/>
    </row>
    <row r="490">
      <c r="B490" s="8"/>
      <c r="C490" s="8"/>
      <c r="F490" s="144"/>
      <c r="G490" s="56"/>
    </row>
    <row r="491">
      <c r="B491" s="8"/>
      <c r="C491" s="8"/>
      <c r="F491" s="144"/>
      <c r="G491" s="56"/>
    </row>
    <row r="492">
      <c r="B492" s="8"/>
      <c r="C492" s="8"/>
      <c r="F492" s="144"/>
      <c r="G492" s="56"/>
    </row>
    <row r="493">
      <c r="B493" s="8"/>
      <c r="C493" s="8"/>
      <c r="F493" s="144"/>
      <c r="G493" s="56"/>
    </row>
    <row r="494">
      <c r="B494" s="8"/>
      <c r="C494" s="8"/>
      <c r="F494" s="144"/>
      <c r="G494" s="56"/>
    </row>
    <row r="495">
      <c r="B495" s="8"/>
      <c r="C495" s="8"/>
      <c r="F495" s="144"/>
      <c r="G495" s="56"/>
    </row>
    <row r="496">
      <c r="B496" s="8"/>
      <c r="C496" s="8"/>
      <c r="F496" s="144"/>
      <c r="G496" s="56"/>
    </row>
    <row r="497">
      <c r="B497" s="8"/>
      <c r="C497" s="8"/>
      <c r="F497" s="144"/>
      <c r="G497" s="56"/>
    </row>
    <row r="498">
      <c r="B498" s="8"/>
      <c r="C498" s="8"/>
      <c r="F498" s="144"/>
      <c r="G498" s="56"/>
    </row>
    <row r="499">
      <c r="B499" s="8"/>
      <c r="C499" s="8"/>
      <c r="F499" s="144"/>
      <c r="G499" s="56"/>
    </row>
    <row r="500">
      <c r="B500" s="8"/>
      <c r="C500" s="8"/>
      <c r="F500" s="144"/>
      <c r="G500" s="56"/>
    </row>
    <row r="501">
      <c r="B501" s="8"/>
      <c r="C501" s="8"/>
      <c r="F501" s="144"/>
      <c r="G501" s="56"/>
    </row>
    <row r="502">
      <c r="B502" s="8"/>
      <c r="C502" s="8"/>
      <c r="F502" s="144"/>
      <c r="G502" s="56"/>
    </row>
    <row r="503">
      <c r="B503" s="8"/>
      <c r="C503" s="8"/>
      <c r="F503" s="144"/>
      <c r="G503" s="56"/>
    </row>
    <row r="504">
      <c r="B504" s="8"/>
      <c r="C504" s="8"/>
      <c r="F504" s="144"/>
      <c r="G504" s="56"/>
    </row>
    <row r="505">
      <c r="B505" s="8"/>
      <c r="C505" s="8"/>
      <c r="F505" s="144"/>
      <c r="G505" s="56"/>
    </row>
    <row r="506">
      <c r="B506" s="8"/>
      <c r="C506" s="8"/>
      <c r="F506" s="144"/>
      <c r="G506" s="56"/>
    </row>
    <row r="507">
      <c r="B507" s="8"/>
      <c r="C507" s="8"/>
      <c r="F507" s="144"/>
      <c r="G507" s="56"/>
    </row>
    <row r="508">
      <c r="B508" s="8"/>
      <c r="C508" s="8"/>
      <c r="F508" s="144"/>
      <c r="G508" s="56"/>
    </row>
    <row r="509">
      <c r="B509" s="8"/>
      <c r="C509" s="8"/>
      <c r="F509" s="144"/>
      <c r="G509" s="56"/>
    </row>
    <row r="510">
      <c r="B510" s="8"/>
      <c r="C510" s="8"/>
      <c r="F510" s="144"/>
      <c r="G510" s="56"/>
    </row>
    <row r="511">
      <c r="B511" s="8"/>
      <c r="C511" s="8"/>
      <c r="F511" s="144"/>
      <c r="G511" s="56"/>
    </row>
    <row r="512">
      <c r="B512" s="8"/>
      <c r="C512" s="8"/>
      <c r="F512" s="144"/>
      <c r="G512" s="56"/>
    </row>
    <row r="513">
      <c r="B513" s="8"/>
      <c r="C513" s="8"/>
      <c r="F513" s="144"/>
      <c r="G513" s="56"/>
    </row>
    <row r="514">
      <c r="B514" s="8"/>
      <c r="C514" s="8"/>
      <c r="F514" s="144"/>
      <c r="G514" s="56"/>
    </row>
    <row r="515">
      <c r="B515" s="8"/>
      <c r="C515" s="8"/>
      <c r="F515" s="144"/>
      <c r="G515" s="56"/>
    </row>
    <row r="516">
      <c r="B516" s="8"/>
      <c r="C516" s="8"/>
      <c r="F516" s="144"/>
      <c r="G516" s="56"/>
    </row>
    <row r="517">
      <c r="B517" s="8"/>
      <c r="C517" s="8"/>
      <c r="F517" s="144"/>
      <c r="G517" s="56"/>
    </row>
    <row r="518">
      <c r="B518" s="8"/>
      <c r="C518" s="8"/>
      <c r="F518" s="144"/>
      <c r="G518" s="56"/>
    </row>
    <row r="519">
      <c r="B519" s="8"/>
      <c r="C519" s="8"/>
      <c r="F519" s="144"/>
      <c r="G519" s="56"/>
    </row>
    <row r="520">
      <c r="B520" s="8"/>
      <c r="C520" s="8"/>
      <c r="F520" s="144"/>
      <c r="G520" s="56"/>
    </row>
    <row r="521">
      <c r="B521" s="8"/>
      <c r="C521" s="8"/>
      <c r="F521" s="144"/>
      <c r="G521" s="56"/>
    </row>
    <row r="522">
      <c r="B522" s="8"/>
      <c r="C522" s="8"/>
      <c r="F522" s="144"/>
      <c r="G522" s="56"/>
    </row>
    <row r="523">
      <c r="B523" s="8"/>
      <c r="C523" s="8"/>
      <c r="F523" s="144"/>
      <c r="G523" s="56"/>
    </row>
    <row r="524">
      <c r="B524" s="8"/>
      <c r="C524" s="8"/>
      <c r="F524" s="144"/>
      <c r="G524" s="56"/>
    </row>
    <row r="525">
      <c r="B525" s="8"/>
      <c r="C525" s="8"/>
      <c r="F525" s="144"/>
      <c r="G525" s="56"/>
    </row>
    <row r="526">
      <c r="B526" s="8"/>
      <c r="C526" s="8"/>
      <c r="F526" s="144"/>
      <c r="G526" s="56"/>
    </row>
    <row r="527">
      <c r="B527" s="8"/>
      <c r="C527" s="8"/>
      <c r="F527" s="144"/>
      <c r="G527" s="56"/>
    </row>
    <row r="528">
      <c r="B528" s="8"/>
      <c r="C528" s="8"/>
      <c r="F528" s="144"/>
      <c r="G528" s="56"/>
    </row>
    <row r="529">
      <c r="B529" s="8"/>
      <c r="C529" s="8"/>
      <c r="F529" s="144"/>
      <c r="G529" s="56"/>
    </row>
    <row r="530">
      <c r="B530" s="8"/>
      <c r="C530" s="8"/>
      <c r="F530" s="144"/>
      <c r="G530" s="56"/>
    </row>
    <row r="531">
      <c r="B531" s="8"/>
      <c r="C531" s="8"/>
      <c r="F531" s="144"/>
      <c r="G531" s="56"/>
    </row>
    <row r="532">
      <c r="B532" s="8"/>
      <c r="C532" s="8"/>
      <c r="F532" s="144"/>
      <c r="G532" s="56"/>
    </row>
    <row r="533">
      <c r="B533" s="8"/>
      <c r="C533" s="8"/>
      <c r="F533" s="144"/>
      <c r="G533" s="56"/>
    </row>
    <row r="534">
      <c r="B534" s="8"/>
      <c r="C534" s="8"/>
      <c r="F534" s="144"/>
      <c r="G534" s="56"/>
    </row>
    <row r="535">
      <c r="B535" s="8"/>
      <c r="C535" s="8"/>
      <c r="F535" s="144"/>
      <c r="G535" s="56"/>
    </row>
    <row r="536">
      <c r="B536" s="8"/>
      <c r="C536" s="8"/>
      <c r="F536" s="144"/>
      <c r="G536" s="56"/>
    </row>
    <row r="537">
      <c r="B537" s="8"/>
      <c r="C537" s="8"/>
      <c r="F537" s="144"/>
      <c r="G537" s="56"/>
    </row>
    <row r="538">
      <c r="B538" s="8"/>
      <c r="C538" s="8"/>
      <c r="F538" s="144"/>
      <c r="G538" s="56"/>
    </row>
    <row r="539">
      <c r="B539" s="8"/>
      <c r="C539" s="8"/>
      <c r="F539" s="144"/>
      <c r="G539" s="56"/>
    </row>
    <row r="540">
      <c r="B540" s="8"/>
      <c r="C540" s="8"/>
      <c r="F540" s="144"/>
      <c r="G540" s="56"/>
    </row>
    <row r="541">
      <c r="B541" s="8"/>
      <c r="C541" s="8"/>
      <c r="F541" s="144"/>
      <c r="G541" s="56"/>
    </row>
    <row r="542">
      <c r="B542" s="8"/>
      <c r="C542" s="8"/>
      <c r="F542" s="144"/>
      <c r="G542" s="56"/>
    </row>
    <row r="543">
      <c r="B543" s="8"/>
      <c r="C543" s="8"/>
      <c r="F543" s="144"/>
      <c r="G543" s="56"/>
    </row>
    <row r="544">
      <c r="B544" s="8"/>
      <c r="C544" s="8"/>
      <c r="F544" s="144"/>
      <c r="G544" s="56"/>
    </row>
    <row r="545">
      <c r="B545" s="8"/>
      <c r="C545" s="8"/>
      <c r="F545" s="144"/>
      <c r="G545" s="56"/>
    </row>
    <row r="546">
      <c r="B546" s="8"/>
      <c r="C546" s="8"/>
      <c r="F546" s="144"/>
      <c r="G546" s="56"/>
    </row>
    <row r="547">
      <c r="B547" s="8"/>
      <c r="C547" s="8"/>
      <c r="F547" s="144"/>
      <c r="G547" s="56"/>
    </row>
    <row r="548">
      <c r="B548" s="8"/>
      <c r="C548" s="8"/>
      <c r="F548" s="144"/>
      <c r="G548" s="56"/>
    </row>
    <row r="549">
      <c r="B549" s="8"/>
      <c r="C549" s="8"/>
      <c r="F549" s="144"/>
      <c r="G549" s="56"/>
    </row>
    <row r="550">
      <c r="B550" s="8"/>
      <c r="C550" s="8"/>
      <c r="F550" s="144"/>
      <c r="G550" s="56"/>
    </row>
    <row r="551">
      <c r="B551" s="8"/>
      <c r="C551" s="8"/>
      <c r="F551" s="144"/>
      <c r="G551" s="56"/>
    </row>
    <row r="552">
      <c r="B552" s="8"/>
      <c r="C552" s="8"/>
      <c r="F552" s="144"/>
      <c r="G552" s="56"/>
    </row>
    <row r="553">
      <c r="B553" s="8"/>
      <c r="C553" s="8"/>
      <c r="F553" s="144"/>
      <c r="G553" s="56"/>
    </row>
    <row r="554">
      <c r="B554" s="8"/>
      <c r="C554" s="8"/>
      <c r="F554" s="144"/>
      <c r="G554" s="56"/>
    </row>
    <row r="555">
      <c r="B555" s="8"/>
      <c r="C555" s="8"/>
      <c r="F555" s="144"/>
      <c r="G555" s="56"/>
    </row>
    <row r="556">
      <c r="B556" s="8"/>
      <c r="C556" s="8"/>
      <c r="F556" s="144"/>
      <c r="G556" s="56"/>
    </row>
    <row r="557">
      <c r="B557" s="8"/>
      <c r="C557" s="8"/>
      <c r="F557" s="144"/>
      <c r="G557" s="56"/>
    </row>
    <row r="558">
      <c r="B558" s="8"/>
      <c r="C558" s="8"/>
      <c r="F558" s="144"/>
      <c r="G558" s="56"/>
    </row>
    <row r="559">
      <c r="B559" s="8"/>
      <c r="C559" s="8"/>
      <c r="F559" s="144"/>
      <c r="G559" s="56"/>
    </row>
    <row r="560">
      <c r="B560" s="8"/>
      <c r="C560" s="8"/>
      <c r="F560" s="144"/>
      <c r="G560" s="56"/>
    </row>
    <row r="561">
      <c r="B561" s="8"/>
      <c r="C561" s="8"/>
      <c r="F561" s="144"/>
      <c r="G561" s="56"/>
    </row>
    <row r="562">
      <c r="B562" s="8"/>
      <c r="C562" s="8"/>
      <c r="F562" s="144"/>
      <c r="G562" s="56"/>
    </row>
    <row r="563">
      <c r="B563" s="8"/>
      <c r="C563" s="8"/>
      <c r="F563" s="144"/>
      <c r="G563" s="56"/>
    </row>
    <row r="564">
      <c r="B564" s="8"/>
      <c r="C564" s="8"/>
      <c r="F564" s="144"/>
      <c r="G564" s="56"/>
    </row>
    <row r="565">
      <c r="B565" s="8"/>
      <c r="C565" s="8"/>
      <c r="F565" s="144"/>
      <c r="G565" s="56"/>
    </row>
    <row r="566">
      <c r="B566" s="8"/>
      <c r="C566" s="8"/>
      <c r="F566" s="144"/>
      <c r="G566" s="56"/>
    </row>
    <row r="567">
      <c r="B567" s="8"/>
      <c r="C567" s="8"/>
      <c r="F567" s="144"/>
      <c r="G567" s="56"/>
    </row>
    <row r="568">
      <c r="B568" s="8"/>
      <c r="C568" s="8"/>
      <c r="F568" s="144"/>
      <c r="G568" s="56"/>
    </row>
    <row r="569">
      <c r="B569" s="8"/>
      <c r="C569" s="8"/>
      <c r="F569" s="144"/>
      <c r="G569" s="56"/>
    </row>
    <row r="570">
      <c r="B570" s="8"/>
      <c r="C570" s="8"/>
      <c r="F570" s="144"/>
      <c r="G570" s="56"/>
    </row>
    <row r="571">
      <c r="B571" s="8"/>
      <c r="C571" s="8"/>
      <c r="F571" s="144"/>
      <c r="G571" s="56"/>
    </row>
    <row r="572">
      <c r="B572" s="8"/>
      <c r="C572" s="8"/>
      <c r="F572" s="144"/>
      <c r="G572" s="56"/>
    </row>
    <row r="573">
      <c r="B573" s="8"/>
      <c r="C573" s="8"/>
      <c r="F573" s="144"/>
      <c r="G573" s="56"/>
    </row>
    <row r="574">
      <c r="B574" s="8"/>
      <c r="C574" s="8"/>
      <c r="F574" s="144"/>
      <c r="G574" s="56"/>
    </row>
    <row r="575">
      <c r="B575" s="8"/>
      <c r="C575" s="8"/>
      <c r="F575" s="144"/>
      <c r="G575" s="56"/>
    </row>
    <row r="576">
      <c r="B576" s="8"/>
      <c r="C576" s="8"/>
      <c r="F576" s="144"/>
      <c r="G576" s="56"/>
    </row>
    <row r="577">
      <c r="B577" s="8"/>
      <c r="C577" s="8"/>
      <c r="F577" s="144"/>
      <c r="G577" s="56"/>
    </row>
    <row r="578">
      <c r="B578" s="8"/>
      <c r="C578" s="8"/>
      <c r="F578" s="144"/>
      <c r="G578" s="56"/>
    </row>
    <row r="579">
      <c r="B579" s="8"/>
      <c r="C579" s="8"/>
      <c r="F579" s="144"/>
      <c r="G579" s="56"/>
    </row>
    <row r="580">
      <c r="B580" s="8"/>
      <c r="C580" s="8"/>
      <c r="F580" s="144"/>
      <c r="G580" s="56"/>
    </row>
    <row r="581">
      <c r="B581" s="8"/>
      <c r="C581" s="8"/>
      <c r="F581" s="144"/>
      <c r="G581" s="56"/>
    </row>
    <row r="582">
      <c r="B582" s="8"/>
      <c r="C582" s="8"/>
      <c r="F582" s="144"/>
      <c r="G582" s="56"/>
    </row>
    <row r="583">
      <c r="B583" s="8"/>
      <c r="C583" s="8"/>
      <c r="F583" s="144"/>
      <c r="G583" s="56"/>
    </row>
    <row r="584">
      <c r="B584" s="8"/>
      <c r="C584" s="8"/>
      <c r="F584" s="144"/>
      <c r="G584" s="56"/>
    </row>
    <row r="585">
      <c r="B585" s="8"/>
      <c r="C585" s="8"/>
      <c r="F585" s="144"/>
      <c r="G585" s="56"/>
    </row>
    <row r="586">
      <c r="B586" s="8"/>
      <c r="C586" s="8"/>
      <c r="F586" s="144"/>
      <c r="G586" s="56"/>
    </row>
    <row r="587">
      <c r="B587" s="8"/>
      <c r="C587" s="8"/>
      <c r="F587" s="144"/>
      <c r="G587" s="56"/>
    </row>
    <row r="588">
      <c r="B588" s="8"/>
      <c r="C588" s="8"/>
      <c r="F588" s="144"/>
      <c r="G588" s="56"/>
    </row>
    <row r="589">
      <c r="B589" s="8"/>
      <c r="C589" s="8"/>
      <c r="F589" s="144"/>
      <c r="G589" s="56"/>
    </row>
    <row r="590">
      <c r="B590" s="8"/>
      <c r="C590" s="8"/>
      <c r="F590" s="144"/>
      <c r="G590" s="56"/>
    </row>
    <row r="591">
      <c r="B591" s="8"/>
      <c r="C591" s="8"/>
      <c r="F591" s="144"/>
      <c r="G591" s="56"/>
    </row>
    <row r="592">
      <c r="B592" s="8"/>
      <c r="C592" s="8"/>
      <c r="F592" s="144"/>
      <c r="G592" s="56"/>
    </row>
    <row r="593">
      <c r="B593" s="8"/>
      <c r="C593" s="8"/>
      <c r="F593" s="144"/>
      <c r="G593" s="56"/>
    </row>
    <row r="594">
      <c r="B594" s="8"/>
      <c r="C594" s="8"/>
      <c r="F594" s="144"/>
      <c r="G594" s="56"/>
    </row>
    <row r="595">
      <c r="B595" s="8"/>
      <c r="C595" s="8"/>
      <c r="F595" s="144"/>
      <c r="G595" s="56"/>
    </row>
    <row r="596">
      <c r="B596" s="8"/>
      <c r="C596" s="8"/>
      <c r="F596" s="144"/>
      <c r="G596" s="56"/>
    </row>
    <row r="597">
      <c r="B597" s="8"/>
      <c r="C597" s="8"/>
      <c r="F597" s="144"/>
      <c r="G597" s="56"/>
    </row>
    <row r="598">
      <c r="B598" s="8"/>
      <c r="C598" s="8"/>
      <c r="F598" s="144"/>
      <c r="G598" s="56"/>
    </row>
    <row r="599">
      <c r="B599" s="8"/>
      <c r="C599" s="8"/>
      <c r="F599" s="144"/>
      <c r="G599" s="56"/>
    </row>
    <row r="600">
      <c r="B600" s="8"/>
      <c r="C600" s="8"/>
      <c r="F600" s="144"/>
      <c r="G600" s="56"/>
    </row>
    <row r="601">
      <c r="B601" s="8"/>
      <c r="C601" s="8"/>
      <c r="F601" s="144"/>
      <c r="G601" s="56"/>
    </row>
    <row r="602">
      <c r="B602" s="8"/>
      <c r="C602" s="8"/>
      <c r="F602" s="144"/>
      <c r="G602" s="56"/>
    </row>
    <row r="603">
      <c r="B603" s="8"/>
      <c r="C603" s="8"/>
      <c r="F603" s="144"/>
      <c r="G603" s="56"/>
    </row>
    <row r="604">
      <c r="B604" s="8"/>
      <c r="C604" s="8"/>
      <c r="F604" s="144"/>
      <c r="G604" s="56"/>
    </row>
    <row r="605">
      <c r="B605" s="8"/>
      <c r="C605" s="8"/>
      <c r="F605" s="144"/>
      <c r="G605" s="56"/>
    </row>
    <row r="606">
      <c r="B606" s="8"/>
      <c r="C606" s="8"/>
      <c r="F606" s="144"/>
      <c r="G606" s="56"/>
    </row>
    <row r="607">
      <c r="B607" s="8"/>
      <c r="C607" s="8"/>
      <c r="F607" s="144"/>
      <c r="G607" s="56"/>
    </row>
    <row r="608">
      <c r="B608" s="8"/>
      <c r="C608" s="8"/>
      <c r="F608" s="144"/>
      <c r="G608" s="56"/>
    </row>
    <row r="609">
      <c r="B609" s="8"/>
      <c r="C609" s="8"/>
      <c r="F609" s="144"/>
      <c r="G609" s="56"/>
    </row>
    <row r="610">
      <c r="B610" s="8"/>
      <c r="C610" s="8"/>
      <c r="F610" s="144"/>
      <c r="G610" s="56"/>
    </row>
    <row r="611">
      <c r="B611" s="8"/>
      <c r="C611" s="8"/>
      <c r="F611" s="144"/>
      <c r="G611" s="56"/>
    </row>
    <row r="612">
      <c r="B612" s="8"/>
      <c r="C612" s="8"/>
      <c r="F612" s="144"/>
      <c r="G612" s="56"/>
    </row>
    <row r="613">
      <c r="B613" s="8"/>
      <c r="C613" s="8"/>
      <c r="F613" s="144"/>
      <c r="G613" s="56"/>
    </row>
    <row r="614">
      <c r="B614" s="8"/>
      <c r="C614" s="8"/>
      <c r="F614" s="144"/>
      <c r="G614" s="56"/>
    </row>
    <row r="615">
      <c r="B615" s="8"/>
      <c r="C615" s="8"/>
      <c r="F615" s="144"/>
      <c r="G615" s="56"/>
    </row>
    <row r="616">
      <c r="B616" s="8"/>
      <c r="C616" s="8"/>
      <c r="F616" s="144"/>
      <c r="G616" s="56"/>
    </row>
    <row r="617">
      <c r="B617" s="8"/>
      <c r="C617" s="8"/>
      <c r="F617" s="144"/>
      <c r="G617" s="56"/>
    </row>
    <row r="618">
      <c r="B618" s="8"/>
      <c r="C618" s="8"/>
      <c r="F618" s="144"/>
      <c r="G618" s="56"/>
    </row>
    <row r="619">
      <c r="B619" s="8"/>
      <c r="C619" s="8"/>
      <c r="F619" s="144"/>
      <c r="G619" s="56"/>
    </row>
    <row r="620">
      <c r="B620" s="8"/>
      <c r="C620" s="8"/>
      <c r="F620" s="144"/>
      <c r="G620" s="56"/>
    </row>
    <row r="621">
      <c r="B621" s="8"/>
      <c r="C621" s="8"/>
      <c r="F621" s="144"/>
      <c r="G621" s="56"/>
    </row>
    <row r="622">
      <c r="B622" s="8"/>
      <c r="C622" s="8"/>
      <c r="F622" s="144"/>
      <c r="G622" s="56"/>
    </row>
    <row r="623">
      <c r="B623" s="8"/>
      <c r="C623" s="8"/>
      <c r="F623" s="144"/>
      <c r="G623" s="56"/>
    </row>
    <row r="624">
      <c r="B624" s="8"/>
      <c r="C624" s="8"/>
      <c r="F624" s="144"/>
      <c r="G624" s="56"/>
    </row>
    <row r="625">
      <c r="B625" s="8"/>
      <c r="C625" s="8"/>
      <c r="F625" s="144"/>
      <c r="G625" s="56"/>
    </row>
    <row r="626">
      <c r="B626" s="8"/>
      <c r="C626" s="8"/>
      <c r="F626" s="144"/>
      <c r="G626" s="56"/>
    </row>
    <row r="627">
      <c r="B627" s="8"/>
      <c r="C627" s="8"/>
      <c r="F627" s="144"/>
      <c r="G627" s="56"/>
    </row>
    <row r="628">
      <c r="B628" s="8"/>
      <c r="C628" s="8"/>
      <c r="F628" s="144"/>
      <c r="G628" s="56"/>
    </row>
    <row r="629">
      <c r="B629" s="8"/>
      <c r="C629" s="8"/>
      <c r="F629" s="144"/>
      <c r="G629" s="56"/>
    </row>
    <row r="630">
      <c r="B630" s="8"/>
      <c r="C630" s="8"/>
      <c r="F630" s="144"/>
      <c r="G630" s="56"/>
    </row>
    <row r="631">
      <c r="B631" s="8"/>
      <c r="C631" s="8"/>
      <c r="F631" s="144"/>
      <c r="G631" s="56"/>
    </row>
    <row r="632">
      <c r="B632" s="8"/>
      <c r="C632" s="8"/>
      <c r="F632" s="144"/>
      <c r="G632" s="56"/>
    </row>
    <row r="633">
      <c r="B633" s="8"/>
      <c r="C633" s="8"/>
      <c r="F633" s="144"/>
      <c r="G633" s="56"/>
    </row>
    <row r="634">
      <c r="B634" s="8"/>
      <c r="C634" s="8"/>
      <c r="F634" s="144"/>
      <c r="G634" s="56"/>
    </row>
    <row r="635">
      <c r="B635" s="8"/>
      <c r="C635" s="8"/>
      <c r="F635" s="144"/>
      <c r="G635" s="56"/>
    </row>
    <row r="636">
      <c r="B636" s="8"/>
      <c r="C636" s="8"/>
      <c r="F636" s="144"/>
      <c r="G636" s="56"/>
    </row>
    <row r="637">
      <c r="B637" s="8"/>
      <c r="C637" s="8"/>
      <c r="F637" s="144"/>
      <c r="G637" s="56"/>
    </row>
    <row r="638">
      <c r="B638" s="8"/>
      <c r="C638" s="8"/>
      <c r="F638" s="144"/>
      <c r="G638" s="56"/>
    </row>
    <row r="639">
      <c r="B639" s="8"/>
      <c r="C639" s="8"/>
      <c r="F639" s="144"/>
      <c r="G639" s="56"/>
    </row>
    <row r="640">
      <c r="B640" s="8"/>
      <c r="C640" s="8"/>
      <c r="F640" s="144"/>
      <c r="G640" s="56"/>
    </row>
    <row r="641">
      <c r="B641" s="8"/>
      <c r="C641" s="8"/>
      <c r="F641" s="144"/>
      <c r="G641" s="56"/>
    </row>
    <row r="642">
      <c r="B642" s="8"/>
      <c r="C642" s="8"/>
      <c r="F642" s="144"/>
      <c r="G642" s="56"/>
    </row>
    <row r="643">
      <c r="B643" s="8"/>
      <c r="C643" s="8"/>
      <c r="F643" s="144"/>
      <c r="G643" s="56"/>
    </row>
    <row r="644">
      <c r="B644" s="8"/>
      <c r="C644" s="8"/>
      <c r="F644" s="144"/>
      <c r="G644" s="56"/>
    </row>
    <row r="645">
      <c r="B645" s="8"/>
      <c r="C645" s="8"/>
      <c r="F645" s="144"/>
      <c r="G645" s="56"/>
    </row>
    <row r="646">
      <c r="B646" s="8"/>
      <c r="C646" s="8"/>
      <c r="F646" s="144"/>
      <c r="G646" s="56"/>
    </row>
    <row r="647">
      <c r="B647" s="8"/>
      <c r="C647" s="8"/>
      <c r="F647" s="144"/>
      <c r="G647" s="56"/>
    </row>
    <row r="648">
      <c r="B648" s="8"/>
      <c r="C648" s="8"/>
      <c r="F648" s="144"/>
      <c r="G648" s="56"/>
    </row>
    <row r="649">
      <c r="B649" s="8"/>
      <c r="C649" s="8"/>
      <c r="F649" s="144"/>
      <c r="G649" s="56"/>
    </row>
    <row r="650">
      <c r="B650" s="8"/>
      <c r="C650" s="8"/>
      <c r="F650" s="144"/>
      <c r="G650" s="56"/>
    </row>
    <row r="651">
      <c r="B651" s="8"/>
      <c r="C651" s="8"/>
      <c r="F651" s="144"/>
      <c r="G651" s="56"/>
    </row>
    <row r="652">
      <c r="B652" s="8"/>
      <c r="C652" s="8"/>
      <c r="F652" s="144"/>
      <c r="G652" s="56"/>
    </row>
    <row r="653">
      <c r="B653" s="8"/>
      <c r="C653" s="8"/>
      <c r="F653" s="144"/>
      <c r="G653" s="56"/>
    </row>
    <row r="654">
      <c r="B654" s="8"/>
      <c r="C654" s="8"/>
      <c r="F654" s="144"/>
      <c r="G654" s="56"/>
    </row>
    <row r="655">
      <c r="B655" s="8"/>
      <c r="C655" s="8"/>
      <c r="F655" s="144"/>
      <c r="G655" s="56"/>
    </row>
    <row r="656">
      <c r="B656" s="8"/>
      <c r="C656" s="8"/>
      <c r="F656" s="144"/>
      <c r="G656" s="56"/>
    </row>
    <row r="657">
      <c r="B657" s="8"/>
      <c r="C657" s="8"/>
      <c r="F657" s="144"/>
      <c r="G657" s="56"/>
    </row>
    <row r="658">
      <c r="B658" s="8"/>
      <c r="C658" s="8"/>
      <c r="F658" s="144"/>
      <c r="G658" s="56"/>
    </row>
    <row r="659">
      <c r="B659" s="8"/>
      <c r="C659" s="8"/>
      <c r="F659" s="144"/>
      <c r="G659" s="56"/>
    </row>
    <row r="660">
      <c r="B660" s="8"/>
      <c r="C660" s="8"/>
      <c r="F660" s="144"/>
      <c r="G660" s="56"/>
    </row>
    <row r="661">
      <c r="B661" s="8"/>
      <c r="C661" s="8"/>
      <c r="F661" s="144"/>
      <c r="G661" s="56"/>
    </row>
    <row r="662">
      <c r="B662" s="8"/>
      <c r="C662" s="8"/>
      <c r="F662" s="144"/>
      <c r="G662" s="56"/>
    </row>
    <row r="663">
      <c r="B663" s="8"/>
      <c r="C663" s="8"/>
      <c r="F663" s="144"/>
      <c r="G663" s="56"/>
    </row>
    <row r="664">
      <c r="B664" s="8"/>
      <c r="C664" s="8"/>
      <c r="F664" s="144"/>
      <c r="G664" s="56"/>
    </row>
    <row r="665">
      <c r="B665" s="8"/>
      <c r="C665" s="8"/>
      <c r="F665" s="144"/>
      <c r="G665" s="56"/>
    </row>
    <row r="666">
      <c r="B666" s="8"/>
      <c r="C666" s="8"/>
      <c r="F666" s="144"/>
      <c r="G666" s="56"/>
    </row>
    <row r="667">
      <c r="B667" s="8"/>
      <c r="C667" s="8"/>
      <c r="F667" s="144"/>
      <c r="G667" s="56"/>
    </row>
    <row r="668">
      <c r="B668" s="8"/>
      <c r="C668" s="8"/>
      <c r="F668" s="144"/>
      <c r="G668" s="56"/>
    </row>
    <row r="669">
      <c r="B669" s="8"/>
      <c r="C669" s="8"/>
      <c r="F669" s="144"/>
      <c r="G669" s="56"/>
    </row>
    <row r="670">
      <c r="B670" s="8"/>
      <c r="C670" s="8"/>
      <c r="F670" s="144"/>
      <c r="G670" s="56"/>
    </row>
    <row r="671">
      <c r="B671" s="8"/>
      <c r="C671" s="8"/>
      <c r="F671" s="144"/>
      <c r="G671" s="56"/>
    </row>
    <row r="672">
      <c r="B672" s="8"/>
      <c r="C672" s="8"/>
      <c r="F672" s="144"/>
      <c r="G672" s="56"/>
    </row>
    <row r="673">
      <c r="B673" s="8"/>
      <c r="C673" s="8"/>
      <c r="F673" s="144"/>
      <c r="G673" s="56"/>
    </row>
    <row r="674">
      <c r="B674" s="8"/>
      <c r="C674" s="8"/>
      <c r="F674" s="144"/>
      <c r="G674" s="56"/>
    </row>
    <row r="675">
      <c r="B675" s="8"/>
      <c r="C675" s="8"/>
      <c r="F675" s="144"/>
      <c r="G675" s="56"/>
    </row>
    <row r="676">
      <c r="B676" s="8"/>
      <c r="C676" s="8"/>
      <c r="F676" s="144"/>
      <c r="G676" s="56"/>
    </row>
    <row r="677">
      <c r="B677" s="8"/>
      <c r="C677" s="8"/>
      <c r="F677" s="144"/>
      <c r="G677" s="56"/>
    </row>
    <row r="678">
      <c r="B678" s="8"/>
      <c r="C678" s="8"/>
      <c r="F678" s="144"/>
      <c r="G678" s="56"/>
    </row>
    <row r="679">
      <c r="B679" s="8"/>
      <c r="C679" s="8"/>
      <c r="F679" s="144"/>
      <c r="G679" s="56"/>
    </row>
    <row r="680">
      <c r="B680" s="8"/>
      <c r="C680" s="8"/>
      <c r="F680" s="144"/>
      <c r="G680" s="56"/>
    </row>
    <row r="681">
      <c r="B681" s="8"/>
      <c r="C681" s="8"/>
      <c r="F681" s="144"/>
      <c r="G681" s="56"/>
    </row>
    <row r="682">
      <c r="B682" s="8"/>
      <c r="C682" s="8"/>
      <c r="F682" s="144"/>
      <c r="G682" s="56"/>
    </row>
    <row r="683">
      <c r="B683" s="8"/>
      <c r="C683" s="8"/>
      <c r="F683" s="144"/>
      <c r="G683" s="56"/>
    </row>
    <row r="684">
      <c r="B684" s="8"/>
      <c r="C684" s="8"/>
      <c r="F684" s="144"/>
      <c r="G684" s="56"/>
    </row>
    <row r="685">
      <c r="B685" s="8"/>
      <c r="C685" s="8"/>
      <c r="F685" s="144"/>
      <c r="G685" s="56"/>
    </row>
    <row r="686">
      <c r="B686" s="8"/>
      <c r="C686" s="8"/>
      <c r="F686" s="144"/>
      <c r="G686" s="56"/>
    </row>
    <row r="687">
      <c r="B687" s="8"/>
      <c r="C687" s="8"/>
      <c r="F687" s="144"/>
      <c r="G687" s="56"/>
    </row>
    <row r="688">
      <c r="B688" s="8"/>
      <c r="C688" s="8"/>
      <c r="F688" s="144"/>
      <c r="G688" s="56"/>
    </row>
    <row r="689">
      <c r="B689" s="8"/>
      <c r="C689" s="8"/>
      <c r="F689" s="144"/>
      <c r="G689" s="56"/>
    </row>
    <row r="690">
      <c r="B690" s="8"/>
      <c r="C690" s="8"/>
      <c r="F690" s="144"/>
      <c r="G690" s="56"/>
    </row>
    <row r="691">
      <c r="B691" s="8"/>
      <c r="C691" s="8"/>
      <c r="F691" s="144"/>
      <c r="G691" s="56"/>
    </row>
    <row r="692">
      <c r="B692" s="8"/>
      <c r="C692" s="8"/>
      <c r="F692" s="144"/>
      <c r="G692" s="56"/>
    </row>
    <row r="693">
      <c r="B693" s="8"/>
      <c r="C693" s="8"/>
      <c r="F693" s="144"/>
      <c r="G693" s="56"/>
    </row>
    <row r="694">
      <c r="B694" s="8"/>
      <c r="C694" s="8"/>
      <c r="F694" s="144"/>
      <c r="G694" s="56"/>
    </row>
    <row r="695">
      <c r="B695" s="8"/>
      <c r="C695" s="8"/>
      <c r="F695" s="144"/>
      <c r="G695" s="56"/>
    </row>
    <row r="696">
      <c r="B696" s="8"/>
      <c r="C696" s="8"/>
      <c r="F696" s="144"/>
      <c r="G696" s="56"/>
    </row>
    <row r="697">
      <c r="B697" s="8"/>
      <c r="C697" s="8"/>
      <c r="F697" s="144"/>
      <c r="G697" s="56"/>
    </row>
    <row r="698">
      <c r="B698" s="8"/>
      <c r="C698" s="8"/>
      <c r="F698" s="144"/>
      <c r="G698" s="56"/>
    </row>
    <row r="699">
      <c r="B699" s="8"/>
      <c r="C699" s="8"/>
      <c r="F699" s="144"/>
      <c r="G699" s="56"/>
    </row>
    <row r="700">
      <c r="B700" s="8"/>
      <c r="C700" s="8"/>
      <c r="F700" s="144"/>
      <c r="G700" s="56"/>
    </row>
    <row r="701">
      <c r="B701" s="8"/>
      <c r="C701" s="8"/>
      <c r="F701" s="144"/>
      <c r="G701" s="56"/>
    </row>
    <row r="702">
      <c r="B702" s="8"/>
      <c r="C702" s="8"/>
      <c r="F702" s="144"/>
      <c r="G702" s="56"/>
    </row>
    <row r="703">
      <c r="B703" s="8"/>
      <c r="C703" s="8"/>
      <c r="F703" s="144"/>
      <c r="G703" s="56"/>
    </row>
    <row r="704">
      <c r="B704" s="8"/>
      <c r="C704" s="8"/>
      <c r="F704" s="144"/>
      <c r="G704" s="56"/>
    </row>
    <row r="705">
      <c r="B705" s="8"/>
      <c r="C705" s="8"/>
      <c r="F705" s="144"/>
      <c r="G705" s="56"/>
    </row>
    <row r="706">
      <c r="B706" s="8"/>
      <c r="C706" s="8"/>
      <c r="F706" s="144"/>
      <c r="G706" s="56"/>
    </row>
    <row r="707">
      <c r="B707" s="8"/>
      <c r="C707" s="8"/>
      <c r="F707" s="144"/>
      <c r="G707" s="56"/>
    </row>
    <row r="708">
      <c r="B708" s="8"/>
      <c r="C708" s="8"/>
      <c r="F708" s="144"/>
      <c r="G708" s="56"/>
    </row>
    <row r="709">
      <c r="B709" s="8"/>
      <c r="C709" s="8"/>
      <c r="F709" s="144"/>
      <c r="G709" s="56"/>
    </row>
    <row r="710">
      <c r="B710" s="8"/>
      <c r="C710" s="8"/>
      <c r="F710" s="144"/>
      <c r="G710" s="56"/>
    </row>
    <row r="711">
      <c r="B711" s="8"/>
      <c r="C711" s="8"/>
      <c r="F711" s="144"/>
      <c r="G711" s="56"/>
    </row>
    <row r="712">
      <c r="B712" s="8"/>
      <c r="C712" s="8"/>
      <c r="F712" s="144"/>
      <c r="G712" s="56"/>
    </row>
    <row r="713">
      <c r="B713" s="8"/>
      <c r="C713" s="8"/>
      <c r="F713" s="144"/>
      <c r="G713" s="56"/>
    </row>
    <row r="714">
      <c r="B714" s="8"/>
      <c r="C714" s="8"/>
      <c r="F714" s="144"/>
      <c r="G714" s="56"/>
    </row>
    <row r="715">
      <c r="B715" s="8"/>
      <c r="C715" s="8"/>
      <c r="F715" s="144"/>
      <c r="G715" s="56"/>
    </row>
    <row r="716">
      <c r="B716" s="8"/>
      <c r="C716" s="8"/>
      <c r="F716" s="144"/>
      <c r="G716" s="56"/>
    </row>
    <row r="717">
      <c r="B717" s="8"/>
      <c r="C717" s="8"/>
      <c r="F717" s="144"/>
      <c r="G717" s="56"/>
    </row>
    <row r="718">
      <c r="B718" s="8"/>
      <c r="C718" s="8"/>
      <c r="F718" s="144"/>
      <c r="G718" s="56"/>
    </row>
    <row r="719">
      <c r="B719" s="8"/>
      <c r="C719" s="8"/>
      <c r="F719" s="144"/>
      <c r="G719" s="56"/>
    </row>
    <row r="720">
      <c r="B720" s="8"/>
      <c r="C720" s="8"/>
      <c r="F720" s="144"/>
      <c r="G720" s="56"/>
    </row>
    <row r="721">
      <c r="B721" s="8"/>
      <c r="C721" s="8"/>
      <c r="F721" s="144"/>
      <c r="G721" s="56"/>
    </row>
    <row r="722">
      <c r="B722" s="8"/>
      <c r="C722" s="8"/>
      <c r="F722" s="144"/>
      <c r="G722" s="56"/>
    </row>
    <row r="723">
      <c r="B723" s="8"/>
      <c r="C723" s="8"/>
      <c r="F723" s="144"/>
      <c r="G723" s="56"/>
    </row>
    <row r="724">
      <c r="B724" s="8"/>
      <c r="C724" s="8"/>
      <c r="F724" s="144"/>
      <c r="G724" s="56"/>
    </row>
    <row r="725">
      <c r="B725" s="8"/>
      <c r="C725" s="8"/>
      <c r="F725" s="144"/>
      <c r="G725" s="56"/>
    </row>
    <row r="726">
      <c r="B726" s="8"/>
      <c r="C726" s="8"/>
      <c r="F726" s="144"/>
      <c r="G726" s="56"/>
    </row>
    <row r="727">
      <c r="B727" s="8"/>
      <c r="C727" s="8"/>
      <c r="F727" s="144"/>
      <c r="G727" s="56"/>
    </row>
    <row r="728">
      <c r="B728" s="8"/>
      <c r="C728" s="8"/>
      <c r="F728" s="144"/>
      <c r="G728" s="56"/>
    </row>
    <row r="729">
      <c r="B729" s="8"/>
      <c r="C729" s="8"/>
      <c r="F729" s="144"/>
      <c r="G729" s="56"/>
    </row>
    <row r="730">
      <c r="B730" s="8"/>
      <c r="C730" s="8"/>
      <c r="F730" s="144"/>
      <c r="G730" s="56"/>
    </row>
    <row r="731">
      <c r="B731" s="8"/>
      <c r="C731" s="8"/>
      <c r="F731" s="144"/>
      <c r="G731" s="56"/>
    </row>
    <row r="732">
      <c r="B732" s="8"/>
      <c r="C732" s="8"/>
      <c r="F732" s="144"/>
      <c r="G732" s="56"/>
    </row>
    <row r="733">
      <c r="B733" s="8"/>
      <c r="C733" s="8"/>
      <c r="F733" s="144"/>
      <c r="G733" s="56"/>
    </row>
    <row r="734">
      <c r="B734" s="8"/>
      <c r="C734" s="8"/>
      <c r="F734" s="144"/>
      <c r="G734" s="56"/>
    </row>
    <row r="735">
      <c r="B735" s="8"/>
      <c r="C735" s="8"/>
      <c r="F735" s="144"/>
      <c r="G735" s="56"/>
    </row>
    <row r="736">
      <c r="B736" s="8"/>
      <c r="C736" s="8"/>
      <c r="F736" s="144"/>
      <c r="G736" s="56"/>
    </row>
    <row r="737">
      <c r="B737" s="8"/>
      <c r="C737" s="8"/>
      <c r="F737" s="144"/>
      <c r="G737" s="56"/>
    </row>
    <row r="738">
      <c r="B738" s="8"/>
      <c r="C738" s="8"/>
      <c r="F738" s="144"/>
      <c r="G738" s="56"/>
    </row>
    <row r="739">
      <c r="B739" s="8"/>
      <c r="C739" s="8"/>
      <c r="F739" s="144"/>
      <c r="G739" s="56"/>
    </row>
    <row r="740">
      <c r="B740" s="8"/>
      <c r="C740" s="8"/>
      <c r="F740" s="144"/>
      <c r="G740" s="56"/>
    </row>
    <row r="741">
      <c r="B741" s="8"/>
      <c r="C741" s="8"/>
      <c r="F741" s="144"/>
      <c r="G741" s="56"/>
    </row>
    <row r="742">
      <c r="B742" s="8"/>
      <c r="C742" s="8"/>
      <c r="F742" s="144"/>
      <c r="G742" s="56"/>
    </row>
    <row r="743">
      <c r="B743" s="8"/>
      <c r="C743" s="8"/>
      <c r="F743" s="144"/>
      <c r="G743" s="56"/>
    </row>
    <row r="744">
      <c r="B744" s="8"/>
      <c r="C744" s="8"/>
      <c r="F744" s="144"/>
      <c r="G744" s="56"/>
    </row>
    <row r="745">
      <c r="B745" s="8"/>
      <c r="C745" s="8"/>
      <c r="F745" s="144"/>
      <c r="G745" s="56"/>
    </row>
    <row r="746">
      <c r="B746" s="8"/>
      <c r="C746" s="8"/>
      <c r="F746" s="144"/>
      <c r="G746" s="56"/>
    </row>
    <row r="747">
      <c r="B747" s="8"/>
      <c r="C747" s="8"/>
      <c r="F747" s="144"/>
      <c r="G747" s="56"/>
    </row>
    <row r="748">
      <c r="B748" s="8"/>
      <c r="C748" s="8"/>
      <c r="F748" s="144"/>
      <c r="G748" s="56"/>
    </row>
    <row r="749">
      <c r="B749" s="8"/>
      <c r="C749" s="8"/>
      <c r="F749" s="144"/>
      <c r="G749" s="56"/>
    </row>
    <row r="750">
      <c r="B750" s="8"/>
      <c r="C750" s="8"/>
      <c r="F750" s="144"/>
      <c r="G750" s="56"/>
    </row>
    <row r="751">
      <c r="B751" s="8"/>
      <c r="C751" s="8"/>
      <c r="F751" s="144"/>
      <c r="G751" s="56"/>
    </row>
    <row r="752">
      <c r="B752" s="8"/>
      <c r="C752" s="8"/>
      <c r="F752" s="144"/>
      <c r="G752" s="56"/>
    </row>
    <row r="753">
      <c r="B753" s="8"/>
      <c r="C753" s="8"/>
      <c r="F753" s="144"/>
      <c r="G753" s="56"/>
    </row>
    <row r="754">
      <c r="B754" s="8"/>
      <c r="C754" s="8"/>
      <c r="F754" s="144"/>
      <c r="G754" s="56"/>
    </row>
    <row r="755">
      <c r="B755" s="8"/>
      <c r="C755" s="8"/>
      <c r="F755" s="144"/>
      <c r="G755" s="56"/>
    </row>
    <row r="756">
      <c r="B756" s="8"/>
      <c r="C756" s="8"/>
      <c r="F756" s="144"/>
      <c r="G756" s="56"/>
    </row>
    <row r="757">
      <c r="B757" s="8"/>
      <c r="C757" s="8"/>
      <c r="F757" s="144"/>
      <c r="G757" s="56"/>
    </row>
    <row r="758">
      <c r="B758" s="8"/>
      <c r="C758" s="8"/>
      <c r="F758" s="144"/>
      <c r="G758" s="56"/>
    </row>
    <row r="759">
      <c r="B759" s="8"/>
      <c r="C759" s="8"/>
      <c r="F759" s="144"/>
      <c r="G759" s="56"/>
    </row>
    <row r="760">
      <c r="B760" s="8"/>
      <c r="C760" s="8"/>
      <c r="F760" s="144"/>
      <c r="G760" s="56"/>
    </row>
    <row r="761">
      <c r="B761" s="8"/>
      <c r="C761" s="8"/>
      <c r="F761" s="144"/>
      <c r="G761" s="56"/>
    </row>
    <row r="762">
      <c r="B762" s="8"/>
      <c r="C762" s="8"/>
      <c r="F762" s="144"/>
      <c r="G762" s="56"/>
    </row>
    <row r="763">
      <c r="B763" s="8"/>
      <c r="C763" s="8"/>
      <c r="F763" s="144"/>
      <c r="G763" s="56"/>
    </row>
    <row r="764">
      <c r="B764" s="8"/>
      <c r="C764" s="8"/>
      <c r="F764" s="144"/>
      <c r="G764" s="56"/>
    </row>
    <row r="765">
      <c r="B765" s="8"/>
      <c r="C765" s="8"/>
      <c r="F765" s="144"/>
      <c r="G765" s="56"/>
    </row>
    <row r="766">
      <c r="B766" s="8"/>
      <c r="C766" s="8"/>
      <c r="F766" s="144"/>
      <c r="G766" s="56"/>
    </row>
    <row r="767">
      <c r="B767" s="8"/>
      <c r="C767" s="8"/>
      <c r="F767" s="144"/>
      <c r="G767" s="56"/>
    </row>
    <row r="768">
      <c r="B768" s="8"/>
      <c r="C768" s="8"/>
      <c r="F768" s="144"/>
      <c r="G768" s="56"/>
    </row>
    <row r="769">
      <c r="B769" s="8"/>
      <c r="C769" s="8"/>
      <c r="F769" s="144"/>
      <c r="G769" s="56"/>
    </row>
    <row r="770">
      <c r="B770" s="8"/>
      <c r="C770" s="8"/>
      <c r="F770" s="144"/>
      <c r="G770" s="56"/>
    </row>
    <row r="771">
      <c r="B771" s="8"/>
      <c r="C771" s="8"/>
      <c r="F771" s="144"/>
      <c r="G771" s="56"/>
    </row>
    <row r="772">
      <c r="B772" s="8"/>
      <c r="C772" s="8"/>
      <c r="F772" s="144"/>
      <c r="G772" s="56"/>
    </row>
    <row r="773">
      <c r="B773" s="8"/>
      <c r="C773" s="8"/>
      <c r="F773" s="144"/>
      <c r="G773" s="56"/>
    </row>
    <row r="774">
      <c r="B774" s="8"/>
      <c r="C774" s="8"/>
      <c r="F774" s="144"/>
      <c r="G774" s="56"/>
    </row>
    <row r="775">
      <c r="B775" s="8"/>
      <c r="C775" s="8"/>
      <c r="F775" s="144"/>
      <c r="G775" s="56"/>
    </row>
    <row r="776">
      <c r="B776" s="8"/>
      <c r="C776" s="8"/>
      <c r="F776" s="144"/>
      <c r="G776" s="56"/>
    </row>
    <row r="777">
      <c r="B777" s="8"/>
      <c r="C777" s="8"/>
      <c r="F777" s="144"/>
      <c r="G777" s="56"/>
    </row>
    <row r="778">
      <c r="B778" s="8"/>
      <c r="C778" s="8"/>
      <c r="F778" s="144"/>
      <c r="G778" s="56"/>
    </row>
    <row r="779">
      <c r="B779" s="8"/>
      <c r="C779" s="8"/>
      <c r="F779" s="144"/>
      <c r="G779" s="56"/>
    </row>
    <row r="780">
      <c r="B780" s="8"/>
      <c r="C780" s="8"/>
      <c r="F780" s="144"/>
      <c r="G780" s="56"/>
    </row>
    <row r="781">
      <c r="B781" s="8"/>
      <c r="C781" s="8"/>
      <c r="F781" s="144"/>
      <c r="G781" s="56"/>
    </row>
    <row r="782">
      <c r="B782" s="8"/>
      <c r="C782" s="8"/>
      <c r="F782" s="144"/>
      <c r="G782" s="56"/>
    </row>
    <row r="783">
      <c r="B783" s="8"/>
      <c r="C783" s="8"/>
      <c r="F783" s="144"/>
      <c r="G783" s="56"/>
    </row>
    <row r="784">
      <c r="B784" s="8"/>
      <c r="C784" s="8"/>
      <c r="F784" s="144"/>
      <c r="G784" s="56"/>
    </row>
    <row r="785">
      <c r="B785" s="8"/>
      <c r="C785" s="8"/>
      <c r="F785" s="144"/>
      <c r="G785" s="56"/>
    </row>
    <row r="786">
      <c r="B786" s="8"/>
      <c r="C786" s="8"/>
      <c r="F786" s="144"/>
      <c r="G786" s="56"/>
    </row>
    <row r="787">
      <c r="B787" s="8"/>
      <c r="C787" s="8"/>
      <c r="F787" s="144"/>
      <c r="G787" s="56"/>
    </row>
    <row r="788">
      <c r="B788" s="8"/>
      <c r="C788" s="8"/>
      <c r="F788" s="144"/>
      <c r="G788" s="56"/>
    </row>
    <row r="789">
      <c r="B789" s="8"/>
      <c r="C789" s="8"/>
      <c r="F789" s="144"/>
      <c r="G789" s="56"/>
    </row>
    <row r="790">
      <c r="B790" s="8"/>
      <c r="C790" s="8"/>
      <c r="F790" s="144"/>
      <c r="G790" s="56"/>
    </row>
    <row r="791">
      <c r="B791" s="8"/>
      <c r="C791" s="8"/>
      <c r="F791" s="144"/>
      <c r="G791" s="56"/>
    </row>
    <row r="792">
      <c r="B792" s="8"/>
      <c r="C792" s="8"/>
      <c r="F792" s="144"/>
      <c r="G792" s="56"/>
    </row>
    <row r="793">
      <c r="B793" s="8"/>
      <c r="C793" s="8"/>
      <c r="F793" s="144"/>
      <c r="G793" s="56"/>
    </row>
    <row r="794">
      <c r="B794" s="8"/>
      <c r="C794" s="8"/>
      <c r="F794" s="144"/>
      <c r="G794" s="56"/>
    </row>
    <row r="795">
      <c r="B795" s="8"/>
      <c r="C795" s="8"/>
      <c r="F795" s="144"/>
      <c r="G795" s="56"/>
    </row>
    <row r="796">
      <c r="B796" s="8"/>
      <c r="C796" s="8"/>
      <c r="F796" s="144"/>
      <c r="G796" s="56"/>
    </row>
    <row r="797">
      <c r="B797" s="8"/>
      <c r="C797" s="8"/>
      <c r="F797" s="144"/>
      <c r="G797" s="56"/>
    </row>
    <row r="798">
      <c r="B798" s="8"/>
      <c r="C798" s="8"/>
      <c r="F798" s="144"/>
      <c r="G798" s="56"/>
    </row>
    <row r="799">
      <c r="B799" s="8"/>
      <c r="C799" s="8"/>
      <c r="F799" s="144"/>
      <c r="G799" s="56"/>
    </row>
    <row r="800">
      <c r="B800" s="8"/>
      <c r="C800" s="8"/>
      <c r="F800" s="144"/>
      <c r="G800" s="56"/>
    </row>
    <row r="801">
      <c r="B801" s="8"/>
      <c r="C801" s="8"/>
      <c r="F801" s="144"/>
      <c r="G801" s="56"/>
    </row>
    <row r="802">
      <c r="B802" s="8"/>
      <c r="C802" s="8"/>
      <c r="F802" s="144"/>
      <c r="G802" s="56"/>
    </row>
    <row r="803">
      <c r="B803" s="8"/>
      <c r="C803" s="8"/>
      <c r="F803" s="144"/>
      <c r="G803" s="56"/>
    </row>
    <row r="804">
      <c r="B804" s="8"/>
      <c r="C804" s="8"/>
      <c r="F804" s="144"/>
      <c r="G804" s="56"/>
    </row>
    <row r="805">
      <c r="B805" s="8"/>
      <c r="C805" s="8"/>
      <c r="F805" s="144"/>
      <c r="G805" s="56"/>
    </row>
    <row r="806">
      <c r="B806" s="8"/>
      <c r="C806" s="8"/>
      <c r="F806" s="144"/>
      <c r="G806" s="56"/>
    </row>
    <row r="807">
      <c r="B807" s="8"/>
      <c r="C807" s="8"/>
      <c r="F807" s="144"/>
      <c r="G807" s="56"/>
    </row>
    <row r="808">
      <c r="B808" s="8"/>
      <c r="C808" s="8"/>
      <c r="F808" s="144"/>
      <c r="G808" s="56"/>
    </row>
    <row r="809">
      <c r="B809" s="8"/>
      <c r="C809" s="8"/>
      <c r="F809" s="144"/>
      <c r="G809" s="56"/>
    </row>
    <row r="810">
      <c r="B810" s="8"/>
      <c r="C810" s="8"/>
      <c r="F810" s="144"/>
      <c r="G810" s="56"/>
    </row>
    <row r="811">
      <c r="B811" s="8"/>
      <c r="C811" s="8"/>
      <c r="F811" s="144"/>
      <c r="G811" s="56"/>
    </row>
    <row r="812">
      <c r="B812" s="8"/>
      <c r="C812" s="8"/>
      <c r="F812" s="144"/>
      <c r="G812" s="56"/>
    </row>
    <row r="813">
      <c r="B813" s="8"/>
      <c r="C813" s="8"/>
      <c r="F813" s="144"/>
      <c r="G813" s="56"/>
    </row>
    <row r="814">
      <c r="B814" s="8"/>
      <c r="C814" s="8"/>
      <c r="F814" s="144"/>
      <c r="G814" s="56"/>
    </row>
    <row r="815">
      <c r="B815" s="8"/>
      <c r="C815" s="8"/>
      <c r="F815" s="144"/>
      <c r="G815" s="56"/>
    </row>
    <row r="816">
      <c r="B816" s="8"/>
      <c r="C816" s="8"/>
      <c r="F816" s="144"/>
      <c r="G816" s="56"/>
    </row>
    <row r="817">
      <c r="B817" s="8"/>
      <c r="C817" s="8"/>
      <c r="F817" s="144"/>
      <c r="G817" s="56"/>
    </row>
    <row r="818">
      <c r="B818" s="8"/>
      <c r="C818" s="8"/>
      <c r="F818" s="144"/>
      <c r="G818" s="56"/>
    </row>
    <row r="819">
      <c r="B819" s="8"/>
      <c r="C819" s="8"/>
      <c r="F819" s="144"/>
      <c r="G819" s="56"/>
    </row>
    <row r="820">
      <c r="B820" s="8"/>
      <c r="C820" s="8"/>
      <c r="F820" s="144"/>
      <c r="G820" s="56"/>
    </row>
    <row r="821">
      <c r="B821" s="8"/>
      <c r="C821" s="8"/>
      <c r="F821" s="144"/>
      <c r="G821" s="56"/>
    </row>
    <row r="822">
      <c r="B822" s="8"/>
      <c r="C822" s="8"/>
      <c r="F822" s="144"/>
      <c r="G822" s="56"/>
    </row>
    <row r="823">
      <c r="B823" s="8"/>
      <c r="C823" s="8"/>
      <c r="F823" s="144"/>
      <c r="G823" s="56"/>
    </row>
    <row r="824">
      <c r="B824" s="8"/>
      <c r="C824" s="8"/>
      <c r="F824" s="144"/>
      <c r="G824" s="56"/>
    </row>
    <row r="825">
      <c r="B825" s="8"/>
      <c r="C825" s="8"/>
      <c r="F825" s="144"/>
      <c r="G825" s="56"/>
    </row>
    <row r="826">
      <c r="B826" s="8"/>
      <c r="C826" s="8"/>
      <c r="F826" s="144"/>
      <c r="G826" s="56"/>
    </row>
    <row r="827">
      <c r="B827" s="8"/>
      <c r="C827" s="8"/>
      <c r="F827" s="144"/>
      <c r="G827" s="56"/>
    </row>
    <row r="828">
      <c r="B828" s="8"/>
      <c r="C828" s="8"/>
      <c r="F828" s="144"/>
      <c r="G828" s="56"/>
    </row>
    <row r="829">
      <c r="B829" s="8"/>
      <c r="C829" s="8"/>
      <c r="F829" s="144"/>
      <c r="G829" s="56"/>
    </row>
    <row r="830">
      <c r="B830" s="8"/>
      <c r="C830" s="8"/>
      <c r="F830" s="144"/>
      <c r="G830" s="56"/>
    </row>
    <row r="831">
      <c r="B831" s="8"/>
      <c r="C831" s="8"/>
      <c r="F831" s="144"/>
      <c r="G831" s="56"/>
    </row>
    <row r="832">
      <c r="B832" s="8"/>
      <c r="C832" s="8"/>
      <c r="F832" s="144"/>
      <c r="G832" s="56"/>
    </row>
    <row r="833">
      <c r="B833" s="8"/>
      <c r="C833" s="8"/>
      <c r="F833" s="144"/>
      <c r="G833" s="56"/>
    </row>
    <row r="834">
      <c r="B834" s="8"/>
      <c r="C834" s="8"/>
      <c r="F834" s="144"/>
      <c r="G834" s="56"/>
    </row>
    <row r="835">
      <c r="B835" s="8"/>
      <c r="C835" s="8"/>
      <c r="F835" s="144"/>
      <c r="G835" s="56"/>
    </row>
    <row r="836">
      <c r="B836" s="8"/>
      <c r="C836" s="8"/>
      <c r="F836" s="144"/>
      <c r="G836" s="56"/>
    </row>
    <row r="837">
      <c r="B837" s="8"/>
      <c r="C837" s="8"/>
      <c r="F837" s="144"/>
      <c r="G837" s="56"/>
    </row>
    <row r="838">
      <c r="B838" s="8"/>
      <c r="C838" s="8"/>
      <c r="F838" s="144"/>
      <c r="G838" s="56"/>
    </row>
    <row r="839">
      <c r="B839" s="8"/>
      <c r="C839" s="8"/>
      <c r="F839" s="144"/>
      <c r="G839" s="56"/>
    </row>
    <row r="840">
      <c r="B840" s="8"/>
      <c r="C840" s="8"/>
      <c r="F840" s="144"/>
      <c r="G840" s="56"/>
    </row>
    <row r="841">
      <c r="B841" s="8"/>
      <c r="C841" s="8"/>
      <c r="F841" s="144"/>
      <c r="G841" s="56"/>
    </row>
    <row r="842">
      <c r="B842" s="8"/>
      <c r="C842" s="8"/>
      <c r="F842" s="144"/>
      <c r="G842" s="56"/>
    </row>
    <row r="843">
      <c r="B843" s="8"/>
      <c r="C843" s="8"/>
      <c r="F843" s="144"/>
      <c r="G843" s="56"/>
    </row>
    <row r="844">
      <c r="B844" s="8"/>
      <c r="C844" s="8"/>
      <c r="F844" s="144"/>
      <c r="G844" s="56"/>
    </row>
    <row r="845">
      <c r="B845" s="8"/>
      <c r="C845" s="8"/>
      <c r="F845" s="144"/>
      <c r="G845" s="56"/>
    </row>
    <row r="846">
      <c r="B846" s="8"/>
      <c r="C846" s="8"/>
      <c r="F846" s="144"/>
      <c r="G846" s="56"/>
    </row>
    <row r="847">
      <c r="B847" s="8"/>
      <c r="C847" s="8"/>
      <c r="F847" s="144"/>
      <c r="G847" s="56"/>
    </row>
    <row r="848">
      <c r="B848" s="8"/>
      <c r="C848" s="8"/>
      <c r="F848" s="144"/>
      <c r="G848" s="56"/>
    </row>
    <row r="849">
      <c r="B849" s="8"/>
      <c r="C849" s="8"/>
      <c r="F849" s="144"/>
      <c r="G849" s="56"/>
    </row>
    <row r="850">
      <c r="B850" s="8"/>
      <c r="C850" s="8"/>
      <c r="F850" s="144"/>
      <c r="G850" s="56"/>
    </row>
    <row r="851">
      <c r="B851" s="8"/>
      <c r="C851" s="8"/>
      <c r="F851" s="144"/>
      <c r="G851" s="56"/>
    </row>
    <row r="852">
      <c r="B852" s="8"/>
      <c r="C852" s="8"/>
      <c r="F852" s="144"/>
      <c r="G852" s="56"/>
    </row>
    <row r="853">
      <c r="B853" s="8"/>
      <c r="C853" s="8"/>
      <c r="F853" s="144"/>
      <c r="G853" s="56"/>
    </row>
    <row r="854">
      <c r="B854" s="8"/>
      <c r="C854" s="8"/>
      <c r="F854" s="144"/>
      <c r="G854" s="56"/>
    </row>
    <row r="855">
      <c r="B855" s="8"/>
      <c r="C855" s="8"/>
      <c r="F855" s="144"/>
      <c r="G855" s="56"/>
    </row>
    <row r="856">
      <c r="B856" s="8"/>
      <c r="C856" s="8"/>
      <c r="F856" s="144"/>
      <c r="G856" s="56"/>
    </row>
    <row r="857">
      <c r="B857" s="8"/>
      <c r="C857" s="8"/>
      <c r="F857" s="144"/>
      <c r="G857" s="56"/>
    </row>
    <row r="858">
      <c r="B858" s="8"/>
      <c r="C858" s="8"/>
      <c r="F858" s="144"/>
      <c r="G858" s="56"/>
    </row>
    <row r="859">
      <c r="B859" s="8"/>
      <c r="C859" s="8"/>
      <c r="F859" s="144"/>
      <c r="G859" s="56"/>
    </row>
    <row r="860">
      <c r="B860" s="8"/>
      <c r="C860" s="8"/>
      <c r="F860" s="144"/>
      <c r="G860" s="56"/>
    </row>
    <row r="861">
      <c r="B861" s="8"/>
      <c r="C861" s="8"/>
      <c r="F861" s="144"/>
      <c r="G861" s="56"/>
    </row>
    <row r="862">
      <c r="B862" s="8"/>
      <c r="C862" s="8"/>
      <c r="F862" s="144"/>
      <c r="G862" s="56"/>
    </row>
    <row r="863">
      <c r="B863" s="8"/>
      <c r="C863" s="8"/>
      <c r="F863" s="144"/>
      <c r="G863" s="56"/>
    </row>
    <row r="864">
      <c r="B864" s="8"/>
      <c r="C864" s="8"/>
      <c r="F864" s="144"/>
      <c r="G864" s="56"/>
    </row>
    <row r="865">
      <c r="B865" s="8"/>
      <c r="C865" s="8"/>
      <c r="F865" s="144"/>
      <c r="G865" s="56"/>
    </row>
    <row r="866">
      <c r="B866" s="8"/>
      <c r="C866" s="8"/>
      <c r="F866" s="144"/>
      <c r="G866" s="56"/>
    </row>
    <row r="867">
      <c r="B867" s="8"/>
      <c r="C867" s="8"/>
      <c r="F867" s="144"/>
      <c r="G867" s="56"/>
    </row>
    <row r="868">
      <c r="B868" s="8"/>
      <c r="C868" s="8"/>
      <c r="F868" s="144"/>
      <c r="G868" s="56"/>
    </row>
    <row r="869">
      <c r="B869" s="8"/>
      <c r="C869" s="8"/>
      <c r="F869" s="144"/>
      <c r="G869" s="56"/>
    </row>
    <row r="870">
      <c r="B870" s="8"/>
      <c r="C870" s="8"/>
      <c r="F870" s="144"/>
      <c r="G870" s="56"/>
    </row>
    <row r="871">
      <c r="B871" s="8"/>
      <c r="C871" s="8"/>
      <c r="F871" s="144"/>
      <c r="G871" s="56"/>
    </row>
    <row r="872">
      <c r="B872" s="8"/>
      <c r="C872" s="8"/>
      <c r="F872" s="144"/>
      <c r="G872" s="56"/>
    </row>
    <row r="873">
      <c r="B873" s="8"/>
      <c r="C873" s="8"/>
      <c r="F873" s="144"/>
      <c r="G873" s="56"/>
    </row>
    <row r="874">
      <c r="B874" s="8"/>
      <c r="C874" s="8"/>
      <c r="F874" s="144"/>
      <c r="G874" s="56"/>
    </row>
    <row r="875">
      <c r="B875" s="8"/>
      <c r="C875" s="8"/>
      <c r="F875" s="144"/>
      <c r="G875" s="56"/>
    </row>
    <row r="876">
      <c r="B876" s="8"/>
      <c r="C876" s="8"/>
      <c r="F876" s="144"/>
      <c r="G876" s="56"/>
    </row>
    <row r="877">
      <c r="B877" s="8"/>
      <c r="C877" s="8"/>
      <c r="F877" s="144"/>
      <c r="G877" s="56"/>
    </row>
    <row r="878">
      <c r="B878" s="8"/>
      <c r="C878" s="8"/>
      <c r="F878" s="144"/>
      <c r="G878" s="56"/>
    </row>
    <row r="879">
      <c r="B879" s="8"/>
      <c r="C879" s="8"/>
      <c r="F879" s="144"/>
      <c r="G879" s="56"/>
    </row>
    <row r="880">
      <c r="B880" s="8"/>
      <c r="C880" s="8"/>
      <c r="F880" s="144"/>
      <c r="G880" s="56"/>
    </row>
    <row r="881">
      <c r="B881" s="8"/>
      <c r="C881" s="8"/>
      <c r="F881" s="144"/>
      <c r="G881" s="56"/>
    </row>
    <row r="882">
      <c r="B882" s="8"/>
      <c r="C882" s="8"/>
      <c r="F882" s="144"/>
      <c r="G882" s="56"/>
    </row>
    <row r="883">
      <c r="B883" s="8"/>
      <c r="C883" s="8"/>
      <c r="F883" s="144"/>
      <c r="G883" s="56"/>
    </row>
    <row r="884">
      <c r="B884" s="8"/>
      <c r="C884" s="8"/>
      <c r="F884" s="144"/>
      <c r="G884" s="56"/>
    </row>
    <row r="885">
      <c r="B885" s="8"/>
      <c r="C885" s="8"/>
      <c r="F885" s="144"/>
      <c r="G885" s="56"/>
    </row>
    <row r="886">
      <c r="B886" s="8"/>
      <c r="C886" s="8"/>
      <c r="F886" s="144"/>
      <c r="G886" s="56"/>
    </row>
    <row r="887">
      <c r="B887" s="8"/>
      <c r="C887" s="8"/>
      <c r="F887" s="144"/>
      <c r="G887" s="56"/>
    </row>
    <row r="888">
      <c r="B888" s="8"/>
      <c r="C888" s="8"/>
      <c r="F888" s="144"/>
      <c r="G888" s="56"/>
    </row>
    <row r="889">
      <c r="B889" s="8"/>
      <c r="C889" s="8"/>
      <c r="F889" s="144"/>
      <c r="G889" s="56"/>
    </row>
    <row r="890">
      <c r="B890" s="8"/>
      <c r="C890" s="8"/>
      <c r="F890" s="144"/>
      <c r="G890" s="56"/>
    </row>
    <row r="891">
      <c r="B891" s="8"/>
      <c r="C891" s="8"/>
      <c r="F891" s="144"/>
      <c r="G891" s="56"/>
    </row>
    <row r="892">
      <c r="B892" s="8"/>
      <c r="C892" s="8"/>
      <c r="F892" s="144"/>
      <c r="G892" s="56"/>
    </row>
    <row r="893">
      <c r="B893" s="8"/>
      <c r="C893" s="8"/>
      <c r="F893" s="144"/>
      <c r="G893" s="56"/>
    </row>
    <row r="894">
      <c r="B894" s="8"/>
      <c r="C894" s="8"/>
      <c r="F894" s="144"/>
      <c r="G894" s="56"/>
    </row>
    <row r="895">
      <c r="B895" s="8"/>
      <c r="C895" s="8"/>
      <c r="F895" s="144"/>
      <c r="G895" s="56"/>
    </row>
    <row r="896">
      <c r="B896" s="8"/>
      <c r="C896" s="8"/>
      <c r="F896" s="144"/>
      <c r="G896" s="56"/>
    </row>
    <row r="897">
      <c r="B897" s="8"/>
      <c r="C897" s="8"/>
      <c r="F897" s="144"/>
      <c r="G897" s="56"/>
    </row>
    <row r="898">
      <c r="B898" s="8"/>
      <c r="C898" s="8"/>
      <c r="F898" s="144"/>
      <c r="G898" s="56"/>
    </row>
    <row r="899">
      <c r="B899" s="8"/>
      <c r="C899" s="8"/>
      <c r="F899" s="144"/>
      <c r="G899" s="56"/>
    </row>
    <row r="900">
      <c r="B900" s="8"/>
      <c r="C900" s="8"/>
      <c r="F900" s="144"/>
      <c r="G900" s="56"/>
    </row>
    <row r="901">
      <c r="B901" s="8"/>
      <c r="C901" s="8"/>
      <c r="F901" s="144"/>
      <c r="G901" s="56"/>
    </row>
    <row r="902">
      <c r="B902" s="8"/>
      <c r="C902" s="8"/>
      <c r="F902" s="144"/>
      <c r="G902" s="56"/>
    </row>
    <row r="903">
      <c r="B903" s="8"/>
      <c r="C903" s="8"/>
      <c r="F903" s="144"/>
      <c r="G903" s="56"/>
    </row>
    <row r="904">
      <c r="B904" s="8"/>
      <c r="C904" s="8"/>
      <c r="F904" s="144"/>
      <c r="G904" s="56"/>
    </row>
    <row r="905">
      <c r="B905" s="8"/>
      <c r="C905" s="8"/>
      <c r="F905" s="144"/>
      <c r="G905" s="56"/>
    </row>
    <row r="906">
      <c r="B906" s="8"/>
      <c r="C906" s="8"/>
      <c r="F906" s="144"/>
      <c r="G906" s="56"/>
    </row>
    <row r="907">
      <c r="B907" s="8"/>
      <c r="C907" s="8"/>
      <c r="F907" s="144"/>
      <c r="G907" s="56"/>
    </row>
    <row r="908">
      <c r="B908" s="8"/>
      <c r="C908" s="8"/>
      <c r="F908" s="144"/>
      <c r="G908" s="56"/>
    </row>
    <row r="909">
      <c r="B909" s="8"/>
      <c r="C909" s="8"/>
      <c r="F909" s="144"/>
      <c r="G909" s="56"/>
    </row>
    <row r="910">
      <c r="B910" s="8"/>
      <c r="C910" s="8"/>
      <c r="F910" s="144"/>
      <c r="G910" s="56"/>
    </row>
    <row r="911">
      <c r="B911" s="8"/>
      <c r="C911" s="8"/>
      <c r="F911" s="144"/>
      <c r="G911" s="56"/>
    </row>
    <row r="912">
      <c r="B912" s="8"/>
      <c r="C912" s="8"/>
      <c r="F912" s="144"/>
      <c r="G912" s="56"/>
    </row>
    <row r="913">
      <c r="B913" s="8"/>
      <c r="C913" s="8"/>
      <c r="F913" s="144"/>
      <c r="G913" s="56"/>
    </row>
    <row r="914">
      <c r="B914" s="8"/>
      <c r="C914" s="8"/>
      <c r="F914" s="144"/>
      <c r="G914" s="56"/>
    </row>
    <row r="915">
      <c r="B915" s="8"/>
      <c r="C915" s="8"/>
      <c r="F915" s="144"/>
      <c r="G915" s="56"/>
    </row>
    <row r="916">
      <c r="B916" s="8"/>
      <c r="C916" s="8"/>
      <c r="F916" s="144"/>
      <c r="G916" s="56"/>
    </row>
    <row r="917">
      <c r="B917" s="8"/>
      <c r="C917" s="8"/>
      <c r="F917" s="144"/>
      <c r="G917" s="56"/>
    </row>
    <row r="918">
      <c r="B918" s="8"/>
      <c r="C918" s="8"/>
      <c r="F918" s="144"/>
      <c r="G918" s="56"/>
    </row>
    <row r="919">
      <c r="B919" s="8"/>
      <c r="C919" s="8"/>
      <c r="F919" s="144"/>
      <c r="G919" s="56"/>
    </row>
    <row r="920">
      <c r="B920" s="8"/>
      <c r="C920" s="8"/>
      <c r="F920" s="144"/>
      <c r="G920" s="56"/>
    </row>
    <row r="921">
      <c r="B921" s="8"/>
      <c r="C921" s="8"/>
      <c r="F921" s="144"/>
      <c r="G921" s="56"/>
    </row>
    <row r="922">
      <c r="B922" s="8"/>
      <c r="C922" s="8"/>
      <c r="F922" s="144"/>
      <c r="G922" s="56"/>
    </row>
    <row r="923">
      <c r="B923" s="8"/>
      <c r="C923" s="8"/>
      <c r="F923" s="144"/>
      <c r="G923" s="56"/>
    </row>
    <row r="924">
      <c r="B924" s="8"/>
      <c r="C924" s="8"/>
      <c r="F924" s="144"/>
      <c r="G924" s="56"/>
    </row>
    <row r="925">
      <c r="B925" s="8"/>
      <c r="C925" s="8"/>
      <c r="F925" s="144"/>
      <c r="G925" s="56"/>
    </row>
    <row r="926">
      <c r="B926" s="8"/>
      <c r="C926" s="8"/>
      <c r="F926" s="144"/>
      <c r="G926" s="56"/>
    </row>
    <row r="927">
      <c r="B927" s="8"/>
      <c r="C927" s="8"/>
      <c r="F927" s="144"/>
      <c r="G927" s="56"/>
    </row>
    <row r="928">
      <c r="B928" s="8"/>
      <c r="C928" s="8"/>
      <c r="F928" s="144"/>
      <c r="G928" s="56"/>
    </row>
    <row r="929">
      <c r="B929" s="8"/>
      <c r="C929" s="8"/>
      <c r="F929" s="144"/>
      <c r="G929" s="56"/>
    </row>
    <row r="930">
      <c r="B930" s="8"/>
      <c r="C930" s="8"/>
      <c r="F930" s="144"/>
      <c r="G930" s="56"/>
    </row>
    <row r="931">
      <c r="B931" s="8"/>
      <c r="C931" s="8"/>
      <c r="F931" s="144"/>
      <c r="G931" s="56"/>
    </row>
    <row r="932">
      <c r="B932" s="8"/>
      <c r="C932" s="8"/>
      <c r="F932" s="144"/>
      <c r="G932" s="56"/>
    </row>
    <row r="933">
      <c r="B933" s="8"/>
      <c r="C933" s="8"/>
      <c r="F933" s="144"/>
      <c r="G933" s="56"/>
    </row>
    <row r="934">
      <c r="B934" s="8"/>
      <c r="C934" s="8"/>
      <c r="F934" s="144"/>
      <c r="G934" s="56"/>
    </row>
    <row r="935">
      <c r="B935" s="8"/>
      <c r="C935" s="8"/>
      <c r="F935" s="144"/>
      <c r="G935" s="56"/>
    </row>
    <row r="936">
      <c r="B936" s="8"/>
      <c r="C936" s="8"/>
      <c r="F936" s="144"/>
      <c r="G936" s="56"/>
    </row>
    <row r="937">
      <c r="B937" s="8"/>
      <c r="C937" s="8"/>
      <c r="F937" s="144"/>
      <c r="G937" s="56"/>
    </row>
    <row r="938">
      <c r="B938" s="8"/>
      <c r="C938" s="8"/>
      <c r="F938" s="144"/>
      <c r="G938" s="56"/>
    </row>
    <row r="939">
      <c r="B939" s="8"/>
      <c r="C939" s="8"/>
      <c r="F939" s="144"/>
      <c r="G939" s="56"/>
    </row>
    <row r="940">
      <c r="B940" s="8"/>
      <c r="C940" s="8"/>
      <c r="F940" s="144"/>
      <c r="G940" s="56"/>
    </row>
    <row r="941">
      <c r="B941" s="8"/>
      <c r="C941" s="8"/>
      <c r="F941" s="144"/>
      <c r="G941" s="56"/>
    </row>
    <row r="942">
      <c r="B942" s="8"/>
      <c r="C942" s="8"/>
      <c r="F942" s="144"/>
      <c r="G942" s="56"/>
    </row>
    <row r="943">
      <c r="B943" s="8"/>
      <c r="C943" s="8"/>
      <c r="F943" s="144"/>
      <c r="G943" s="56"/>
    </row>
    <row r="944">
      <c r="B944" s="8"/>
      <c r="C944" s="8"/>
      <c r="F944" s="144"/>
      <c r="G944" s="56"/>
    </row>
    <row r="945">
      <c r="B945" s="8"/>
      <c r="C945" s="8"/>
      <c r="F945" s="144"/>
      <c r="G945" s="56"/>
    </row>
    <row r="946">
      <c r="B946" s="8"/>
      <c r="C946" s="8"/>
      <c r="F946" s="144"/>
      <c r="G946" s="56"/>
    </row>
    <row r="947">
      <c r="B947" s="8"/>
      <c r="C947" s="8"/>
      <c r="F947" s="144"/>
      <c r="G947" s="56"/>
    </row>
    <row r="948">
      <c r="B948" s="8"/>
      <c r="C948" s="8"/>
      <c r="F948" s="144"/>
      <c r="G948" s="56"/>
    </row>
    <row r="949">
      <c r="B949" s="8"/>
      <c r="C949" s="8"/>
      <c r="F949" s="144"/>
      <c r="G949" s="56"/>
    </row>
    <row r="950">
      <c r="B950" s="8"/>
      <c r="C950" s="8"/>
      <c r="F950" s="144"/>
      <c r="G950" s="56"/>
    </row>
    <row r="951">
      <c r="B951" s="8"/>
      <c r="C951" s="8"/>
      <c r="F951" s="144"/>
      <c r="G951" s="56"/>
    </row>
    <row r="952">
      <c r="B952" s="8"/>
      <c r="C952" s="8"/>
      <c r="F952" s="144"/>
      <c r="G952" s="56"/>
    </row>
    <row r="953">
      <c r="B953" s="8"/>
      <c r="C953" s="8"/>
      <c r="F953" s="144"/>
      <c r="G953" s="56"/>
    </row>
    <row r="954">
      <c r="B954" s="8"/>
      <c r="C954" s="8"/>
      <c r="F954" s="144"/>
      <c r="G954" s="56"/>
    </row>
    <row r="955">
      <c r="B955" s="8"/>
      <c r="C955" s="8"/>
      <c r="F955" s="144"/>
      <c r="G955" s="56"/>
    </row>
    <row r="956">
      <c r="B956" s="8"/>
      <c r="C956" s="8"/>
      <c r="F956" s="144"/>
      <c r="G956" s="56"/>
    </row>
    <row r="957">
      <c r="B957" s="8"/>
      <c r="C957" s="8"/>
      <c r="F957" s="144"/>
      <c r="G957" s="56"/>
    </row>
    <row r="958">
      <c r="B958" s="8"/>
      <c r="C958" s="8"/>
      <c r="F958" s="144"/>
      <c r="G958" s="56"/>
    </row>
    <row r="959">
      <c r="B959" s="8"/>
      <c r="C959" s="8"/>
      <c r="F959" s="144"/>
      <c r="G959" s="56"/>
    </row>
    <row r="960">
      <c r="B960" s="8"/>
      <c r="C960" s="8"/>
      <c r="F960" s="144"/>
      <c r="G960" s="56"/>
    </row>
    <row r="961">
      <c r="B961" s="8"/>
      <c r="C961" s="8"/>
      <c r="F961" s="144"/>
      <c r="G961" s="56"/>
    </row>
    <row r="962">
      <c r="B962" s="8"/>
      <c r="C962" s="8"/>
      <c r="F962" s="144"/>
      <c r="G962" s="56"/>
    </row>
    <row r="963">
      <c r="B963" s="8"/>
      <c r="C963" s="8"/>
      <c r="F963" s="144"/>
      <c r="G963" s="56"/>
    </row>
    <row r="964">
      <c r="B964" s="8"/>
      <c r="C964" s="8"/>
      <c r="F964" s="144"/>
      <c r="G964" s="56"/>
    </row>
    <row r="965">
      <c r="B965" s="8"/>
      <c r="C965" s="8"/>
      <c r="F965" s="144"/>
      <c r="G965" s="56"/>
    </row>
    <row r="966">
      <c r="B966" s="8"/>
      <c r="C966" s="8"/>
      <c r="F966" s="144"/>
      <c r="G966" s="56"/>
    </row>
    <row r="967">
      <c r="B967" s="8"/>
      <c r="C967" s="8"/>
      <c r="F967" s="144"/>
      <c r="G967" s="56"/>
    </row>
    <row r="968">
      <c r="B968" s="8"/>
      <c r="C968" s="8"/>
      <c r="F968" s="144"/>
      <c r="G968" s="56"/>
    </row>
    <row r="969">
      <c r="B969" s="8"/>
      <c r="C969" s="8"/>
      <c r="F969" s="144"/>
      <c r="G969" s="56"/>
    </row>
    <row r="970">
      <c r="B970" s="8"/>
      <c r="C970" s="8"/>
      <c r="F970" s="144"/>
      <c r="G970" s="56"/>
    </row>
    <row r="971">
      <c r="B971" s="8"/>
      <c r="C971" s="8"/>
      <c r="F971" s="144"/>
      <c r="G971" s="56"/>
    </row>
    <row r="972">
      <c r="B972" s="8"/>
      <c r="C972" s="8"/>
      <c r="F972" s="144"/>
      <c r="G972" s="56"/>
    </row>
    <row r="973">
      <c r="B973" s="8"/>
      <c r="C973" s="8"/>
      <c r="F973" s="144"/>
      <c r="G973" s="56"/>
    </row>
    <row r="974">
      <c r="B974" s="8"/>
      <c r="C974" s="8"/>
      <c r="F974" s="144"/>
      <c r="G974" s="56"/>
    </row>
    <row r="975">
      <c r="B975" s="8"/>
      <c r="C975" s="8"/>
      <c r="F975" s="144"/>
      <c r="G975" s="56"/>
    </row>
    <row r="976">
      <c r="B976" s="8"/>
      <c r="C976" s="8"/>
      <c r="F976" s="144"/>
      <c r="G976" s="56"/>
    </row>
    <row r="977">
      <c r="B977" s="8"/>
      <c r="C977" s="8"/>
      <c r="F977" s="144"/>
      <c r="G977" s="56"/>
    </row>
    <row r="978">
      <c r="B978" s="8"/>
      <c r="C978" s="8"/>
      <c r="F978" s="144"/>
      <c r="G978" s="56"/>
    </row>
    <row r="979">
      <c r="B979" s="8"/>
      <c r="C979" s="8"/>
      <c r="F979" s="144"/>
      <c r="G979" s="56"/>
    </row>
    <row r="980">
      <c r="B980" s="8"/>
      <c r="C980" s="8"/>
      <c r="F980" s="144"/>
      <c r="G980" s="56"/>
    </row>
    <row r="981">
      <c r="B981" s="8"/>
      <c r="C981" s="8"/>
      <c r="F981" s="144"/>
      <c r="G981" s="56"/>
    </row>
    <row r="982">
      <c r="B982" s="8"/>
      <c r="C982" s="8"/>
      <c r="F982" s="144"/>
      <c r="G982" s="56"/>
    </row>
    <row r="983">
      <c r="B983" s="8"/>
      <c r="C983" s="8"/>
      <c r="F983" s="144"/>
      <c r="G983" s="56"/>
    </row>
    <row r="984">
      <c r="B984" s="8"/>
      <c r="C984" s="8"/>
      <c r="F984" s="144"/>
      <c r="G984" s="56"/>
    </row>
    <row r="985">
      <c r="B985" s="8"/>
      <c r="C985" s="8"/>
      <c r="F985" s="144"/>
      <c r="G985" s="56"/>
    </row>
    <row r="986">
      <c r="B986" s="8"/>
      <c r="C986" s="8"/>
      <c r="F986" s="144"/>
      <c r="G986" s="56"/>
    </row>
    <row r="987">
      <c r="B987" s="8"/>
      <c r="C987" s="8"/>
      <c r="F987" s="144"/>
      <c r="G987" s="56"/>
    </row>
    <row r="988">
      <c r="B988" s="8"/>
      <c r="C988" s="8"/>
      <c r="F988" s="144"/>
      <c r="G988" s="56"/>
    </row>
    <row r="989">
      <c r="B989" s="8"/>
      <c r="C989" s="8"/>
      <c r="F989" s="144"/>
      <c r="G989" s="56"/>
    </row>
    <row r="990">
      <c r="B990" s="8"/>
      <c r="C990" s="8"/>
      <c r="F990" s="144"/>
      <c r="G990" s="56"/>
    </row>
    <row r="991">
      <c r="B991" s="8"/>
      <c r="C991" s="8"/>
      <c r="F991" s="144"/>
      <c r="G991" s="56"/>
    </row>
    <row r="992">
      <c r="B992" s="8"/>
      <c r="C992" s="8"/>
      <c r="F992" s="144"/>
      <c r="G992" s="56"/>
    </row>
    <row r="993">
      <c r="B993" s="8"/>
      <c r="C993" s="8"/>
      <c r="F993" s="144"/>
      <c r="G993" s="56"/>
    </row>
    <row r="994">
      <c r="B994" s="8"/>
      <c r="C994" s="8"/>
      <c r="F994" s="144"/>
      <c r="G994" s="56"/>
    </row>
    <row r="995">
      <c r="B995" s="8"/>
      <c r="C995" s="8"/>
      <c r="F995" s="144"/>
      <c r="G995" s="56"/>
    </row>
    <row r="996">
      <c r="B996" s="8"/>
      <c r="C996" s="8"/>
      <c r="F996" s="144"/>
      <c r="G996" s="56"/>
    </row>
    <row r="997">
      <c r="B997" s="8"/>
      <c r="C997" s="8"/>
      <c r="F997" s="144"/>
      <c r="G997" s="56"/>
    </row>
    <row r="998">
      <c r="B998" s="8"/>
      <c r="C998" s="8"/>
      <c r="F998" s="144"/>
      <c r="G998" s="56"/>
    </row>
    <row r="999">
      <c r="B999" s="8"/>
      <c r="C999" s="8"/>
      <c r="F999" s="144"/>
      <c r="G999" s="56"/>
    </row>
    <row r="1000">
      <c r="B1000" s="8"/>
      <c r="C1000" s="8"/>
      <c r="F1000" s="144"/>
      <c r="G1000" s="56"/>
    </row>
    <row r="1001">
      <c r="B1001" s="8"/>
      <c r="C1001" s="8"/>
      <c r="F1001" s="144"/>
      <c r="G1001" s="56"/>
    </row>
    <row r="1002">
      <c r="B1002" s="8"/>
      <c r="C1002" s="8"/>
      <c r="F1002" s="144"/>
      <c r="G1002" s="56"/>
    </row>
  </sheetData>
  <autoFilter ref="$A$2:$G$28">
    <sortState ref="A2:G28">
      <sortCondition ref="C2:C28"/>
    </sortState>
  </autoFilter>
  <mergeCells count="1">
    <mergeCell ref="A1:G1"/>
  </mergeCells>
  <dataValidations>
    <dataValidation type="list" allowBlank="1" showErrorMessage="1" sqref="C3:C28">
      <formula1>"X - Loser/Kill,B - Winner/Iterate,A - TBD - Live,C - TBD - To launch,Rejected"</formula1>
    </dataValidation>
    <dataValidation type="list" allowBlank="1" showErrorMessage="1" sqref="B3:B28">
      <formula1>"Static,Video"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10"/>
    <hyperlink r:id="rId8" ref="A12"/>
    <hyperlink r:id="rId9" ref="A13"/>
    <hyperlink r:id="rId10" ref="A14"/>
    <hyperlink r:id="rId11" ref="A16"/>
    <hyperlink r:id="rId12" ref="A17"/>
    <hyperlink r:id="rId13" ref="A18"/>
    <hyperlink r:id="rId14" ref="A20"/>
    <hyperlink r:id="rId15" ref="A24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6.13"/>
    <col customWidth="1" min="2" max="2" width="14.75"/>
    <col customWidth="1" min="3" max="3" width="27.75"/>
    <col customWidth="1" min="4" max="4" width="16.0"/>
    <col customWidth="1" min="5" max="5" width="12.88"/>
    <col customWidth="1" min="6" max="6" width="13.88"/>
    <col customWidth="1" min="7" max="7" width="14.0"/>
  </cols>
  <sheetData>
    <row r="1">
      <c r="A1" s="221" t="s">
        <v>658</v>
      </c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>
      <c r="A2" s="222"/>
      <c r="B2" s="223"/>
      <c r="C2" s="222"/>
      <c r="D2" s="224"/>
      <c r="E2" s="224"/>
      <c r="F2" s="224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</row>
    <row r="3">
      <c r="A3" s="225" t="s">
        <v>659</v>
      </c>
      <c r="B3" s="226">
        <f>819</f>
        <v>819</v>
      </c>
      <c r="C3" s="222"/>
      <c r="D3" s="224"/>
      <c r="E3" s="224"/>
      <c r="F3" s="224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</row>
    <row r="4">
      <c r="A4" s="227" t="s">
        <v>660</v>
      </c>
      <c r="B4" s="228">
        <v>3.5</v>
      </c>
      <c r="C4" s="222"/>
      <c r="D4" s="224"/>
      <c r="E4" s="224"/>
      <c r="F4" s="224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</row>
    <row r="5">
      <c r="A5" s="227" t="s">
        <v>661</v>
      </c>
      <c r="B5" s="228">
        <v>1.5829</v>
      </c>
      <c r="C5" s="222"/>
      <c r="D5" s="224"/>
      <c r="E5" s="224"/>
      <c r="F5" s="224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</row>
    <row r="6">
      <c r="A6" s="227" t="s">
        <v>662</v>
      </c>
      <c r="B6" s="228">
        <f>B4*B5</f>
        <v>5.54015</v>
      </c>
      <c r="C6" s="222"/>
      <c r="D6" s="224"/>
      <c r="E6" s="224"/>
      <c r="F6" s="224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</row>
    <row r="7">
      <c r="A7" s="229" t="s">
        <v>663</v>
      </c>
      <c r="B7" s="228">
        <f>'Weekly Results'!AH23/59</f>
        <v>565.3932203</v>
      </c>
      <c r="C7" s="222"/>
      <c r="D7" s="224"/>
      <c r="E7" s="224"/>
      <c r="F7" s="224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</row>
    <row r="8">
      <c r="A8" s="229" t="s">
        <v>664</v>
      </c>
      <c r="B8" s="230">
        <v>42.0</v>
      </c>
      <c r="C8" s="222"/>
      <c r="D8" s="224"/>
      <c r="E8" s="224"/>
      <c r="F8" s="224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</row>
    <row r="9">
      <c r="A9" s="231" t="s">
        <v>665</v>
      </c>
      <c r="B9" s="232">
        <v>7.0</v>
      </c>
      <c r="C9" s="222"/>
      <c r="D9" s="224"/>
      <c r="E9" s="224"/>
      <c r="F9" s="224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</row>
    <row r="10">
      <c r="A10" s="222"/>
      <c r="B10" s="224"/>
      <c r="C10" s="222"/>
      <c r="D10" s="224"/>
      <c r="E10" s="224"/>
      <c r="F10" s="224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</row>
    <row r="11">
      <c r="A11" s="233" t="s">
        <v>666</v>
      </c>
      <c r="B11" s="234" t="s">
        <v>667</v>
      </c>
      <c r="C11" s="235" t="s">
        <v>668</v>
      </c>
      <c r="D11" s="234" t="s">
        <v>669</v>
      </c>
      <c r="E11" s="234" t="s">
        <v>670</v>
      </c>
      <c r="F11" s="234" t="s">
        <v>671</v>
      </c>
      <c r="G11" s="233" t="s">
        <v>672</v>
      </c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</row>
    <row r="12">
      <c r="A12" s="236">
        <f>TODAY()</f>
        <v>46149</v>
      </c>
      <c r="B12" s="223">
        <f>$B$3</f>
        <v>819</v>
      </c>
      <c r="C12" s="223">
        <f t="shared" ref="C12:C191" si="1">$B$6</f>
        <v>5.54015</v>
      </c>
      <c r="D12" s="223">
        <f t="shared" ref="D12:D191" si="2">$B$7/30</f>
        <v>18.84644068</v>
      </c>
      <c r="E12" s="223">
        <f t="shared" ref="E12:E191" si="3">C12+D12</f>
        <v>24.38659068</v>
      </c>
      <c r="F12" s="223">
        <f t="shared" ref="F12:F191" si="4">B12-E12</f>
        <v>794.6134093</v>
      </c>
      <c r="G12" s="222" t="str">
        <f t="shared" ref="G12:G191" si="5">IF(F12&lt;=($B$4+($B$7/30))*($B$8+$B$9),"REORDER NOW","")</f>
        <v>REORDER NOW</v>
      </c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</row>
    <row r="13">
      <c r="A13" s="236">
        <f t="shared" ref="A13:A191" si="6">A12+1</f>
        <v>46150</v>
      </c>
      <c r="B13" s="223">
        <f t="shared" ref="B13:B191" si="7">F12</f>
        <v>794.6134093</v>
      </c>
      <c r="C13" s="223">
        <f t="shared" si="1"/>
        <v>5.54015</v>
      </c>
      <c r="D13" s="223">
        <f t="shared" si="2"/>
        <v>18.84644068</v>
      </c>
      <c r="E13" s="223">
        <f t="shared" si="3"/>
        <v>24.38659068</v>
      </c>
      <c r="F13" s="223">
        <f t="shared" si="4"/>
        <v>770.2268186</v>
      </c>
      <c r="G13" s="222" t="str">
        <f t="shared" si="5"/>
        <v>REORDER NOW</v>
      </c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</row>
    <row r="14">
      <c r="A14" s="236">
        <f t="shared" si="6"/>
        <v>46151</v>
      </c>
      <c r="B14" s="223">
        <f t="shared" si="7"/>
        <v>770.2268186</v>
      </c>
      <c r="C14" s="223">
        <f t="shared" si="1"/>
        <v>5.54015</v>
      </c>
      <c r="D14" s="223">
        <f t="shared" si="2"/>
        <v>18.84644068</v>
      </c>
      <c r="E14" s="223">
        <f t="shared" si="3"/>
        <v>24.38659068</v>
      </c>
      <c r="F14" s="223">
        <f t="shared" si="4"/>
        <v>745.840228</v>
      </c>
      <c r="G14" s="222" t="str">
        <f t="shared" si="5"/>
        <v>REORDER NOW</v>
      </c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</row>
    <row r="15">
      <c r="A15" s="236">
        <f t="shared" si="6"/>
        <v>46152</v>
      </c>
      <c r="B15" s="223">
        <f t="shared" si="7"/>
        <v>745.840228</v>
      </c>
      <c r="C15" s="223">
        <f t="shared" si="1"/>
        <v>5.54015</v>
      </c>
      <c r="D15" s="223">
        <f t="shared" si="2"/>
        <v>18.84644068</v>
      </c>
      <c r="E15" s="223">
        <f t="shared" si="3"/>
        <v>24.38659068</v>
      </c>
      <c r="F15" s="223">
        <f t="shared" si="4"/>
        <v>721.4536373</v>
      </c>
      <c r="G15" s="222" t="str">
        <f t="shared" si="5"/>
        <v>REORDER NOW</v>
      </c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</row>
    <row r="16">
      <c r="A16" s="236">
        <f t="shared" si="6"/>
        <v>46153</v>
      </c>
      <c r="B16" s="223">
        <f t="shared" si="7"/>
        <v>721.4536373</v>
      </c>
      <c r="C16" s="223">
        <f t="shared" si="1"/>
        <v>5.54015</v>
      </c>
      <c r="D16" s="223">
        <f t="shared" si="2"/>
        <v>18.84644068</v>
      </c>
      <c r="E16" s="223">
        <f t="shared" si="3"/>
        <v>24.38659068</v>
      </c>
      <c r="F16" s="223">
        <f t="shared" si="4"/>
        <v>697.0670466</v>
      </c>
      <c r="G16" s="222" t="str">
        <f t="shared" si="5"/>
        <v>REORDER NOW</v>
      </c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</row>
    <row r="17">
      <c r="A17" s="236">
        <f t="shared" si="6"/>
        <v>46154</v>
      </c>
      <c r="B17" s="223">
        <f t="shared" si="7"/>
        <v>697.0670466</v>
      </c>
      <c r="C17" s="223">
        <f t="shared" si="1"/>
        <v>5.54015</v>
      </c>
      <c r="D17" s="223">
        <f t="shared" si="2"/>
        <v>18.84644068</v>
      </c>
      <c r="E17" s="223">
        <f t="shared" si="3"/>
        <v>24.38659068</v>
      </c>
      <c r="F17" s="223">
        <f t="shared" si="4"/>
        <v>672.6804559</v>
      </c>
      <c r="G17" s="222" t="str">
        <f t="shared" si="5"/>
        <v>REORDER NOW</v>
      </c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</row>
    <row r="18">
      <c r="A18" s="236">
        <f t="shared" si="6"/>
        <v>46155</v>
      </c>
      <c r="B18" s="223">
        <f t="shared" si="7"/>
        <v>672.6804559</v>
      </c>
      <c r="C18" s="223">
        <f t="shared" si="1"/>
        <v>5.54015</v>
      </c>
      <c r="D18" s="223">
        <f t="shared" si="2"/>
        <v>18.84644068</v>
      </c>
      <c r="E18" s="223">
        <f t="shared" si="3"/>
        <v>24.38659068</v>
      </c>
      <c r="F18" s="223">
        <f t="shared" si="4"/>
        <v>648.2938653</v>
      </c>
      <c r="G18" s="222" t="str">
        <f t="shared" si="5"/>
        <v>REORDER NOW</v>
      </c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</row>
    <row r="19">
      <c r="A19" s="236">
        <f t="shared" si="6"/>
        <v>46156</v>
      </c>
      <c r="B19" s="223">
        <f t="shared" si="7"/>
        <v>648.2938653</v>
      </c>
      <c r="C19" s="223">
        <f t="shared" si="1"/>
        <v>5.54015</v>
      </c>
      <c r="D19" s="223">
        <f t="shared" si="2"/>
        <v>18.84644068</v>
      </c>
      <c r="E19" s="223">
        <f t="shared" si="3"/>
        <v>24.38659068</v>
      </c>
      <c r="F19" s="223">
        <f t="shared" si="4"/>
        <v>623.9072746</v>
      </c>
      <c r="G19" s="222" t="str">
        <f t="shared" si="5"/>
        <v>REORDER NOW</v>
      </c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</row>
    <row r="20">
      <c r="A20" s="236">
        <f t="shared" si="6"/>
        <v>46157</v>
      </c>
      <c r="B20" s="223">
        <f t="shared" si="7"/>
        <v>623.9072746</v>
      </c>
      <c r="C20" s="223">
        <f t="shared" si="1"/>
        <v>5.54015</v>
      </c>
      <c r="D20" s="223">
        <f t="shared" si="2"/>
        <v>18.84644068</v>
      </c>
      <c r="E20" s="223">
        <f t="shared" si="3"/>
        <v>24.38659068</v>
      </c>
      <c r="F20" s="223">
        <f t="shared" si="4"/>
        <v>599.5206839</v>
      </c>
      <c r="G20" s="222" t="str">
        <f t="shared" si="5"/>
        <v>REORDER NOW</v>
      </c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</row>
    <row r="21">
      <c r="A21" s="236">
        <f t="shared" si="6"/>
        <v>46158</v>
      </c>
      <c r="B21" s="223">
        <f t="shared" si="7"/>
        <v>599.5206839</v>
      </c>
      <c r="C21" s="223">
        <f t="shared" si="1"/>
        <v>5.54015</v>
      </c>
      <c r="D21" s="223">
        <f t="shared" si="2"/>
        <v>18.84644068</v>
      </c>
      <c r="E21" s="223">
        <f t="shared" si="3"/>
        <v>24.38659068</v>
      </c>
      <c r="F21" s="223">
        <f t="shared" si="4"/>
        <v>575.1340932</v>
      </c>
      <c r="G21" s="222" t="str">
        <f t="shared" si="5"/>
        <v>REORDER NOW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</row>
    <row r="22">
      <c r="A22" s="236">
        <f t="shared" si="6"/>
        <v>46159</v>
      </c>
      <c r="B22" s="223">
        <f t="shared" si="7"/>
        <v>575.1340932</v>
      </c>
      <c r="C22" s="223">
        <f t="shared" si="1"/>
        <v>5.54015</v>
      </c>
      <c r="D22" s="223">
        <f t="shared" si="2"/>
        <v>18.84644068</v>
      </c>
      <c r="E22" s="223">
        <f t="shared" si="3"/>
        <v>24.38659068</v>
      </c>
      <c r="F22" s="223">
        <f t="shared" si="4"/>
        <v>550.7475025</v>
      </c>
      <c r="G22" s="222" t="str">
        <f t="shared" si="5"/>
        <v>REORDER NOW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</row>
    <row r="23">
      <c r="A23" s="236">
        <f t="shared" si="6"/>
        <v>46160</v>
      </c>
      <c r="B23" s="223">
        <f t="shared" si="7"/>
        <v>550.7475025</v>
      </c>
      <c r="C23" s="223">
        <f t="shared" si="1"/>
        <v>5.54015</v>
      </c>
      <c r="D23" s="223">
        <f t="shared" si="2"/>
        <v>18.84644068</v>
      </c>
      <c r="E23" s="223">
        <f t="shared" si="3"/>
        <v>24.38659068</v>
      </c>
      <c r="F23" s="223">
        <f t="shared" si="4"/>
        <v>526.3609119</v>
      </c>
      <c r="G23" s="222" t="str">
        <f t="shared" si="5"/>
        <v>REORDER NOW</v>
      </c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</row>
    <row r="24">
      <c r="A24" s="236">
        <f t="shared" si="6"/>
        <v>46161</v>
      </c>
      <c r="B24" s="223">
        <f t="shared" si="7"/>
        <v>526.3609119</v>
      </c>
      <c r="C24" s="223">
        <f t="shared" si="1"/>
        <v>5.54015</v>
      </c>
      <c r="D24" s="223">
        <f t="shared" si="2"/>
        <v>18.84644068</v>
      </c>
      <c r="E24" s="223">
        <f t="shared" si="3"/>
        <v>24.38659068</v>
      </c>
      <c r="F24" s="223">
        <f t="shared" si="4"/>
        <v>501.9743212</v>
      </c>
      <c r="G24" s="222" t="str">
        <f t="shared" si="5"/>
        <v>REORDER NOW</v>
      </c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</row>
    <row r="25">
      <c r="A25" s="236">
        <f t="shared" si="6"/>
        <v>46162</v>
      </c>
      <c r="B25" s="223">
        <f t="shared" si="7"/>
        <v>501.9743212</v>
      </c>
      <c r="C25" s="223">
        <f t="shared" si="1"/>
        <v>5.54015</v>
      </c>
      <c r="D25" s="223">
        <f t="shared" si="2"/>
        <v>18.84644068</v>
      </c>
      <c r="E25" s="223">
        <f t="shared" si="3"/>
        <v>24.38659068</v>
      </c>
      <c r="F25" s="223">
        <f t="shared" si="4"/>
        <v>477.5877305</v>
      </c>
      <c r="G25" s="222" t="str">
        <f t="shared" si="5"/>
        <v>REORDER NOW</v>
      </c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</row>
    <row r="26">
      <c r="A26" s="236">
        <f t="shared" si="6"/>
        <v>46163</v>
      </c>
      <c r="B26" s="223">
        <f t="shared" si="7"/>
        <v>477.5877305</v>
      </c>
      <c r="C26" s="223">
        <f t="shared" si="1"/>
        <v>5.54015</v>
      </c>
      <c r="D26" s="223">
        <f t="shared" si="2"/>
        <v>18.84644068</v>
      </c>
      <c r="E26" s="223">
        <f t="shared" si="3"/>
        <v>24.38659068</v>
      </c>
      <c r="F26" s="223">
        <f t="shared" si="4"/>
        <v>453.2011398</v>
      </c>
      <c r="G26" s="222" t="str">
        <f t="shared" si="5"/>
        <v>REORDER NOW</v>
      </c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</row>
    <row r="27">
      <c r="A27" s="236">
        <f t="shared" si="6"/>
        <v>46164</v>
      </c>
      <c r="B27" s="223">
        <f t="shared" si="7"/>
        <v>453.2011398</v>
      </c>
      <c r="C27" s="223">
        <f t="shared" si="1"/>
        <v>5.54015</v>
      </c>
      <c r="D27" s="223">
        <f t="shared" si="2"/>
        <v>18.84644068</v>
      </c>
      <c r="E27" s="223">
        <f t="shared" si="3"/>
        <v>24.38659068</v>
      </c>
      <c r="F27" s="223">
        <f t="shared" si="4"/>
        <v>428.8145492</v>
      </c>
      <c r="G27" s="222" t="str">
        <f t="shared" si="5"/>
        <v>REORDER NOW</v>
      </c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</row>
    <row r="28">
      <c r="A28" s="236">
        <f t="shared" si="6"/>
        <v>46165</v>
      </c>
      <c r="B28" s="223">
        <f t="shared" si="7"/>
        <v>428.8145492</v>
      </c>
      <c r="C28" s="223">
        <f t="shared" si="1"/>
        <v>5.54015</v>
      </c>
      <c r="D28" s="223">
        <f t="shared" si="2"/>
        <v>18.84644068</v>
      </c>
      <c r="E28" s="223">
        <f t="shared" si="3"/>
        <v>24.38659068</v>
      </c>
      <c r="F28" s="223">
        <f t="shared" si="4"/>
        <v>404.4279585</v>
      </c>
      <c r="G28" s="222" t="str">
        <f t="shared" si="5"/>
        <v>REORDER NOW</v>
      </c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</row>
    <row r="29">
      <c r="A29" s="236">
        <f t="shared" si="6"/>
        <v>46166</v>
      </c>
      <c r="B29" s="223">
        <f t="shared" si="7"/>
        <v>404.4279585</v>
      </c>
      <c r="C29" s="223">
        <f t="shared" si="1"/>
        <v>5.54015</v>
      </c>
      <c r="D29" s="223">
        <f t="shared" si="2"/>
        <v>18.84644068</v>
      </c>
      <c r="E29" s="223">
        <f t="shared" si="3"/>
        <v>24.38659068</v>
      </c>
      <c r="F29" s="223">
        <f t="shared" si="4"/>
        <v>380.0413678</v>
      </c>
      <c r="G29" s="222" t="str">
        <f t="shared" si="5"/>
        <v>REORDER NOW</v>
      </c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</row>
    <row r="30">
      <c r="A30" s="236">
        <f t="shared" si="6"/>
        <v>46167</v>
      </c>
      <c r="B30" s="223">
        <f t="shared" si="7"/>
        <v>380.0413678</v>
      </c>
      <c r="C30" s="223">
        <f t="shared" si="1"/>
        <v>5.54015</v>
      </c>
      <c r="D30" s="223">
        <f t="shared" si="2"/>
        <v>18.84644068</v>
      </c>
      <c r="E30" s="223">
        <f t="shared" si="3"/>
        <v>24.38659068</v>
      </c>
      <c r="F30" s="223">
        <f t="shared" si="4"/>
        <v>355.6547771</v>
      </c>
      <c r="G30" s="222" t="str">
        <f t="shared" si="5"/>
        <v>REORDER NOW</v>
      </c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</row>
    <row r="31">
      <c r="A31" s="236">
        <f t="shared" si="6"/>
        <v>46168</v>
      </c>
      <c r="B31" s="223">
        <f t="shared" si="7"/>
        <v>355.6547771</v>
      </c>
      <c r="C31" s="223">
        <f t="shared" si="1"/>
        <v>5.54015</v>
      </c>
      <c r="D31" s="223">
        <f t="shared" si="2"/>
        <v>18.84644068</v>
      </c>
      <c r="E31" s="223">
        <f t="shared" si="3"/>
        <v>24.38659068</v>
      </c>
      <c r="F31" s="223">
        <f t="shared" si="4"/>
        <v>331.2681864</v>
      </c>
      <c r="G31" s="222" t="str">
        <f t="shared" si="5"/>
        <v>REORDER NOW</v>
      </c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</row>
    <row r="32">
      <c r="A32" s="236">
        <f t="shared" si="6"/>
        <v>46169</v>
      </c>
      <c r="B32" s="223">
        <f t="shared" si="7"/>
        <v>331.2681864</v>
      </c>
      <c r="C32" s="223">
        <f t="shared" si="1"/>
        <v>5.54015</v>
      </c>
      <c r="D32" s="223">
        <f t="shared" si="2"/>
        <v>18.84644068</v>
      </c>
      <c r="E32" s="223">
        <f t="shared" si="3"/>
        <v>24.38659068</v>
      </c>
      <c r="F32" s="223">
        <f t="shared" si="4"/>
        <v>306.8815958</v>
      </c>
      <c r="G32" s="222" t="str">
        <f t="shared" si="5"/>
        <v>REORDER NOW</v>
      </c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</row>
    <row r="33">
      <c r="A33" s="236">
        <f t="shared" si="6"/>
        <v>46170</v>
      </c>
      <c r="B33" s="223">
        <f t="shared" si="7"/>
        <v>306.8815958</v>
      </c>
      <c r="C33" s="223">
        <f t="shared" si="1"/>
        <v>5.54015</v>
      </c>
      <c r="D33" s="223">
        <f t="shared" si="2"/>
        <v>18.84644068</v>
      </c>
      <c r="E33" s="223">
        <f t="shared" si="3"/>
        <v>24.38659068</v>
      </c>
      <c r="F33" s="223">
        <f t="shared" si="4"/>
        <v>282.4950051</v>
      </c>
      <c r="G33" s="222" t="str">
        <f t="shared" si="5"/>
        <v>REORDER NOW</v>
      </c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</row>
    <row r="34">
      <c r="A34" s="236">
        <f t="shared" si="6"/>
        <v>46171</v>
      </c>
      <c r="B34" s="223">
        <f t="shared" si="7"/>
        <v>282.4950051</v>
      </c>
      <c r="C34" s="223">
        <f t="shared" si="1"/>
        <v>5.54015</v>
      </c>
      <c r="D34" s="223">
        <f t="shared" si="2"/>
        <v>18.84644068</v>
      </c>
      <c r="E34" s="223">
        <f t="shared" si="3"/>
        <v>24.38659068</v>
      </c>
      <c r="F34" s="223">
        <f t="shared" si="4"/>
        <v>258.1084144</v>
      </c>
      <c r="G34" s="222" t="str">
        <f t="shared" si="5"/>
        <v>REORDER NOW</v>
      </c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</row>
    <row r="35">
      <c r="A35" s="236">
        <f t="shared" si="6"/>
        <v>46172</v>
      </c>
      <c r="B35" s="223">
        <f t="shared" si="7"/>
        <v>258.1084144</v>
      </c>
      <c r="C35" s="223">
        <f t="shared" si="1"/>
        <v>5.54015</v>
      </c>
      <c r="D35" s="223">
        <f t="shared" si="2"/>
        <v>18.84644068</v>
      </c>
      <c r="E35" s="223">
        <f t="shared" si="3"/>
        <v>24.38659068</v>
      </c>
      <c r="F35" s="223">
        <f t="shared" si="4"/>
        <v>233.7218237</v>
      </c>
      <c r="G35" s="222" t="str">
        <f t="shared" si="5"/>
        <v>REORDER NOW</v>
      </c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</row>
    <row r="36">
      <c r="A36" s="236">
        <f t="shared" si="6"/>
        <v>46173</v>
      </c>
      <c r="B36" s="223">
        <f t="shared" si="7"/>
        <v>233.7218237</v>
      </c>
      <c r="C36" s="223">
        <f t="shared" si="1"/>
        <v>5.54015</v>
      </c>
      <c r="D36" s="223">
        <f t="shared" si="2"/>
        <v>18.84644068</v>
      </c>
      <c r="E36" s="223">
        <f t="shared" si="3"/>
        <v>24.38659068</v>
      </c>
      <c r="F36" s="223">
        <f t="shared" si="4"/>
        <v>209.3352331</v>
      </c>
      <c r="G36" s="222" t="str">
        <f t="shared" si="5"/>
        <v>REORDER NOW</v>
      </c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</row>
    <row r="37">
      <c r="A37" s="236">
        <f t="shared" si="6"/>
        <v>46174</v>
      </c>
      <c r="B37" s="223">
        <f t="shared" si="7"/>
        <v>209.3352331</v>
      </c>
      <c r="C37" s="223">
        <f t="shared" si="1"/>
        <v>5.54015</v>
      </c>
      <c r="D37" s="223">
        <f t="shared" si="2"/>
        <v>18.84644068</v>
      </c>
      <c r="E37" s="223">
        <f t="shared" si="3"/>
        <v>24.38659068</v>
      </c>
      <c r="F37" s="223">
        <f t="shared" si="4"/>
        <v>184.9486424</v>
      </c>
      <c r="G37" s="222" t="str">
        <f t="shared" si="5"/>
        <v>REORDER NOW</v>
      </c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</row>
    <row r="38">
      <c r="A38" s="236">
        <f t="shared" si="6"/>
        <v>46175</v>
      </c>
      <c r="B38" s="223">
        <f t="shared" si="7"/>
        <v>184.9486424</v>
      </c>
      <c r="C38" s="223">
        <f t="shared" si="1"/>
        <v>5.54015</v>
      </c>
      <c r="D38" s="223">
        <f t="shared" si="2"/>
        <v>18.84644068</v>
      </c>
      <c r="E38" s="223">
        <f t="shared" si="3"/>
        <v>24.38659068</v>
      </c>
      <c r="F38" s="223">
        <f t="shared" si="4"/>
        <v>160.5620517</v>
      </c>
      <c r="G38" s="222" t="str">
        <f t="shared" si="5"/>
        <v>REORDER NOW</v>
      </c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</row>
    <row r="39">
      <c r="A39" s="236">
        <f t="shared" si="6"/>
        <v>46176</v>
      </c>
      <c r="B39" s="223">
        <f t="shared" si="7"/>
        <v>160.5620517</v>
      </c>
      <c r="C39" s="223">
        <f t="shared" si="1"/>
        <v>5.54015</v>
      </c>
      <c r="D39" s="223">
        <f t="shared" si="2"/>
        <v>18.84644068</v>
      </c>
      <c r="E39" s="223">
        <f t="shared" si="3"/>
        <v>24.38659068</v>
      </c>
      <c r="F39" s="223">
        <f t="shared" si="4"/>
        <v>136.175461</v>
      </c>
      <c r="G39" s="222" t="str">
        <f t="shared" si="5"/>
        <v>REORDER NOW</v>
      </c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</row>
    <row r="40">
      <c r="A40" s="236">
        <f t="shared" si="6"/>
        <v>46177</v>
      </c>
      <c r="B40" s="223">
        <f t="shared" si="7"/>
        <v>136.175461</v>
      </c>
      <c r="C40" s="223">
        <f t="shared" si="1"/>
        <v>5.54015</v>
      </c>
      <c r="D40" s="223">
        <f t="shared" si="2"/>
        <v>18.84644068</v>
      </c>
      <c r="E40" s="223">
        <f t="shared" si="3"/>
        <v>24.38659068</v>
      </c>
      <c r="F40" s="223">
        <f t="shared" si="4"/>
        <v>111.7888703</v>
      </c>
      <c r="G40" s="222" t="str">
        <f t="shared" si="5"/>
        <v>REORDER NOW</v>
      </c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</row>
    <row r="41">
      <c r="A41" s="236">
        <f t="shared" si="6"/>
        <v>46178</v>
      </c>
      <c r="B41" s="223">
        <f t="shared" si="7"/>
        <v>111.7888703</v>
      </c>
      <c r="C41" s="223">
        <f t="shared" si="1"/>
        <v>5.54015</v>
      </c>
      <c r="D41" s="223">
        <f t="shared" si="2"/>
        <v>18.84644068</v>
      </c>
      <c r="E41" s="223">
        <f t="shared" si="3"/>
        <v>24.38659068</v>
      </c>
      <c r="F41" s="223">
        <f t="shared" si="4"/>
        <v>87.40227966</v>
      </c>
      <c r="G41" s="222" t="str">
        <f t="shared" si="5"/>
        <v>REORDER NOW</v>
      </c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</row>
    <row r="42">
      <c r="A42" s="236">
        <f t="shared" si="6"/>
        <v>46179</v>
      </c>
      <c r="B42" s="223">
        <f t="shared" si="7"/>
        <v>87.40227966</v>
      </c>
      <c r="C42" s="223">
        <f t="shared" si="1"/>
        <v>5.54015</v>
      </c>
      <c r="D42" s="223">
        <f t="shared" si="2"/>
        <v>18.84644068</v>
      </c>
      <c r="E42" s="223">
        <f t="shared" si="3"/>
        <v>24.38659068</v>
      </c>
      <c r="F42" s="223">
        <f t="shared" si="4"/>
        <v>63.01568898</v>
      </c>
      <c r="G42" s="222" t="str">
        <f t="shared" si="5"/>
        <v>REORDER NOW</v>
      </c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</row>
    <row r="43">
      <c r="A43" s="236">
        <f t="shared" si="6"/>
        <v>46180</v>
      </c>
      <c r="B43" s="223">
        <f t="shared" si="7"/>
        <v>63.01568898</v>
      </c>
      <c r="C43" s="223">
        <f t="shared" si="1"/>
        <v>5.54015</v>
      </c>
      <c r="D43" s="223">
        <f t="shared" si="2"/>
        <v>18.84644068</v>
      </c>
      <c r="E43" s="223">
        <f t="shared" si="3"/>
        <v>24.38659068</v>
      </c>
      <c r="F43" s="223">
        <f t="shared" si="4"/>
        <v>38.62909831</v>
      </c>
      <c r="G43" s="222" t="str">
        <f t="shared" si="5"/>
        <v>REORDER NOW</v>
      </c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</row>
    <row r="44">
      <c r="A44" s="236">
        <f t="shared" si="6"/>
        <v>46181</v>
      </c>
      <c r="B44" s="223">
        <f t="shared" si="7"/>
        <v>38.62909831</v>
      </c>
      <c r="C44" s="223">
        <f t="shared" si="1"/>
        <v>5.54015</v>
      </c>
      <c r="D44" s="223">
        <f t="shared" si="2"/>
        <v>18.84644068</v>
      </c>
      <c r="E44" s="223">
        <f t="shared" si="3"/>
        <v>24.38659068</v>
      </c>
      <c r="F44" s="223">
        <f t="shared" si="4"/>
        <v>14.24250763</v>
      </c>
      <c r="G44" s="222" t="str">
        <f t="shared" si="5"/>
        <v>REORDER NOW</v>
      </c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</row>
    <row r="45">
      <c r="A45" s="236">
        <f t="shared" si="6"/>
        <v>46182</v>
      </c>
      <c r="B45" s="223">
        <f t="shared" si="7"/>
        <v>14.24250763</v>
      </c>
      <c r="C45" s="223">
        <f t="shared" si="1"/>
        <v>5.54015</v>
      </c>
      <c r="D45" s="223">
        <f t="shared" si="2"/>
        <v>18.84644068</v>
      </c>
      <c r="E45" s="223">
        <f t="shared" si="3"/>
        <v>24.38659068</v>
      </c>
      <c r="F45" s="223">
        <f t="shared" si="4"/>
        <v>-10.14408305</v>
      </c>
      <c r="G45" s="222" t="str">
        <f t="shared" si="5"/>
        <v>REORDER NOW</v>
      </c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</row>
    <row r="46">
      <c r="A46" s="236">
        <f t="shared" si="6"/>
        <v>46183</v>
      </c>
      <c r="B46" s="223">
        <f t="shared" si="7"/>
        <v>-10.14408305</v>
      </c>
      <c r="C46" s="223">
        <f t="shared" si="1"/>
        <v>5.54015</v>
      </c>
      <c r="D46" s="223">
        <f t="shared" si="2"/>
        <v>18.84644068</v>
      </c>
      <c r="E46" s="223">
        <f t="shared" si="3"/>
        <v>24.38659068</v>
      </c>
      <c r="F46" s="223">
        <f t="shared" si="4"/>
        <v>-34.53067373</v>
      </c>
      <c r="G46" s="222" t="str">
        <f t="shared" si="5"/>
        <v>REORDER NOW</v>
      </c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</row>
    <row r="47">
      <c r="A47" s="236">
        <f t="shared" si="6"/>
        <v>46184</v>
      </c>
      <c r="B47" s="223">
        <f t="shared" si="7"/>
        <v>-34.53067373</v>
      </c>
      <c r="C47" s="223">
        <f t="shared" si="1"/>
        <v>5.54015</v>
      </c>
      <c r="D47" s="223">
        <f t="shared" si="2"/>
        <v>18.84644068</v>
      </c>
      <c r="E47" s="223">
        <f t="shared" si="3"/>
        <v>24.38659068</v>
      </c>
      <c r="F47" s="223">
        <f t="shared" si="4"/>
        <v>-58.91726441</v>
      </c>
      <c r="G47" s="222" t="str">
        <f t="shared" si="5"/>
        <v>REORDER NOW</v>
      </c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</row>
    <row r="48">
      <c r="A48" s="236">
        <f t="shared" si="6"/>
        <v>46185</v>
      </c>
      <c r="B48" s="223">
        <f t="shared" si="7"/>
        <v>-58.91726441</v>
      </c>
      <c r="C48" s="223">
        <f t="shared" si="1"/>
        <v>5.54015</v>
      </c>
      <c r="D48" s="223">
        <f t="shared" si="2"/>
        <v>18.84644068</v>
      </c>
      <c r="E48" s="223">
        <f t="shared" si="3"/>
        <v>24.38659068</v>
      </c>
      <c r="F48" s="223">
        <f t="shared" si="4"/>
        <v>-83.30385508</v>
      </c>
      <c r="G48" s="222" t="str">
        <f t="shared" si="5"/>
        <v>REORDER NOW</v>
      </c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</row>
    <row r="49">
      <c r="A49" s="236">
        <f t="shared" si="6"/>
        <v>46186</v>
      </c>
      <c r="B49" s="223">
        <f t="shared" si="7"/>
        <v>-83.30385508</v>
      </c>
      <c r="C49" s="223">
        <f t="shared" si="1"/>
        <v>5.54015</v>
      </c>
      <c r="D49" s="223">
        <f t="shared" si="2"/>
        <v>18.84644068</v>
      </c>
      <c r="E49" s="223">
        <f t="shared" si="3"/>
        <v>24.38659068</v>
      </c>
      <c r="F49" s="223">
        <f t="shared" si="4"/>
        <v>-107.6904458</v>
      </c>
      <c r="G49" s="222" t="str">
        <f t="shared" si="5"/>
        <v>REORDER NOW</v>
      </c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</row>
    <row r="50">
      <c r="A50" s="236">
        <f t="shared" si="6"/>
        <v>46187</v>
      </c>
      <c r="B50" s="223">
        <f t="shared" si="7"/>
        <v>-107.6904458</v>
      </c>
      <c r="C50" s="223">
        <f t="shared" si="1"/>
        <v>5.54015</v>
      </c>
      <c r="D50" s="223">
        <f t="shared" si="2"/>
        <v>18.84644068</v>
      </c>
      <c r="E50" s="223">
        <f t="shared" si="3"/>
        <v>24.38659068</v>
      </c>
      <c r="F50" s="223">
        <f t="shared" si="4"/>
        <v>-132.0770364</v>
      </c>
      <c r="G50" s="222" t="str">
        <f t="shared" si="5"/>
        <v>REORDER NOW</v>
      </c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</row>
    <row r="51">
      <c r="A51" s="236">
        <f t="shared" si="6"/>
        <v>46188</v>
      </c>
      <c r="B51" s="223">
        <f t="shared" si="7"/>
        <v>-132.0770364</v>
      </c>
      <c r="C51" s="223">
        <f t="shared" si="1"/>
        <v>5.54015</v>
      </c>
      <c r="D51" s="223">
        <f t="shared" si="2"/>
        <v>18.84644068</v>
      </c>
      <c r="E51" s="223">
        <f t="shared" si="3"/>
        <v>24.38659068</v>
      </c>
      <c r="F51" s="223">
        <f t="shared" si="4"/>
        <v>-156.4636271</v>
      </c>
      <c r="G51" s="222" t="str">
        <f t="shared" si="5"/>
        <v>REORDER NOW</v>
      </c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</row>
    <row r="52">
      <c r="A52" s="236">
        <f t="shared" si="6"/>
        <v>46189</v>
      </c>
      <c r="B52" s="223">
        <f t="shared" si="7"/>
        <v>-156.4636271</v>
      </c>
      <c r="C52" s="223">
        <f t="shared" si="1"/>
        <v>5.54015</v>
      </c>
      <c r="D52" s="223">
        <f t="shared" si="2"/>
        <v>18.84644068</v>
      </c>
      <c r="E52" s="223">
        <f t="shared" si="3"/>
        <v>24.38659068</v>
      </c>
      <c r="F52" s="223">
        <f t="shared" si="4"/>
        <v>-180.8502178</v>
      </c>
      <c r="G52" s="222" t="str">
        <f t="shared" si="5"/>
        <v>REORDER NOW</v>
      </c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</row>
    <row r="53">
      <c r="A53" s="236">
        <f t="shared" si="6"/>
        <v>46190</v>
      </c>
      <c r="B53" s="223">
        <f t="shared" si="7"/>
        <v>-180.8502178</v>
      </c>
      <c r="C53" s="223">
        <f t="shared" si="1"/>
        <v>5.54015</v>
      </c>
      <c r="D53" s="223">
        <f t="shared" si="2"/>
        <v>18.84644068</v>
      </c>
      <c r="E53" s="223">
        <f t="shared" si="3"/>
        <v>24.38659068</v>
      </c>
      <c r="F53" s="223">
        <f t="shared" si="4"/>
        <v>-205.2368085</v>
      </c>
      <c r="G53" s="222" t="str">
        <f t="shared" si="5"/>
        <v>REORDER NOW</v>
      </c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</row>
    <row r="54">
      <c r="A54" s="236">
        <f t="shared" si="6"/>
        <v>46191</v>
      </c>
      <c r="B54" s="223">
        <f t="shared" si="7"/>
        <v>-205.2368085</v>
      </c>
      <c r="C54" s="223">
        <f t="shared" si="1"/>
        <v>5.54015</v>
      </c>
      <c r="D54" s="223">
        <f t="shared" si="2"/>
        <v>18.84644068</v>
      </c>
      <c r="E54" s="223">
        <f t="shared" si="3"/>
        <v>24.38659068</v>
      </c>
      <c r="F54" s="223">
        <f t="shared" si="4"/>
        <v>-229.6233992</v>
      </c>
      <c r="G54" s="222" t="str">
        <f t="shared" si="5"/>
        <v>REORDER NOW</v>
      </c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</row>
    <row r="55">
      <c r="A55" s="236">
        <f t="shared" si="6"/>
        <v>46192</v>
      </c>
      <c r="B55" s="223">
        <f t="shared" si="7"/>
        <v>-229.6233992</v>
      </c>
      <c r="C55" s="223">
        <f t="shared" si="1"/>
        <v>5.54015</v>
      </c>
      <c r="D55" s="223">
        <f t="shared" si="2"/>
        <v>18.84644068</v>
      </c>
      <c r="E55" s="223">
        <f t="shared" si="3"/>
        <v>24.38659068</v>
      </c>
      <c r="F55" s="223">
        <f t="shared" si="4"/>
        <v>-254.0099898</v>
      </c>
      <c r="G55" s="222" t="str">
        <f t="shared" si="5"/>
        <v>REORDER NOW</v>
      </c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</row>
    <row r="56">
      <c r="A56" s="236">
        <f t="shared" si="6"/>
        <v>46193</v>
      </c>
      <c r="B56" s="223">
        <f t="shared" si="7"/>
        <v>-254.0099898</v>
      </c>
      <c r="C56" s="223">
        <f t="shared" si="1"/>
        <v>5.54015</v>
      </c>
      <c r="D56" s="223">
        <f t="shared" si="2"/>
        <v>18.84644068</v>
      </c>
      <c r="E56" s="223">
        <f t="shared" si="3"/>
        <v>24.38659068</v>
      </c>
      <c r="F56" s="223">
        <f t="shared" si="4"/>
        <v>-278.3965805</v>
      </c>
      <c r="G56" s="222" t="str">
        <f t="shared" si="5"/>
        <v>REORDER NOW</v>
      </c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</row>
    <row r="57">
      <c r="A57" s="236">
        <f t="shared" si="6"/>
        <v>46194</v>
      </c>
      <c r="B57" s="223">
        <f t="shared" si="7"/>
        <v>-278.3965805</v>
      </c>
      <c r="C57" s="223">
        <f t="shared" si="1"/>
        <v>5.54015</v>
      </c>
      <c r="D57" s="223">
        <f t="shared" si="2"/>
        <v>18.84644068</v>
      </c>
      <c r="E57" s="223">
        <f t="shared" si="3"/>
        <v>24.38659068</v>
      </c>
      <c r="F57" s="223">
        <f t="shared" si="4"/>
        <v>-302.7831712</v>
      </c>
      <c r="G57" s="222" t="str">
        <f t="shared" si="5"/>
        <v>REORDER NOW</v>
      </c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</row>
    <row r="58">
      <c r="A58" s="236">
        <f t="shared" si="6"/>
        <v>46195</v>
      </c>
      <c r="B58" s="223">
        <f t="shared" si="7"/>
        <v>-302.7831712</v>
      </c>
      <c r="C58" s="223">
        <f t="shared" si="1"/>
        <v>5.54015</v>
      </c>
      <c r="D58" s="223">
        <f t="shared" si="2"/>
        <v>18.84644068</v>
      </c>
      <c r="E58" s="223">
        <f t="shared" si="3"/>
        <v>24.38659068</v>
      </c>
      <c r="F58" s="223">
        <f t="shared" si="4"/>
        <v>-327.1697619</v>
      </c>
      <c r="G58" s="222" t="str">
        <f t="shared" si="5"/>
        <v>REORDER NOW</v>
      </c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</row>
    <row r="59">
      <c r="A59" s="236">
        <f t="shared" si="6"/>
        <v>46196</v>
      </c>
      <c r="B59" s="223">
        <f t="shared" si="7"/>
        <v>-327.1697619</v>
      </c>
      <c r="C59" s="223">
        <f t="shared" si="1"/>
        <v>5.54015</v>
      </c>
      <c r="D59" s="223">
        <f t="shared" si="2"/>
        <v>18.84644068</v>
      </c>
      <c r="E59" s="223">
        <f t="shared" si="3"/>
        <v>24.38659068</v>
      </c>
      <c r="F59" s="223">
        <f t="shared" si="4"/>
        <v>-351.5563525</v>
      </c>
      <c r="G59" s="222" t="str">
        <f t="shared" si="5"/>
        <v>REORDER NOW</v>
      </c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</row>
    <row r="60">
      <c r="A60" s="236">
        <f t="shared" si="6"/>
        <v>46197</v>
      </c>
      <c r="B60" s="223">
        <f t="shared" si="7"/>
        <v>-351.5563525</v>
      </c>
      <c r="C60" s="223">
        <f t="shared" si="1"/>
        <v>5.54015</v>
      </c>
      <c r="D60" s="223">
        <f t="shared" si="2"/>
        <v>18.84644068</v>
      </c>
      <c r="E60" s="223">
        <f t="shared" si="3"/>
        <v>24.38659068</v>
      </c>
      <c r="F60" s="223">
        <f t="shared" si="4"/>
        <v>-375.9429432</v>
      </c>
      <c r="G60" s="222" t="str">
        <f t="shared" si="5"/>
        <v>REORDER NOW</v>
      </c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</row>
    <row r="61">
      <c r="A61" s="236">
        <f t="shared" si="6"/>
        <v>46198</v>
      </c>
      <c r="B61" s="223">
        <f t="shared" si="7"/>
        <v>-375.9429432</v>
      </c>
      <c r="C61" s="223">
        <f t="shared" si="1"/>
        <v>5.54015</v>
      </c>
      <c r="D61" s="223">
        <f t="shared" si="2"/>
        <v>18.84644068</v>
      </c>
      <c r="E61" s="223">
        <f t="shared" si="3"/>
        <v>24.38659068</v>
      </c>
      <c r="F61" s="223">
        <f t="shared" si="4"/>
        <v>-400.3295339</v>
      </c>
      <c r="G61" s="222" t="str">
        <f t="shared" si="5"/>
        <v>REORDER NOW</v>
      </c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</row>
    <row r="62">
      <c r="A62" s="236">
        <f t="shared" si="6"/>
        <v>46199</v>
      </c>
      <c r="B62" s="223">
        <f t="shared" si="7"/>
        <v>-400.3295339</v>
      </c>
      <c r="C62" s="223">
        <f t="shared" si="1"/>
        <v>5.54015</v>
      </c>
      <c r="D62" s="223">
        <f t="shared" si="2"/>
        <v>18.84644068</v>
      </c>
      <c r="E62" s="223">
        <f t="shared" si="3"/>
        <v>24.38659068</v>
      </c>
      <c r="F62" s="223">
        <f t="shared" si="4"/>
        <v>-424.7161246</v>
      </c>
      <c r="G62" s="222" t="str">
        <f t="shared" si="5"/>
        <v>REORDER NOW</v>
      </c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</row>
    <row r="63">
      <c r="A63" s="236">
        <f t="shared" si="6"/>
        <v>46200</v>
      </c>
      <c r="B63" s="223">
        <f t="shared" si="7"/>
        <v>-424.7161246</v>
      </c>
      <c r="C63" s="223">
        <f t="shared" si="1"/>
        <v>5.54015</v>
      </c>
      <c r="D63" s="223">
        <f t="shared" si="2"/>
        <v>18.84644068</v>
      </c>
      <c r="E63" s="223">
        <f t="shared" si="3"/>
        <v>24.38659068</v>
      </c>
      <c r="F63" s="223">
        <f t="shared" si="4"/>
        <v>-449.1027153</v>
      </c>
      <c r="G63" s="222" t="str">
        <f t="shared" si="5"/>
        <v>REORDER NOW</v>
      </c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</row>
    <row r="64">
      <c r="A64" s="236">
        <f t="shared" si="6"/>
        <v>46201</v>
      </c>
      <c r="B64" s="223">
        <f t="shared" si="7"/>
        <v>-449.1027153</v>
      </c>
      <c r="C64" s="223">
        <f t="shared" si="1"/>
        <v>5.54015</v>
      </c>
      <c r="D64" s="223">
        <f t="shared" si="2"/>
        <v>18.84644068</v>
      </c>
      <c r="E64" s="223">
        <f t="shared" si="3"/>
        <v>24.38659068</v>
      </c>
      <c r="F64" s="223">
        <f t="shared" si="4"/>
        <v>-473.4893059</v>
      </c>
      <c r="G64" s="222" t="str">
        <f t="shared" si="5"/>
        <v>REORDER NOW</v>
      </c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</row>
    <row r="65">
      <c r="A65" s="236">
        <f t="shared" si="6"/>
        <v>46202</v>
      </c>
      <c r="B65" s="223">
        <f t="shared" si="7"/>
        <v>-473.4893059</v>
      </c>
      <c r="C65" s="223">
        <f t="shared" si="1"/>
        <v>5.54015</v>
      </c>
      <c r="D65" s="223">
        <f t="shared" si="2"/>
        <v>18.84644068</v>
      </c>
      <c r="E65" s="223">
        <f t="shared" si="3"/>
        <v>24.38659068</v>
      </c>
      <c r="F65" s="223">
        <f t="shared" si="4"/>
        <v>-497.8758966</v>
      </c>
      <c r="G65" s="222" t="str">
        <f t="shared" si="5"/>
        <v>REORDER NOW</v>
      </c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</row>
    <row r="66">
      <c r="A66" s="236">
        <f t="shared" si="6"/>
        <v>46203</v>
      </c>
      <c r="B66" s="223">
        <f t="shared" si="7"/>
        <v>-497.8758966</v>
      </c>
      <c r="C66" s="223">
        <f t="shared" si="1"/>
        <v>5.54015</v>
      </c>
      <c r="D66" s="223">
        <f t="shared" si="2"/>
        <v>18.84644068</v>
      </c>
      <c r="E66" s="223">
        <f t="shared" si="3"/>
        <v>24.38659068</v>
      </c>
      <c r="F66" s="223">
        <f t="shared" si="4"/>
        <v>-522.2624873</v>
      </c>
      <c r="G66" s="222" t="str">
        <f t="shared" si="5"/>
        <v>REORDER NOW</v>
      </c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</row>
    <row r="67">
      <c r="A67" s="236">
        <f t="shared" si="6"/>
        <v>46204</v>
      </c>
      <c r="B67" s="223">
        <f t="shared" si="7"/>
        <v>-522.2624873</v>
      </c>
      <c r="C67" s="223">
        <f t="shared" si="1"/>
        <v>5.54015</v>
      </c>
      <c r="D67" s="223">
        <f t="shared" si="2"/>
        <v>18.84644068</v>
      </c>
      <c r="E67" s="223">
        <f t="shared" si="3"/>
        <v>24.38659068</v>
      </c>
      <c r="F67" s="223">
        <f t="shared" si="4"/>
        <v>-546.649078</v>
      </c>
      <c r="G67" s="222" t="str">
        <f t="shared" si="5"/>
        <v>REORDER NOW</v>
      </c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</row>
    <row r="68">
      <c r="A68" s="236">
        <f t="shared" si="6"/>
        <v>46205</v>
      </c>
      <c r="B68" s="223">
        <f t="shared" si="7"/>
        <v>-546.649078</v>
      </c>
      <c r="C68" s="223">
        <f t="shared" si="1"/>
        <v>5.54015</v>
      </c>
      <c r="D68" s="223">
        <f t="shared" si="2"/>
        <v>18.84644068</v>
      </c>
      <c r="E68" s="223">
        <f t="shared" si="3"/>
        <v>24.38659068</v>
      </c>
      <c r="F68" s="223">
        <f t="shared" si="4"/>
        <v>-571.0356686</v>
      </c>
      <c r="G68" s="222" t="str">
        <f t="shared" si="5"/>
        <v>REORDER NOW</v>
      </c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</row>
    <row r="69">
      <c r="A69" s="236">
        <f t="shared" si="6"/>
        <v>46206</v>
      </c>
      <c r="B69" s="223">
        <f t="shared" si="7"/>
        <v>-571.0356686</v>
      </c>
      <c r="C69" s="223">
        <f t="shared" si="1"/>
        <v>5.54015</v>
      </c>
      <c r="D69" s="223">
        <f t="shared" si="2"/>
        <v>18.84644068</v>
      </c>
      <c r="E69" s="223">
        <f t="shared" si="3"/>
        <v>24.38659068</v>
      </c>
      <c r="F69" s="223">
        <f t="shared" si="4"/>
        <v>-595.4222593</v>
      </c>
      <c r="G69" s="222" t="str">
        <f t="shared" si="5"/>
        <v>REORDER NOW</v>
      </c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</row>
    <row r="70">
      <c r="A70" s="236">
        <f t="shared" si="6"/>
        <v>46207</v>
      </c>
      <c r="B70" s="223">
        <f t="shared" si="7"/>
        <v>-595.4222593</v>
      </c>
      <c r="C70" s="223">
        <f t="shared" si="1"/>
        <v>5.54015</v>
      </c>
      <c r="D70" s="223">
        <f t="shared" si="2"/>
        <v>18.84644068</v>
      </c>
      <c r="E70" s="223">
        <f t="shared" si="3"/>
        <v>24.38659068</v>
      </c>
      <c r="F70" s="223">
        <f t="shared" si="4"/>
        <v>-619.80885</v>
      </c>
      <c r="G70" s="222" t="str">
        <f t="shared" si="5"/>
        <v>REORDER NOW</v>
      </c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</row>
    <row r="71">
      <c r="A71" s="236">
        <f t="shared" si="6"/>
        <v>46208</v>
      </c>
      <c r="B71" s="223">
        <f t="shared" si="7"/>
        <v>-619.80885</v>
      </c>
      <c r="C71" s="223">
        <f t="shared" si="1"/>
        <v>5.54015</v>
      </c>
      <c r="D71" s="223">
        <f t="shared" si="2"/>
        <v>18.84644068</v>
      </c>
      <c r="E71" s="223">
        <f t="shared" si="3"/>
        <v>24.38659068</v>
      </c>
      <c r="F71" s="223">
        <f t="shared" si="4"/>
        <v>-644.1954407</v>
      </c>
      <c r="G71" s="222" t="str">
        <f t="shared" si="5"/>
        <v>REORDER NOW</v>
      </c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</row>
    <row r="72">
      <c r="A72" s="236">
        <f t="shared" si="6"/>
        <v>46209</v>
      </c>
      <c r="B72" s="223">
        <f t="shared" si="7"/>
        <v>-644.1954407</v>
      </c>
      <c r="C72" s="223">
        <f t="shared" si="1"/>
        <v>5.54015</v>
      </c>
      <c r="D72" s="223">
        <f t="shared" si="2"/>
        <v>18.84644068</v>
      </c>
      <c r="E72" s="223">
        <f t="shared" si="3"/>
        <v>24.38659068</v>
      </c>
      <c r="F72" s="223">
        <f t="shared" si="4"/>
        <v>-668.5820314</v>
      </c>
      <c r="G72" s="222" t="str">
        <f t="shared" si="5"/>
        <v>REORDER NOW</v>
      </c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</row>
    <row r="73">
      <c r="A73" s="236">
        <f t="shared" si="6"/>
        <v>46210</v>
      </c>
      <c r="B73" s="223">
        <f t="shared" si="7"/>
        <v>-668.5820314</v>
      </c>
      <c r="C73" s="223">
        <f t="shared" si="1"/>
        <v>5.54015</v>
      </c>
      <c r="D73" s="223">
        <f t="shared" si="2"/>
        <v>18.84644068</v>
      </c>
      <c r="E73" s="223">
        <f t="shared" si="3"/>
        <v>24.38659068</v>
      </c>
      <c r="F73" s="223">
        <f t="shared" si="4"/>
        <v>-692.968622</v>
      </c>
      <c r="G73" s="222" t="str">
        <f t="shared" si="5"/>
        <v>REORDER NOW</v>
      </c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</row>
    <row r="74">
      <c r="A74" s="236">
        <f t="shared" si="6"/>
        <v>46211</v>
      </c>
      <c r="B74" s="223">
        <f t="shared" si="7"/>
        <v>-692.968622</v>
      </c>
      <c r="C74" s="223">
        <f t="shared" si="1"/>
        <v>5.54015</v>
      </c>
      <c r="D74" s="223">
        <f t="shared" si="2"/>
        <v>18.84644068</v>
      </c>
      <c r="E74" s="223">
        <f t="shared" si="3"/>
        <v>24.38659068</v>
      </c>
      <c r="F74" s="223">
        <f t="shared" si="4"/>
        <v>-717.3552127</v>
      </c>
      <c r="G74" s="222" t="str">
        <f t="shared" si="5"/>
        <v>REORDER NOW</v>
      </c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</row>
    <row r="75">
      <c r="A75" s="236">
        <f t="shared" si="6"/>
        <v>46212</v>
      </c>
      <c r="B75" s="223">
        <f t="shared" si="7"/>
        <v>-717.3552127</v>
      </c>
      <c r="C75" s="223">
        <f t="shared" si="1"/>
        <v>5.54015</v>
      </c>
      <c r="D75" s="223">
        <f t="shared" si="2"/>
        <v>18.84644068</v>
      </c>
      <c r="E75" s="223">
        <f t="shared" si="3"/>
        <v>24.38659068</v>
      </c>
      <c r="F75" s="223">
        <f t="shared" si="4"/>
        <v>-741.7418034</v>
      </c>
      <c r="G75" s="222" t="str">
        <f t="shared" si="5"/>
        <v>REORDER NOW</v>
      </c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</row>
    <row r="76">
      <c r="A76" s="236">
        <f t="shared" si="6"/>
        <v>46213</v>
      </c>
      <c r="B76" s="223">
        <f t="shared" si="7"/>
        <v>-741.7418034</v>
      </c>
      <c r="C76" s="223">
        <f t="shared" si="1"/>
        <v>5.54015</v>
      </c>
      <c r="D76" s="223">
        <f t="shared" si="2"/>
        <v>18.84644068</v>
      </c>
      <c r="E76" s="223">
        <f t="shared" si="3"/>
        <v>24.38659068</v>
      </c>
      <c r="F76" s="223">
        <f t="shared" si="4"/>
        <v>-766.1283941</v>
      </c>
      <c r="G76" s="222" t="str">
        <f t="shared" si="5"/>
        <v>REORDER NOW</v>
      </c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</row>
    <row r="77">
      <c r="A77" s="236">
        <f t="shared" si="6"/>
        <v>46214</v>
      </c>
      <c r="B77" s="223">
        <f t="shared" si="7"/>
        <v>-766.1283941</v>
      </c>
      <c r="C77" s="223">
        <f t="shared" si="1"/>
        <v>5.54015</v>
      </c>
      <c r="D77" s="223">
        <f t="shared" si="2"/>
        <v>18.84644068</v>
      </c>
      <c r="E77" s="223">
        <f t="shared" si="3"/>
        <v>24.38659068</v>
      </c>
      <c r="F77" s="223">
        <f t="shared" si="4"/>
        <v>-790.5149847</v>
      </c>
      <c r="G77" s="222" t="str">
        <f t="shared" si="5"/>
        <v>REORDER NOW</v>
      </c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</row>
    <row r="78">
      <c r="A78" s="236">
        <f t="shared" si="6"/>
        <v>46215</v>
      </c>
      <c r="B78" s="223">
        <f t="shared" si="7"/>
        <v>-790.5149847</v>
      </c>
      <c r="C78" s="223">
        <f t="shared" si="1"/>
        <v>5.54015</v>
      </c>
      <c r="D78" s="223">
        <f t="shared" si="2"/>
        <v>18.84644068</v>
      </c>
      <c r="E78" s="223">
        <f t="shared" si="3"/>
        <v>24.38659068</v>
      </c>
      <c r="F78" s="223">
        <f t="shared" si="4"/>
        <v>-814.9015754</v>
      </c>
      <c r="G78" s="222" t="str">
        <f t="shared" si="5"/>
        <v>REORDER NOW</v>
      </c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</row>
    <row r="79">
      <c r="A79" s="236">
        <f t="shared" si="6"/>
        <v>46216</v>
      </c>
      <c r="B79" s="223">
        <f t="shared" si="7"/>
        <v>-814.9015754</v>
      </c>
      <c r="C79" s="223">
        <f t="shared" si="1"/>
        <v>5.54015</v>
      </c>
      <c r="D79" s="223">
        <f t="shared" si="2"/>
        <v>18.84644068</v>
      </c>
      <c r="E79" s="223">
        <f t="shared" si="3"/>
        <v>24.38659068</v>
      </c>
      <c r="F79" s="223">
        <f t="shared" si="4"/>
        <v>-839.2881661</v>
      </c>
      <c r="G79" s="222" t="str">
        <f t="shared" si="5"/>
        <v>REORDER NOW</v>
      </c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</row>
    <row r="80">
      <c r="A80" s="236">
        <f t="shared" si="6"/>
        <v>46217</v>
      </c>
      <c r="B80" s="223">
        <f t="shared" si="7"/>
        <v>-839.2881661</v>
      </c>
      <c r="C80" s="223">
        <f t="shared" si="1"/>
        <v>5.54015</v>
      </c>
      <c r="D80" s="223">
        <f t="shared" si="2"/>
        <v>18.84644068</v>
      </c>
      <c r="E80" s="223">
        <f t="shared" si="3"/>
        <v>24.38659068</v>
      </c>
      <c r="F80" s="223">
        <f t="shared" si="4"/>
        <v>-863.6747568</v>
      </c>
      <c r="G80" s="222" t="str">
        <f t="shared" si="5"/>
        <v>REORDER NOW</v>
      </c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</row>
    <row r="81">
      <c r="A81" s="236">
        <f t="shared" si="6"/>
        <v>46218</v>
      </c>
      <c r="B81" s="223">
        <f t="shared" si="7"/>
        <v>-863.6747568</v>
      </c>
      <c r="C81" s="223">
        <f t="shared" si="1"/>
        <v>5.54015</v>
      </c>
      <c r="D81" s="223">
        <f t="shared" si="2"/>
        <v>18.84644068</v>
      </c>
      <c r="E81" s="223">
        <f t="shared" si="3"/>
        <v>24.38659068</v>
      </c>
      <c r="F81" s="223">
        <f t="shared" si="4"/>
        <v>-888.0613475</v>
      </c>
      <c r="G81" s="222" t="str">
        <f t="shared" si="5"/>
        <v>REORDER NOW</v>
      </c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</row>
    <row r="82">
      <c r="A82" s="236">
        <f t="shared" si="6"/>
        <v>46219</v>
      </c>
      <c r="B82" s="223">
        <f t="shared" si="7"/>
        <v>-888.0613475</v>
      </c>
      <c r="C82" s="223">
        <f t="shared" si="1"/>
        <v>5.54015</v>
      </c>
      <c r="D82" s="223">
        <f t="shared" si="2"/>
        <v>18.84644068</v>
      </c>
      <c r="E82" s="223">
        <f t="shared" si="3"/>
        <v>24.38659068</v>
      </c>
      <c r="F82" s="223">
        <f t="shared" si="4"/>
        <v>-912.4479381</v>
      </c>
      <c r="G82" s="222" t="str">
        <f t="shared" si="5"/>
        <v>REORDER NOW</v>
      </c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</row>
    <row r="83">
      <c r="A83" s="236">
        <f t="shared" si="6"/>
        <v>46220</v>
      </c>
      <c r="B83" s="223">
        <f t="shared" si="7"/>
        <v>-912.4479381</v>
      </c>
      <c r="C83" s="223">
        <f t="shared" si="1"/>
        <v>5.54015</v>
      </c>
      <c r="D83" s="223">
        <f t="shared" si="2"/>
        <v>18.84644068</v>
      </c>
      <c r="E83" s="223">
        <f t="shared" si="3"/>
        <v>24.38659068</v>
      </c>
      <c r="F83" s="223">
        <f t="shared" si="4"/>
        <v>-936.8345288</v>
      </c>
      <c r="G83" s="222" t="str">
        <f t="shared" si="5"/>
        <v>REORDER NOW</v>
      </c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</row>
    <row r="84">
      <c r="A84" s="236">
        <f t="shared" si="6"/>
        <v>46221</v>
      </c>
      <c r="B84" s="223">
        <f t="shared" si="7"/>
        <v>-936.8345288</v>
      </c>
      <c r="C84" s="223">
        <f t="shared" si="1"/>
        <v>5.54015</v>
      </c>
      <c r="D84" s="223">
        <f t="shared" si="2"/>
        <v>18.84644068</v>
      </c>
      <c r="E84" s="223">
        <f t="shared" si="3"/>
        <v>24.38659068</v>
      </c>
      <c r="F84" s="223">
        <f t="shared" si="4"/>
        <v>-961.2211195</v>
      </c>
      <c r="G84" s="222" t="str">
        <f t="shared" si="5"/>
        <v>REORDER NOW</v>
      </c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</row>
    <row r="85">
      <c r="A85" s="236">
        <f t="shared" si="6"/>
        <v>46222</v>
      </c>
      <c r="B85" s="223">
        <f t="shared" si="7"/>
        <v>-961.2211195</v>
      </c>
      <c r="C85" s="223">
        <f t="shared" si="1"/>
        <v>5.54015</v>
      </c>
      <c r="D85" s="223">
        <f t="shared" si="2"/>
        <v>18.84644068</v>
      </c>
      <c r="E85" s="223">
        <f t="shared" si="3"/>
        <v>24.38659068</v>
      </c>
      <c r="F85" s="223">
        <f t="shared" si="4"/>
        <v>-985.6077102</v>
      </c>
      <c r="G85" s="222" t="str">
        <f t="shared" si="5"/>
        <v>REORDER NOW</v>
      </c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</row>
    <row r="86">
      <c r="A86" s="236">
        <f t="shared" si="6"/>
        <v>46223</v>
      </c>
      <c r="B86" s="223">
        <f t="shared" si="7"/>
        <v>-985.6077102</v>
      </c>
      <c r="C86" s="223">
        <f t="shared" si="1"/>
        <v>5.54015</v>
      </c>
      <c r="D86" s="223">
        <f t="shared" si="2"/>
        <v>18.84644068</v>
      </c>
      <c r="E86" s="223">
        <f t="shared" si="3"/>
        <v>24.38659068</v>
      </c>
      <c r="F86" s="223">
        <f t="shared" si="4"/>
        <v>-1009.994301</v>
      </c>
      <c r="G86" s="222" t="str">
        <f t="shared" si="5"/>
        <v>REORDER NOW</v>
      </c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</row>
    <row r="87">
      <c r="A87" s="236">
        <f t="shared" si="6"/>
        <v>46224</v>
      </c>
      <c r="B87" s="223">
        <f t="shared" si="7"/>
        <v>-1009.994301</v>
      </c>
      <c r="C87" s="223">
        <f t="shared" si="1"/>
        <v>5.54015</v>
      </c>
      <c r="D87" s="223">
        <f t="shared" si="2"/>
        <v>18.84644068</v>
      </c>
      <c r="E87" s="223">
        <f t="shared" si="3"/>
        <v>24.38659068</v>
      </c>
      <c r="F87" s="223">
        <f t="shared" si="4"/>
        <v>-1034.380892</v>
      </c>
      <c r="G87" s="222" t="str">
        <f t="shared" si="5"/>
        <v>REORDER NOW</v>
      </c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</row>
    <row r="88">
      <c r="A88" s="236">
        <f t="shared" si="6"/>
        <v>46225</v>
      </c>
      <c r="B88" s="223">
        <f t="shared" si="7"/>
        <v>-1034.380892</v>
      </c>
      <c r="C88" s="223">
        <f t="shared" si="1"/>
        <v>5.54015</v>
      </c>
      <c r="D88" s="223">
        <f t="shared" si="2"/>
        <v>18.84644068</v>
      </c>
      <c r="E88" s="223">
        <f t="shared" si="3"/>
        <v>24.38659068</v>
      </c>
      <c r="F88" s="223">
        <f t="shared" si="4"/>
        <v>-1058.767482</v>
      </c>
      <c r="G88" s="222" t="str">
        <f t="shared" si="5"/>
        <v>REORDER NOW</v>
      </c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</row>
    <row r="89">
      <c r="A89" s="236">
        <f t="shared" si="6"/>
        <v>46226</v>
      </c>
      <c r="B89" s="223">
        <f t="shared" si="7"/>
        <v>-1058.767482</v>
      </c>
      <c r="C89" s="223">
        <f t="shared" si="1"/>
        <v>5.54015</v>
      </c>
      <c r="D89" s="223">
        <f t="shared" si="2"/>
        <v>18.84644068</v>
      </c>
      <c r="E89" s="223">
        <f t="shared" si="3"/>
        <v>24.38659068</v>
      </c>
      <c r="F89" s="223">
        <f t="shared" si="4"/>
        <v>-1083.154073</v>
      </c>
      <c r="G89" s="222" t="str">
        <f t="shared" si="5"/>
        <v>REORDER NOW</v>
      </c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</row>
    <row r="90">
      <c r="A90" s="236">
        <f t="shared" si="6"/>
        <v>46227</v>
      </c>
      <c r="B90" s="223">
        <f t="shared" si="7"/>
        <v>-1083.154073</v>
      </c>
      <c r="C90" s="223">
        <f t="shared" si="1"/>
        <v>5.54015</v>
      </c>
      <c r="D90" s="223">
        <f t="shared" si="2"/>
        <v>18.84644068</v>
      </c>
      <c r="E90" s="223">
        <f t="shared" si="3"/>
        <v>24.38659068</v>
      </c>
      <c r="F90" s="223">
        <f t="shared" si="4"/>
        <v>-1107.540664</v>
      </c>
      <c r="G90" s="222" t="str">
        <f t="shared" si="5"/>
        <v>REORDER NOW</v>
      </c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</row>
    <row r="91">
      <c r="A91" s="236">
        <f t="shared" si="6"/>
        <v>46228</v>
      </c>
      <c r="B91" s="223">
        <f t="shared" si="7"/>
        <v>-1107.540664</v>
      </c>
      <c r="C91" s="223">
        <f t="shared" si="1"/>
        <v>5.54015</v>
      </c>
      <c r="D91" s="223">
        <f t="shared" si="2"/>
        <v>18.84644068</v>
      </c>
      <c r="E91" s="223">
        <f t="shared" si="3"/>
        <v>24.38659068</v>
      </c>
      <c r="F91" s="223">
        <f t="shared" si="4"/>
        <v>-1131.927254</v>
      </c>
      <c r="G91" s="222" t="str">
        <f t="shared" si="5"/>
        <v>REORDER NOW</v>
      </c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</row>
    <row r="92">
      <c r="A92" s="236">
        <f t="shared" si="6"/>
        <v>46229</v>
      </c>
      <c r="B92" s="223">
        <f t="shared" si="7"/>
        <v>-1131.927254</v>
      </c>
      <c r="C92" s="223">
        <f t="shared" si="1"/>
        <v>5.54015</v>
      </c>
      <c r="D92" s="223">
        <f t="shared" si="2"/>
        <v>18.84644068</v>
      </c>
      <c r="E92" s="223">
        <f t="shared" si="3"/>
        <v>24.38659068</v>
      </c>
      <c r="F92" s="223">
        <f t="shared" si="4"/>
        <v>-1156.313845</v>
      </c>
      <c r="G92" s="222" t="str">
        <f t="shared" si="5"/>
        <v>REORDER NOW</v>
      </c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</row>
    <row r="93">
      <c r="A93" s="236">
        <f t="shared" si="6"/>
        <v>46230</v>
      </c>
      <c r="B93" s="223">
        <f t="shared" si="7"/>
        <v>-1156.313845</v>
      </c>
      <c r="C93" s="223">
        <f t="shared" si="1"/>
        <v>5.54015</v>
      </c>
      <c r="D93" s="223">
        <f t="shared" si="2"/>
        <v>18.84644068</v>
      </c>
      <c r="E93" s="223">
        <f t="shared" si="3"/>
        <v>24.38659068</v>
      </c>
      <c r="F93" s="223">
        <f t="shared" si="4"/>
        <v>-1180.700436</v>
      </c>
      <c r="G93" s="222" t="str">
        <f t="shared" si="5"/>
        <v>REORDER NOW</v>
      </c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</row>
    <row r="94">
      <c r="A94" s="236">
        <f t="shared" si="6"/>
        <v>46231</v>
      </c>
      <c r="B94" s="223">
        <f t="shared" si="7"/>
        <v>-1180.700436</v>
      </c>
      <c r="C94" s="223">
        <f t="shared" si="1"/>
        <v>5.54015</v>
      </c>
      <c r="D94" s="223">
        <f t="shared" si="2"/>
        <v>18.84644068</v>
      </c>
      <c r="E94" s="223">
        <f t="shared" si="3"/>
        <v>24.38659068</v>
      </c>
      <c r="F94" s="223">
        <f t="shared" si="4"/>
        <v>-1205.087026</v>
      </c>
      <c r="G94" s="222" t="str">
        <f t="shared" si="5"/>
        <v>REORDER NOW</v>
      </c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</row>
    <row r="95">
      <c r="A95" s="236">
        <f t="shared" si="6"/>
        <v>46232</v>
      </c>
      <c r="B95" s="223">
        <f t="shared" si="7"/>
        <v>-1205.087026</v>
      </c>
      <c r="C95" s="223">
        <f t="shared" si="1"/>
        <v>5.54015</v>
      </c>
      <c r="D95" s="223">
        <f t="shared" si="2"/>
        <v>18.84644068</v>
      </c>
      <c r="E95" s="223">
        <f t="shared" si="3"/>
        <v>24.38659068</v>
      </c>
      <c r="F95" s="223">
        <f t="shared" si="4"/>
        <v>-1229.473617</v>
      </c>
      <c r="G95" s="222" t="str">
        <f t="shared" si="5"/>
        <v>REORDER NOW</v>
      </c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</row>
    <row r="96">
      <c r="A96" s="236">
        <f t="shared" si="6"/>
        <v>46233</v>
      </c>
      <c r="B96" s="223">
        <f t="shared" si="7"/>
        <v>-1229.473617</v>
      </c>
      <c r="C96" s="223">
        <f t="shared" si="1"/>
        <v>5.54015</v>
      </c>
      <c r="D96" s="223">
        <f t="shared" si="2"/>
        <v>18.84644068</v>
      </c>
      <c r="E96" s="223">
        <f t="shared" si="3"/>
        <v>24.38659068</v>
      </c>
      <c r="F96" s="223">
        <f t="shared" si="4"/>
        <v>-1253.860208</v>
      </c>
      <c r="G96" s="222" t="str">
        <f t="shared" si="5"/>
        <v>REORDER NOW</v>
      </c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</row>
    <row r="97">
      <c r="A97" s="236">
        <f t="shared" si="6"/>
        <v>46234</v>
      </c>
      <c r="B97" s="223">
        <f t="shared" si="7"/>
        <v>-1253.860208</v>
      </c>
      <c r="C97" s="223">
        <f t="shared" si="1"/>
        <v>5.54015</v>
      </c>
      <c r="D97" s="223">
        <f t="shared" si="2"/>
        <v>18.84644068</v>
      </c>
      <c r="E97" s="223">
        <f t="shared" si="3"/>
        <v>24.38659068</v>
      </c>
      <c r="F97" s="223">
        <f t="shared" si="4"/>
        <v>-1278.246798</v>
      </c>
      <c r="G97" s="222" t="str">
        <f t="shared" si="5"/>
        <v>REORDER NOW</v>
      </c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</row>
    <row r="98">
      <c r="A98" s="236">
        <f t="shared" si="6"/>
        <v>46235</v>
      </c>
      <c r="B98" s="223">
        <f t="shared" si="7"/>
        <v>-1278.246798</v>
      </c>
      <c r="C98" s="223">
        <f t="shared" si="1"/>
        <v>5.54015</v>
      </c>
      <c r="D98" s="223">
        <f t="shared" si="2"/>
        <v>18.84644068</v>
      </c>
      <c r="E98" s="223">
        <f t="shared" si="3"/>
        <v>24.38659068</v>
      </c>
      <c r="F98" s="223">
        <f t="shared" si="4"/>
        <v>-1302.633389</v>
      </c>
      <c r="G98" s="222" t="str">
        <f t="shared" si="5"/>
        <v>REORDER NOW</v>
      </c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</row>
    <row r="99">
      <c r="A99" s="236">
        <f t="shared" si="6"/>
        <v>46236</v>
      </c>
      <c r="B99" s="223">
        <f t="shared" si="7"/>
        <v>-1302.633389</v>
      </c>
      <c r="C99" s="223">
        <f t="shared" si="1"/>
        <v>5.54015</v>
      </c>
      <c r="D99" s="223">
        <f t="shared" si="2"/>
        <v>18.84644068</v>
      </c>
      <c r="E99" s="223">
        <f t="shared" si="3"/>
        <v>24.38659068</v>
      </c>
      <c r="F99" s="223">
        <f t="shared" si="4"/>
        <v>-1327.01998</v>
      </c>
      <c r="G99" s="222" t="str">
        <f t="shared" si="5"/>
        <v>REORDER NOW</v>
      </c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</row>
    <row r="100">
      <c r="A100" s="236">
        <f t="shared" si="6"/>
        <v>46237</v>
      </c>
      <c r="B100" s="223">
        <f t="shared" si="7"/>
        <v>-1327.01998</v>
      </c>
      <c r="C100" s="223">
        <f t="shared" si="1"/>
        <v>5.54015</v>
      </c>
      <c r="D100" s="223">
        <f t="shared" si="2"/>
        <v>18.84644068</v>
      </c>
      <c r="E100" s="223">
        <f t="shared" si="3"/>
        <v>24.38659068</v>
      </c>
      <c r="F100" s="223">
        <f t="shared" si="4"/>
        <v>-1351.40657</v>
      </c>
      <c r="G100" s="222" t="str">
        <f t="shared" si="5"/>
        <v>REORDER NOW</v>
      </c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</row>
    <row r="101">
      <c r="A101" s="236">
        <f t="shared" si="6"/>
        <v>46238</v>
      </c>
      <c r="B101" s="223">
        <f t="shared" si="7"/>
        <v>-1351.40657</v>
      </c>
      <c r="C101" s="223">
        <f t="shared" si="1"/>
        <v>5.54015</v>
      </c>
      <c r="D101" s="223">
        <f t="shared" si="2"/>
        <v>18.84644068</v>
      </c>
      <c r="E101" s="223">
        <f t="shared" si="3"/>
        <v>24.38659068</v>
      </c>
      <c r="F101" s="223">
        <f t="shared" si="4"/>
        <v>-1375.793161</v>
      </c>
      <c r="G101" s="222" t="str">
        <f t="shared" si="5"/>
        <v>REORDER NOW</v>
      </c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</row>
    <row r="102">
      <c r="A102" s="236">
        <f t="shared" si="6"/>
        <v>46239</v>
      </c>
      <c r="B102" s="223">
        <f t="shared" si="7"/>
        <v>-1375.793161</v>
      </c>
      <c r="C102" s="223">
        <f t="shared" si="1"/>
        <v>5.54015</v>
      </c>
      <c r="D102" s="223">
        <f t="shared" si="2"/>
        <v>18.84644068</v>
      </c>
      <c r="E102" s="223">
        <f t="shared" si="3"/>
        <v>24.38659068</v>
      </c>
      <c r="F102" s="223">
        <f t="shared" si="4"/>
        <v>-1400.179752</v>
      </c>
      <c r="G102" s="222" t="str">
        <f t="shared" si="5"/>
        <v>REORDER NOW</v>
      </c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</row>
    <row r="103">
      <c r="A103" s="236">
        <f t="shared" si="6"/>
        <v>46240</v>
      </c>
      <c r="B103" s="223">
        <f t="shared" si="7"/>
        <v>-1400.179752</v>
      </c>
      <c r="C103" s="223">
        <f t="shared" si="1"/>
        <v>5.54015</v>
      </c>
      <c r="D103" s="223">
        <f t="shared" si="2"/>
        <v>18.84644068</v>
      </c>
      <c r="E103" s="223">
        <f t="shared" si="3"/>
        <v>24.38659068</v>
      </c>
      <c r="F103" s="223">
        <f t="shared" si="4"/>
        <v>-1424.566342</v>
      </c>
      <c r="G103" s="222" t="str">
        <f t="shared" si="5"/>
        <v>REORDER NOW</v>
      </c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</row>
    <row r="104">
      <c r="A104" s="236">
        <f t="shared" si="6"/>
        <v>46241</v>
      </c>
      <c r="B104" s="223">
        <f t="shared" si="7"/>
        <v>-1424.566342</v>
      </c>
      <c r="C104" s="223">
        <f t="shared" si="1"/>
        <v>5.54015</v>
      </c>
      <c r="D104" s="223">
        <f t="shared" si="2"/>
        <v>18.84644068</v>
      </c>
      <c r="E104" s="223">
        <f t="shared" si="3"/>
        <v>24.38659068</v>
      </c>
      <c r="F104" s="223">
        <f t="shared" si="4"/>
        <v>-1448.952933</v>
      </c>
      <c r="G104" s="222" t="str">
        <f t="shared" si="5"/>
        <v>REORDER NOW</v>
      </c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</row>
    <row r="105">
      <c r="A105" s="236">
        <f t="shared" si="6"/>
        <v>46242</v>
      </c>
      <c r="B105" s="223">
        <f t="shared" si="7"/>
        <v>-1448.952933</v>
      </c>
      <c r="C105" s="223">
        <f t="shared" si="1"/>
        <v>5.54015</v>
      </c>
      <c r="D105" s="223">
        <f t="shared" si="2"/>
        <v>18.84644068</v>
      </c>
      <c r="E105" s="223">
        <f t="shared" si="3"/>
        <v>24.38659068</v>
      </c>
      <c r="F105" s="223">
        <f t="shared" si="4"/>
        <v>-1473.339524</v>
      </c>
      <c r="G105" s="222" t="str">
        <f t="shared" si="5"/>
        <v>REORDER NOW</v>
      </c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</row>
    <row r="106">
      <c r="A106" s="236">
        <f t="shared" si="6"/>
        <v>46243</v>
      </c>
      <c r="B106" s="223">
        <f t="shared" si="7"/>
        <v>-1473.339524</v>
      </c>
      <c r="C106" s="223">
        <f t="shared" si="1"/>
        <v>5.54015</v>
      </c>
      <c r="D106" s="223">
        <f t="shared" si="2"/>
        <v>18.84644068</v>
      </c>
      <c r="E106" s="223">
        <f t="shared" si="3"/>
        <v>24.38659068</v>
      </c>
      <c r="F106" s="223">
        <f t="shared" si="4"/>
        <v>-1497.726114</v>
      </c>
      <c r="G106" s="222" t="str">
        <f t="shared" si="5"/>
        <v>REORDER NOW</v>
      </c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</row>
    <row r="107">
      <c r="A107" s="236">
        <f t="shared" si="6"/>
        <v>46244</v>
      </c>
      <c r="B107" s="223">
        <f t="shared" si="7"/>
        <v>-1497.726114</v>
      </c>
      <c r="C107" s="223">
        <f t="shared" si="1"/>
        <v>5.54015</v>
      </c>
      <c r="D107" s="223">
        <f t="shared" si="2"/>
        <v>18.84644068</v>
      </c>
      <c r="E107" s="223">
        <f t="shared" si="3"/>
        <v>24.38659068</v>
      </c>
      <c r="F107" s="223">
        <f t="shared" si="4"/>
        <v>-1522.112705</v>
      </c>
      <c r="G107" s="222" t="str">
        <f t="shared" si="5"/>
        <v>REORDER NOW</v>
      </c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</row>
    <row r="108">
      <c r="A108" s="236">
        <f t="shared" si="6"/>
        <v>46245</v>
      </c>
      <c r="B108" s="223">
        <f t="shared" si="7"/>
        <v>-1522.112705</v>
      </c>
      <c r="C108" s="223">
        <f t="shared" si="1"/>
        <v>5.54015</v>
      </c>
      <c r="D108" s="223">
        <f t="shared" si="2"/>
        <v>18.84644068</v>
      </c>
      <c r="E108" s="223">
        <f t="shared" si="3"/>
        <v>24.38659068</v>
      </c>
      <c r="F108" s="223">
        <f t="shared" si="4"/>
        <v>-1546.499296</v>
      </c>
      <c r="G108" s="222" t="str">
        <f t="shared" si="5"/>
        <v>REORDER NOW</v>
      </c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</row>
    <row r="109">
      <c r="A109" s="236">
        <f t="shared" si="6"/>
        <v>46246</v>
      </c>
      <c r="B109" s="223">
        <f t="shared" si="7"/>
        <v>-1546.499296</v>
      </c>
      <c r="C109" s="223">
        <f t="shared" si="1"/>
        <v>5.54015</v>
      </c>
      <c r="D109" s="223">
        <f t="shared" si="2"/>
        <v>18.84644068</v>
      </c>
      <c r="E109" s="223">
        <f t="shared" si="3"/>
        <v>24.38659068</v>
      </c>
      <c r="F109" s="223">
        <f t="shared" si="4"/>
        <v>-1570.885886</v>
      </c>
      <c r="G109" s="222" t="str">
        <f t="shared" si="5"/>
        <v>REORDER NOW</v>
      </c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</row>
    <row r="110">
      <c r="A110" s="236">
        <f t="shared" si="6"/>
        <v>46247</v>
      </c>
      <c r="B110" s="223">
        <f t="shared" si="7"/>
        <v>-1570.885886</v>
      </c>
      <c r="C110" s="223">
        <f t="shared" si="1"/>
        <v>5.54015</v>
      </c>
      <c r="D110" s="223">
        <f t="shared" si="2"/>
        <v>18.84644068</v>
      </c>
      <c r="E110" s="223">
        <f t="shared" si="3"/>
        <v>24.38659068</v>
      </c>
      <c r="F110" s="223">
        <f t="shared" si="4"/>
        <v>-1595.272477</v>
      </c>
      <c r="G110" s="222" t="str">
        <f t="shared" si="5"/>
        <v>REORDER NOW</v>
      </c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</row>
    <row r="111">
      <c r="A111" s="236">
        <f t="shared" si="6"/>
        <v>46248</v>
      </c>
      <c r="B111" s="223">
        <f t="shared" si="7"/>
        <v>-1595.272477</v>
      </c>
      <c r="C111" s="223">
        <f t="shared" si="1"/>
        <v>5.54015</v>
      </c>
      <c r="D111" s="223">
        <f t="shared" si="2"/>
        <v>18.84644068</v>
      </c>
      <c r="E111" s="223">
        <f t="shared" si="3"/>
        <v>24.38659068</v>
      </c>
      <c r="F111" s="223">
        <f t="shared" si="4"/>
        <v>-1619.659068</v>
      </c>
      <c r="G111" s="222" t="str">
        <f t="shared" si="5"/>
        <v>REORDER NOW</v>
      </c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</row>
    <row r="112">
      <c r="A112" s="236">
        <f t="shared" si="6"/>
        <v>46249</v>
      </c>
      <c r="B112" s="223">
        <f t="shared" si="7"/>
        <v>-1619.659068</v>
      </c>
      <c r="C112" s="223">
        <f t="shared" si="1"/>
        <v>5.54015</v>
      </c>
      <c r="D112" s="223">
        <f t="shared" si="2"/>
        <v>18.84644068</v>
      </c>
      <c r="E112" s="223">
        <f t="shared" si="3"/>
        <v>24.38659068</v>
      </c>
      <c r="F112" s="223">
        <f t="shared" si="4"/>
        <v>-1644.045658</v>
      </c>
      <c r="G112" s="222" t="str">
        <f t="shared" si="5"/>
        <v>REORDER NOW</v>
      </c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</row>
    <row r="113">
      <c r="A113" s="236">
        <f t="shared" si="6"/>
        <v>46250</v>
      </c>
      <c r="B113" s="223">
        <f t="shared" si="7"/>
        <v>-1644.045658</v>
      </c>
      <c r="C113" s="223">
        <f t="shared" si="1"/>
        <v>5.54015</v>
      </c>
      <c r="D113" s="223">
        <f t="shared" si="2"/>
        <v>18.84644068</v>
      </c>
      <c r="E113" s="223">
        <f t="shared" si="3"/>
        <v>24.38659068</v>
      </c>
      <c r="F113" s="223">
        <f t="shared" si="4"/>
        <v>-1668.432249</v>
      </c>
      <c r="G113" s="222" t="str">
        <f t="shared" si="5"/>
        <v>REORDER NOW</v>
      </c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</row>
    <row r="114">
      <c r="A114" s="236">
        <f t="shared" si="6"/>
        <v>46251</v>
      </c>
      <c r="B114" s="223">
        <f t="shared" si="7"/>
        <v>-1668.432249</v>
      </c>
      <c r="C114" s="223">
        <f t="shared" si="1"/>
        <v>5.54015</v>
      </c>
      <c r="D114" s="223">
        <f t="shared" si="2"/>
        <v>18.84644068</v>
      </c>
      <c r="E114" s="223">
        <f t="shared" si="3"/>
        <v>24.38659068</v>
      </c>
      <c r="F114" s="223">
        <f t="shared" si="4"/>
        <v>-1692.81884</v>
      </c>
      <c r="G114" s="222" t="str">
        <f t="shared" si="5"/>
        <v>REORDER NOW</v>
      </c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</row>
    <row r="115">
      <c r="A115" s="236">
        <f t="shared" si="6"/>
        <v>46252</v>
      </c>
      <c r="B115" s="223">
        <f t="shared" si="7"/>
        <v>-1692.81884</v>
      </c>
      <c r="C115" s="223">
        <f t="shared" si="1"/>
        <v>5.54015</v>
      </c>
      <c r="D115" s="223">
        <f t="shared" si="2"/>
        <v>18.84644068</v>
      </c>
      <c r="E115" s="223">
        <f t="shared" si="3"/>
        <v>24.38659068</v>
      </c>
      <c r="F115" s="223">
        <f t="shared" si="4"/>
        <v>-1717.205431</v>
      </c>
      <c r="G115" s="222" t="str">
        <f t="shared" si="5"/>
        <v>REORDER NOW</v>
      </c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</row>
    <row r="116">
      <c r="A116" s="236">
        <f t="shared" si="6"/>
        <v>46253</v>
      </c>
      <c r="B116" s="223">
        <f t="shared" si="7"/>
        <v>-1717.205431</v>
      </c>
      <c r="C116" s="223">
        <f t="shared" si="1"/>
        <v>5.54015</v>
      </c>
      <c r="D116" s="223">
        <f t="shared" si="2"/>
        <v>18.84644068</v>
      </c>
      <c r="E116" s="223">
        <f t="shared" si="3"/>
        <v>24.38659068</v>
      </c>
      <c r="F116" s="223">
        <f t="shared" si="4"/>
        <v>-1741.592021</v>
      </c>
      <c r="G116" s="222" t="str">
        <f t="shared" si="5"/>
        <v>REORDER NOW</v>
      </c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</row>
    <row r="117">
      <c r="A117" s="236">
        <f t="shared" si="6"/>
        <v>46254</v>
      </c>
      <c r="B117" s="223">
        <f t="shared" si="7"/>
        <v>-1741.592021</v>
      </c>
      <c r="C117" s="223">
        <f t="shared" si="1"/>
        <v>5.54015</v>
      </c>
      <c r="D117" s="223">
        <f t="shared" si="2"/>
        <v>18.84644068</v>
      </c>
      <c r="E117" s="223">
        <f t="shared" si="3"/>
        <v>24.38659068</v>
      </c>
      <c r="F117" s="223">
        <f t="shared" si="4"/>
        <v>-1765.978612</v>
      </c>
      <c r="G117" s="222" t="str">
        <f t="shared" si="5"/>
        <v>REORDER NOW</v>
      </c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</row>
    <row r="118">
      <c r="A118" s="236">
        <f t="shared" si="6"/>
        <v>46255</v>
      </c>
      <c r="B118" s="223">
        <f t="shared" si="7"/>
        <v>-1765.978612</v>
      </c>
      <c r="C118" s="223">
        <f t="shared" si="1"/>
        <v>5.54015</v>
      </c>
      <c r="D118" s="223">
        <f t="shared" si="2"/>
        <v>18.84644068</v>
      </c>
      <c r="E118" s="223">
        <f t="shared" si="3"/>
        <v>24.38659068</v>
      </c>
      <c r="F118" s="223">
        <f t="shared" si="4"/>
        <v>-1790.365203</v>
      </c>
      <c r="G118" s="222" t="str">
        <f t="shared" si="5"/>
        <v>REORDER NOW</v>
      </c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</row>
    <row r="119">
      <c r="A119" s="236">
        <f t="shared" si="6"/>
        <v>46256</v>
      </c>
      <c r="B119" s="223">
        <f t="shared" si="7"/>
        <v>-1790.365203</v>
      </c>
      <c r="C119" s="223">
        <f t="shared" si="1"/>
        <v>5.54015</v>
      </c>
      <c r="D119" s="223">
        <f t="shared" si="2"/>
        <v>18.84644068</v>
      </c>
      <c r="E119" s="223">
        <f t="shared" si="3"/>
        <v>24.38659068</v>
      </c>
      <c r="F119" s="223">
        <f t="shared" si="4"/>
        <v>-1814.751793</v>
      </c>
      <c r="G119" s="222" t="str">
        <f t="shared" si="5"/>
        <v>REORDER NOW</v>
      </c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</row>
    <row r="120">
      <c r="A120" s="236">
        <f t="shared" si="6"/>
        <v>46257</v>
      </c>
      <c r="B120" s="223">
        <f t="shared" si="7"/>
        <v>-1814.751793</v>
      </c>
      <c r="C120" s="223">
        <f t="shared" si="1"/>
        <v>5.54015</v>
      </c>
      <c r="D120" s="223">
        <f t="shared" si="2"/>
        <v>18.84644068</v>
      </c>
      <c r="E120" s="223">
        <f t="shared" si="3"/>
        <v>24.38659068</v>
      </c>
      <c r="F120" s="223">
        <f t="shared" si="4"/>
        <v>-1839.138384</v>
      </c>
      <c r="G120" s="222" t="str">
        <f t="shared" si="5"/>
        <v>REORDER NOW</v>
      </c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</row>
    <row r="121">
      <c r="A121" s="236">
        <f t="shared" si="6"/>
        <v>46258</v>
      </c>
      <c r="B121" s="223">
        <f t="shared" si="7"/>
        <v>-1839.138384</v>
      </c>
      <c r="C121" s="223">
        <f t="shared" si="1"/>
        <v>5.54015</v>
      </c>
      <c r="D121" s="223">
        <f t="shared" si="2"/>
        <v>18.84644068</v>
      </c>
      <c r="E121" s="223">
        <f t="shared" si="3"/>
        <v>24.38659068</v>
      </c>
      <c r="F121" s="223">
        <f t="shared" si="4"/>
        <v>-1863.524975</v>
      </c>
      <c r="G121" s="222" t="str">
        <f t="shared" si="5"/>
        <v>REORDER NOW</v>
      </c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</row>
    <row r="122">
      <c r="A122" s="236">
        <f t="shared" si="6"/>
        <v>46259</v>
      </c>
      <c r="B122" s="223">
        <f t="shared" si="7"/>
        <v>-1863.524975</v>
      </c>
      <c r="C122" s="223">
        <f t="shared" si="1"/>
        <v>5.54015</v>
      </c>
      <c r="D122" s="223">
        <f t="shared" si="2"/>
        <v>18.84644068</v>
      </c>
      <c r="E122" s="223">
        <f t="shared" si="3"/>
        <v>24.38659068</v>
      </c>
      <c r="F122" s="223">
        <f t="shared" si="4"/>
        <v>-1887.911565</v>
      </c>
      <c r="G122" s="222" t="str">
        <f t="shared" si="5"/>
        <v>REORDER NOW</v>
      </c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</row>
    <row r="123">
      <c r="A123" s="236">
        <f t="shared" si="6"/>
        <v>46260</v>
      </c>
      <c r="B123" s="223">
        <f t="shared" si="7"/>
        <v>-1887.911565</v>
      </c>
      <c r="C123" s="223">
        <f t="shared" si="1"/>
        <v>5.54015</v>
      </c>
      <c r="D123" s="223">
        <f t="shared" si="2"/>
        <v>18.84644068</v>
      </c>
      <c r="E123" s="223">
        <f t="shared" si="3"/>
        <v>24.38659068</v>
      </c>
      <c r="F123" s="223">
        <f t="shared" si="4"/>
        <v>-1912.298156</v>
      </c>
      <c r="G123" s="222" t="str">
        <f t="shared" si="5"/>
        <v>REORDER NOW</v>
      </c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</row>
    <row r="124">
      <c r="A124" s="236">
        <f t="shared" si="6"/>
        <v>46261</v>
      </c>
      <c r="B124" s="223">
        <f t="shared" si="7"/>
        <v>-1912.298156</v>
      </c>
      <c r="C124" s="223">
        <f t="shared" si="1"/>
        <v>5.54015</v>
      </c>
      <c r="D124" s="223">
        <f t="shared" si="2"/>
        <v>18.84644068</v>
      </c>
      <c r="E124" s="223">
        <f t="shared" si="3"/>
        <v>24.38659068</v>
      </c>
      <c r="F124" s="223">
        <f t="shared" si="4"/>
        <v>-1936.684747</v>
      </c>
      <c r="G124" s="222" t="str">
        <f t="shared" si="5"/>
        <v>REORDER NOW</v>
      </c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</row>
    <row r="125">
      <c r="A125" s="236">
        <f t="shared" si="6"/>
        <v>46262</v>
      </c>
      <c r="B125" s="223">
        <f t="shared" si="7"/>
        <v>-1936.684747</v>
      </c>
      <c r="C125" s="223">
        <f t="shared" si="1"/>
        <v>5.54015</v>
      </c>
      <c r="D125" s="223">
        <f t="shared" si="2"/>
        <v>18.84644068</v>
      </c>
      <c r="E125" s="223">
        <f t="shared" si="3"/>
        <v>24.38659068</v>
      </c>
      <c r="F125" s="223">
        <f t="shared" si="4"/>
        <v>-1961.071337</v>
      </c>
      <c r="G125" s="222" t="str">
        <f t="shared" si="5"/>
        <v>REORDER NOW</v>
      </c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</row>
    <row r="126">
      <c r="A126" s="236">
        <f t="shared" si="6"/>
        <v>46263</v>
      </c>
      <c r="B126" s="223">
        <f t="shared" si="7"/>
        <v>-1961.071337</v>
      </c>
      <c r="C126" s="223">
        <f t="shared" si="1"/>
        <v>5.54015</v>
      </c>
      <c r="D126" s="223">
        <f t="shared" si="2"/>
        <v>18.84644068</v>
      </c>
      <c r="E126" s="223">
        <f t="shared" si="3"/>
        <v>24.38659068</v>
      </c>
      <c r="F126" s="223">
        <f t="shared" si="4"/>
        <v>-1985.457928</v>
      </c>
      <c r="G126" s="222" t="str">
        <f t="shared" si="5"/>
        <v>REORDER NOW</v>
      </c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</row>
    <row r="127">
      <c r="A127" s="236">
        <f t="shared" si="6"/>
        <v>46264</v>
      </c>
      <c r="B127" s="223">
        <f t="shared" si="7"/>
        <v>-1985.457928</v>
      </c>
      <c r="C127" s="223">
        <f t="shared" si="1"/>
        <v>5.54015</v>
      </c>
      <c r="D127" s="223">
        <f t="shared" si="2"/>
        <v>18.84644068</v>
      </c>
      <c r="E127" s="223">
        <f t="shared" si="3"/>
        <v>24.38659068</v>
      </c>
      <c r="F127" s="223">
        <f t="shared" si="4"/>
        <v>-2009.844519</v>
      </c>
      <c r="G127" s="222" t="str">
        <f t="shared" si="5"/>
        <v>REORDER NOW</v>
      </c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</row>
    <row r="128">
      <c r="A128" s="236">
        <f t="shared" si="6"/>
        <v>46265</v>
      </c>
      <c r="B128" s="223">
        <f t="shared" si="7"/>
        <v>-2009.844519</v>
      </c>
      <c r="C128" s="223">
        <f t="shared" si="1"/>
        <v>5.54015</v>
      </c>
      <c r="D128" s="223">
        <f t="shared" si="2"/>
        <v>18.84644068</v>
      </c>
      <c r="E128" s="223">
        <f t="shared" si="3"/>
        <v>24.38659068</v>
      </c>
      <c r="F128" s="223">
        <f t="shared" si="4"/>
        <v>-2034.231109</v>
      </c>
      <c r="G128" s="222" t="str">
        <f t="shared" si="5"/>
        <v>REORDER NOW</v>
      </c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</row>
    <row r="129">
      <c r="A129" s="236">
        <f t="shared" si="6"/>
        <v>46266</v>
      </c>
      <c r="B129" s="223">
        <f t="shared" si="7"/>
        <v>-2034.231109</v>
      </c>
      <c r="C129" s="223">
        <f t="shared" si="1"/>
        <v>5.54015</v>
      </c>
      <c r="D129" s="223">
        <f t="shared" si="2"/>
        <v>18.84644068</v>
      </c>
      <c r="E129" s="223">
        <f t="shared" si="3"/>
        <v>24.38659068</v>
      </c>
      <c r="F129" s="223">
        <f t="shared" si="4"/>
        <v>-2058.6177</v>
      </c>
      <c r="G129" s="222" t="str">
        <f t="shared" si="5"/>
        <v>REORDER NOW</v>
      </c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</row>
    <row r="130">
      <c r="A130" s="236">
        <f t="shared" si="6"/>
        <v>46267</v>
      </c>
      <c r="B130" s="223">
        <f t="shared" si="7"/>
        <v>-2058.6177</v>
      </c>
      <c r="C130" s="223">
        <f t="shared" si="1"/>
        <v>5.54015</v>
      </c>
      <c r="D130" s="223">
        <f t="shared" si="2"/>
        <v>18.84644068</v>
      </c>
      <c r="E130" s="223">
        <f t="shared" si="3"/>
        <v>24.38659068</v>
      </c>
      <c r="F130" s="223">
        <f t="shared" si="4"/>
        <v>-2083.004291</v>
      </c>
      <c r="G130" s="222" t="str">
        <f t="shared" si="5"/>
        <v>REORDER NOW</v>
      </c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</row>
    <row r="131">
      <c r="A131" s="236">
        <f t="shared" si="6"/>
        <v>46268</v>
      </c>
      <c r="B131" s="223">
        <f t="shared" si="7"/>
        <v>-2083.004291</v>
      </c>
      <c r="C131" s="223">
        <f t="shared" si="1"/>
        <v>5.54015</v>
      </c>
      <c r="D131" s="223">
        <f t="shared" si="2"/>
        <v>18.84644068</v>
      </c>
      <c r="E131" s="223">
        <f t="shared" si="3"/>
        <v>24.38659068</v>
      </c>
      <c r="F131" s="223">
        <f t="shared" si="4"/>
        <v>-2107.390881</v>
      </c>
      <c r="G131" s="222" t="str">
        <f t="shared" si="5"/>
        <v>REORDER NOW</v>
      </c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</row>
    <row r="132">
      <c r="A132" s="236">
        <f t="shared" si="6"/>
        <v>46269</v>
      </c>
      <c r="B132" s="223">
        <f t="shared" si="7"/>
        <v>-2107.390881</v>
      </c>
      <c r="C132" s="223">
        <f t="shared" si="1"/>
        <v>5.54015</v>
      </c>
      <c r="D132" s="223">
        <f t="shared" si="2"/>
        <v>18.84644068</v>
      </c>
      <c r="E132" s="223">
        <f t="shared" si="3"/>
        <v>24.38659068</v>
      </c>
      <c r="F132" s="223">
        <f t="shared" si="4"/>
        <v>-2131.777472</v>
      </c>
      <c r="G132" s="222" t="str">
        <f t="shared" si="5"/>
        <v>REORDER NOW</v>
      </c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</row>
    <row r="133">
      <c r="A133" s="236">
        <f t="shared" si="6"/>
        <v>46270</v>
      </c>
      <c r="B133" s="223">
        <f t="shared" si="7"/>
        <v>-2131.777472</v>
      </c>
      <c r="C133" s="223">
        <f t="shared" si="1"/>
        <v>5.54015</v>
      </c>
      <c r="D133" s="223">
        <f t="shared" si="2"/>
        <v>18.84644068</v>
      </c>
      <c r="E133" s="223">
        <f t="shared" si="3"/>
        <v>24.38659068</v>
      </c>
      <c r="F133" s="223">
        <f t="shared" si="4"/>
        <v>-2156.164063</v>
      </c>
      <c r="G133" s="222" t="str">
        <f t="shared" si="5"/>
        <v>REORDER NOW</v>
      </c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</row>
    <row r="134">
      <c r="A134" s="236">
        <f t="shared" si="6"/>
        <v>46271</v>
      </c>
      <c r="B134" s="223">
        <f t="shared" si="7"/>
        <v>-2156.164063</v>
      </c>
      <c r="C134" s="223">
        <f t="shared" si="1"/>
        <v>5.54015</v>
      </c>
      <c r="D134" s="223">
        <f t="shared" si="2"/>
        <v>18.84644068</v>
      </c>
      <c r="E134" s="223">
        <f t="shared" si="3"/>
        <v>24.38659068</v>
      </c>
      <c r="F134" s="223">
        <f t="shared" si="4"/>
        <v>-2180.550653</v>
      </c>
      <c r="G134" s="222" t="str">
        <f t="shared" si="5"/>
        <v>REORDER NOW</v>
      </c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</row>
    <row r="135">
      <c r="A135" s="236">
        <f t="shared" si="6"/>
        <v>46272</v>
      </c>
      <c r="B135" s="223">
        <f t="shared" si="7"/>
        <v>-2180.550653</v>
      </c>
      <c r="C135" s="223">
        <f t="shared" si="1"/>
        <v>5.54015</v>
      </c>
      <c r="D135" s="223">
        <f t="shared" si="2"/>
        <v>18.84644068</v>
      </c>
      <c r="E135" s="223">
        <f t="shared" si="3"/>
        <v>24.38659068</v>
      </c>
      <c r="F135" s="223">
        <f t="shared" si="4"/>
        <v>-2204.937244</v>
      </c>
      <c r="G135" s="222" t="str">
        <f t="shared" si="5"/>
        <v>REORDER NOW</v>
      </c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</row>
    <row r="136">
      <c r="A136" s="236">
        <f t="shared" si="6"/>
        <v>46273</v>
      </c>
      <c r="B136" s="223">
        <f t="shared" si="7"/>
        <v>-2204.937244</v>
      </c>
      <c r="C136" s="223">
        <f t="shared" si="1"/>
        <v>5.54015</v>
      </c>
      <c r="D136" s="223">
        <f t="shared" si="2"/>
        <v>18.84644068</v>
      </c>
      <c r="E136" s="223">
        <f t="shared" si="3"/>
        <v>24.38659068</v>
      </c>
      <c r="F136" s="223">
        <f t="shared" si="4"/>
        <v>-2229.323835</v>
      </c>
      <c r="G136" s="222" t="str">
        <f t="shared" si="5"/>
        <v>REORDER NOW</v>
      </c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</row>
    <row r="137">
      <c r="A137" s="236">
        <f t="shared" si="6"/>
        <v>46274</v>
      </c>
      <c r="B137" s="223">
        <f t="shared" si="7"/>
        <v>-2229.323835</v>
      </c>
      <c r="C137" s="223">
        <f t="shared" si="1"/>
        <v>5.54015</v>
      </c>
      <c r="D137" s="223">
        <f t="shared" si="2"/>
        <v>18.84644068</v>
      </c>
      <c r="E137" s="223">
        <f t="shared" si="3"/>
        <v>24.38659068</v>
      </c>
      <c r="F137" s="223">
        <f t="shared" si="4"/>
        <v>-2253.710425</v>
      </c>
      <c r="G137" s="222" t="str">
        <f t="shared" si="5"/>
        <v>REORDER NOW</v>
      </c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</row>
    <row r="138">
      <c r="A138" s="236">
        <f t="shared" si="6"/>
        <v>46275</v>
      </c>
      <c r="B138" s="223">
        <f t="shared" si="7"/>
        <v>-2253.710425</v>
      </c>
      <c r="C138" s="223">
        <f t="shared" si="1"/>
        <v>5.54015</v>
      </c>
      <c r="D138" s="223">
        <f t="shared" si="2"/>
        <v>18.84644068</v>
      </c>
      <c r="E138" s="223">
        <f t="shared" si="3"/>
        <v>24.38659068</v>
      </c>
      <c r="F138" s="223">
        <f t="shared" si="4"/>
        <v>-2278.097016</v>
      </c>
      <c r="G138" s="222" t="str">
        <f t="shared" si="5"/>
        <v>REORDER NOW</v>
      </c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</row>
    <row r="139">
      <c r="A139" s="236">
        <f t="shared" si="6"/>
        <v>46276</v>
      </c>
      <c r="B139" s="223">
        <f t="shared" si="7"/>
        <v>-2278.097016</v>
      </c>
      <c r="C139" s="223">
        <f t="shared" si="1"/>
        <v>5.54015</v>
      </c>
      <c r="D139" s="223">
        <f t="shared" si="2"/>
        <v>18.84644068</v>
      </c>
      <c r="E139" s="223">
        <f t="shared" si="3"/>
        <v>24.38659068</v>
      </c>
      <c r="F139" s="223">
        <f t="shared" si="4"/>
        <v>-2302.483607</v>
      </c>
      <c r="G139" s="222" t="str">
        <f t="shared" si="5"/>
        <v>REORDER NOW</v>
      </c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</row>
    <row r="140">
      <c r="A140" s="236">
        <f t="shared" si="6"/>
        <v>46277</v>
      </c>
      <c r="B140" s="223">
        <f t="shared" si="7"/>
        <v>-2302.483607</v>
      </c>
      <c r="C140" s="223">
        <f t="shared" si="1"/>
        <v>5.54015</v>
      </c>
      <c r="D140" s="223">
        <f t="shared" si="2"/>
        <v>18.84644068</v>
      </c>
      <c r="E140" s="223">
        <f t="shared" si="3"/>
        <v>24.38659068</v>
      </c>
      <c r="F140" s="223">
        <f t="shared" si="4"/>
        <v>-2326.870197</v>
      </c>
      <c r="G140" s="222" t="str">
        <f t="shared" si="5"/>
        <v>REORDER NOW</v>
      </c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</row>
    <row r="141">
      <c r="A141" s="236">
        <f t="shared" si="6"/>
        <v>46278</v>
      </c>
      <c r="B141" s="223">
        <f t="shared" si="7"/>
        <v>-2326.870197</v>
      </c>
      <c r="C141" s="223">
        <f t="shared" si="1"/>
        <v>5.54015</v>
      </c>
      <c r="D141" s="223">
        <f t="shared" si="2"/>
        <v>18.84644068</v>
      </c>
      <c r="E141" s="223">
        <f t="shared" si="3"/>
        <v>24.38659068</v>
      </c>
      <c r="F141" s="223">
        <f t="shared" si="4"/>
        <v>-2351.256788</v>
      </c>
      <c r="G141" s="222" t="str">
        <f t="shared" si="5"/>
        <v>REORDER NOW</v>
      </c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</row>
    <row r="142">
      <c r="A142" s="236">
        <f t="shared" si="6"/>
        <v>46279</v>
      </c>
      <c r="B142" s="223">
        <f t="shared" si="7"/>
        <v>-2351.256788</v>
      </c>
      <c r="C142" s="223">
        <f t="shared" si="1"/>
        <v>5.54015</v>
      </c>
      <c r="D142" s="223">
        <f t="shared" si="2"/>
        <v>18.84644068</v>
      </c>
      <c r="E142" s="223">
        <f t="shared" si="3"/>
        <v>24.38659068</v>
      </c>
      <c r="F142" s="223">
        <f t="shared" si="4"/>
        <v>-2375.643379</v>
      </c>
      <c r="G142" s="222" t="str">
        <f t="shared" si="5"/>
        <v>REORDER NOW</v>
      </c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</row>
    <row r="143">
      <c r="A143" s="236">
        <f t="shared" si="6"/>
        <v>46280</v>
      </c>
      <c r="B143" s="223">
        <f t="shared" si="7"/>
        <v>-2375.643379</v>
      </c>
      <c r="C143" s="223">
        <f t="shared" si="1"/>
        <v>5.54015</v>
      </c>
      <c r="D143" s="223">
        <f t="shared" si="2"/>
        <v>18.84644068</v>
      </c>
      <c r="E143" s="223">
        <f t="shared" si="3"/>
        <v>24.38659068</v>
      </c>
      <c r="F143" s="223">
        <f t="shared" si="4"/>
        <v>-2400.029969</v>
      </c>
      <c r="G143" s="222" t="str">
        <f t="shared" si="5"/>
        <v>REORDER NOW</v>
      </c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</row>
    <row r="144">
      <c r="A144" s="236">
        <f t="shared" si="6"/>
        <v>46281</v>
      </c>
      <c r="B144" s="223">
        <f t="shared" si="7"/>
        <v>-2400.029969</v>
      </c>
      <c r="C144" s="223">
        <f t="shared" si="1"/>
        <v>5.54015</v>
      </c>
      <c r="D144" s="223">
        <f t="shared" si="2"/>
        <v>18.84644068</v>
      </c>
      <c r="E144" s="223">
        <f t="shared" si="3"/>
        <v>24.38659068</v>
      </c>
      <c r="F144" s="223">
        <f t="shared" si="4"/>
        <v>-2424.41656</v>
      </c>
      <c r="G144" s="222" t="str">
        <f t="shared" si="5"/>
        <v>REORDER NOW</v>
      </c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</row>
    <row r="145">
      <c r="A145" s="236">
        <f t="shared" si="6"/>
        <v>46282</v>
      </c>
      <c r="B145" s="223">
        <f t="shared" si="7"/>
        <v>-2424.41656</v>
      </c>
      <c r="C145" s="223">
        <f t="shared" si="1"/>
        <v>5.54015</v>
      </c>
      <c r="D145" s="223">
        <f t="shared" si="2"/>
        <v>18.84644068</v>
      </c>
      <c r="E145" s="223">
        <f t="shared" si="3"/>
        <v>24.38659068</v>
      </c>
      <c r="F145" s="223">
        <f t="shared" si="4"/>
        <v>-2448.803151</v>
      </c>
      <c r="G145" s="222" t="str">
        <f t="shared" si="5"/>
        <v>REORDER NOW</v>
      </c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</row>
    <row r="146">
      <c r="A146" s="236">
        <f t="shared" si="6"/>
        <v>46283</v>
      </c>
      <c r="B146" s="223">
        <f t="shared" si="7"/>
        <v>-2448.803151</v>
      </c>
      <c r="C146" s="223">
        <f t="shared" si="1"/>
        <v>5.54015</v>
      </c>
      <c r="D146" s="223">
        <f t="shared" si="2"/>
        <v>18.84644068</v>
      </c>
      <c r="E146" s="223">
        <f t="shared" si="3"/>
        <v>24.38659068</v>
      </c>
      <c r="F146" s="223">
        <f t="shared" si="4"/>
        <v>-2473.189742</v>
      </c>
      <c r="G146" s="222" t="str">
        <f t="shared" si="5"/>
        <v>REORDER NOW</v>
      </c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</row>
    <row r="147">
      <c r="A147" s="236">
        <f t="shared" si="6"/>
        <v>46284</v>
      </c>
      <c r="B147" s="223">
        <f t="shared" si="7"/>
        <v>-2473.189742</v>
      </c>
      <c r="C147" s="223">
        <f t="shared" si="1"/>
        <v>5.54015</v>
      </c>
      <c r="D147" s="223">
        <f t="shared" si="2"/>
        <v>18.84644068</v>
      </c>
      <c r="E147" s="223">
        <f t="shared" si="3"/>
        <v>24.38659068</v>
      </c>
      <c r="F147" s="223">
        <f t="shared" si="4"/>
        <v>-2497.576332</v>
      </c>
      <c r="G147" s="222" t="str">
        <f t="shared" si="5"/>
        <v>REORDER NOW</v>
      </c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</row>
    <row r="148">
      <c r="A148" s="236">
        <f t="shared" si="6"/>
        <v>46285</v>
      </c>
      <c r="B148" s="223">
        <f t="shared" si="7"/>
        <v>-2497.576332</v>
      </c>
      <c r="C148" s="223">
        <f t="shared" si="1"/>
        <v>5.54015</v>
      </c>
      <c r="D148" s="223">
        <f t="shared" si="2"/>
        <v>18.84644068</v>
      </c>
      <c r="E148" s="223">
        <f t="shared" si="3"/>
        <v>24.38659068</v>
      </c>
      <c r="F148" s="223">
        <f t="shared" si="4"/>
        <v>-2521.962923</v>
      </c>
      <c r="G148" s="222" t="str">
        <f t="shared" si="5"/>
        <v>REORDER NOW</v>
      </c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</row>
    <row r="149">
      <c r="A149" s="236">
        <f t="shared" si="6"/>
        <v>46286</v>
      </c>
      <c r="B149" s="223">
        <f t="shared" si="7"/>
        <v>-2521.962923</v>
      </c>
      <c r="C149" s="223">
        <f t="shared" si="1"/>
        <v>5.54015</v>
      </c>
      <c r="D149" s="223">
        <f t="shared" si="2"/>
        <v>18.84644068</v>
      </c>
      <c r="E149" s="223">
        <f t="shared" si="3"/>
        <v>24.38659068</v>
      </c>
      <c r="F149" s="223">
        <f t="shared" si="4"/>
        <v>-2546.349514</v>
      </c>
      <c r="G149" s="222" t="str">
        <f t="shared" si="5"/>
        <v>REORDER NOW</v>
      </c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</row>
    <row r="150">
      <c r="A150" s="236">
        <f t="shared" si="6"/>
        <v>46287</v>
      </c>
      <c r="B150" s="223">
        <f t="shared" si="7"/>
        <v>-2546.349514</v>
      </c>
      <c r="C150" s="223">
        <f t="shared" si="1"/>
        <v>5.54015</v>
      </c>
      <c r="D150" s="223">
        <f t="shared" si="2"/>
        <v>18.84644068</v>
      </c>
      <c r="E150" s="223">
        <f t="shared" si="3"/>
        <v>24.38659068</v>
      </c>
      <c r="F150" s="223">
        <f t="shared" si="4"/>
        <v>-2570.736104</v>
      </c>
      <c r="G150" s="222" t="str">
        <f t="shared" si="5"/>
        <v>REORDER NOW</v>
      </c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</row>
    <row r="151">
      <c r="A151" s="236">
        <f t="shared" si="6"/>
        <v>46288</v>
      </c>
      <c r="B151" s="223">
        <f t="shared" si="7"/>
        <v>-2570.736104</v>
      </c>
      <c r="C151" s="223">
        <f t="shared" si="1"/>
        <v>5.54015</v>
      </c>
      <c r="D151" s="223">
        <f t="shared" si="2"/>
        <v>18.84644068</v>
      </c>
      <c r="E151" s="223">
        <f t="shared" si="3"/>
        <v>24.38659068</v>
      </c>
      <c r="F151" s="223">
        <f t="shared" si="4"/>
        <v>-2595.122695</v>
      </c>
      <c r="G151" s="222" t="str">
        <f t="shared" si="5"/>
        <v>REORDER NOW</v>
      </c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</row>
    <row r="152">
      <c r="A152" s="236">
        <f t="shared" si="6"/>
        <v>46289</v>
      </c>
      <c r="B152" s="223">
        <f t="shared" si="7"/>
        <v>-2595.122695</v>
      </c>
      <c r="C152" s="223">
        <f t="shared" si="1"/>
        <v>5.54015</v>
      </c>
      <c r="D152" s="223">
        <f t="shared" si="2"/>
        <v>18.84644068</v>
      </c>
      <c r="E152" s="223">
        <f t="shared" si="3"/>
        <v>24.38659068</v>
      </c>
      <c r="F152" s="223">
        <f t="shared" si="4"/>
        <v>-2619.509286</v>
      </c>
      <c r="G152" s="222" t="str">
        <f t="shared" si="5"/>
        <v>REORDER NOW</v>
      </c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</row>
    <row r="153">
      <c r="A153" s="236">
        <f t="shared" si="6"/>
        <v>46290</v>
      </c>
      <c r="B153" s="223">
        <f t="shared" si="7"/>
        <v>-2619.509286</v>
      </c>
      <c r="C153" s="223">
        <f t="shared" si="1"/>
        <v>5.54015</v>
      </c>
      <c r="D153" s="223">
        <f t="shared" si="2"/>
        <v>18.84644068</v>
      </c>
      <c r="E153" s="223">
        <f t="shared" si="3"/>
        <v>24.38659068</v>
      </c>
      <c r="F153" s="223">
        <f t="shared" si="4"/>
        <v>-2643.895876</v>
      </c>
      <c r="G153" s="222" t="str">
        <f t="shared" si="5"/>
        <v>REORDER NOW</v>
      </c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</row>
    <row r="154">
      <c r="A154" s="236">
        <f t="shared" si="6"/>
        <v>46291</v>
      </c>
      <c r="B154" s="223">
        <f t="shared" si="7"/>
        <v>-2643.895876</v>
      </c>
      <c r="C154" s="223">
        <f t="shared" si="1"/>
        <v>5.54015</v>
      </c>
      <c r="D154" s="223">
        <f t="shared" si="2"/>
        <v>18.84644068</v>
      </c>
      <c r="E154" s="223">
        <f t="shared" si="3"/>
        <v>24.38659068</v>
      </c>
      <c r="F154" s="223">
        <f t="shared" si="4"/>
        <v>-2668.282467</v>
      </c>
      <c r="G154" s="222" t="str">
        <f t="shared" si="5"/>
        <v>REORDER NOW</v>
      </c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</row>
    <row r="155">
      <c r="A155" s="236">
        <f t="shared" si="6"/>
        <v>46292</v>
      </c>
      <c r="B155" s="223">
        <f t="shared" si="7"/>
        <v>-2668.282467</v>
      </c>
      <c r="C155" s="223">
        <f t="shared" si="1"/>
        <v>5.54015</v>
      </c>
      <c r="D155" s="223">
        <f t="shared" si="2"/>
        <v>18.84644068</v>
      </c>
      <c r="E155" s="223">
        <f t="shared" si="3"/>
        <v>24.38659068</v>
      </c>
      <c r="F155" s="223">
        <f t="shared" si="4"/>
        <v>-2692.669058</v>
      </c>
      <c r="G155" s="222" t="str">
        <f t="shared" si="5"/>
        <v>REORDER NOW</v>
      </c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</row>
    <row r="156">
      <c r="A156" s="236">
        <f t="shared" si="6"/>
        <v>46293</v>
      </c>
      <c r="B156" s="223">
        <f t="shared" si="7"/>
        <v>-2692.669058</v>
      </c>
      <c r="C156" s="223">
        <f t="shared" si="1"/>
        <v>5.54015</v>
      </c>
      <c r="D156" s="223">
        <f t="shared" si="2"/>
        <v>18.84644068</v>
      </c>
      <c r="E156" s="223">
        <f t="shared" si="3"/>
        <v>24.38659068</v>
      </c>
      <c r="F156" s="223">
        <f t="shared" si="4"/>
        <v>-2717.055648</v>
      </c>
      <c r="G156" s="222" t="str">
        <f t="shared" si="5"/>
        <v>REORDER NOW</v>
      </c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</row>
    <row r="157">
      <c r="A157" s="236">
        <f t="shared" si="6"/>
        <v>46294</v>
      </c>
      <c r="B157" s="223">
        <f t="shared" si="7"/>
        <v>-2717.055648</v>
      </c>
      <c r="C157" s="223">
        <f t="shared" si="1"/>
        <v>5.54015</v>
      </c>
      <c r="D157" s="223">
        <f t="shared" si="2"/>
        <v>18.84644068</v>
      </c>
      <c r="E157" s="223">
        <f t="shared" si="3"/>
        <v>24.38659068</v>
      </c>
      <c r="F157" s="223">
        <f t="shared" si="4"/>
        <v>-2741.442239</v>
      </c>
      <c r="G157" s="222" t="str">
        <f t="shared" si="5"/>
        <v>REORDER NOW</v>
      </c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</row>
    <row r="158">
      <c r="A158" s="236">
        <f t="shared" si="6"/>
        <v>46295</v>
      </c>
      <c r="B158" s="223">
        <f t="shared" si="7"/>
        <v>-2741.442239</v>
      </c>
      <c r="C158" s="223">
        <f t="shared" si="1"/>
        <v>5.54015</v>
      </c>
      <c r="D158" s="223">
        <f t="shared" si="2"/>
        <v>18.84644068</v>
      </c>
      <c r="E158" s="223">
        <f t="shared" si="3"/>
        <v>24.38659068</v>
      </c>
      <c r="F158" s="223">
        <f t="shared" si="4"/>
        <v>-2765.82883</v>
      </c>
      <c r="G158" s="222" t="str">
        <f t="shared" si="5"/>
        <v>REORDER NOW</v>
      </c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</row>
    <row r="159">
      <c r="A159" s="236">
        <f t="shared" si="6"/>
        <v>46296</v>
      </c>
      <c r="B159" s="223">
        <f t="shared" si="7"/>
        <v>-2765.82883</v>
      </c>
      <c r="C159" s="223">
        <f t="shared" si="1"/>
        <v>5.54015</v>
      </c>
      <c r="D159" s="223">
        <f t="shared" si="2"/>
        <v>18.84644068</v>
      </c>
      <c r="E159" s="223">
        <f t="shared" si="3"/>
        <v>24.38659068</v>
      </c>
      <c r="F159" s="223">
        <f t="shared" si="4"/>
        <v>-2790.21542</v>
      </c>
      <c r="G159" s="222" t="str">
        <f t="shared" si="5"/>
        <v>REORDER NOW</v>
      </c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</row>
    <row r="160">
      <c r="A160" s="236">
        <f t="shared" si="6"/>
        <v>46297</v>
      </c>
      <c r="B160" s="223">
        <f t="shared" si="7"/>
        <v>-2790.21542</v>
      </c>
      <c r="C160" s="223">
        <f t="shared" si="1"/>
        <v>5.54015</v>
      </c>
      <c r="D160" s="223">
        <f t="shared" si="2"/>
        <v>18.84644068</v>
      </c>
      <c r="E160" s="223">
        <f t="shared" si="3"/>
        <v>24.38659068</v>
      </c>
      <c r="F160" s="223">
        <f t="shared" si="4"/>
        <v>-2814.602011</v>
      </c>
      <c r="G160" s="222" t="str">
        <f t="shared" si="5"/>
        <v>REORDER NOW</v>
      </c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</row>
    <row r="161">
      <c r="A161" s="236">
        <f t="shared" si="6"/>
        <v>46298</v>
      </c>
      <c r="B161" s="223">
        <f t="shared" si="7"/>
        <v>-2814.602011</v>
      </c>
      <c r="C161" s="223">
        <f t="shared" si="1"/>
        <v>5.54015</v>
      </c>
      <c r="D161" s="223">
        <f t="shared" si="2"/>
        <v>18.84644068</v>
      </c>
      <c r="E161" s="223">
        <f t="shared" si="3"/>
        <v>24.38659068</v>
      </c>
      <c r="F161" s="223">
        <f t="shared" si="4"/>
        <v>-2838.988602</v>
      </c>
      <c r="G161" s="222" t="str">
        <f t="shared" si="5"/>
        <v>REORDER NOW</v>
      </c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</row>
    <row r="162">
      <c r="A162" s="236">
        <f t="shared" si="6"/>
        <v>46299</v>
      </c>
      <c r="B162" s="223">
        <f t="shared" si="7"/>
        <v>-2838.988602</v>
      </c>
      <c r="C162" s="223">
        <f t="shared" si="1"/>
        <v>5.54015</v>
      </c>
      <c r="D162" s="223">
        <f t="shared" si="2"/>
        <v>18.84644068</v>
      </c>
      <c r="E162" s="223">
        <f t="shared" si="3"/>
        <v>24.38659068</v>
      </c>
      <c r="F162" s="223">
        <f t="shared" si="4"/>
        <v>-2863.375192</v>
      </c>
      <c r="G162" s="222" t="str">
        <f t="shared" si="5"/>
        <v>REORDER NOW</v>
      </c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</row>
    <row r="163">
      <c r="A163" s="236">
        <f t="shared" si="6"/>
        <v>46300</v>
      </c>
      <c r="B163" s="223">
        <f t="shared" si="7"/>
        <v>-2863.375192</v>
      </c>
      <c r="C163" s="223">
        <f t="shared" si="1"/>
        <v>5.54015</v>
      </c>
      <c r="D163" s="223">
        <f t="shared" si="2"/>
        <v>18.84644068</v>
      </c>
      <c r="E163" s="223">
        <f t="shared" si="3"/>
        <v>24.38659068</v>
      </c>
      <c r="F163" s="223">
        <f t="shared" si="4"/>
        <v>-2887.761783</v>
      </c>
      <c r="G163" s="222" t="str">
        <f t="shared" si="5"/>
        <v>REORDER NOW</v>
      </c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</row>
    <row r="164">
      <c r="A164" s="236">
        <f t="shared" si="6"/>
        <v>46301</v>
      </c>
      <c r="B164" s="223">
        <f t="shared" si="7"/>
        <v>-2887.761783</v>
      </c>
      <c r="C164" s="223">
        <f t="shared" si="1"/>
        <v>5.54015</v>
      </c>
      <c r="D164" s="223">
        <f t="shared" si="2"/>
        <v>18.84644068</v>
      </c>
      <c r="E164" s="223">
        <f t="shared" si="3"/>
        <v>24.38659068</v>
      </c>
      <c r="F164" s="223">
        <f t="shared" si="4"/>
        <v>-2912.148374</v>
      </c>
      <c r="G164" s="222" t="str">
        <f t="shared" si="5"/>
        <v>REORDER NOW</v>
      </c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</row>
    <row r="165">
      <c r="A165" s="236">
        <f t="shared" si="6"/>
        <v>46302</v>
      </c>
      <c r="B165" s="223">
        <f t="shared" si="7"/>
        <v>-2912.148374</v>
      </c>
      <c r="C165" s="223">
        <f t="shared" si="1"/>
        <v>5.54015</v>
      </c>
      <c r="D165" s="223">
        <f t="shared" si="2"/>
        <v>18.84644068</v>
      </c>
      <c r="E165" s="223">
        <f t="shared" si="3"/>
        <v>24.38659068</v>
      </c>
      <c r="F165" s="223">
        <f t="shared" si="4"/>
        <v>-2936.534964</v>
      </c>
      <c r="G165" s="222" t="str">
        <f t="shared" si="5"/>
        <v>REORDER NOW</v>
      </c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</row>
    <row r="166">
      <c r="A166" s="236">
        <f t="shared" si="6"/>
        <v>46303</v>
      </c>
      <c r="B166" s="223">
        <f t="shared" si="7"/>
        <v>-2936.534964</v>
      </c>
      <c r="C166" s="223">
        <f t="shared" si="1"/>
        <v>5.54015</v>
      </c>
      <c r="D166" s="223">
        <f t="shared" si="2"/>
        <v>18.84644068</v>
      </c>
      <c r="E166" s="223">
        <f t="shared" si="3"/>
        <v>24.38659068</v>
      </c>
      <c r="F166" s="223">
        <f t="shared" si="4"/>
        <v>-2960.921555</v>
      </c>
      <c r="G166" s="222" t="str">
        <f t="shared" si="5"/>
        <v>REORDER NOW</v>
      </c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</row>
    <row r="167">
      <c r="A167" s="236">
        <f t="shared" si="6"/>
        <v>46304</v>
      </c>
      <c r="B167" s="223">
        <f t="shared" si="7"/>
        <v>-2960.921555</v>
      </c>
      <c r="C167" s="223">
        <f t="shared" si="1"/>
        <v>5.54015</v>
      </c>
      <c r="D167" s="223">
        <f t="shared" si="2"/>
        <v>18.84644068</v>
      </c>
      <c r="E167" s="223">
        <f t="shared" si="3"/>
        <v>24.38659068</v>
      </c>
      <c r="F167" s="223">
        <f t="shared" si="4"/>
        <v>-2985.308146</v>
      </c>
      <c r="G167" s="222" t="str">
        <f t="shared" si="5"/>
        <v>REORDER NOW</v>
      </c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</row>
    <row r="168">
      <c r="A168" s="236">
        <f t="shared" si="6"/>
        <v>46305</v>
      </c>
      <c r="B168" s="223">
        <f t="shared" si="7"/>
        <v>-2985.308146</v>
      </c>
      <c r="C168" s="223">
        <f t="shared" si="1"/>
        <v>5.54015</v>
      </c>
      <c r="D168" s="223">
        <f t="shared" si="2"/>
        <v>18.84644068</v>
      </c>
      <c r="E168" s="223">
        <f t="shared" si="3"/>
        <v>24.38659068</v>
      </c>
      <c r="F168" s="223">
        <f t="shared" si="4"/>
        <v>-3009.694736</v>
      </c>
      <c r="G168" s="222" t="str">
        <f t="shared" si="5"/>
        <v>REORDER NOW</v>
      </c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</row>
    <row r="169">
      <c r="A169" s="236">
        <f t="shared" si="6"/>
        <v>46306</v>
      </c>
      <c r="B169" s="223">
        <f t="shared" si="7"/>
        <v>-3009.694736</v>
      </c>
      <c r="C169" s="223">
        <f t="shared" si="1"/>
        <v>5.54015</v>
      </c>
      <c r="D169" s="223">
        <f t="shared" si="2"/>
        <v>18.84644068</v>
      </c>
      <c r="E169" s="223">
        <f t="shared" si="3"/>
        <v>24.38659068</v>
      </c>
      <c r="F169" s="223">
        <f t="shared" si="4"/>
        <v>-3034.081327</v>
      </c>
      <c r="G169" s="222" t="str">
        <f t="shared" si="5"/>
        <v>REORDER NOW</v>
      </c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</row>
    <row r="170">
      <c r="A170" s="236">
        <f t="shared" si="6"/>
        <v>46307</v>
      </c>
      <c r="B170" s="223">
        <f t="shared" si="7"/>
        <v>-3034.081327</v>
      </c>
      <c r="C170" s="223">
        <f t="shared" si="1"/>
        <v>5.54015</v>
      </c>
      <c r="D170" s="223">
        <f t="shared" si="2"/>
        <v>18.84644068</v>
      </c>
      <c r="E170" s="223">
        <f t="shared" si="3"/>
        <v>24.38659068</v>
      </c>
      <c r="F170" s="223">
        <f t="shared" si="4"/>
        <v>-3058.467918</v>
      </c>
      <c r="G170" s="222" t="str">
        <f t="shared" si="5"/>
        <v>REORDER NOW</v>
      </c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</row>
    <row r="171">
      <c r="A171" s="236">
        <f t="shared" si="6"/>
        <v>46308</v>
      </c>
      <c r="B171" s="223">
        <f t="shared" si="7"/>
        <v>-3058.467918</v>
      </c>
      <c r="C171" s="223">
        <f t="shared" si="1"/>
        <v>5.54015</v>
      </c>
      <c r="D171" s="223">
        <f t="shared" si="2"/>
        <v>18.84644068</v>
      </c>
      <c r="E171" s="223">
        <f t="shared" si="3"/>
        <v>24.38659068</v>
      </c>
      <c r="F171" s="223">
        <f t="shared" si="4"/>
        <v>-3082.854508</v>
      </c>
      <c r="G171" s="222" t="str">
        <f t="shared" si="5"/>
        <v>REORDER NOW</v>
      </c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</row>
    <row r="172">
      <c r="A172" s="236">
        <f t="shared" si="6"/>
        <v>46309</v>
      </c>
      <c r="B172" s="223">
        <f t="shared" si="7"/>
        <v>-3082.854508</v>
      </c>
      <c r="C172" s="223">
        <f t="shared" si="1"/>
        <v>5.54015</v>
      </c>
      <c r="D172" s="223">
        <f t="shared" si="2"/>
        <v>18.84644068</v>
      </c>
      <c r="E172" s="223">
        <f t="shared" si="3"/>
        <v>24.38659068</v>
      </c>
      <c r="F172" s="223">
        <f t="shared" si="4"/>
        <v>-3107.241099</v>
      </c>
      <c r="G172" s="222" t="str">
        <f t="shared" si="5"/>
        <v>REORDER NOW</v>
      </c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</row>
    <row r="173">
      <c r="A173" s="236">
        <f t="shared" si="6"/>
        <v>46310</v>
      </c>
      <c r="B173" s="223">
        <f t="shared" si="7"/>
        <v>-3107.241099</v>
      </c>
      <c r="C173" s="223">
        <f t="shared" si="1"/>
        <v>5.54015</v>
      </c>
      <c r="D173" s="223">
        <f t="shared" si="2"/>
        <v>18.84644068</v>
      </c>
      <c r="E173" s="223">
        <f t="shared" si="3"/>
        <v>24.38659068</v>
      </c>
      <c r="F173" s="223">
        <f t="shared" si="4"/>
        <v>-3131.62769</v>
      </c>
      <c r="G173" s="222" t="str">
        <f t="shared" si="5"/>
        <v>REORDER NOW</v>
      </c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</row>
    <row r="174">
      <c r="A174" s="236">
        <f t="shared" si="6"/>
        <v>46311</v>
      </c>
      <c r="B174" s="223">
        <f t="shared" si="7"/>
        <v>-3131.62769</v>
      </c>
      <c r="C174" s="223">
        <f t="shared" si="1"/>
        <v>5.54015</v>
      </c>
      <c r="D174" s="223">
        <f t="shared" si="2"/>
        <v>18.84644068</v>
      </c>
      <c r="E174" s="223">
        <f t="shared" si="3"/>
        <v>24.38659068</v>
      </c>
      <c r="F174" s="223">
        <f t="shared" si="4"/>
        <v>-3156.014281</v>
      </c>
      <c r="G174" s="222" t="str">
        <f t="shared" si="5"/>
        <v>REORDER NOW</v>
      </c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</row>
    <row r="175">
      <c r="A175" s="236">
        <f t="shared" si="6"/>
        <v>46312</v>
      </c>
      <c r="B175" s="223">
        <f t="shared" si="7"/>
        <v>-3156.014281</v>
      </c>
      <c r="C175" s="223">
        <f t="shared" si="1"/>
        <v>5.54015</v>
      </c>
      <c r="D175" s="223">
        <f t="shared" si="2"/>
        <v>18.84644068</v>
      </c>
      <c r="E175" s="223">
        <f t="shared" si="3"/>
        <v>24.38659068</v>
      </c>
      <c r="F175" s="223">
        <f t="shared" si="4"/>
        <v>-3180.400871</v>
      </c>
      <c r="G175" s="222" t="str">
        <f t="shared" si="5"/>
        <v>REORDER NOW</v>
      </c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</row>
    <row r="176">
      <c r="A176" s="236">
        <f t="shared" si="6"/>
        <v>46313</v>
      </c>
      <c r="B176" s="223">
        <f t="shared" si="7"/>
        <v>-3180.400871</v>
      </c>
      <c r="C176" s="223">
        <f t="shared" si="1"/>
        <v>5.54015</v>
      </c>
      <c r="D176" s="223">
        <f t="shared" si="2"/>
        <v>18.84644068</v>
      </c>
      <c r="E176" s="223">
        <f t="shared" si="3"/>
        <v>24.38659068</v>
      </c>
      <c r="F176" s="223">
        <f t="shared" si="4"/>
        <v>-3204.787462</v>
      </c>
      <c r="G176" s="237" t="str">
        <f t="shared" si="5"/>
        <v>REORDER NOW</v>
      </c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</row>
    <row r="177">
      <c r="A177" s="236">
        <f t="shared" si="6"/>
        <v>46314</v>
      </c>
      <c r="B177" s="223">
        <f t="shared" si="7"/>
        <v>-3204.787462</v>
      </c>
      <c r="C177" s="223">
        <f t="shared" si="1"/>
        <v>5.54015</v>
      </c>
      <c r="D177" s="223">
        <f t="shared" si="2"/>
        <v>18.84644068</v>
      </c>
      <c r="E177" s="223">
        <f t="shared" si="3"/>
        <v>24.38659068</v>
      </c>
      <c r="F177" s="223">
        <f t="shared" si="4"/>
        <v>-3229.174053</v>
      </c>
      <c r="G177" s="237" t="str">
        <f t="shared" si="5"/>
        <v>REORDER NOW</v>
      </c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</row>
    <row r="178">
      <c r="A178" s="236">
        <f t="shared" si="6"/>
        <v>46315</v>
      </c>
      <c r="B178" s="223">
        <f t="shared" si="7"/>
        <v>-3229.174053</v>
      </c>
      <c r="C178" s="223">
        <f t="shared" si="1"/>
        <v>5.54015</v>
      </c>
      <c r="D178" s="223">
        <f t="shared" si="2"/>
        <v>18.84644068</v>
      </c>
      <c r="E178" s="223">
        <f t="shared" si="3"/>
        <v>24.38659068</v>
      </c>
      <c r="F178" s="223">
        <f t="shared" si="4"/>
        <v>-3253.560643</v>
      </c>
      <c r="G178" s="237" t="str">
        <f t="shared" si="5"/>
        <v>REORDER NOW</v>
      </c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</row>
    <row r="179">
      <c r="A179" s="236">
        <f t="shared" si="6"/>
        <v>46316</v>
      </c>
      <c r="B179" s="223">
        <f t="shared" si="7"/>
        <v>-3253.560643</v>
      </c>
      <c r="C179" s="223">
        <f t="shared" si="1"/>
        <v>5.54015</v>
      </c>
      <c r="D179" s="223">
        <f t="shared" si="2"/>
        <v>18.84644068</v>
      </c>
      <c r="E179" s="223">
        <f t="shared" si="3"/>
        <v>24.38659068</v>
      </c>
      <c r="F179" s="223">
        <f t="shared" si="4"/>
        <v>-3277.947234</v>
      </c>
      <c r="G179" s="237" t="str">
        <f t="shared" si="5"/>
        <v>REORDER NOW</v>
      </c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</row>
    <row r="180">
      <c r="A180" s="236">
        <f t="shared" si="6"/>
        <v>46317</v>
      </c>
      <c r="B180" s="223">
        <f t="shared" si="7"/>
        <v>-3277.947234</v>
      </c>
      <c r="C180" s="223">
        <f t="shared" si="1"/>
        <v>5.54015</v>
      </c>
      <c r="D180" s="223">
        <f t="shared" si="2"/>
        <v>18.84644068</v>
      </c>
      <c r="E180" s="223">
        <f t="shared" si="3"/>
        <v>24.38659068</v>
      </c>
      <c r="F180" s="223">
        <f t="shared" si="4"/>
        <v>-3302.333825</v>
      </c>
      <c r="G180" s="237" t="str">
        <f t="shared" si="5"/>
        <v>REORDER NOW</v>
      </c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</row>
    <row r="181">
      <c r="A181" s="236">
        <f t="shared" si="6"/>
        <v>46318</v>
      </c>
      <c r="B181" s="223">
        <f t="shared" si="7"/>
        <v>-3302.333825</v>
      </c>
      <c r="C181" s="223">
        <f t="shared" si="1"/>
        <v>5.54015</v>
      </c>
      <c r="D181" s="223">
        <f t="shared" si="2"/>
        <v>18.84644068</v>
      </c>
      <c r="E181" s="223">
        <f t="shared" si="3"/>
        <v>24.38659068</v>
      </c>
      <c r="F181" s="223">
        <f t="shared" si="4"/>
        <v>-3326.720415</v>
      </c>
      <c r="G181" s="237" t="str">
        <f t="shared" si="5"/>
        <v>REORDER NOW</v>
      </c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</row>
    <row r="182">
      <c r="A182" s="236">
        <f t="shared" si="6"/>
        <v>46319</v>
      </c>
      <c r="B182" s="223">
        <f t="shared" si="7"/>
        <v>-3326.720415</v>
      </c>
      <c r="C182" s="223">
        <f t="shared" si="1"/>
        <v>5.54015</v>
      </c>
      <c r="D182" s="223">
        <f t="shared" si="2"/>
        <v>18.84644068</v>
      </c>
      <c r="E182" s="223">
        <f t="shared" si="3"/>
        <v>24.38659068</v>
      </c>
      <c r="F182" s="223">
        <f t="shared" si="4"/>
        <v>-3351.107006</v>
      </c>
      <c r="G182" s="237" t="str">
        <f t="shared" si="5"/>
        <v>REORDER NOW</v>
      </c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</row>
    <row r="183">
      <c r="A183" s="236">
        <f t="shared" si="6"/>
        <v>46320</v>
      </c>
      <c r="B183" s="223">
        <f t="shared" si="7"/>
        <v>-3351.107006</v>
      </c>
      <c r="C183" s="223">
        <f t="shared" si="1"/>
        <v>5.54015</v>
      </c>
      <c r="D183" s="223">
        <f t="shared" si="2"/>
        <v>18.84644068</v>
      </c>
      <c r="E183" s="223">
        <f t="shared" si="3"/>
        <v>24.38659068</v>
      </c>
      <c r="F183" s="223">
        <f t="shared" si="4"/>
        <v>-3375.493597</v>
      </c>
      <c r="G183" s="237" t="str">
        <f t="shared" si="5"/>
        <v>REORDER NOW</v>
      </c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</row>
    <row r="184">
      <c r="A184" s="236">
        <f t="shared" si="6"/>
        <v>46321</v>
      </c>
      <c r="B184" s="223">
        <f t="shared" si="7"/>
        <v>-3375.493597</v>
      </c>
      <c r="C184" s="223">
        <f t="shared" si="1"/>
        <v>5.54015</v>
      </c>
      <c r="D184" s="223">
        <f t="shared" si="2"/>
        <v>18.84644068</v>
      </c>
      <c r="E184" s="223">
        <f t="shared" si="3"/>
        <v>24.38659068</v>
      </c>
      <c r="F184" s="223">
        <f t="shared" si="4"/>
        <v>-3399.880187</v>
      </c>
      <c r="G184" s="237" t="str">
        <f t="shared" si="5"/>
        <v>REORDER NOW</v>
      </c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</row>
    <row r="185">
      <c r="A185" s="236">
        <f t="shared" si="6"/>
        <v>46322</v>
      </c>
      <c r="B185" s="223">
        <f t="shared" si="7"/>
        <v>-3399.880187</v>
      </c>
      <c r="C185" s="223">
        <f t="shared" si="1"/>
        <v>5.54015</v>
      </c>
      <c r="D185" s="223">
        <f t="shared" si="2"/>
        <v>18.84644068</v>
      </c>
      <c r="E185" s="223">
        <f t="shared" si="3"/>
        <v>24.38659068</v>
      </c>
      <c r="F185" s="223">
        <f t="shared" si="4"/>
        <v>-3424.266778</v>
      </c>
      <c r="G185" s="237" t="str">
        <f t="shared" si="5"/>
        <v>REORDER NOW</v>
      </c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</row>
    <row r="186">
      <c r="A186" s="236">
        <f t="shared" si="6"/>
        <v>46323</v>
      </c>
      <c r="B186" s="223">
        <f t="shared" si="7"/>
        <v>-3424.266778</v>
      </c>
      <c r="C186" s="223">
        <f t="shared" si="1"/>
        <v>5.54015</v>
      </c>
      <c r="D186" s="223">
        <f t="shared" si="2"/>
        <v>18.84644068</v>
      </c>
      <c r="E186" s="223">
        <f t="shared" si="3"/>
        <v>24.38659068</v>
      </c>
      <c r="F186" s="223">
        <f t="shared" si="4"/>
        <v>-3448.653369</v>
      </c>
      <c r="G186" s="237" t="str">
        <f t="shared" si="5"/>
        <v>REORDER NOW</v>
      </c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</row>
    <row r="187">
      <c r="A187" s="236">
        <f t="shared" si="6"/>
        <v>46324</v>
      </c>
      <c r="B187" s="223">
        <f t="shared" si="7"/>
        <v>-3448.653369</v>
      </c>
      <c r="C187" s="223">
        <f t="shared" si="1"/>
        <v>5.54015</v>
      </c>
      <c r="D187" s="223">
        <f t="shared" si="2"/>
        <v>18.84644068</v>
      </c>
      <c r="E187" s="223">
        <f t="shared" si="3"/>
        <v>24.38659068</v>
      </c>
      <c r="F187" s="223">
        <f t="shared" si="4"/>
        <v>-3473.039959</v>
      </c>
      <c r="G187" s="237" t="str">
        <f t="shared" si="5"/>
        <v>REORDER NOW</v>
      </c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</row>
    <row r="188">
      <c r="A188" s="236">
        <f t="shared" si="6"/>
        <v>46325</v>
      </c>
      <c r="B188" s="223">
        <f t="shared" si="7"/>
        <v>-3473.039959</v>
      </c>
      <c r="C188" s="223">
        <f t="shared" si="1"/>
        <v>5.54015</v>
      </c>
      <c r="D188" s="223">
        <f t="shared" si="2"/>
        <v>18.84644068</v>
      </c>
      <c r="E188" s="223">
        <f t="shared" si="3"/>
        <v>24.38659068</v>
      </c>
      <c r="F188" s="223">
        <f t="shared" si="4"/>
        <v>-3497.42655</v>
      </c>
      <c r="G188" s="237" t="str">
        <f t="shared" si="5"/>
        <v>REORDER NOW</v>
      </c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</row>
    <row r="189">
      <c r="A189" s="236">
        <f t="shared" si="6"/>
        <v>46326</v>
      </c>
      <c r="B189" s="223">
        <f t="shared" si="7"/>
        <v>-3497.42655</v>
      </c>
      <c r="C189" s="223">
        <f t="shared" si="1"/>
        <v>5.54015</v>
      </c>
      <c r="D189" s="223">
        <f t="shared" si="2"/>
        <v>18.84644068</v>
      </c>
      <c r="E189" s="223">
        <f t="shared" si="3"/>
        <v>24.38659068</v>
      </c>
      <c r="F189" s="223">
        <f t="shared" si="4"/>
        <v>-3521.813141</v>
      </c>
      <c r="G189" s="237" t="str">
        <f t="shared" si="5"/>
        <v>REORDER NOW</v>
      </c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</row>
    <row r="190">
      <c r="A190" s="236">
        <f t="shared" si="6"/>
        <v>46327</v>
      </c>
      <c r="B190" s="223">
        <f t="shared" si="7"/>
        <v>-3521.813141</v>
      </c>
      <c r="C190" s="223">
        <f t="shared" si="1"/>
        <v>5.54015</v>
      </c>
      <c r="D190" s="223">
        <f t="shared" si="2"/>
        <v>18.84644068</v>
      </c>
      <c r="E190" s="223">
        <f t="shared" si="3"/>
        <v>24.38659068</v>
      </c>
      <c r="F190" s="223">
        <f t="shared" si="4"/>
        <v>-3546.199731</v>
      </c>
      <c r="G190" s="237" t="str">
        <f t="shared" si="5"/>
        <v>REORDER NOW</v>
      </c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</row>
    <row r="191">
      <c r="A191" s="236">
        <f t="shared" si="6"/>
        <v>46328</v>
      </c>
      <c r="B191" s="223">
        <f t="shared" si="7"/>
        <v>-3546.199731</v>
      </c>
      <c r="C191" s="223">
        <f t="shared" si="1"/>
        <v>5.54015</v>
      </c>
      <c r="D191" s="223">
        <f t="shared" si="2"/>
        <v>18.84644068</v>
      </c>
      <c r="E191" s="223">
        <f t="shared" si="3"/>
        <v>24.38659068</v>
      </c>
      <c r="F191" s="223">
        <f t="shared" si="4"/>
        <v>-3570.586322</v>
      </c>
      <c r="G191" s="237" t="str">
        <f t="shared" si="5"/>
        <v>REORDER NOW</v>
      </c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</row>
    <row r="192">
      <c r="A192" s="222"/>
      <c r="B192" s="224"/>
      <c r="C192" s="222"/>
      <c r="D192" s="224"/>
      <c r="E192" s="224"/>
      <c r="F192" s="224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</row>
    <row r="193">
      <c r="A193" s="222"/>
      <c r="B193" s="224"/>
      <c r="C193" s="222"/>
      <c r="D193" s="224"/>
      <c r="E193" s="224"/>
      <c r="F193" s="224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</row>
    <row r="194">
      <c r="A194" s="222"/>
      <c r="B194" s="224"/>
      <c r="C194" s="222"/>
      <c r="D194" s="224"/>
      <c r="E194" s="224"/>
      <c r="F194" s="224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</row>
    <row r="195">
      <c r="A195" s="222"/>
      <c r="B195" s="224"/>
      <c r="C195" s="222"/>
      <c r="D195" s="224"/>
      <c r="E195" s="224"/>
      <c r="F195" s="224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</row>
    <row r="196">
      <c r="A196" s="222"/>
      <c r="B196" s="224"/>
      <c r="C196" s="222"/>
      <c r="D196" s="224"/>
      <c r="E196" s="224"/>
      <c r="F196" s="224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</row>
    <row r="197">
      <c r="A197" s="222"/>
      <c r="B197" s="224"/>
      <c r="C197" s="222"/>
      <c r="D197" s="224"/>
      <c r="E197" s="224"/>
      <c r="F197" s="224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</row>
    <row r="198">
      <c r="A198" s="222"/>
      <c r="B198" s="224"/>
      <c r="C198" s="222"/>
      <c r="D198" s="224"/>
      <c r="E198" s="224"/>
      <c r="F198" s="224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</row>
    <row r="199">
      <c r="A199" s="222"/>
      <c r="B199" s="224"/>
      <c r="C199" s="222"/>
      <c r="D199" s="224"/>
      <c r="E199" s="224"/>
      <c r="F199" s="224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</row>
    <row r="200">
      <c r="A200" s="222"/>
      <c r="B200" s="224"/>
      <c r="C200" s="222"/>
      <c r="D200" s="224"/>
      <c r="E200" s="224"/>
      <c r="F200" s="224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</row>
    <row r="201">
      <c r="A201" s="222"/>
      <c r="B201" s="224"/>
      <c r="C201" s="222"/>
      <c r="D201" s="224"/>
      <c r="E201" s="224"/>
      <c r="F201" s="224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</row>
    <row r="202">
      <c r="A202" s="222"/>
      <c r="B202" s="224"/>
      <c r="C202" s="222"/>
      <c r="D202" s="224"/>
      <c r="E202" s="224"/>
      <c r="F202" s="224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</row>
    <row r="203">
      <c r="A203" s="222"/>
      <c r="B203" s="224"/>
      <c r="C203" s="222"/>
      <c r="D203" s="224"/>
      <c r="E203" s="224"/>
      <c r="F203" s="224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</row>
    <row r="204">
      <c r="A204" s="222"/>
      <c r="B204" s="224"/>
      <c r="C204" s="222"/>
      <c r="D204" s="224"/>
      <c r="E204" s="224"/>
      <c r="F204" s="224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</row>
    <row r="205">
      <c r="A205" s="222"/>
      <c r="B205" s="224"/>
      <c r="C205" s="222"/>
      <c r="D205" s="224"/>
      <c r="E205" s="224"/>
      <c r="F205" s="224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</row>
    <row r="206">
      <c r="A206" s="222"/>
      <c r="B206" s="224"/>
      <c r="C206" s="222"/>
      <c r="D206" s="224"/>
      <c r="E206" s="224"/>
      <c r="F206" s="224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</row>
    <row r="207">
      <c r="A207" s="222"/>
      <c r="B207" s="224"/>
      <c r="C207" s="222"/>
      <c r="D207" s="224"/>
      <c r="E207" s="224"/>
      <c r="F207" s="224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</row>
    <row r="208">
      <c r="A208" s="222"/>
      <c r="B208" s="224"/>
      <c r="C208" s="222"/>
      <c r="D208" s="224"/>
      <c r="E208" s="224"/>
      <c r="F208" s="224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</row>
    <row r="209">
      <c r="A209" s="222"/>
      <c r="B209" s="224"/>
      <c r="C209" s="222"/>
      <c r="D209" s="224"/>
      <c r="E209" s="224"/>
      <c r="F209" s="224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</row>
    <row r="210">
      <c r="A210" s="222"/>
      <c r="B210" s="224"/>
      <c r="C210" s="222"/>
      <c r="D210" s="224"/>
      <c r="E210" s="224"/>
      <c r="F210" s="224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</row>
    <row r="211">
      <c r="A211" s="222"/>
      <c r="B211" s="224"/>
      <c r="C211" s="222"/>
      <c r="D211" s="224"/>
      <c r="E211" s="224"/>
      <c r="F211" s="224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</row>
    <row r="212">
      <c r="A212" s="222"/>
      <c r="B212" s="224"/>
      <c r="C212" s="222"/>
      <c r="D212" s="224"/>
      <c r="E212" s="224"/>
      <c r="F212" s="224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>
      <c r="A213" s="222"/>
      <c r="B213" s="224"/>
      <c r="C213" s="222"/>
      <c r="D213" s="224"/>
      <c r="E213" s="224"/>
      <c r="F213" s="224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>
      <c r="A214" s="222"/>
      <c r="B214" s="224"/>
      <c r="C214" s="222"/>
      <c r="D214" s="224"/>
      <c r="E214" s="224"/>
      <c r="F214" s="224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</row>
    <row r="215">
      <c r="A215" s="222"/>
      <c r="B215" s="224"/>
      <c r="C215" s="222"/>
      <c r="D215" s="224"/>
      <c r="E215" s="224"/>
      <c r="F215" s="224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</row>
    <row r="216">
      <c r="A216" s="222"/>
      <c r="B216" s="224"/>
      <c r="C216" s="222"/>
      <c r="D216" s="224"/>
      <c r="E216" s="224"/>
      <c r="F216" s="224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</row>
    <row r="217">
      <c r="A217" s="222"/>
      <c r="B217" s="224"/>
      <c r="C217" s="222"/>
      <c r="D217" s="224"/>
      <c r="E217" s="224"/>
      <c r="F217" s="224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</row>
    <row r="218">
      <c r="A218" s="222"/>
      <c r="B218" s="224"/>
      <c r="C218" s="222"/>
      <c r="D218" s="224"/>
      <c r="E218" s="224"/>
      <c r="F218" s="224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</row>
    <row r="219">
      <c r="A219" s="222"/>
      <c r="B219" s="224"/>
      <c r="C219" s="222"/>
      <c r="D219" s="224"/>
      <c r="E219" s="224"/>
      <c r="F219" s="224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</row>
    <row r="220">
      <c r="A220" s="222"/>
      <c r="B220" s="224"/>
      <c r="C220" s="222"/>
      <c r="D220" s="224"/>
      <c r="E220" s="224"/>
      <c r="F220" s="224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</row>
    <row r="221">
      <c r="A221" s="222"/>
      <c r="B221" s="224"/>
      <c r="C221" s="222"/>
      <c r="D221" s="224"/>
      <c r="E221" s="224"/>
      <c r="F221" s="224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</row>
    <row r="222">
      <c r="A222" s="222"/>
      <c r="B222" s="224"/>
      <c r="C222" s="222"/>
      <c r="D222" s="224"/>
      <c r="E222" s="224"/>
      <c r="F222" s="224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</row>
    <row r="223">
      <c r="A223" s="222"/>
      <c r="B223" s="224"/>
      <c r="C223" s="222"/>
      <c r="D223" s="224"/>
      <c r="E223" s="224"/>
      <c r="F223" s="224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</row>
    <row r="224">
      <c r="A224" s="222"/>
      <c r="B224" s="224"/>
      <c r="C224" s="222"/>
      <c r="D224" s="224"/>
      <c r="E224" s="224"/>
      <c r="F224" s="224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</row>
    <row r="225">
      <c r="A225" s="222"/>
      <c r="B225" s="224"/>
      <c r="C225" s="222"/>
      <c r="D225" s="224"/>
      <c r="E225" s="224"/>
      <c r="F225" s="224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</row>
    <row r="226">
      <c r="A226" s="222"/>
      <c r="B226" s="224"/>
      <c r="C226" s="222"/>
      <c r="D226" s="224"/>
      <c r="E226" s="224"/>
      <c r="F226" s="224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</row>
    <row r="227">
      <c r="A227" s="222"/>
      <c r="B227" s="224"/>
      <c r="C227" s="222"/>
      <c r="D227" s="224"/>
      <c r="E227" s="224"/>
      <c r="F227" s="224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</row>
    <row r="228">
      <c r="A228" s="222"/>
      <c r="B228" s="224"/>
      <c r="C228" s="222"/>
      <c r="D228" s="224"/>
      <c r="E228" s="224"/>
      <c r="F228" s="224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</row>
    <row r="229">
      <c r="A229" s="222"/>
      <c r="B229" s="224"/>
      <c r="C229" s="222"/>
      <c r="D229" s="224"/>
      <c r="E229" s="224"/>
      <c r="F229" s="224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</row>
    <row r="230">
      <c r="A230" s="222"/>
      <c r="B230" s="224"/>
      <c r="C230" s="222"/>
      <c r="D230" s="224"/>
      <c r="E230" s="224"/>
      <c r="F230" s="224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</row>
    <row r="231">
      <c r="A231" s="222"/>
      <c r="B231" s="224"/>
      <c r="C231" s="222"/>
      <c r="D231" s="224"/>
      <c r="E231" s="224"/>
      <c r="F231" s="224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</row>
    <row r="232">
      <c r="A232" s="222"/>
      <c r="B232" s="224"/>
      <c r="C232" s="222"/>
      <c r="D232" s="224"/>
      <c r="E232" s="224"/>
      <c r="F232" s="224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</row>
    <row r="233">
      <c r="A233" s="222"/>
      <c r="B233" s="224"/>
      <c r="C233" s="222"/>
      <c r="D233" s="224"/>
      <c r="E233" s="224"/>
      <c r="F233" s="224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</row>
    <row r="234">
      <c r="A234" s="222"/>
      <c r="B234" s="224"/>
      <c r="C234" s="222"/>
      <c r="D234" s="224"/>
      <c r="E234" s="224"/>
      <c r="F234" s="224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</row>
    <row r="235">
      <c r="A235" s="222"/>
      <c r="B235" s="224"/>
      <c r="C235" s="222"/>
      <c r="D235" s="224"/>
      <c r="E235" s="224"/>
      <c r="F235" s="224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</row>
    <row r="236">
      <c r="A236" s="222"/>
      <c r="B236" s="224"/>
      <c r="C236" s="222"/>
      <c r="D236" s="224"/>
      <c r="E236" s="224"/>
      <c r="F236" s="224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</row>
    <row r="237">
      <c r="A237" s="222"/>
      <c r="B237" s="224"/>
      <c r="C237" s="222"/>
      <c r="D237" s="224"/>
      <c r="E237" s="224"/>
      <c r="F237" s="224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</row>
    <row r="238">
      <c r="A238" s="222"/>
      <c r="B238" s="224"/>
      <c r="C238" s="222"/>
      <c r="D238" s="224"/>
      <c r="E238" s="224"/>
      <c r="F238" s="224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</row>
    <row r="239">
      <c r="A239" s="222"/>
      <c r="B239" s="224"/>
      <c r="C239" s="222"/>
      <c r="D239" s="224"/>
      <c r="E239" s="224"/>
      <c r="F239" s="224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</row>
    <row r="240">
      <c r="A240" s="222"/>
      <c r="B240" s="224"/>
      <c r="C240" s="222"/>
      <c r="D240" s="224"/>
      <c r="E240" s="224"/>
      <c r="F240" s="224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</row>
    <row r="241">
      <c r="A241" s="222"/>
      <c r="B241" s="224"/>
      <c r="C241" s="222"/>
      <c r="D241" s="224"/>
      <c r="E241" s="224"/>
      <c r="F241" s="224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</row>
    <row r="242">
      <c r="A242" s="222"/>
      <c r="B242" s="224"/>
      <c r="C242" s="222"/>
      <c r="D242" s="224"/>
      <c r="E242" s="224"/>
      <c r="F242" s="224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</row>
    <row r="243">
      <c r="A243" s="222"/>
      <c r="B243" s="224"/>
      <c r="C243" s="222"/>
      <c r="D243" s="224"/>
      <c r="E243" s="224"/>
      <c r="F243" s="224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</row>
    <row r="244">
      <c r="A244" s="222"/>
      <c r="B244" s="224"/>
      <c r="C244" s="222"/>
      <c r="D244" s="224"/>
      <c r="E244" s="224"/>
      <c r="F244" s="224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</row>
    <row r="245">
      <c r="A245" s="222"/>
      <c r="B245" s="224"/>
      <c r="C245" s="222"/>
      <c r="D245" s="224"/>
      <c r="E245" s="224"/>
      <c r="F245" s="224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</row>
    <row r="246">
      <c r="A246" s="222"/>
      <c r="B246" s="224"/>
      <c r="C246" s="222"/>
      <c r="D246" s="224"/>
      <c r="E246" s="224"/>
      <c r="F246" s="224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</row>
    <row r="247">
      <c r="A247" s="222"/>
      <c r="B247" s="224"/>
      <c r="C247" s="222"/>
      <c r="D247" s="224"/>
      <c r="E247" s="224"/>
      <c r="F247" s="224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</row>
    <row r="248">
      <c r="A248" s="222"/>
      <c r="B248" s="224"/>
      <c r="C248" s="222"/>
      <c r="D248" s="224"/>
      <c r="E248" s="224"/>
      <c r="F248" s="224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</row>
    <row r="249">
      <c r="A249" s="222"/>
      <c r="B249" s="224"/>
      <c r="C249" s="222"/>
      <c r="D249" s="224"/>
      <c r="E249" s="224"/>
      <c r="F249" s="224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</row>
    <row r="250">
      <c r="A250" s="222"/>
      <c r="B250" s="224"/>
      <c r="C250" s="222"/>
      <c r="D250" s="224"/>
      <c r="E250" s="224"/>
      <c r="F250" s="224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</row>
    <row r="251">
      <c r="A251" s="222"/>
      <c r="B251" s="224"/>
      <c r="C251" s="222"/>
      <c r="D251" s="224"/>
      <c r="E251" s="224"/>
      <c r="F251" s="224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</row>
    <row r="252">
      <c r="A252" s="222"/>
      <c r="B252" s="224"/>
      <c r="C252" s="222"/>
      <c r="D252" s="224"/>
      <c r="E252" s="224"/>
      <c r="F252" s="224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</row>
    <row r="253">
      <c r="A253" s="222"/>
      <c r="B253" s="224"/>
      <c r="C253" s="222"/>
      <c r="D253" s="224"/>
      <c r="E253" s="224"/>
      <c r="F253" s="224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</row>
    <row r="254">
      <c r="A254" s="222"/>
      <c r="B254" s="224"/>
      <c r="C254" s="222"/>
      <c r="D254" s="224"/>
      <c r="E254" s="224"/>
      <c r="F254" s="224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</row>
    <row r="255">
      <c r="A255" s="222"/>
      <c r="B255" s="224"/>
      <c r="C255" s="222"/>
      <c r="D255" s="224"/>
      <c r="E255" s="224"/>
      <c r="F255" s="224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</row>
    <row r="256">
      <c r="A256" s="222"/>
      <c r="B256" s="224"/>
      <c r="C256" s="222"/>
      <c r="D256" s="224"/>
      <c r="E256" s="224"/>
      <c r="F256" s="224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</row>
    <row r="257">
      <c r="A257" s="222"/>
      <c r="B257" s="224"/>
      <c r="C257" s="222"/>
      <c r="D257" s="224"/>
      <c r="E257" s="224"/>
      <c r="F257" s="224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</row>
    <row r="258">
      <c r="A258" s="222"/>
      <c r="B258" s="224"/>
      <c r="C258" s="222"/>
      <c r="D258" s="224"/>
      <c r="E258" s="224"/>
      <c r="F258" s="224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</row>
    <row r="259">
      <c r="A259" s="222"/>
      <c r="B259" s="224"/>
      <c r="C259" s="222"/>
      <c r="D259" s="224"/>
      <c r="E259" s="224"/>
      <c r="F259" s="224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</row>
    <row r="260">
      <c r="A260" s="222"/>
      <c r="B260" s="224"/>
      <c r="C260" s="222"/>
      <c r="D260" s="224"/>
      <c r="E260" s="224"/>
      <c r="F260" s="224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</row>
    <row r="261">
      <c r="A261" s="222"/>
      <c r="B261" s="224"/>
      <c r="C261" s="222"/>
      <c r="D261" s="224"/>
      <c r="E261" s="224"/>
      <c r="F261" s="224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</row>
    <row r="262">
      <c r="A262" s="222"/>
      <c r="B262" s="224"/>
      <c r="C262" s="222"/>
      <c r="D262" s="224"/>
      <c r="E262" s="224"/>
      <c r="F262" s="224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</row>
    <row r="263">
      <c r="A263" s="222"/>
      <c r="B263" s="224"/>
      <c r="C263" s="222"/>
      <c r="D263" s="224"/>
      <c r="E263" s="224"/>
      <c r="F263" s="224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</row>
    <row r="264">
      <c r="A264" s="222"/>
      <c r="B264" s="224"/>
      <c r="C264" s="222"/>
      <c r="D264" s="224"/>
      <c r="E264" s="224"/>
      <c r="F264" s="224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</row>
    <row r="265">
      <c r="A265" s="222"/>
      <c r="B265" s="224"/>
      <c r="C265" s="222"/>
      <c r="D265" s="224"/>
      <c r="E265" s="224"/>
      <c r="F265" s="224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</row>
    <row r="266">
      <c r="A266" s="222"/>
      <c r="B266" s="224"/>
      <c r="C266" s="222"/>
      <c r="D266" s="224"/>
      <c r="E266" s="224"/>
      <c r="F266" s="224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</row>
    <row r="267">
      <c r="A267" s="222"/>
      <c r="B267" s="224"/>
      <c r="C267" s="222"/>
      <c r="D267" s="224"/>
      <c r="E267" s="224"/>
      <c r="F267" s="224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</row>
    <row r="268">
      <c r="A268" s="222"/>
      <c r="B268" s="224"/>
      <c r="C268" s="222"/>
      <c r="D268" s="224"/>
      <c r="E268" s="224"/>
      <c r="F268" s="224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</row>
    <row r="269">
      <c r="A269" s="222"/>
      <c r="B269" s="224"/>
      <c r="C269" s="222"/>
      <c r="D269" s="224"/>
      <c r="E269" s="224"/>
      <c r="F269" s="224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</row>
    <row r="270">
      <c r="A270" s="222"/>
      <c r="B270" s="224"/>
      <c r="C270" s="222"/>
      <c r="D270" s="224"/>
      <c r="E270" s="224"/>
      <c r="F270" s="224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</row>
    <row r="271">
      <c r="A271" s="222"/>
      <c r="B271" s="224"/>
      <c r="C271" s="222"/>
      <c r="D271" s="224"/>
      <c r="E271" s="224"/>
      <c r="F271" s="224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</row>
    <row r="272">
      <c r="A272" s="222"/>
      <c r="B272" s="224"/>
      <c r="C272" s="222"/>
      <c r="D272" s="224"/>
      <c r="E272" s="224"/>
      <c r="F272" s="224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</row>
    <row r="273">
      <c r="A273" s="222"/>
      <c r="B273" s="224"/>
      <c r="C273" s="222"/>
      <c r="D273" s="224"/>
      <c r="E273" s="224"/>
      <c r="F273" s="224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</row>
    <row r="274">
      <c r="A274" s="222"/>
      <c r="B274" s="224"/>
      <c r="C274" s="222"/>
      <c r="D274" s="224"/>
      <c r="E274" s="224"/>
      <c r="F274" s="224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</row>
    <row r="275">
      <c r="A275" s="222"/>
      <c r="B275" s="224"/>
      <c r="C275" s="222"/>
      <c r="D275" s="224"/>
      <c r="E275" s="224"/>
      <c r="F275" s="224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</row>
    <row r="276">
      <c r="A276" s="222"/>
      <c r="B276" s="224"/>
      <c r="C276" s="222"/>
      <c r="D276" s="224"/>
      <c r="E276" s="224"/>
      <c r="F276" s="224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</row>
    <row r="277">
      <c r="A277" s="222"/>
      <c r="B277" s="224"/>
      <c r="C277" s="222"/>
      <c r="D277" s="224"/>
      <c r="E277" s="224"/>
      <c r="F277" s="224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</row>
    <row r="278">
      <c r="A278" s="222"/>
      <c r="B278" s="224"/>
      <c r="C278" s="222"/>
      <c r="D278" s="224"/>
      <c r="E278" s="224"/>
      <c r="F278" s="224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</row>
    <row r="279">
      <c r="A279" s="222"/>
      <c r="B279" s="224"/>
      <c r="C279" s="222"/>
      <c r="D279" s="224"/>
      <c r="E279" s="224"/>
      <c r="F279" s="224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</row>
    <row r="280">
      <c r="A280" s="222"/>
      <c r="B280" s="224"/>
      <c r="C280" s="222"/>
      <c r="D280" s="224"/>
      <c r="E280" s="224"/>
      <c r="F280" s="224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</row>
    <row r="281">
      <c r="A281" s="222"/>
      <c r="B281" s="224"/>
      <c r="C281" s="222"/>
      <c r="D281" s="224"/>
      <c r="E281" s="224"/>
      <c r="F281" s="224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</row>
    <row r="282">
      <c r="A282" s="222"/>
      <c r="B282" s="224"/>
      <c r="C282" s="222"/>
      <c r="D282" s="224"/>
      <c r="E282" s="224"/>
      <c r="F282" s="224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</row>
    <row r="283">
      <c r="A283" s="222"/>
      <c r="B283" s="224"/>
      <c r="C283" s="222"/>
      <c r="D283" s="224"/>
      <c r="E283" s="224"/>
      <c r="F283" s="224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</row>
    <row r="284">
      <c r="A284" s="222"/>
      <c r="B284" s="224"/>
      <c r="C284" s="222"/>
      <c r="D284" s="224"/>
      <c r="E284" s="224"/>
      <c r="F284" s="224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</row>
    <row r="285">
      <c r="A285" s="222"/>
      <c r="B285" s="224"/>
      <c r="C285" s="222"/>
      <c r="D285" s="224"/>
      <c r="E285" s="224"/>
      <c r="F285" s="224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</row>
    <row r="286">
      <c r="A286" s="222"/>
      <c r="B286" s="224"/>
      <c r="C286" s="222"/>
      <c r="D286" s="224"/>
      <c r="E286" s="224"/>
      <c r="F286" s="224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</row>
    <row r="287">
      <c r="A287" s="222"/>
      <c r="B287" s="224"/>
      <c r="C287" s="222"/>
      <c r="D287" s="224"/>
      <c r="E287" s="224"/>
      <c r="F287" s="224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</row>
    <row r="288">
      <c r="A288" s="222"/>
      <c r="B288" s="224"/>
      <c r="C288" s="222"/>
      <c r="D288" s="224"/>
      <c r="E288" s="224"/>
      <c r="F288" s="224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</row>
    <row r="289">
      <c r="A289" s="222"/>
      <c r="B289" s="224"/>
      <c r="C289" s="222"/>
      <c r="D289" s="224"/>
      <c r="E289" s="224"/>
      <c r="F289" s="224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</row>
    <row r="290">
      <c r="A290" s="222"/>
      <c r="B290" s="224"/>
      <c r="C290" s="222"/>
      <c r="D290" s="224"/>
      <c r="E290" s="224"/>
      <c r="F290" s="224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</row>
    <row r="291">
      <c r="A291" s="222"/>
      <c r="B291" s="224"/>
      <c r="C291" s="222"/>
      <c r="D291" s="224"/>
      <c r="E291" s="224"/>
      <c r="F291" s="224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</row>
    <row r="292">
      <c r="A292" s="222"/>
      <c r="B292" s="224"/>
      <c r="C292" s="222"/>
      <c r="D292" s="224"/>
      <c r="E292" s="224"/>
      <c r="F292" s="224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</row>
    <row r="293">
      <c r="A293" s="222"/>
      <c r="B293" s="224"/>
      <c r="C293" s="222"/>
      <c r="D293" s="224"/>
      <c r="E293" s="224"/>
      <c r="F293" s="224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</row>
    <row r="294">
      <c r="A294" s="222"/>
      <c r="B294" s="224"/>
      <c r="C294" s="222"/>
      <c r="D294" s="224"/>
      <c r="E294" s="224"/>
      <c r="F294" s="224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</row>
    <row r="295">
      <c r="A295" s="222"/>
      <c r="B295" s="224"/>
      <c r="C295" s="222"/>
      <c r="D295" s="224"/>
      <c r="E295" s="224"/>
      <c r="F295" s="224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</row>
    <row r="296">
      <c r="A296" s="222"/>
      <c r="B296" s="224"/>
      <c r="C296" s="222"/>
      <c r="D296" s="224"/>
      <c r="E296" s="224"/>
      <c r="F296" s="224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</row>
    <row r="297">
      <c r="A297" s="222"/>
      <c r="B297" s="224"/>
      <c r="C297" s="222"/>
      <c r="D297" s="224"/>
      <c r="E297" s="224"/>
      <c r="F297" s="224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</row>
    <row r="298">
      <c r="A298" s="222"/>
      <c r="B298" s="224"/>
      <c r="C298" s="222"/>
      <c r="D298" s="224"/>
      <c r="E298" s="224"/>
      <c r="F298" s="224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</row>
    <row r="299">
      <c r="A299" s="222"/>
      <c r="B299" s="224"/>
      <c r="C299" s="222"/>
      <c r="D299" s="224"/>
      <c r="E299" s="224"/>
      <c r="F299" s="224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</row>
    <row r="300">
      <c r="A300" s="222"/>
      <c r="B300" s="224"/>
      <c r="C300" s="222"/>
      <c r="D300" s="224"/>
      <c r="E300" s="224"/>
      <c r="F300" s="224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</row>
    <row r="301">
      <c r="A301" s="222"/>
      <c r="B301" s="224"/>
      <c r="C301" s="222"/>
      <c r="D301" s="224"/>
      <c r="E301" s="224"/>
      <c r="F301" s="224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</row>
    <row r="302">
      <c r="A302" s="222"/>
      <c r="B302" s="224"/>
      <c r="C302" s="222"/>
      <c r="D302" s="224"/>
      <c r="E302" s="224"/>
      <c r="F302" s="224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</row>
    <row r="303">
      <c r="A303" s="222"/>
      <c r="B303" s="224"/>
      <c r="C303" s="222"/>
      <c r="D303" s="224"/>
      <c r="E303" s="224"/>
      <c r="F303" s="224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</row>
    <row r="304">
      <c r="A304" s="222"/>
      <c r="B304" s="224"/>
      <c r="C304" s="222"/>
      <c r="D304" s="224"/>
      <c r="E304" s="224"/>
      <c r="F304" s="224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</row>
    <row r="305">
      <c r="A305" s="222"/>
      <c r="B305" s="224"/>
      <c r="C305" s="222"/>
      <c r="D305" s="224"/>
      <c r="E305" s="224"/>
      <c r="F305" s="224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</row>
    <row r="306">
      <c r="A306" s="222"/>
      <c r="B306" s="224"/>
      <c r="C306" s="222"/>
      <c r="D306" s="224"/>
      <c r="E306" s="224"/>
      <c r="F306" s="224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</row>
    <row r="307">
      <c r="A307" s="222"/>
      <c r="B307" s="224"/>
      <c r="C307" s="222"/>
      <c r="D307" s="224"/>
      <c r="E307" s="224"/>
      <c r="F307" s="224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</row>
    <row r="308">
      <c r="A308" s="222"/>
      <c r="B308" s="224"/>
      <c r="C308" s="222"/>
      <c r="D308" s="224"/>
      <c r="E308" s="224"/>
      <c r="F308" s="224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</row>
    <row r="309">
      <c r="A309" s="222"/>
      <c r="B309" s="224"/>
      <c r="C309" s="222"/>
      <c r="D309" s="224"/>
      <c r="E309" s="224"/>
      <c r="F309" s="224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</row>
    <row r="310">
      <c r="A310" s="222"/>
      <c r="B310" s="224"/>
      <c r="C310" s="222"/>
      <c r="D310" s="224"/>
      <c r="E310" s="224"/>
      <c r="F310" s="224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</row>
    <row r="311">
      <c r="A311" s="222"/>
      <c r="B311" s="224"/>
      <c r="C311" s="222"/>
      <c r="D311" s="224"/>
      <c r="E311" s="224"/>
      <c r="F311" s="224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</row>
    <row r="312">
      <c r="A312" s="222"/>
      <c r="B312" s="224"/>
      <c r="C312" s="222"/>
      <c r="D312" s="224"/>
      <c r="E312" s="224"/>
      <c r="F312" s="224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</row>
    <row r="313">
      <c r="A313" s="222"/>
      <c r="B313" s="224"/>
      <c r="C313" s="222"/>
      <c r="D313" s="224"/>
      <c r="E313" s="224"/>
      <c r="F313" s="224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</row>
    <row r="314">
      <c r="A314" s="222"/>
      <c r="B314" s="224"/>
      <c r="C314" s="222"/>
      <c r="D314" s="224"/>
      <c r="E314" s="224"/>
      <c r="F314" s="224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</row>
    <row r="315">
      <c r="A315" s="222"/>
      <c r="B315" s="224"/>
      <c r="C315" s="222"/>
      <c r="D315" s="224"/>
      <c r="E315" s="224"/>
      <c r="F315" s="224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</row>
    <row r="316">
      <c r="A316" s="222"/>
      <c r="B316" s="224"/>
      <c r="C316" s="222"/>
      <c r="D316" s="224"/>
      <c r="E316" s="224"/>
      <c r="F316" s="224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</row>
    <row r="317">
      <c r="A317" s="222"/>
      <c r="B317" s="224"/>
      <c r="C317" s="222"/>
      <c r="D317" s="224"/>
      <c r="E317" s="224"/>
      <c r="F317" s="224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</row>
    <row r="318">
      <c r="A318" s="222"/>
      <c r="B318" s="224"/>
      <c r="C318" s="222"/>
      <c r="D318" s="224"/>
      <c r="E318" s="224"/>
      <c r="F318" s="224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</row>
    <row r="319">
      <c r="A319" s="222"/>
      <c r="B319" s="224"/>
      <c r="C319" s="222"/>
      <c r="D319" s="224"/>
      <c r="E319" s="224"/>
      <c r="F319" s="224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</row>
    <row r="320">
      <c r="A320" s="222"/>
      <c r="B320" s="224"/>
      <c r="C320" s="222"/>
      <c r="D320" s="224"/>
      <c r="E320" s="224"/>
      <c r="F320" s="224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</row>
    <row r="321">
      <c r="A321" s="222"/>
      <c r="B321" s="224"/>
      <c r="C321" s="222"/>
      <c r="D321" s="224"/>
      <c r="E321" s="224"/>
      <c r="F321" s="224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</row>
    <row r="322">
      <c r="A322" s="222"/>
      <c r="B322" s="224"/>
      <c r="C322" s="222"/>
      <c r="D322" s="224"/>
      <c r="E322" s="224"/>
      <c r="F322" s="224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</row>
    <row r="323">
      <c r="A323" s="222"/>
      <c r="B323" s="224"/>
      <c r="C323" s="222"/>
      <c r="D323" s="224"/>
      <c r="E323" s="224"/>
      <c r="F323" s="224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</row>
    <row r="324">
      <c r="A324" s="222"/>
      <c r="B324" s="224"/>
      <c r="C324" s="222"/>
      <c r="D324" s="224"/>
      <c r="E324" s="224"/>
      <c r="F324" s="224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</row>
    <row r="325">
      <c r="A325" s="222"/>
      <c r="B325" s="224"/>
      <c r="C325" s="222"/>
      <c r="D325" s="224"/>
      <c r="E325" s="224"/>
      <c r="F325" s="224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</row>
    <row r="326">
      <c r="A326" s="222"/>
      <c r="B326" s="224"/>
      <c r="C326" s="222"/>
      <c r="D326" s="224"/>
      <c r="E326" s="224"/>
      <c r="F326" s="224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</row>
    <row r="327">
      <c r="A327" s="222"/>
      <c r="B327" s="224"/>
      <c r="C327" s="222"/>
      <c r="D327" s="224"/>
      <c r="E327" s="224"/>
      <c r="F327" s="224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</row>
    <row r="328">
      <c r="A328" s="222"/>
      <c r="B328" s="224"/>
      <c r="C328" s="222"/>
      <c r="D328" s="224"/>
      <c r="E328" s="224"/>
      <c r="F328" s="224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</row>
    <row r="329">
      <c r="A329" s="222"/>
      <c r="B329" s="224"/>
      <c r="C329" s="222"/>
      <c r="D329" s="224"/>
      <c r="E329" s="224"/>
      <c r="F329" s="224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</row>
    <row r="330">
      <c r="A330" s="222"/>
      <c r="B330" s="224"/>
      <c r="C330" s="222"/>
      <c r="D330" s="224"/>
      <c r="E330" s="224"/>
      <c r="F330" s="224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</row>
    <row r="331">
      <c r="A331" s="222"/>
      <c r="B331" s="224"/>
      <c r="C331" s="222"/>
      <c r="D331" s="224"/>
      <c r="E331" s="224"/>
      <c r="F331" s="224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</row>
    <row r="332">
      <c r="A332" s="222"/>
      <c r="B332" s="224"/>
      <c r="C332" s="222"/>
      <c r="D332" s="224"/>
      <c r="E332" s="224"/>
      <c r="F332" s="224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</row>
    <row r="333">
      <c r="A333" s="222"/>
      <c r="B333" s="224"/>
      <c r="C333" s="222"/>
      <c r="D333" s="224"/>
      <c r="E333" s="224"/>
      <c r="F333" s="224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</row>
    <row r="334">
      <c r="A334" s="222"/>
      <c r="B334" s="224"/>
      <c r="C334" s="222"/>
      <c r="D334" s="224"/>
      <c r="E334" s="224"/>
      <c r="F334" s="224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</row>
    <row r="335">
      <c r="A335" s="222"/>
      <c r="B335" s="224"/>
      <c r="C335" s="222"/>
      <c r="D335" s="224"/>
      <c r="E335" s="224"/>
      <c r="F335" s="224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</row>
    <row r="336">
      <c r="A336" s="222"/>
      <c r="B336" s="224"/>
      <c r="C336" s="222"/>
      <c r="D336" s="224"/>
      <c r="E336" s="224"/>
      <c r="F336" s="224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</row>
    <row r="337">
      <c r="A337" s="222"/>
      <c r="B337" s="224"/>
      <c r="C337" s="222"/>
      <c r="D337" s="224"/>
      <c r="E337" s="224"/>
      <c r="F337" s="224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</row>
    <row r="338">
      <c r="A338" s="222"/>
      <c r="B338" s="224"/>
      <c r="C338" s="222"/>
      <c r="D338" s="224"/>
      <c r="E338" s="224"/>
      <c r="F338" s="224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</row>
    <row r="339">
      <c r="A339" s="222"/>
      <c r="B339" s="224"/>
      <c r="C339" s="222"/>
      <c r="D339" s="224"/>
      <c r="E339" s="224"/>
      <c r="F339" s="224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</row>
    <row r="340">
      <c r="A340" s="222"/>
      <c r="B340" s="224"/>
      <c r="C340" s="222"/>
      <c r="D340" s="224"/>
      <c r="E340" s="224"/>
      <c r="F340" s="224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</row>
    <row r="341">
      <c r="A341" s="222"/>
      <c r="B341" s="224"/>
      <c r="C341" s="222"/>
      <c r="D341" s="224"/>
      <c r="E341" s="224"/>
      <c r="F341" s="224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</row>
    <row r="342">
      <c r="A342" s="222"/>
      <c r="B342" s="224"/>
      <c r="C342" s="222"/>
      <c r="D342" s="224"/>
      <c r="E342" s="224"/>
      <c r="F342" s="224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</row>
    <row r="343">
      <c r="A343" s="222"/>
      <c r="B343" s="224"/>
      <c r="C343" s="222"/>
      <c r="D343" s="224"/>
      <c r="E343" s="224"/>
      <c r="F343" s="224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</row>
    <row r="344">
      <c r="A344" s="222"/>
      <c r="B344" s="224"/>
      <c r="C344" s="222"/>
      <c r="D344" s="224"/>
      <c r="E344" s="224"/>
      <c r="F344" s="224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</row>
    <row r="345">
      <c r="A345" s="222"/>
      <c r="B345" s="224"/>
      <c r="C345" s="222"/>
      <c r="D345" s="224"/>
      <c r="E345" s="224"/>
      <c r="F345" s="224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</row>
    <row r="346">
      <c r="A346" s="222"/>
      <c r="B346" s="224"/>
      <c r="C346" s="222"/>
      <c r="D346" s="224"/>
      <c r="E346" s="224"/>
      <c r="F346" s="224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</row>
    <row r="347">
      <c r="A347" s="222"/>
      <c r="B347" s="224"/>
      <c r="C347" s="222"/>
      <c r="D347" s="224"/>
      <c r="E347" s="224"/>
      <c r="F347" s="224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</row>
    <row r="348">
      <c r="A348" s="222"/>
      <c r="B348" s="224"/>
      <c r="C348" s="222"/>
      <c r="D348" s="224"/>
      <c r="E348" s="224"/>
      <c r="F348" s="224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</row>
    <row r="349">
      <c r="A349" s="222"/>
      <c r="B349" s="224"/>
      <c r="C349" s="222"/>
      <c r="D349" s="224"/>
      <c r="E349" s="224"/>
      <c r="F349" s="224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</row>
    <row r="350">
      <c r="A350" s="222"/>
      <c r="B350" s="224"/>
      <c r="C350" s="222"/>
      <c r="D350" s="224"/>
      <c r="E350" s="224"/>
      <c r="F350" s="224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</row>
    <row r="351">
      <c r="A351" s="222"/>
      <c r="B351" s="224"/>
      <c r="C351" s="222"/>
      <c r="D351" s="224"/>
      <c r="E351" s="224"/>
      <c r="F351" s="224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</row>
    <row r="352">
      <c r="A352" s="222"/>
      <c r="B352" s="224"/>
      <c r="C352" s="222"/>
      <c r="D352" s="224"/>
      <c r="E352" s="224"/>
      <c r="F352" s="224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</row>
    <row r="353">
      <c r="A353" s="222"/>
      <c r="B353" s="224"/>
      <c r="C353" s="222"/>
      <c r="D353" s="224"/>
      <c r="E353" s="224"/>
      <c r="F353" s="224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</row>
    <row r="354">
      <c r="A354" s="222"/>
      <c r="B354" s="224"/>
      <c r="C354" s="222"/>
      <c r="D354" s="224"/>
      <c r="E354" s="224"/>
      <c r="F354" s="224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</row>
    <row r="355">
      <c r="A355" s="222"/>
      <c r="B355" s="224"/>
      <c r="C355" s="222"/>
      <c r="D355" s="224"/>
      <c r="E355" s="224"/>
      <c r="F355" s="224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</row>
    <row r="356">
      <c r="A356" s="222"/>
      <c r="B356" s="224"/>
      <c r="C356" s="222"/>
      <c r="D356" s="224"/>
      <c r="E356" s="224"/>
      <c r="F356" s="224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</row>
    <row r="357">
      <c r="A357" s="222"/>
      <c r="B357" s="224"/>
      <c r="C357" s="222"/>
      <c r="D357" s="224"/>
      <c r="E357" s="224"/>
      <c r="F357" s="224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</row>
    <row r="358">
      <c r="A358" s="222"/>
      <c r="B358" s="224"/>
      <c r="C358" s="222"/>
      <c r="D358" s="224"/>
      <c r="E358" s="224"/>
      <c r="F358" s="224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</row>
    <row r="359">
      <c r="A359" s="222"/>
      <c r="B359" s="224"/>
      <c r="C359" s="222"/>
      <c r="D359" s="224"/>
      <c r="E359" s="224"/>
      <c r="F359" s="224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</row>
    <row r="360">
      <c r="A360" s="222"/>
      <c r="B360" s="224"/>
      <c r="C360" s="222"/>
      <c r="D360" s="224"/>
      <c r="E360" s="224"/>
      <c r="F360" s="224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</row>
    <row r="361">
      <c r="A361" s="222"/>
      <c r="B361" s="224"/>
      <c r="C361" s="222"/>
      <c r="D361" s="224"/>
      <c r="E361" s="224"/>
      <c r="F361" s="224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</row>
    <row r="362">
      <c r="A362" s="222"/>
      <c r="B362" s="224"/>
      <c r="C362" s="222"/>
      <c r="D362" s="224"/>
      <c r="E362" s="224"/>
      <c r="F362" s="224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</row>
    <row r="363">
      <c r="A363" s="222"/>
      <c r="B363" s="224"/>
      <c r="C363" s="222"/>
      <c r="D363" s="224"/>
      <c r="E363" s="224"/>
      <c r="F363" s="224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</row>
    <row r="364">
      <c r="A364" s="222"/>
      <c r="B364" s="224"/>
      <c r="C364" s="222"/>
      <c r="D364" s="224"/>
      <c r="E364" s="224"/>
      <c r="F364" s="224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</row>
    <row r="365">
      <c r="A365" s="222"/>
      <c r="B365" s="224"/>
      <c r="C365" s="222"/>
      <c r="D365" s="224"/>
      <c r="E365" s="224"/>
      <c r="F365" s="224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</row>
    <row r="366">
      <c r="A366" s="222"/>
      <c r="B366" s="224"/>
      <c r="C366" s="222"/>
      <c r="D366" s="224"/>
      <c r="E366" s="224"/>
      <c r="F366" s="224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</row>
    <row r="367">
      <c r="A367" s="222"/>
      <c r="B367" s="224"/>
      <c r="C367" s="222"/>
      <c r="D367" s="224"/>
      <c r="E367" s="224"/>
      <c r="F367" s="224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</row>
    <row r="368">
      <c r="A368" s="222"/>
      <c r="B368" s="224"/>
      <c r="C368" s="222"/>
      <c r="D368" s="224"/>
      <c r="E368" s="224"/>
      <c r="F368" s="224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</row>
    <row r="369">
      <c r="A369" s="222"/>
      <c r="B369" s="224"/>
      <c r="C369" s="222"/>
      <c r="D369" s="224"/>
      <c r="E369" s="224"/>
      <c r="F369" s="224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</row>
    <row r="370">
      <c r="A370" s="222"/>
      <c r="B370" s="224"/>
      <c r="C370" s="222"/>
      <c r="D370" s="224"/>
      <c r="E370" s="224"/>
      <c r="F370" s="224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</row>
    <row r="371">
      <c r="A371" s="222"/>
      <c r="B371" s="224"/>
      <c r="C371" s="222"/>
      <c r="D371" s="224"/>
      <c r="E371" s="224"/>
      <c r="F371" s="224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</row>
    <row r="372">
      <c r="A372" s="222"/>
      <c r="B372" s="224"/>
      <c r="C372" s="222"/>
      <c r="D372" s="224"/>
      <c r="E372" s="224"/>
      <c r="F372" s="224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</row>
    <row r="373">
      <c r="A373" s="222"/>
      <c r="B373" s="224"/>
      <c r="C373" s="222"/>
      <c r="D373" s="224"/>
      <c r="E373" s="224"/>
      <c r="F373" s="224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</row>
    <row r="374">
      <c r="A374" s="222"/>
      <c r="B374" s="224"/>
      <c r="C374" s="222"/>
      <c r="D374" s="224"/>
      <c r="E374" s="224"/>
      <c r="F374" s="224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</row>
    <row r="375">
      <c r="A375" s="222"/>
      <c r="B375" s="224"/>
      <c r="C375" s="222"/>
      <c r="D375" s="224"/>
      <c r="E375" s="224"/>
      <c r="F375" s="224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</row>
    <row r="376">
      <c r="A376" s="222"/>
      <c r="B376" s="224"/>
      <c r="C376" s="222"/>
      <c r="D376" s="224"/>
      <c r="E376" s="224"/>
      <c r="F376" s="224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</row>
    <row r="377">
      <c r="A377" s="222"/>
      <c r="B377" s="224"/>
      <c r="C377" s="222"/>
      <c r="D377" s="224"/>
      <c r="E377" s="224"/>
      <c r="F377" s="224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</row>
    <row r="378">
      <c r="A378" s="222"/>
      <c r="B378" s="224"/>
      <c r="C378" s="222"/>
      <c r="D378" s="224"/>
      <c r="E378" s="224"/>
      <c r="F378" s="224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</row>
    <row r="379">
      <c r="A379" s="222"/>
      <c r="B379" s="224"/>
      <c r="C379" s="222"/>
      <c r="D379" s="224"/>
      <c r="E379" s="224"/>
      <c r="F379" s="224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</row>
    <row r="380">
      <c r="A380" s="222"/>
      <c r="B380" s="224"/>
      <c r="C380" s="222"/>
      <c r="D380" s="224"/>
      <c r="E380" s="224"/>
      <c r="F380" s="224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</row>
    <row r="381">
      <c r="A381" s="222"/>
      <c r="B381" s="224"/>
      <c r="C381" s="222"/>
      <c r="D381" s="224"/>
      <c r="E381" s="224"/>
      <c r="F381" s="224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</row>
    <row r="382">
      <c r="A382" s="222"/>
      <c r="B382" s="224"/>
      <c r="C382" s="222"/>
      <c r="D382" s="224"/>
      <c r="E382" s="224"/>
      <c r="F382" s="224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</row>
    <row r="383">
      <c r="A383" s="222"/>
      <c r="B383" s="224"/>
      <c r="C383" s="222"/>
      <c r="D383" s="224"/>
      <c r="E383" s="224"/>
      <c r="F383" s="224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</row>
    <row r="384">
      <c r="A384" s="222"/>
      <c r="B384" s="224"/>
      <c r="C384" s="222"/>
      <c r="D384" s="224"/>
      <c r="E384" s="224"/>
      <c r="F384" s="224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</row>
    <row r="385">
      <c r="A385" s="222"/>
      <c r="B385" s="224"/>
      <c r="C385" s="222"/>
      <c r="D385" s="224"/>
      <c r="E385" s="224"/>
      <c r="F385" s="224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</row>
    <row r="386">
      <c r="A386" s="222"/>
      <c r="B386" s="224"/>
      <c r="C386" s="222"/>
      <c r="D386" s="224"/>
      <c r="E386" s="224"/>
      <c r="F386" s="224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</row>
    <row r="387">
      <c r="A387" s="222"/>
      <c r="B387" s="224"/>
      <c r="C387" s="222"/>
      <c r="D387" s="224"/>
      <c r="E387" s="224"/>
      <c r="F387" s="224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</row>
    <row r="388">
      <c r="A388" s="222"/>
      <c r="B388" s="224"/>
      <c r="C388" s="222"/>
      <c r="D388" s="224"/>
      <c r="E388" s="224"/>
      <c r="F388" s="224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</row>
    <row r="389">
      <c r="A389" s="222"/>
      <c r="B389" s="224"/>
      <c r="C389" s="222"/>
      <c r="D389" s="224"/>
      <c r="E389" s="224"/>
      <c r="F389" s="224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</row>
    <row r="390">
      <c r="A390" s="222"/>
      <c r="B390" s="224"/>
      <c r="C390" s="222"/>
      <c r="D390" s="224"/>
      <c r="E390" s="224"/>
      <c r="F390" s="224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</row>
    <row r="391">
      <c r="A391" s="222"/>
      <c r="B391" s="224"/>
      <c r="C391" s="222"/>
      <c r="D391" s="224"/>
      <c r="E391" s="224"/>
      <c r="F391" s="224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</row>
    <row r="392">
      <c r="A392" s="222"/>
      <c r="B392" s="224"/>
      <c r="C392" s="222"/>
      <c r="D392" s="224"/>
      <c r="E392" s="224"/>
      <c r="F392" s="224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</row>
    <row r="393">
      <c r="A393" s="222"/>
      <c r="B393" s="224"/>
      <c r="C393" s="222"/>
      <c r="D393" s="224"/>
      <c r="E393" s="224"/>
      <c r="F393" s="224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</row>
    <row r="394">
      <c r="A394" s="222"/>
      <c r="B394" s="224"/>
      <c r="C394" s="222"/>
      <c r="D394" s="224"/>
      <c r="E394" s="224"/>
      <c r="F394" s="224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</row>
    <row r="395">
      <c r="A395" s="222"/>
      <c r="B395" s="224"/>
      <c r="C395" s="222"/>
      <c r="D395" s="224"/>
      <c r="E395" s="224"/>
      <c r="F395" s="224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</row>
    <row r="396">
      <c r="A396" s="222"/>
      <c r="B396" s="224"/>
      <c r="C396" s="222"/>
      <c r="D396" s="224"/>
      <c r="E396" s="224"/>
      <c r="F396" s="224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</row>
    <row r="397">
      <c r="A397" s="222"/>
      <c r="B397" s="224"/>
      <c r="C397" s="222"/>
      <c r="D397" s="224"/>
      <c r="E397" s="224"/>
      <c r="F397" s="224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</row>
    <row r="398">
      <c r="A398" s="222"/>
      <c r="B398" s="224"/>
      <c r="C398" s="222"/>
      <c r="D398" s="224"/>
      <c r="E398" s="224"/>
      <c r="F398" s="224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</row>
    <row r="399">
      <c r="A399" s="222"/>
      <c r="B399" s="224"/>
      <c r="C399" s="222"/>
      <c r="D399" s="224"/>
      <c r="E399" s="224"/>
      <c r="F399" s="224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</row>
    <row r="400">
      <c r="A400" s="222"/>
      <c r="B400" s="224"/>
      <c r="C400" s="222"/>
      <c r="D400" s="224"/>
      <c r="E400" s="224"/>
      <c r="F400" s="224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</row>
    <row r="401">
      <c r="A401" s="222"/>
      <c r="B401" s="224"/>
      <c r="C401" s="222"/>
      <c r="D401" s="224"/>
      <c r="E401" s="224"/>
      <c r="F401" s="224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</row>
    <row r="402">
      <c r="A402" s="222"/>
      <c r="B402" s="224"/>
      <c r="C402" s="222"/>
      <c r="D402" s="224"/>
      <c r="E402" s="224"/>
      <c r="F402" s="224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</row>
    <row r="403">
      <c r="A403" s="222"/>
      <c r="B403" s="224"/>
      <c r="C403" s="222"/>
      <c r="D403" s="224"/>
      <c r="E403" s="224"/>
      <c r="F403" s="224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</row>
    <row r="404">
      <c r="A404" s="222"/>
      <c r="B404" s="224"/>
      <c r="C404" s="222"/>
      <c r="D404" s="224"/>
      <c r="E404" s="224"/>
      <c r="F404" s="224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</row>
    <row r="405">
      <c r="A405" s="222"/>
      <c r="B405" s="224"/>
      <c r="C405" s="222"/>
      <c r="D405" s="224"/>
      <c r="E405" s="224"/>
      <c r="F405" s="224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</row>
    <row r="406">
      <c r="A406" s="222"/>
      <c r="B406" s="224"/>
      <c r="C406" s="222"/>
      <c r="D406" s="224"/>
      <c r="E406" s="224"/>
      <c r="F406" s="224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</row>
    <row r="407">
      <c r="A407" s="222"/>
      <c r="B407" s="224"/>
      <c r="C407" s="222"/>
      <c r="D407" s="224"/>
      <c r="E407" s="224"/>
      <c r="F407" s="224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</row>
    <row r="408">
      <c r="A408" s="222"/>
      <c r="B408" s="224"/>
      <c r="C408" s="222"/>
      <c r="D408" s="224"/>
      <c r="E408" s="224"/>
      <c r="F408" s="224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</row>
    <row r="409">
      <c r="A409" s="222"/>
      <c r="B409" s="224"/>
      <c r="C409" s="222"/>
      <c r="D409" s="224"/>
      <c r="E409" s="224"/>
      <c r="F409" s="224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</row>
    <row r="410">
      <c r="A410" s="222"/>
      <c r="B410" s="224"/>
      <c r="C410" s="222"/>
      <c r="D410" s="224"/>
      <c r="E410" s="224"/>
      <c r="F410" s="224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</row>
    <row r="411">
      <c r="A411" s="222"/>
      <c r="B411" s="224"/>
      <c r="C411" s="222"/>
      <c r="D411" s="224"/>
      <c r="E411" s="224"/>
      <c r="F411" s="224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</row>
    <row r="412">
      <c r="A412" s="222"/>
      <c r="B412" s="224"/>
      <c r="C412" s="222"/>
      <c r="D412" s="224"/>
      <c r="E412" s="224"/>
      <c r="F412" s="224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</row>
    <row r="413">
      <c r="A413" s="222"/>
      <c r="B413" s="224"/>
      <c r="C413" s="222"/>
      <c r="D413" s="224"/>
      <c r="E413" s="224"/>
      <c r="F413" s="224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</row>
    <row r="414">
      <c r="A414" s="222"/>
      <c r="B414" s="224"/>
      <c r="C414" s="222"/>
      <c r="D414" s="224"/>
      <c r="E414" s="224"/>
      <c r="F414" s="224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</row>
    <row r="415">
      <c r="A415" s="222"/>
      <c r="B415" s="224"/>
      <c r="C415" s="222"/>
      <c r="D415" s="224"/>
      <c r="E415" s="224"/>
      <c r="F415" s="224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</row>
    <row r="416">
      <c r="A416" s="222"/>
      <c r="B416" s="224"/>
      <c r="C416" s="222"/>
      <c r="D416" s="224"/>
      <c r="E416" s="224"/>
      <c r="F416" s="224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</row>
    <row r="417">
      <c r="A417" s="222"/>
      <c r="B417" s="224"/>
      <c r="C417" s="222"/>
      <c r="D417" s="224"/>
      <c r="E417" s="224"/>
      <c r="F417" s="224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</row>
    <row r="418">
      <c r="A418" s="222"/>
      <c r="B418" s="224"/>
      <c r="C418" s="222"/>
      <c r="D418" s="224"/>
      <c r="E418" s="224"/>
      <c r="F418" s="224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</row>
    <row r="419">
      <c r="A419" s="222"/>
      <c r="B419" s="224"/>
      <c r="C419" s="222"/>
      <c r="D419" s="224"/>
      <c r="E419" s="224"/>
      <c r="F419" s="224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</row>
    <row r="420">
      <c r="A420" s="222"/>
      <c r="B420" s="224"/>
      <c r="C420" s="222"/>
      <c r="D420" s="224"/>
      <c r="E420" s="224"/>
      <c r="F420" s="224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</row>
    <row r="421">
      <c r="A421" s="222"/>
      <c r="B421" s="224"/>
      <c r="C421" s="222"/>
      <c r="D421" s="224"/>
      <c r="E421" s="224"/>
      <c r="F421" s="224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</row>
    <row r="422">
      <c r="A422" s="222"/>
      <c r="B422" s="224"/>
      <c r="C422" s="222"/>
      <c r="D422" s="224"/>
      <c r="E422" s="224"/>
      <c r="F422" s="224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</row>
    <row r="423">
      <c r="A423" s="222"/>
      <c r="B423" s="224"/>
      <c r="C423" s="222"/>
      <c r="D423" s="224"/>
      <c r="E423" s="224"/>
      <c r="F423" s="224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</row>
    <row r="424">
      <c r="A424" s="222"/>
      <c r="B424" s="224"/>
      <c r="C424" s="222"/>
      <c r="D424" s="224"/>
      <c r="E424" s="224"/>
      <c r="F424" s="224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</row>
    <row r="425">
      <c r="A425" s="222"/>
      <c r="B425" s="224"/>
      <c r="C425" s="222"/>
      <c r="D425" s="224"/>
      <c r="E425" s="224"/>
      <c r="F425" s="224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</row>
    <row r="426">
      <c r="A426" s="222"/>
      <c r="B426" s="224"/>
      <c r="C426" s="222"/>
      <c r="D426" s="224"/>
      <c r="E426" s="224"/>
      <c r="F426" s="224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</row>
    <row r="427">
      <c r="A427" s="222"/>
      <c r="B427" s="224"/>
      <c r="C427" s="222"/>
      <c r="D427" s="224"/>
      <c r="E427" s="224"/>
      <c r="F427" s="224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</row>
    <row r="428">
      <c r="A428" s="222"/>
      <c r="B428" s="224"/>
      <c r="C428" s="222"/>
      <c r="D428" s="224"/>
      <c r="E428" s="224"/>
      <c r="F428" s="224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</row>
    <row r="429">
      <c r="A429" s="222"/>
      <c r="B429" s="224"/>
      <c r="C429" s="222"/>
      <c r="D429" s="224"/>
      <c r="E429" s="224"/>
      <c r="F429" s="224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</row>
    <row r="430">
      <c r="A430" s="222"/>
      <c r="B430" s="224"/>
      <c r="C430" s="222"/>
      <c r="D430" s="224"/>
      <c r="E430" s="224"/>
      <c r="F430" s="224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</row>
    <row r="431">
      <c r="A431" s="222"/>
      <c r="B431" s="224"/>
      <c r="C431" s="222"/>
      <c r="D431" s="224"/>
      <c r="E431" s="224"/>
      <c r="F431" s="224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</row>
    <row r="432">
      <c r="A432" s="222"/>
      <c r="B432" s="224"/>
      <c r="C432" s="222"/>
      <c r="D432" s="224"/>
      <c r="E432" s="224"/>
      <c r="F432" s="224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</row>
    <row r="433">
      <c r="A433" s="222"/>
      <c r="B433" s="224"/>
      <c r="C433" s="222"/>
      <c r="D433" s="224"/>
      <c r="E433" s="224"/>
      <c r="F433" s="224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</row>
    <row r="434">
      <c r="A434" s="222"/>
      <c r="B434" s="224"/>
      <c r="C434" s="222"/>
      <c r="D434" s="224"/>
      <c r="E434" s="224"/>
      <c r="F434" s="224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</row>
    <row r="435">
      <c r="A435" s="222"/>
      <c r="B435" s="224"/>
      <c r="C435" s="222"/>
      <c r="D435" s="224"/>
      <c r="E435" s="224"/>
      <c r="F435" s="224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</row>
    <row r="436">
      <c r="A436" s="222"/>
      <c r="B436" s="224"/>
      <c r="C436" s="222"/>
      <c r="D436" s="224"/>
      <c r="E436" s="224"/>
      <c r="F436" s="224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</row>
    <row r="437">
      <c r="A437" s="222"/>
      <c r="B437" s="224"/>
      <c r="C437" s="222"/>
      <c r="D437" s="224"/>
      <c r="E437" s="224"/>
      <c r="F437" s="224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</row>
    <row r="438">
      <c r="A438" s="222"/>
      <c r="B438" s="224"/>
      <c r="C438" s="222"/>
      <c r="D438" s="224"/>
      <c r="E438" s="224"/>
      <c r="F438" s="224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</row>
    <row r="439">
      <c r="A439" s="222"/>
      <c r="B439" s="224"/>
      <c r="C439" s="222"/>
      <c r="D439" s="224"/>
      <c r="E439" s="224"/>
      <c r="F439" s="224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</row>
    <row r="440">
      <c r="A440" s="222"/>
      <c r="B440" s="224"/>
      <c r="C440" s="222"/>
      <c r="D440" s="224"/>
      <c r="E440" s="224"/>
      <c r="F440" s="224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</row>
    <row r="441">
      <c r="A441" s="222"/>
      <c r="B441" s="224"/>
      <c r="C441" s="222"/>
      <c r="D441" s="224"/>
      <c r="E441" s="224"/>
      <c r="F441" s="224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</row>
    <row r="442">
      <c r="A442" s="222"/>
      <c r="B442" s="224"/>
      <c r="C442" s="222"/>
      <c r="D442" s="224"/>
      <c r="E442" s="224"/>
      <c r="F442" s="224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</row>
    <row r="443">
      <c r="A443" s="222"/>
      <c r="B443" s="224"/>
      <c r="C443" s="222"/>
      <c r="D443" s="224"/>
      <c r="E443" s="224"/>
      <c r="F443" s="224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</row>
    <row r="444">
      <c r="A444" s="222"/>
      <c r="B444" s="224"/>
      <c r="C444" s="222"/>
      <c r="D444" s="224"/>
      <c r="E444" s="224"/>
      <c r="F444" s="224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</row>
    <row r="445">
      <c r="A445" s="222"/>
      <c r="B445" s="224"/>
      <c r="C445" s="222"/>
      <c r="D445" s="224"/>
      <c r="E445" s="224"/>
      <c r="F445" s="224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</row>
    <row r="446">
      <c r="A446" s="222"/>
      <c r="B446" s="224"/>
      <c r="C446" s="222"/>
      <c r="D446" s="224"/>
      <c r="E446" s="224"/>
      <c r="F446" s="224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</row>
    <row r="447">
      <c r="A447" s="222"/>
      <c r="B447" s="224"/>
      <c r="C447" s="222"/>
      <c r="D447" s="224"/>
      <c r="E447" s="224"/>
      <c r="F447" s="224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</row>
    <row r="448">
      <c r="A448" s="222"/>
      <c r="B448" s="224"/>
      <c r="C448" s="222"/>
      <c r="D448" s="224"/>
      <c r="E448" s="224"/>
      <c r="F448" s="224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</row>
    <row r="449">
      <c r="A449" s="222"/>
      <c r="B449" s="224"/>
      <c r="C449" s="222"/>
      <c r="D449" s="224"/>
      <c r="E449" s="224"/>
      <c r="F449" s="224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</row>
    <row r="450">
      <c r="A450" s="222"/>
      <c r="B450" s="224"/>
      <c r="C450" s="222"/>
      <c r="D450" s="224"/>
      <c r="E450" s="224"/>
      <c r="F450" s="224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</row>
    <row r="451">
      <c r="A451" s="222"/>
      <c r="B451" s="224"/>
      <c r="C451" s="222"/>
      <c r="D451" s="224"/>
      <c r="E451" s="224"/>
      <c r="F451" s="224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</row>
    <row r="452">
      <c r="A452" s="222"/>
      <c r="B452" s="224"/>
      <c r="C452" s="222"/>
      <c r="D452" s="224"/>
      <c r="E452" s="224"/>
      <c r="F452" s="224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</row>
    <row r="453">
      <c r="A453" s="222"/>
      <c r="B453" s="224"/>
      <c r="C453" s="222"/>
      <c r="D453" s="224"/>
      <c r="E453" s="224"/>
      <c r="F453" s="224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</row>
    <row r="454">
      <c r="A454" s="222"/>
      <c r="B454" s="224"/>
      <c r="C454" s="222"/>
      <c r="D454" s="224"/>
      <c r="E454" s="224"/>
      <c r="F454" s="224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</row>
    <row r="455">
      <c r="A455" s="222"/>
      <c r="B455" s="224"/>
      <c r="C455" s="222"/>
      <c r="D455" s="224"/>
      <c r="E455" s="224"/>
      <c r="F455" s="224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</row>
    <row r="456">
      <c r="A456" s="222"/>
      <c r="B456" s="224"/>
      <c r="C456" s="222"/>
      <c r="D456" s="224"/>
      <c r="E456" s="224"/>
      <c r="F456" s="224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</row>
    <row r="457">
      <c r="A457" s="222"/>
      <c r="B457" s="224"/>
      <c r="C457" s="222"/>
      <c r="D457" s="224"/>
      <c r="E457" s="224"/>
      <c r="F457" s="224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</row>
    <row r="458">
      <c r="A458" s="222"/>
      <c r="B458" s="224"/>
      <c r="C458" s="222"/>
      <c r="D458" s="224"/>
      <c r="E458" s="224"/>
      <c r="F458" s="224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</row>
    <row r="459">
      <c r="A459" s="222"/>
      <c r="B459" s="224"/>
      <c r="C459" s="222"/>
      <c r="D459" s="224"/>
      <c r="E459" s="224"/>
      <c r="F459" s="224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</row>
    <row r="460">
      <c r="A460" s="222"/>
      <c r="B460" s="224"/>
      <c r="C460" s="222"/>
      <c r="D460" s="224"/>
      <c r="E460" s="224"/>
      <c r="F460" s="224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</row>
    <row r="461">
      <c r="A461" s="222"/>
      <c r="B461" s="224"/>
      <c r="C461" s="222"/>
      <c r="D461" s="224"/>
      <c r="E461" s="224"/>
      <c r="F461" s="224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</row>
    <row r="462">
      <c r="A462" s="222"/>
      <c r="B462" s="224"/>
      <c r="C462" s="222"/>
      <c r="D462" s="224"/>
      <c r="E462" s="224"/>
      <c r="F462" s="224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</row>
    <row r="463">
      <c r="A463" s="222"/>
      <c r="B463" s="224"/>
      <c r="C463" s="222"/>
      <c r="D463" s="224"/>
      <c r="E463" s="224"/>
      <c r="F463" s="224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</row>
    <row r="464">
      <c r="A464" s="222"/>
      <c r="B464" s="224"/>
      <c r="C464" s="222"/>
      <c r="D464" s="224"/>
      <c r="E464" s="224"/>
      <c r="F464" s="224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</row>
    <row r="465">
      <c r="A465" s="222"/>
      <c r="B465" s="224"/>
      <c r="C465" s="222"/>
      <c r="D465" s="224"/>
      <c r="E465" s="224"/>
      <c r="F465" s="224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</row>
    <row r="466">
      <c r="A466" s="222"/>
      <c r="B466" s="224"/>
      <c r="C466" s="222"/>
      <c r="D466" s="224"/>
      <c r="E466" s="224"/>
      <c r="F466" s="224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</row>
    <row r="467">
      <c r="A467" s="222"/>
      <c r="B467" s="224"/>
      <c r="C467" s="222"/>
      <c r="D467" s="224"/>
      <c r="E467" s="224"/>
      <c r="F467" s="224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</row>
    <row r="468">
      <c r="A468" s="222"/>
      <c r="B468" s="224"/>
      <c r="C468" s="222"/>
      <c r="D468" s="224"/>
      <c r="E468" s="224"/>
      <c r="F468" s="224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</row>
    <row r="469">
      <c r="A469" s="222"/>
      <c r="B469" s="224"/>
      <c r="C469" s="222"/>
      <c r="D469" s="224"/>
      <c r="E469" s="224"/>
      <c r="F469" s="224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</row>
    <row r="470">
      <c r="A470" s="222"/>
      <c r="B470" s="224"/>
      <c r="C470" s="222"/>
      <c r="D470" s="224"/>
      <c r="E470" s="224"/>
      <c r="F470" s="224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</row>
    <row r="471">
      <c r="A471" s="222"/>
      <c r="B471" s="224"/>
      <c r="C471" s="222"/>
      <c r="D471" s="224"/>
      <c r="E471" s="224"/>
      <c r="F471" s="224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</row>
    <row r="472">
      <c r="A472" s="222"/>
      <c r="B472" s="224"/>
      <c r="C472" s="222"/>
      <c r="D472" s="224"/>
      <c r="E472" s="224"/>
      <c r="F472" s="224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</row>
    <row r="473">
      <c r="A473" s="222"/>
      <c r="B473" s="224"/>
      <c r="C473" s="222"/>
      <c r="D473" s="224"/>
      <c r="E473" s="224"/>
      <c r="F473" s="224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</row>
    <row r="474">
      <c r="A474" s="222"/>
      <c r="B474" s="224"/>
      <c r="C474" s="222"/>
      <c r="D474" s="224"/>
      <c r="E474" s="224"/>
      <c r="F474" s="224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</row>
    <row r="475">
      <c r="A475" s="222"/>
      <c r="B475" s="224"/>
      <c r="C475" s="222"/>
      <c r="D475" s="224"/>
      <c r="E475" s="224"/>
      <c r="F475" s="224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</row>
    <row r="476">
      <c r="A476" s="222"/>
      <c r="B476" s="224"/>
      <c r="C476" s="222"/>
      <c r="D476" s="224"/>
      <c r="E476" s="224"/>
      <c r="F476" s="224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</row>
    <row r="477">
      <c r="A477" s="222"/>
      <c r="B477" s="224"/>
      <c r="C477" s="222"/>
      <c r="D477" s="224"/>
      <c r="E477" s="224"/>
      <c r="F477" s="224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</row>
    <row r="478">
      <c r="A478" s="222"/>
      <c r="B478" s="224"/>
      <c r="C478" s="222"/>
      <c r="D478" s="224"/>
      <c r="E478" s="224"/>
      <c r="F478" s="224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</row>
    <row r="479">
      <c r="A479" s="222"/>
      <c r="B479" s="224"/>
      <c r="C479" s="222"/>
      <c r="D479" s="224"/>
      <c r="E479" s="224"/>
      <c r="F479" s="224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</row>
    <row r="480">
      <c r="A480" s="222"/>
      <c r="B480" s="224"/>
      <c r="C480" s="222"/>
      <c r="D480" s="224"/>
      <c r="E480" s="224"/>
      <c r="F480" s="224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</row>
    <row r="481">
      <c r="A481" s="222"/>
      <c r="B481" s="224"/>
      <c r="C481" s="222"/>
      <c r="D481" s="224"/>
      <c r="E481" s="224"/>
      <c r="F481" s="224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</row>
    <row r="482">
      <c r="A482" s="222"/>
      <c r="B482" s="224"/>
      <c r="C482" s="222"/>
      <c r="D482" s="224"/>
      <c r="E482" s="224"/>
      <c r="F482" s="224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</row>
    <row r="483">
      <c r="A483" s="222"/>
      <c r="B483" s="224"/>
      <c r="C483" s="222"/>
      <c r="D483" s="224"/>
      <c r="E483" s="224"/>
      <c r="F483" s="224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</row>
    <row r="484">
      <c r="A484" s="222"/>
      <c r="B484" s="224"/>
      <c r="C484" s="222"/>
      <c r="D484" s="224"/>
      <c r="E484" s="224"/>
      <c r="F484" s="224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</row>
    <row r="485">
      <c r="A485" s="222"/>
      <c r="B485" s="224"/>
      <c r="C485" s="222"/>
      <c r="D485" s="224"/>
      <c r="E485" s="224"/>
      <c r="F485" s="224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</row>
    <row r="486">
      <c r="A486" s="222"/>
      <c r="B486" s="224"/>
      <c r="C486" s="222"/>
      <c r="D486" s="224"/>
      <c r="E486" s="224"/>
      <c r="F486" s="224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</row>
    <row r="487">
      <c r="A487" s="222"/>
      <c r="B487" s="224"/>
      <c r="C487" s="222"/>
      <c r="D487" s="224"/>
      <c r="E487" s="224"/>
      <c r="F487" s="224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</row>
    <row r="488">
      <c r="A488" s="222"/>
      <c r="B488" s="224"/>
      <c r="C488" s="222"/>
      <c r="D488" s="224"/>
      <c r="E488" s="224"/>
      <c r="F488" s="224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</row>
    <row r="489">
      <c r="A489" s="222"/>
      <c r="B489" s="224"/>
      <c r="C489" s="222"/>
      <c r="D489" s="224"/>
      <c r="E489" s="224"/>
      <c r="F489" s="224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</row>
    <row r="490">
      <c r="A490" s="222"/>
      <c r="B490" s="224"/>
      <c r="C490" s="222"/>
      <c r="D490" s="224"/>
      <c r="E490" s="224"/>
      <c r="F490" s="224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</row>
    <row r="491">
      <c r="A491" s="222"/>
      <c r="B491" s="224"/>
      <c r="C491" s="222"/>
      <c r="D491" s="224"/>
      <c r="E491" s="224"/>
      <c r="F491" s="224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</row>
    <row r="492">
      <c r="A492" s="222"/>
      <c r="B492" s="224"/>
      <c r="C492" s="222"/>
      <c r="D492" s="224"/>
      <c r="E492" s="224"/>
      <c r="F492" s="224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</row>
    <row r="493">
      <c r="A493" s="222"/>
      <c r="B493" s="224"/>
      <c r="C493" s="222"/>
      <c r="D493" s="224"/>
      <c r="E493" s="224"/>
      <c r="F493" s="224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</row>
    <row r="494">
      <c r="A494" s="222"/>
      <c r="B494" s="224"/>
      <c r="C494" s="222"/>
      <c r="D494" s="224"/>
      <c r="E494" s="224"/>
      <c r="F494" s="224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</row>
    <row r="495">
      <c r="A495" s="222"/>
      <c r="B495" s="224"/>
      <c r="C495" s="222"/>
      <c r="D495" s="224"/>
      <c r="E495" s="224"/>
      <c r="F495" s="224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</row>
    <row r="496">
      <c r="A496" s="222"/>
      <c r="B496" s="224"/>
      <c r="C496" s="222"/>
      <c r="D496" s="224"/>
      <c r="E496" s="224"/>
      <c r="F496" s="224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</row>
    <row r="497">
      <c r="A497" s="222"/>
      <c r="B497" s="224"/>
      <c r="C497" s="222"/>
      <c r="D497" s="224"/>
      <c r="E497" s="224"/>
      <c r="F497" s="224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</row>
    <row r="498">
      <c r="A498" s="222"/>
      <c r="B498" s="224"/>
      <c r="C498" s="222"/>
      <c r="D498" s="224"/>
      <c r="E498" s="224"/>
      <c r="F498" s="224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</row>
    <row r="499">
      <c r="A499" s="222"/>
      <c r="B499" s="224"/>
      <c r="C499" s="222"/>
      <c r="D499" s="224"/>
      <c r="E499" s="224"/>
      <c r="F499" s="224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</row>
    <row r="500">
      <c r="A500" s="222"/>
      <c r="B500" s="224"/>
      <c r="C500" s="222"/>
      <c r="D500" s="224"/>
      <c r="E500" s="224"/>
      <c r="F500" s="224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</row>
    <row r="501">
      <c r="A501" s="222"/>
      <c r="B501" s="224"/>
      <c r="C501" s="222"/>
      <c r="D501" s="224"/>
      <c r="E501" s="224"/>
      <c r="F501" s="224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</row>
    <row r="502">
      <c r="A502" s="222"/>
      <c r="B502" s="224"/>
      <c r="C502" s="222"/>
      <c r="D502" s="224"/>
      <c r="E502" s="224"/>
      <c r="F502" s="224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</row>
    <row r="503">
      <c r="A503" s="222"/>
      <c r="B503" s="224"/>
      <c r="C503" s="222"/>
      <c r="D503" s="224"/>
      <c r="E503" s="224"/>
      <c r="F503" s="224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</row>
    <row r="504">
      <c r="A504" s="222"/>
      <c r="B504" s="224"/>
      <c r="C504" s="222"/>
      <c r="D504" s="224"/>
      <c r="E504" s="224"/>
      <c r="F504" s="224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</row>
    <row r="505">
      <c r="A505" s="222"/>
      <c r="B505" s="224"/>
      <c r="C505" s="222"/>
      <c r="D505" s="224"/>
      <c r="E505" s="224"/>
      <c r="F505" s="224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</row>
    <row r="506">
      <c r="A506" s="222"/>
      <c r="B506" s="224"/>
      <c r="C506" s="222"/>
      <c r="D506" s="224"/>
      <c r="E506" s="224"/>
      <c r="F506" s="224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</row>
    <row r="507">
      <c r="A507" s="222"/>
      <c r="B507" s="224"/>
      <c r="C507" s="222"/>
      <c r="D507" s="224"/>
      <c r="E507" s="224"/>
      <c r="F507" s="224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</row>
    <row r="508">
      <c r="A508" s="222"/>
      <c r="B508" s="224"/>
      <c r="C508" s="222"/>
      <c r="D508" s="224"/>
      <c r="E508" s="224"/>
      <c r="F508" s="224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</row>
    <row r="509">
      <c r="A509" s="222"/>
      <c r="B509" s="224"/>
      <c r="C509" s="222"/>
      <c r="D509" s="224"/>
      <c r="E509" s="224"/>
      <c r="F509" s="224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</row>
    <row r="510">
      <c r="A510" s="222"/>
      <c r="B510" s="224"/>
      <c r="C510" s="222"/>
      <c r="D510" s="224"/>
      <c r="E510" s="224"/>
      <c r="F510" s="224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</row>
    <row r="511">
      <c r="A511" s="222"/>
      <c r="B511" s="224"/>
      <c r="C511" s="222"/>
      <c r="D511" s="224"/>
      <c r="E511" s="224"/>
      <c r="F511" s="224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</row>
    <row r="512">
      <c r="A512" s="222"/>
      <c r="B512" s="224"/>
      <c r="C512" s="222"/>
      <c r="D512" s="224"/>
      <c r="E512" s="224"/>
      <c r="F512" s="224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</row>
    <row r="513">
      <c r="A513" s="222"/>
      <c r="B513" s="224"/>
      <c r="C513" s="222"/>
      <c r="D513" s="224"/>
      <c r="E513" s="224"/>
      <c r="F513" s="224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</row>
    <row r="514">
      <c r="A514" s="222"/>
      <c r="B514" s="224"/>
      <c r="C514" s="222"/>
      <c r="D514" s="224"/>
      <c r="E514" s="224"/>
      <c r="F514" s="224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</row>
    <row r="515">
      <c r="A515" s="222"/>
      <c r="B515" s="224"/>
      <c r="C515" s="222"/>
      <c r="D515" s="224"/>
      <c r="E515" s="224"/>
      <c r="F515" s="224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</row>
    <row r="516">
      <c r="A516" s="222"/>
      <c r="B516" s="224"/>
      <c r="C516" s="222"/>
      <c r="D516" s="224"/>
      <c r="E516" s="224"/>
      <c r="F516" s="224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</row>
    <row r="517">
      <c r="A517" s="222"/>
      <c r="B517" s="224"/>
      <c r="C517" s="222"/>
      <c r="D517" s="224"/>
      <c r="E517" s="224"/>
      <c r="F517" s="224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</row>
    <row r="518">
      <c r="A518" s="222"/>
      <c r="B518" s="224"/>
      <c r="C518" s="222"/>
      <c r="D518" s="224"/>
      <c r="E518" s="224"/>
      <c r="F518" s="224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</row>
    <row r="519">
      <c r="A519" s="222"/>
      <c r="B519" s="224"/>
      <c r="C519" s="222"/>
      <c r="D519" s="224"/>
      <c r="E519" s="224"/>
      <c r="F519" s="224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</row>
    <row r="520">
      <c r="A520" s="222"/>
      <c r="B520" s="224"/>
      <c r="C520" s="222"/>
      <c r="D520" s="224"/>
      <c r="E520" s="224"/>
      <c r="F520" s="224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</row>
    <row r="521">
      <c r="A521" s="222"/>
      <c r="B521" s="224"/>
      <c r="C521" s="222"/>
      <c r="D521" s="224"/>
      <c r="E521" s="224"/>
      <c r="F521" s="224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</row>
    <row r="522">
      <c r="A522" s="222"/>
      <c r="B522" s="224"/>
      <c r="C522" s="222"/>
      <c r="D522" s="224"/>
      <c r="E522" s="224"/>
      <c r="F522" s="224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</row>
    <row r="523">
      <c r="A523" s="222"/>
      <c r="B523" s="224"/>
      <c r="C523" s="222"/>
      <c r="D523" s="224"/>
      <c r="E523" s="224"/>
      <c r="F523" s="224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</row>
    <row r="524">
      <c r="A524" s="222"/>
      <c r="B524" s="224"/>
      <c r="C524" s="222"/>
      <c r="D524" s="224"/>
      <c r="E524" s="224"/>
      <c r="F524" s="224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</row>
    <row r="525">
      <c r="A525" s="222"/>
      <c r="B525" s="224"/>
      <c r="C525" s="222"/>
      <c r="D525" s="224"/>
      <c r="E525" s="224"/>
      <c r="F525" s="224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</row>
    <row r="526">
      <c r="A526" s="222"/>
      <c r="B526" s="224"/>
      <c r="C526" s="222"/>
      <c r="D526" s="224"/>
      <c r="E526" s="224"/>
      <c r="F526" s="224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</row>
    <row r="527">
      <c r="A527" s="222"/>
      <c r="B527" s="224"/>
      <c r="C527" s="222"/>
      <c r="D527" s="224"/>
      <c r="E527" s="224"/>
      <c r="F527" s="224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</row>
    <row r="528">
      <c r="A528" s="222"/>
      <c r="B528" s="224"/>
      <c r="C528" s="222"/>
      <c r="D528" s="224"/>
      <c r="E528" s="224"/>
      <c r="F528" s="224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</row>
    <row r="529">
      <c r="A529" s="222"/>
      <c r="B529" s="224"/>
      <c r="C529" s="222"/>
      <c r="D529" s="224"/>
      <c r="E529" s="224"/>
      <c r="F529" s="224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</row>
    <row r="530">
      <c r="A530" s="222"/>
      <c r="B530" s="224"/>
      <c r="C530" s="222"/>
      <c r="D530" s="224"/>
      <c r="E530" s="224"/>
      <c r="F530" s="224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</row>
    <row r="531">
      <c r="A531" s="222"/>
      <c r="B531" s="224"/>
      <c r="C531" s="222"/>
      <c r="D531" s="224"/>
      <c r="E531" s="224"/>
      <c r="F531" s="224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</row>
    <row r="532">
      <c r="A532" s="222"/>
      <c r="B532" s="224"/>
      <c r="C532" s="222"/>
      <c r="D532" s="224"/>
      <c r="E532" s="224"/>
      <c r="F532" s="224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</row>
    <row r="533">
      <c r="A533" s="222"/>
      <c r="B533" s="224"/>
      <c r="C533" s="222"/>
      <c r="D533" s="224"/>
      <c r="E533" s="224"/>
      <c r="F533" s="224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</row>
    <row r="534">
      <c r="A534" s="222"/>
      <c r="B534" s="224"/>
      <c r="C534" s="222"/>
      <c r="D534" s="224"/>
      <c r="E534" s="224"/>
      <c r="F534" s="224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</row>
    <row r="535">
      <c r="A535" s="222"/>
      <c r="B535" s="224"/>
      <c r="C535" s="222"/>
      <c r="D535" s="224"/>
      <c r="E535" s="224"/>
      <c r="F535" s="224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</row>
    <row r="536">
      <c r="A536" s="222"/>
      <c r="B536" s="224"/>
      <c r="C536" s="222"/>
      <c r="D536" s="224"/>
      <c r="E536" s="224"/>
      <c r="F536" s="224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</row>
    <row r="537">
      <c r="A537" s="222"/>
      <c r="B537" s="224"/>
      <c r="C537" s="222"/>
      <c r="D537" s="224"/>
      <c r="E537" s="224"/>
      <c r="F537" s="224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</row>
    <row r="538">
      <c r="A538" s="222"/>
      <c r="B538" s="224"/>
      <c r="C538" s="222"/>
      <c r="D538" s="224"/>
      <c r="E538" s="224"/>
      <c r="F538" s="224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</row>
    <row r="539">
      <c r="A539" s="222"/>
      <c r="B539" s="224"/>
      <c r="C539" s="222"/>
      <c r="D539" s="224"/>
      <c r="E539" s="224"/>
      <c r="F539" s="224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</row>
    <row r="540">
      <c r="A540" s="222"/>
      <c r="B540" s="224"/>
      <c r="C540" s="222"/>
      <c r="D540" s="224"/>
      <c r="E540" s="224"/>
      <c r="F540" s="224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</row>
    <row r="541">
      <c r="A541" s="222"/>
      <c r="B541" s="224"/>
      <c r="C541" s="222"/>
      <c r="D541" s="224"/>
      <c r="E541" s="224"/>
      <c r="F541" s="224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</row>
    <row r="542">
      <c r="A542" s="222"/>
      <c r="B542" s="224"/>
      <c r="C542" s="222"/>
      <c r="D542" s="224"/>
      <c r="E542" s="224"/>
      <c r="F542" s="224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</row>
    <row r="543">
      <c r="A543" s="222"/>
      <c r="B543" s="224"/>
      <c r="C543" s="222"/>
      <c r="D543" s="224"/>
      <c r="E543" s="224"/>
      <c r="F543" s="224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</row>
    <row r="544">
      <c r="A544" s="222"/>
      <c r="B544" s="224"/>
      <c r="C544" s="222"/>
      <c r="D544" s="224"/>
      <c r="E544" s="224"/>
      <c r="F544" s="224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</row>
    <row r="545">
      <c r="A545" s="222"/>
      <c r="B545" s="224"/>
      <c r="C545" s="222"/>
      <c r="D545" s="224"/>
      <c r="E545" s="224"/>
      <c r="F545" s="224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</row>
    <row r="546">
      <c r="A546" s="222"/>
      <c r="B546" s="224"/>
      <c r="C546" s="222"/>
      <c r="D546" s="224"/>
      <c r="E546" s="224"/>
      <c r="F546" s="224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</row>
    <row r="547">
      <c r="A547" s="222"/>
      <c r="B547" s="224"/>
      <c r="C547" s="222"/>
      <c r="D547" s="224"/>
      <c r="E547" s="224"/>
      <c r="F547" s="224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</row>
    <row r="548">
      <c r="A548" s="222"/>
      <c r="B548" s="224"/>
      <c r="C548" s="222"/>
      <c r="D548" s="224"/>
      <c r="E548" s="224"/>
      <c r="F548" s="224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</row>
    <row r="549">
      <c r="A549" s="222"/>
      <c r="B549" s="224"/>
      <c r="C549" s="222"/>
      <c r="D549" s="224"/>
      <c r="E549" s="224"/>
      <c r="F549" s="224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</row>
    <row r="550">
      <c r="A550" s="222"/>
      <c r="B550" s="224"/>
      <c r="C550" s="222"/>
      <c r="D550" s="224"/>
      <c r="E550" s="224"/>
      <c r="F550" s="224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</row>
    <row r="551">
      <c r="A551" s="222"/>
      <c r="B551" s="224"/>
      <c r="C551" s="222"/>
      <c r="D551" s="224"/>
      <c r="E551" s="224"/>
      <c r="F551" s="224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</row>
    <row r="552">
      <c r="A552" s="222"/>
      <c r="B552" s="224"/>
      <c r="C552" s="222"/>
      <c r="D552" s="224"/>
      <c r="E552" s="224"/>
      <c r="F552" s="224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</row>
    <row r="553">
      <c r="A553" s="222"/>
      <c r="B553" s="224"/>
      <c r="C553" s="222"/>
      <c r="D553" s="224"/>
      <c r="E553" s="224"/>
      <c r="F553" s="224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</row>
    <row r="554">
      <c r="A554" s="222"/>
      <c r="B554" s="224"/>
      <c r="C554" s="222"/>
      <c r="D554" s="224"/>
      <c r="E554" s="224"/>
      <c r="F554" s="224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</row>
    <row r="555">
      <c r="A555" s="222"/>
      <c r="B555" s="224"/>
      <c r="C555" s="222"/>
      <c r="D555" s="224"/>
      <c r="E555" s="224"/>
      <c r="F555" s="224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</row>
    <row r="556">
      <c r="A556" s="222"/>
      <c r="B556" s="224"/>
      <c r="C556" s="222"/>
      <c r="D556" s="224"/>
      <c r="E556" s="224"/>
      <c r="F556" s="224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</row>
    <row r="557">
      <c r="A557" s="222"/>
      <c r="B557" s="224"/>
      <c r="C557" s="222"/>
      <c r="D557" s="224"/>
      <c r="E557" s="224"/>
      <c r="F557" s="224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</row>
    <row r="558">
      <c r="A558" s="222"/>
      <c r="B558" s="224"/>
      <c r="C558" s="222"/>
      <c r="D558" s="224"/>
      <c r="E558" s="224"/>
      <c r="F558" s="224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</row>
    <row r="559">
      <c r="A559" s="222"/>
      <c r="B559" s="224"/>
      <c r="C559" s="222"/>
      <c r="D559" s="224"/>
      <c r="E559" s="224"/>
      <c r="F559" s="224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</row>
    <row r="560">
      <c r="A560" s="222"/>
      <c r="B560" s="224"/>
      <c r="C560" s="222"/>
      <c r="D560" s="224"/>
      <c r="E560" s="224"/>
      <c r="F560" s="224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</row>
    <row r="561">
      <c r="A561" s="222"/>
      <c r="B561" s="224"/>
      <c r="C561" s="222"/>
      <c r="D561" s="224"/>
      <c r="E561" s="224"/>
      <c r="F561" s="224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</row>
    <row r="562">
      <c r="A562" s="222"/>
      <c r="B562" s="224"/>
      <c r="C562" s="222"/>
      <c r="D562" s="224"/>
      <c r="E562" s="224"/>
      <c r="F562" s="224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</row>
    <row r="563">
      <c r="A563" s="222"/>
      <c r="B563" s="224"/>
      <c r="C563" s="222"/>
      <c r="D563" s="224"/>
      <c r="E563" s="224"/>
      <c r="F563" s="224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</row>
    <row r="564">
      <c r="A564" s="222"/>
      <c r="B564" s="224"/>
      <c r="C564" s="222"/>
      <c r="D564" s="224"/>
      <c r="E564" s="224"/>
      <c r="F564" s="224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</row>
    <row r="565">
      <c r="A565" s="222"/>
      <c r="B565" s="224"/>
      <c r="C565" s="222"/>
      <c r="D565" s="224"/>
      <c r="E565" s="224"/>
      <c r="F565" s="224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</row>
    <row r="566">
      <c r="A566" s="222"/>
      <c r="B566" s="224"/>
      <c r="C566" s="222"/>
      <c r="D566" s="224"/>
      <c r="E566" s="224"/>
      <c r="F566" s="224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</row>
    <row r="567">
      <c r="A567" s="222"/>
      <c r="B567" s="224"/>
      <c r="C567" s="222"/>
      <c r="D567" s="224"/>
      <c r="E567" s="224"/>
      <c r="F567" s="224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</row>
    <row r="568">
      <c r="A568" s="222"/>
      <c r="B568" s="224"/>
      <c r="C568" s="222"/>
      <c r="D568" s="224"/>
      <c r="E568" s="224"/>
      <c r="F568" s="224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</row>
    <row r="569">
      <c r="A569" s="222"/>
      <c r="B569" s="224"/>
      <c r="C569" s="222"/>
      <c r="D569" s="224"/>
      <c r="E569" s="224"/>
      <c r="F569" s="224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</row>
    <row r="570">
      <c r="A570" s="222"/>
      <c r="B570" s="224"/>
      <c r="C570" s="222"/>
      <c r="D570" s="224"/>
      <c r="E570" s="224"/>
      <c r="F570" s="224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</row>
    <row r="571">
      <c r="A571" s="222"/>
      <c r="B571" s="224"/>
      <c r="C571" s="222"/>
      <c r="D571" s="224"/>
      <c r="E571" s="224"/>
      <c r="F571" s="224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</row>
    <row r="572">
      <c r="A572" s="222"/>
      <c r="B572" s="224"/>
      <c r="C572" s="222"/>
      <c r="D572" s="224"/>
      <c r="E572" s="224"/>
      <c r="F572" s="224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</row>
    <row r="573">
      <c r="A573" s="222"/>
      <c r="B573" s="224"/>
      <c r="C573" s="222"/>
      <c r="D573" s="224"/>
      <c r="E573" s="224"/>
      <c r="F573" s="224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</row>
    <row r="574">
      <c r="A574" s="222"/>
      <c r="B574" s="224"/>
      <c r="C574" s="222"/>
      <c r="D574" s="224"/>
      <c r="E574" s="224"/>
      <c r="F574" s="224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</row>
    <row r="575">
      <c r="A575" s="222"/>
      <c r="B575" s="224"/>
      <c r="C575" s="222"/>
      <c r="D575" s="224"/>
      <c r="E575" s="224"/>
      <c r="F575" s="224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</row>
    <row r="576">
      <c r="A576" s="222"/>
      <c r="B576" s="224"/>
      <c r="C576" s="222"/>
      <c r="D576" s="224"/>
      <c r="E576" s="224"/>
      <c r="F576" s="224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</row>
    <row r="577">
      <c r="A577" s="222"/>
      <c r="B577" s="224"/>
      <c r="C577" s="222"/>
      <c r="D577" s="224"/>
      <c r="E577" s="224"/>
      <c r="F577" s="224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</row>
    <row r="578">
      <c r="A578" s="222"/>
      <c r="B578" s="224"/>
      <c r="C578" s="222"/>
      <c r="D578" s="224"/>
      <c r="E578" s="224"/>
      <c r="F578" s="224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</row>
    <row r="579">
      <c r="A579" s="222"/>
      <c r="B579" s="224"/>
      <c r="C579" s="222"/>
      <c r="D579" s="224"/>
      <c r="E579" s="224"/>
      <c r="F579" s="224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</row>
    <row r="580">
      <c r="A580" s="222"/>
      <c r="B580" s="224"/>
      <c r="C580" s="222"/>
      <c r="D580" s="224"/>
      <c r="E580" s="224"/>
      <c r="F580" s="224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</row>
    <row r="581">
      <c r="A581" s="222"/>
      <c r="B581" s="224"/>
      <c r="C581" s="222"/>
      <c r="D581" s="224"/>
      <c r="E581" s="224"/>
      <c r="F581" s="224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</row>
    <row r="582">
      <c r="A582" s="222"/>
      <c r="B582" s="224"/>
      <c r="C582" s="222"/>
      <c r="D582" s="224"/>
      <c r="E582" s="224"/>
      <c r="F582" s="224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</row>
    <row r="583">
      <c r="A583" s="222"/>
      <c r="B583" s="224"/>
      <c r="C583" s="222"/>
      <c r="D583" s="224"/>
      <c r="E583" s="224"/>
      <c r="F583" s="224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</row>
    <row r="584">
      <c r="A584" s="222"/>
      <c r="B584" s="224"/>
      <c r="C584" s="222"/>
      <c r="D584" s="224"/>
      <c r="E584" s="224"/>
      <c r="F584" s="224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</row>
    <row r="585">
      <c r="A585" s="222"/>
      <c r="B585" s="224"/>
      <c r="C585" s="222"/>
      <c r="D585" s="224"/>
      <c r="E585" s="224"/>
      <c r="F585" s="224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</row>
    <row r="586">
      <c r="A586" s="222"/>
      <c r="B586" s="224"/>
      <c r="C586" s="222"/>
      <c r="D586" s="224"/>
      <c r="E586" s="224"/>
      <c r="F586" s="224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</row>
    <row r="587">
      <c r="A587" s="222"/>
      <c r="B587" s="224"/>
      <c r="C587" s="222"/>
      <c r="D587" s="224"/>
      <c r="E587" s="224"/>
      <c r="F587" s="224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</row>
    <row r="588">
      <c r="A588" s="222"/>
      <c r="B588" s="224"/>
      <c r="C588" s="222"/>
      <c r="D588" s="224"/>
      <c r="E588" s="224"/>
      <c r="F588" s="224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</row>
    <row r="589">
      <c r="A589" s="222"/>
      <c r="B589" s="224"/>
      <c r="C589" s="222"/>
      <c r="D589" s="224"/>
      <c r="E589" s="224"/>
      <c r="F589" s="224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</row>
    <row r="590">
      <c r="A590" s="222"/>
      <c r="B590" s="224"/>
      <c r="C590" s="222"/>
      <c r="D590" s="224"/>
      <c r="E590" s="224"/>
      <c r="F590" s="224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</row>
    <row r="591">
      <c r="A591" s="222"/>
      <c r="B591" s="224"/>
      <c r="C591" s="222"/>
      <c r="D591" s="224"/>
      <c r="E591" s="224"/>
      <c r="F591" s="224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</row>
    <row r="592">
      <c r="A592" s="222"/>
      <c r="B592" s="224"/>
      <c r="C592" s="222"/>
      <c r="D592" s="224"/>
      <c r="E592" s="224"/>
      <c r="F592" s="224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</row>
    <row r="593">
      <c r="A593" s="222"/>
      <c r="B593" s="224"/>
      <c r="C593" s="222"/>
      <c r="D593" s="224"/>
      <c r="E593" s="224"/>
      <c r="F593" s="224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</row>
    <row r="594">
      <c r="A594" s="222"/>
      <c r="B594" s="224"/>
      <c r="C594" s="222"/>
      <c r="D594" s="224"/>
      <c r="E594" s="224"/>
      <c r="F594" s="224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</row>
    <row r="595">
      <c r="A595" s="222"/>
      <c r="B595" s="224"/>
      <c r="C595" s="222"/>
      <c r="D595" s="224"/>
      <c r="E595" s="224"/>
      <c r="F595" s="224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</row>
    <row r="596">
      <c r="A596" s="222"/>
      <c r="B596" s="224"/>
      <c r="C596" s="222"/>
      <c r="D596" s="224"/>
      <c r="E596" s="224"/>
      <c r="F596" s="224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</row>
    <row r="597">
      <c r="A597" s="222"/>
      <c r="B597" s="224"/>
      <c r="C597" s="222"/>
      <c r="D597" s="224"/>
      <c r="E597" s="224"/>
      <c r="F597" s="224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</row>
    <row r="598">
      <c r="A598" s="222"/>
      <c r="B598" s="224"/>
      <c r="C598" s="222"/>
      <c r="D598" s="224"/>
      <c r="E598" s="224"/>
      <c r="F598" s="224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</row>
    <row r="599">
      <c r="A599" s="222"/>
      <c r="B599" s="224"/>
      <c r="C599" s="222"/>
      <c r="D599" s="224"/>
      <c r="E599" s="224"/>
      <c r="F599" s="224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</row>
    <row r="600">
      <c r="A600" s="222"/>
      <c r="B600" s="224"/>
      <c r="C600" s="222"/>
      <c r="D600" s="224"/>
      <c r="E600" s="224"/>
      <c r="F600" s="224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</row>
    <row r="601">
      <c r="A601" s="222"/>
      <c r="B601" s="224"/>
      <c r="C601" s="222"/>
      <c r="D601" s="224"/>
      <c r="E601" s="224"/>
      <c r="F601" s="224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</row>
    <row r="602">
      <c r="A602" s="222"/>
      <c r="B602" s="224"/>
      <c r="C602" s="222"/>
      <c r="D602" s="224"/>
      <c r="E602" s="224"/>
      <c r="F602" s="224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</row>
    <row r="603">
      <c r="A603" s="222"/>
      <c r="B603" s="224"/>
      <c r="C603" s="222"/>
      <c r="D603" s="224"/>
      <c r="E603" s="224"/>
      <c r="F603" s="224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</row>
    <row r="604">
      <c r="A604" s="222"/>
      <c r="B604" s="224"/>
      <c r="C604" s="222"/>
      <c r="D604" s="224"/>
      <c r="E604" s="224"/>
      <c r="F604" s="224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</row>
    <row r="605">
      <c r="A605" s="222"/>
      <c r="B605" s="224"/>
      <c r="C605" s="222"/>
      <c r="D605" s="224"/>
      <c r="E605" s="224"/>
      <c r="F605" s="224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</row>
    <row r="606">
      <c r="A606" s="222"/>
      <c r="B606" s="224"/>
      <c r="C606" s="222"/>
      <c r="D606" s="224"/>
      <c r="E606" s="224"/>
      <c r="F606" s="224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</row>
    <row r="607">
      <c r="A607" s="222"/>
      <c r="B607" s="224"/>
      <c r="C607" s="222"/>
      <c r="D607" s="224"/>
      <c r="E607" s="224"/>
      <c r="F607" s="224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</row>
    <row r="608">
      <c r="A608" s="222"/>
      <c r="B608" s="224"/>
      <c r="C608" s="222"/>
      <c r="D608" s="224"/>
      <c r="E608" s="224"/>
      <c r="F608" s="224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</row>
    <row r="609">
      <c r="A609" s="222"/>
      <c r="B609" s="224"/>
      <c r="C609" s="222"/>
      <c r="D609" s="224"/>
      <c r="E609" s="224"/>
      <c r="F609" s="224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</row>
    <row r="610">
      <c r="A610" s="222"/>
      <c r="B610" s="224"/>
      <c r="C610" s="222"/>
      <c r="D610" s="224"/>
      <c r="E610" s="224"/>
      <c r="F610" s="224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</row>
    <row r="611">
      <c r="A611" s="222"/>
      <c r="B611" s="224"/>
      <c r="C611" s="222"/>
      <c r="D611" s="224"/>
      <c r="E611" s="224"/>
      <c r="F611" s="224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</row>
    <row r="612">
      <c r="A612" s="222"/>
      <c r="B612" s="224"/>
      <c r="C612" s="222"/>
      <c r="D612" s="224"/>
      <c r="E612" s="224"/>
      <c r="F612" s="224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</row>
    <row r="613">
      <c r="A613" s="222"/>
      <c r="B613" s="224"/>
      <c r="C613" s="222"/>
      <c r="D613" s="224"/>
      <c r="E613" s="224"/>
      <c r="F613" s="224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</row>
    <row r="614">
      <c r="A614" s="222"/>
      <c r="B614" s="224"/>
      <c r="C614" s="222"/>
      <c r="D614" s="224"/>
      <c r="E614" s="224"/>
      <c r="F614" s="224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</row>
    <row r="615">
      <c r="A615" s="222"/>
      <c r="B615" s="224"/>
      <c r="C615" s="222"/>
      <c r="D615" s="224"/>
      <c r="E615" s="224"/>
      <c r="F615" s="224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</row>
    <row r="616">
      <c r="A616" s="222"/>
      <c r="B616" s="224"/>
      <c r="C616" s="222"/>
      <c r="D616" s="224"/>
      <c r="E616" s="224"/>
      <c r="F616" s="224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</row>
    <row r="617">
      <c r="A617" s="222"/>
      <c r="B617" s="224"/>
      <c r="C617" s="222"/>
      <c r="D617" s="224"/>
      <c r="E617" s="224"/>
      <c r="F617" s="224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</row>
    <row r="618">
      <c r="A618" s="222"/>
      <c r="B618" s="224"/>
      <c r="C618" s="222"/>
      <c r="D618" s="224"/>
      <c r="E618" s="224"/>
      <c r="F618" s="224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</row>
    <row r="619">
      <c r="A619" s="222"/>
      <c r="B619" s="224"/>
      <c r="C619" s="222"/>
      <c r="D619" s="224"/>
      <c r="E619" s="224"/>
      <c r="F619" s="224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</row>
    <row r="620">
      <c r="A620" s="222"/>
      <c r="B620" s="224"/>
      <c r="C620" s="222"/>
      <c r="D620" s="224"/>
      <c r="E620" s="224"/>
      <c r="F620" s="224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</row>
    <row r="621">
      <c r="A621" s="222"/>
      <c r="B621" s="224"/>
      <c r="C621" s="222"/>
      <c r="D621" s="224"/>
      <c r="E621" s="224"/>
      <c r="F621" s="224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</row>
    <row r="622">
      <c r="A622" s="222"/>
      <c r="B622" s="224"/>
      <c r="C622" s="222"/>
      <c r="D622" s="224"/>
      <c r="E622" s="224"/>
      <c r="F622" s="224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</row>
    <row r="623">
      <c r="A623" s="222"/>
      <c r="B623" s="224"/>
      <c r="C623" s="222"/>
      <c r="D623" s="224"/>
      <c r="E623" s="224"/>
      <c r="F623" s="224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</row>
    <row r="624">
      <c r="A624" s="222"/>
      <c r="B624" s="224"/>
      <c r="C624" s="222"/>
      <c r="D624" s="224"/>
      <c r="E624" s="224"/>
      <c r="F624" s="224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</row>
    <row r="625">
      <c r="A625" s="222"/>
      <c r="B625" s="224"/>
      <c r="C625" s="222"/>
      <c r="D625" s="224"/>
      <c r="E625" s="224"/>
      <c r="F625" s="224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</row>
    <row r="626">
      <c r="A626" s="222"/>
      <c r="B626" s="224"/>
      <c r="C626" s="222"/>
      <c r="D626" s="224"/>
      <c r="E626" s="224"/>
      <c r="F626" s="224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</row>
    <row r="627">
      <c r="A627" s="222"/>
      <c r="B627" s="224"/>
      <c r="C627" s="222"/>
      <c r="D627" s="224"/>
      <c r="E627" s="224"/>
      <c r="F627" s="224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</row>
    <row r="628">
      <c r="A628" s="222"/>
      <c r="B628" s="224"/>
      <c r="C628" s="222"/>
      <c r="D628" s="224"/>
      <c r="E628" s="224"/>
      <c r="F628" s="224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</row>
    <row r="629">
      <c r="A629" s="222"/>
      <c r="B629" s="224"/>
      <c r="C629" s="222"/>
      <c r="D629" s="224"/>
      <c r="E629" s="224"/>
      <c r="F629" s="224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</row>
    <row r="630">
      <c r="A630" s="222"/>
      <c r="B630" s="224"/>
      <c r="C630" s="222"/>
      <c r="D630" s="224"/>
      <c r="E630" s="224"/>
      <c r="F630" s="224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</row>
    <row r="631">
      <c r="A631" s="222"/>
      <c r="B631" s="224"/>
      <c r="C631" s="222"/>
      <c r="D631" s="224"/>
      <c r="E631" s="224"/>
      <c r="F631" s="224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</row>
    <row r="632">
      <c r="A632" s="222"/>
      <c r="B632" s="224"/>
      <c r="C632" s="222"/>
      <c r="D632" s="224"/>
      <c r="E632" s="224"/>
      <c r="F632" s="224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</row>
    <row r="633">
      <c r="A633" s="222"/>
      <c r="B633" s="224"/>
      <c r="C633" s="222"/>
      <c r="D633" s="224"/>
      <c r="E633" s="224"/>
      <c r="F633" s="224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</row>
    <row r="634">
      <c r="A634" s="222"/>
      <c r="B634" s="224"/>
      <c r="C634" s="222"/>
      <c r="D634" s="224"/>
      <c r="E634" s="224"/>
      <c r="F634" s="224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</row>
    <row r="635">
      <c r="A635" s="222"/>
      <c r="B635" s="224"/>
      <c r="C635" s="222"/>
      <c r="D635" s="224"/>
      <c r="E635" s="224"/>
      <c r="F635" s="224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</row>
    <row r="636">
      <c r="A636" s="222"/>
      <c r="B636" s="224"/>
      <c r="C636" s="222"/>
      <c r="D636" s="224"/>
      <c r="E636" s="224"/>
      <c r="F636" s="224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</row>
    <row r="637">
      <c r="A637" s="222"/>
      <c r="B637" s="224"/>
      <c r="C637" s="222"/>
      <c r="D637" s="224"/>
      <c r="E637" s="224"/>
      <c r="F637" s="224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</row>
    <row r="638">
      <c r="A638" s="222"/>
      <c r="B638" s="224"/>
      <c r="C638" s="222"/>
      <c r="D638" s="224"/>
      <c r="E638" s="224"/>
      <c r="F638" s="224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</row>
    <row r="639">
      <c r="A639" s="222"/>
      <c r="B639" s="224"/>
      <c r="C639" s="222"/>
      <c r="D639" s="224"/>
      <c r="E639" s="224"/>
      <c r="F639" s="224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</row>
    <row r="640">
      <c r="A640" s="222"/>
      <c r="B640" s="224"/>
      <c r="C640" s="222"/>
      <c r="D640" s="224"/>
      <c r="E640" s="224"/>
      <c r="F640" s="224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</row>
    <row r="641">
      <c r="A641" s="222"/>
      <c r="B641" s="224"/>
      <c r="C641" s="222"/>
      <c r="D641" s="224"/>
      <c r="E641" s="224"/>
      <c r="F641" s="224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</row>
    <row r="642">
      <c r="A642" s="222"/>
      <c r="B642" s="224"/>
      <c r="C642" s="222"/>
      <c r="D642" s="224"/>
      <c r="E642" s="224"/>
      <c r="F642" s="224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</row>
    <row r="643">
      <c r="A643" s="222"/>
      <c r="B643" s="224"/>
      <c r="C643" s="222"/>
      <c r="D643" s="224"/>
      <c r="E643" s="224"/>
      <c r="F643" s="224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</row>
    <row r="644">
      <c r="A644" s="222"/>
      <c r="B644" s="224"/>
      <c r="C644" s="222"/>
      <c r="D644" s="224"/>
      <c r="E644" s="224"/>
      <c r="F644" s="224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</row>
    <row r="645">
      <c r="A645" s="222"/>
      <c r="B645" s="224"/>
      <c r="C645" s="222"/>
      <c r="D645" s="224"/>
      <c r="E645" s="224"/>
      <c r="F645" s="224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</row>
    <row r="646">
      <c r="A646" s="222"/>
      <c r="B646" s="224"/>
      <c r="C646" s="222"/>
      <c r="D646" s="224"/>
      <c r="E646" s="224"/>
      <c r="F646" s="224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</row>
    <row r="647">
      <c r="A647" s="222"/>
      <c r="B647" s="224"/>
      <c r="C647" s="222"/>
      <c r="D647" s="224"/>
      <c r="E647" s="224"/>
      <c r="F647" s="224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</row>
    <row r="648">
      <c r="A648" s="222"/>
      <c r="B648" s="224"/>
      <c r="C648" s="222"/>
      <c r="D648" s="224"/>
      <c r="E648" s="224"/>
      <c r="F648" s="224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</row>
    <row r="649">
      <c r="A649" s="222"/>
      <c r="B649" s="224"/>
      <c r="C649" s="222"/>
      <c r="D649" s="224"/>
      <c r="E649" s="224"/>
      <c r="F649" s="224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</row>
    <row r="650">
      <c r="A650" s="222"/>
      <c r="B650" s="224"/>
      <c r="C650" s="222"/>
      <c r="D650" s="224"/>
      <c r="E650" s="224"/>
      <c r="F650" s="224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</row>
    <row r="651">
      <c r="A651" s="222"/>
      <c r="B651" s="224"/>
      <c r="C651" s="222"/>
      <c r="D651" s="224"/>
      <c r="E651" s="224"/>
      <c r="F651" s="224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</row>
    <row r="652">
      <c r="A652" s="222"/>
      <c r="B652" s="224"/>
      <c r="C652" s="222"/>
      <c r="D652" s="224"/>
      <c r="E652" s="224"/>
      <c r="F652" s="224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</row>
    <row r="653">
      <c r="A653" s="222"/>
      <c r="B653" s="224"/>
      <c r="C653" s="222"/>
      <c r="D653" s="224"/>
      <c r="E653" s="224"/>
      <c r="F653" s="224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</row>
    <row r="654">
      <c r="A654" s="222"/>
      <c r="B654" s="224"/>
      <c r="C654" s="222"/>
      <c r="D654" s="224"/>
      <c r="E654" s="224"/>
      <c r="F654" s="224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</row>
    <row r="655">
      <c r="A655" s="222"/>
      <c r="B655" s="224"/>
      <c r="C655" s="222"/>
      <c r="D655" s="224"/>
      <c r="E655" s="224"/>
      <c r="F655" s="224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</row>
    <row r="656">
      <c r="A656" s="222"/>
      <c r="B656" s="224"/>
      <c r="C656" s="222"/>
      <c r="D656" s="224"/>
      <c r="E656" s="224"/>
      <c r="F656" s="224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</row>
    <row r="657">
      <c r="A657" s="222"/>
      <c r="B657" s="224"/>
      <c r="C657" s="222"/>
      <c r="D657" s="224"/>
      <c r="E657" s="224"/>
      <c r="F657" s="224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</row>
    <row r="658">
      <c r="A658" s="222"/>
      <c r="B658" s="224"/>
      <c r="C658" s="222"/>
      <c r="D658" s="224"/>
      <c r="E658" s="224"/>
      <c r="F658" s="224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</row>
    <row r="659">
      <c r="A659" s="222"/>
      <c r="B659" s="224"/>
      <c r="C659" s="222"/>
      <c r="D659" s="224"/>
      <c r="E659" s="224"/>
      <c r="F659" s="224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</row>
    <row r="660">
      <c r="A660" s="222"/>
      <c r="B660" s="224"/>
      <c r="C660" s="222"/>
      <c r="D660" s="224"/>
      <c r="E660" s="224"/>
      <c r="F660" s="224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</row>
    <row r="661">
      <c r="A661" s="222"/>
      <c r="B661" s="224"/>
      <c r="C661" s="222"/>
      <c r="D661" s="224"/>
      <c r="E661" s="224"/>
      <c r="F661" s="224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</row>
    <row r="662">
      <c r="A662" s="222"/>
      <c r="B662" s="224"/>
      <c r="C662" s="222"/>
      <c r="D662" s="224"/>
      <c r="E662" s="224"/>
      <c r="F662" s="224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</row>
    <row r="663">
      <c r="A663" s="222"/>
      <c r="B663" s="224"/>
      <c r="C663" s="222"/>
      <c r="D663" s="224"/>
      <c r="E663" s="224"/>
      <c r="F663" s="224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</row>
    <row r="664">
      <c r="A664" s="222"/>
      <c r="B664" s="224"/>
      <c r="C664" s="222"/>
      <c r="D664" s="224"/>
      <c r="E664" s="224"/>
      <c r="F664" s="224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</row>
    <row r="665">
      <c r="A665" s="222"/>
      <c r="B665" s="224"/>
      <c r="C665" s="222"/>
      <c r="D665" s="224"/>
      <c r="E665" s="224"/>
      <c r="F665" s="224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</row>
    <row r="666">
      <c r="A666" s="222"/>
      <c r="B666" s="224"/>
      <c r="C666" s="222"/>
      <c r="D666" s="224"/>
      <c r="E666" s="224"/>
      <c r="F666" s="224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</row>
    <row r="667">
      <c r="A667" s="222"/>
      <c r="B667" s="224"/>
      <c r="C667" s="222"/>
      <c r="D667" s="224"/>
      <c r="E667" s="224"/>
      <c r="F667" s="224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</row>
    <row r="668">
      <c r="A668" s="222"/>
      <c r="B668" s="224"/>
      <c r="C668" s="222"/>
      <c r="D668" s="224"/>
      <c r="E668" s="224"/>
      <c r="F668" s="224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</row>
    <row r="669">
      <c r="A669" s="222"/>
      <c r="B669" s="224"/>
      <c r="C669" s="222"/>
      <c r="D669" s="224"/>
      <c r="E669" s="224"/>
      <c r="F669" s="224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</row>
    <row r="670">
      <c r="A670" s="222"/>
      <c r="B670" s="224"/>
      <c r="C670" s="222"/>
      <c r="D670" s="224"/>
      <c r="E670" s="224"/>
      <c r="F670" s="224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</row>
    <row r="671">
      <c r="A671" s="222"/>
      <c r="B671" s="224"/>
      <c r="C671" s="222"/>
      <c r="D671" s="224"/>
      <c r="E671" s="224"/>
      <c r="F671" s="224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</row>
    <row r="672">
      <c r="A672" s="222"/>
      <c r="B672" s="224"/>
      <c r="C672" s="222"/>
      <c r="D672" s="224"/>
      <c r="E672" s="224"/>
      <c r="F672" s="224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</row>
    <row r="673">
      <c r="A673" s="222"/>
      <c r="B673" s="224"/>
      <c r="C673" s="222"/>
      <c r="D673" s="224"/>
      <c r="E673" s="224"/>
      <c r="F673" s="224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</row>
    <row r="674">
      <c r="A674" s="222"/>
      <c r="B674" s="224"/>
      <c r="C674" s="222"/>
      <c r="D674" s="224"/>
      <c r="E674" s="224"/>
      <c r="F674" s="224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</row>
    <row r="675">
      <c r="A675" s="222"/>
      <c r="B675" s="224"/>
      <c r="C675" s="222"/>
      <c r="D675" s="224"/>
      <c r="E675" s="224"/>
      <c r="F675" s="224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</row>
    <row r="676">
      <c r="A676" s="222"/>
      <c r="B676" s="224"/>
      <c r="C676" s="222"/>
      <c r="D676" s="224"/>
      <c r="E676" s="224"/>
      <c r="F676" s="224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</row>
    <row r="677">
      <c r="A677" s="222"/>
      <c r="B677" s="224"/>
      <c r="C677" s="222"/>
      <c r="D677" s="224"/>
      <c r="E677" s="224"/>
      <c r="F677" s="224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</row>
    <row r="678">
      <c r="A678" s="222"/>
      <c r="B678" s="224"/>
      <c r="C678" s="222"/>
      <c r="D678" s="224"/>
      <c r="E678" s="224"/>
      <c r="F678" s="224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</row>
    <row r="679">
      <c r="A679" s="222"/>
      <c r="B679" s="224"/>
      <c r="C679" s="222"/>
      <c r="D679" s="224"/>
      <c r="E679" s="224"/>
      <c r="F679" s="224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</row>
    <row r="680">
      <c r="A680" s="222"/>
      <c r="B680" s="224"/>
      <c r="C680" s="222"/>
      <c r="D680" s="224"/>
      <c r="E680" s="224"/>
      <c r="F680" s="224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</row>
    <row r="681">
      <c r="A681" s="222"/>
      <c r="B681" s="224"/>
      <c r="C681" s="222"/>
      <c r="D681" s="224"/>
      <c r="E681" s="224"/>
      <c r="F681" s="224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</row>
    <row r="682">
      <c r="A682" s="222"/>
      <c r="B682" s="224"/>
      <c r="C682" s="222"/>
      <c r="D682" s="224"/>
      <c r="E682" s="224"/>
      <c r="F682" s="224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</row>
    <row r="683">
      <c r="A683" s="222"/>
      <c r="B683" s="224"/>
      <c r="C683" s="222"/>
      <c r="D683" s="224"/>
      <c r="E683" s="224"/>
      <c r="F683" s="224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</row>
    <row r="684">
      <c r="A684" s="222"/>
      <c r="B684" s="224"/>
      <c r="C684" s="222"/>
      <c r="D684" s="224"/>
      <c r="E684" s="224"/>
      <c r="F684" s="224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</row>
    <row r="685">
      <c r="A685" s="222"/>
      <c r="B685" s="224"/>
      <c r="C685" s="222"/>
      <c r="D685" s="224"/>
      <c r="E685" s="224"/>
      <c r="F685" s="224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</row>
    <row r="686">
      <c r="A686" s="222"/>
      <c r="B686" s="224"/>
      <c r="C686" s="222"/>
      <c r="D686" s="224"/>
      <c r="E686" s="224"/>
      <c r="F686" s="224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</row>
    <row r="687">
      <c r="A687" s="222"/>
      <c r="B687" s="224"/>
      <c r="C687" s="222"/>
      <c r="D687" s="224"/>
      <c r="E687" s="224"/>
      <c r="F687" s="224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</row>
    <row r="688">
      <c r="A688" s="222"/>
      <c r="B688" s="224"/>
      <c r="C688" s="222"/>
      <c r="D688" s="224"/>
      <c r="E688" s="224"/>
      <c r="F688" s="224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</row>
    <row r="689">
      <c r="A689" s="222"/>
      <c r="B689" s="224"/>
      <c r="C689" s="222"/>
      <c r="D689" s="224"/>
      <c r="E689" s="224"/>
      <c r="F689" s="224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</row>
    <row r="690">
      <c r="A690" s="222"/>
      <c r="B690" s="224"/>
      <c r="C690" s="222"/>
      <c r="D690" s="224"/>
      <c r="E690" s="224"/>
      <c r="F690" s="224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</row>
    <row r="691">
      <c r="A691" s="222"/>
      <c r="B691" s="224"/>
      <c r="C691" s="222"/>
      <c r="D691" s="224"/>
      <c r="E691" s="224"/>
      <c r="F691" s="224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</row>
    <row r="692">
      <c r="A692" s="222"/>
      <c r="B692" s="224"/>
      <c r="C692" s="222"/>
      <c r="D692" s="224"/>
      <c r="E692" s="224"/>
      <c r="F692" s="224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</row>
    <row r="693">
      <c r="A693" s="222"/>
      <c r="B693" s="224"/>
      <c r="C693" s="222"/>
      <c r="D693" s="224"/>
      <c r="E693" s="224"/>
      <c r="F693" s="224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</row>
    <row r="694">
      <c r="A694" s="222"/>
      <c r="B694" s="224"/>
      <c r="C694" s="222"/>
      <c r="D694" s="224"/>
      <c r="E694" s="224"/>
      <c r="F694" s="224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</row>
    <row r="695">
      <c r="A695" s="222"/>
      <c r="B695" s="224"/>
      <c r="C695" s="222"/>
      <c r="D695" s="224"/>
      <c r="E695" s="224"/>
      <c r="F695" s="224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</row>
    <row r="696">
      <c r="A696" s="222"/>
      <c r="B696" s="224"/>
      <c r="C696" s="222"/>
      <c r="D696" s="224"/>
      <c r="E696" s="224"/>
      <c r="F696" s="224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</row>
    <row r="697">
      <c r="A697" s="222"/>
      <c r="B697" s="224"/>
      <c r="C697" s="222"/>
      <c r="D697" s="224"/>
      <c r="E697" s="224"/>
      <c r="F697" s="224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</row>
    <row r="698">
      <c r="A698" s="222"/>
      <c r="B698" s="224"/>
      <c r="C698" s="222"/>
      <c r="D698" s="224"/>
      <c r="E698" s="224"/>
      <c r="F698" s="224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</row>
    <row r="699">
      <c r="A699" s="222"/>
      <c r="B699" s="224"/>
      <c r="C699" s="222"/>
      <c r="D699" s="224"/>
      <c r="E699" s="224"/>
      <c r="F699" s="224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</row>
    <row r="700">
      <c r="A700" s="222"/>
      <c r="B700" s="224"/>
      <c r="C700" s="222"/>
      <c r="D700" s="224"/>
      <c r="E700" s="224"/>
      <c r="F700" s="224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</row>
    <row r="701">
      <c r="A701" s="222"/>
      <c r="B701" s="224"/>
      <c r="C701" s="222"/>
      <c r="D701" s="224"/>
      <c r="E701" s="224"/>
      <c r="F701" s="224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</row>
    <row r="702">
      <c r="A702" s="222"/>
      <c r="B702" s="224"/>
      <c r="C702" s="222"/>
      <c r="D702" s="224"/>
      <c r="E702" s="224"/>
      <c r="F702" s="224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</row>
    <row r="703">
      <c r="A703" s="222"/>
      <c r="B703" s="224"/>
      <c r="C703" s="222"/>
      <c r="D703" s="224"/>
      <c r="E703" s="224"/>
      <c r="F703" s="224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</row>
    <row r="704">
      <c r="A704" s="222"/>
      <c r="B704" s="224"/>
      <c r="C704" s="222"/>
      <c r="D704" s="224"/>
      <c r="E704" s="224"/>
      <c r="F704" s="224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</row>
    <row r="705">
      <c r="A705" s="222"/>
      <c r="B705" s="224"/>
      <c r="C705" s="222"/>
      <c r="D705" s="224"/>
      <c r="E705" s="224"/>
      <c r="F705" s="224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</row>
    <row r="706">
      <c r="A706" s="222"/>
      <c r="B706" s="224"/>
      <c r="C706" s="222"/>
      <c r="D706" s="224"/>
      <c r="E706" s="224"/>
      <c r="F706" s="224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</row>
    <row r="707">
      <c r="A707" s="222"/>
      <c r="B707" s="224"/>
      <c r="C707" s="222"/>
      <c r="D707" s="224"/>
      <c r="E707" s="224"/>
      <c r="F707" s="224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</row>
    <row r="708">
      <c r="A708" s="222"/>
      <c r="B708" s="224"/>
      <c r="C708" s="222"/>
      <c r="D708" s="224"/>
      <c r="E708" s="224"/>
      <c r="F708" s="224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</row>
    <row r="709">
      <c r="A709" s="222"/>
      <c r="B709" s="224"/>
      <c r="C709" s="222"/>
      <c r="D709" s="224"/>
      <c r="E709" s="224"/>
      <c r="F709" s="224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</row>
    <row r="710">
      <c r="A710" s="222"/>
      <c r="B710" s="224"/>
      <c r="C710" s="222"/>
      <c r="D710" s="224"/>
      <c r="E710" s="224"/>
      <c r="F710" s="224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</row>
    <row r="711">
      <c r="A711" s="222"/>
      <c r="B711" s="224"/>
      <c r="C711" s="222"/>
      <c r="D711" s="224"/>
      <c r="E711" s="224"/>
      <c r="F711" s="224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</row>
    <row r="712">
      <c r="A712" s="222"/>
      <c r="B712" s="224"/>
      <c r="C712" s="222"/>
      <c r="D712" s="224"/>
      <c r="E712" s="224"/>
      <c r="F712" s="224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</row>
    <row r="713">
      <c r="A713" s="222"/>
      <c r="B713" s="224"/>
      <c r="C713" s="222"/>
      <c r="D713" s="224"/>
      <c r="E713" s="224"/>
      <c r="F713" s="224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</row>
    <row r="714">
      <c r="A714" s="222"/>
      <c r="B714" s="224"/>
      <c r="C714" s="222"/>
      <c r="D714" s="224"/>
      <c r="E714" s="224"/>
      <c r="F714" s="224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</row>
    <row r="715">
      <c r="A715" s="222"/>
      <c r="B715" s="224"/>
      <c r="C715" s="222"/>
      <c r="D715" s="224"/>
      <c r="E715" s="224"/>
      <c r="F715" s="224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</row>
    <row r="716">
      <c r="A716" s="222"/>
      <c r="B716" s="224"/>
      <c r="C716" s="222"/>
      <c r="D716" s="224"/>
      <c r="E716" s="224"/>
      <c r="F716" s="224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</row>
    <row r="717">
      <c r="A717" s="222"/>
      <c r="B717" s="224"/>
      <c r="C717" s="222"/>
      <c r="D717" s="224"/>
      <c r="E717" s="224"/>
      <c r="F717" s="224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</row>
    <row r="718">
      <c r="A718" s="222"/>
      <c r="B718" s="224"/>
      <c r="C718" s="222"/>
      <c r="D718" s="224"/>
      <c r="E718" s="224"/>
      <c r="F718" s="224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</row>
    <row r="719">
      <c r="A719" s="222"/>
      <c r="B719" s="224"/>
      <c r="C719" s="222"/>
      <c r="D719" s="224"/>
      <c r="E719" s="224"/>
      <c r="F719" s="224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</row>
    <row r="720">
      <c r="A720" s="222"/>
      <c r="B720" s="224"/>
      <c r="C720" s="222"/>
      <c r="D720" s="224"/>
      <c r="E720" s="224"/>
      <c r="F720" s="224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</row>
    <row r="721">
      <c r="A721" s="222"/>
      <c r="B721" s="224"/>
      <c r="C721" s="222"/>
      <c r="D721" s="224"/>
      <c r="E721" s="224"/>
      <c r="F721" s="224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</row>
    <row r="722">
      <c r="A722" s="222"/>
      <c r="B722" s="224"/>
      <c r="C722" s="222"/>
      <c r="D722" s="224"/>
      <c r="E722" s="224"/>
      <c r="F722" s="224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</row>
    <row r="723">
      <c r="A723" s="222"/>
      <c r="B723" s="224"/>
      <c r="C723" s="222"/>
      <c r="D723" s="224"/>
      <c r="E723" s="224"/>
      <c r="F723" s="224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</row>
    <row r="724">
      <c r="A724" s="222"/>
      <c r="B724" s="224"/>
      <c r="C724" s="222"/>
      <c r="D724" s="224"/>
      <c r="E724" s="224"/>
      <c r="F724" s="224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</row>
    <row r="725">
      <c r="A725" s="222"/>
      <c r="B725" s="224"/>
      <c r="C725" s="222"/>
      <c r="D725" s="224"/>
      <c r="E725" s="224"/>
      <c r="F725" s="224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</row>
    <row r="726">
      <c r="A726" s="222"/>
      <c r="B726" s="224"/>
      <c r="C726" s="222"/>
      <c r="D726" s="224"/>
      <c r="E726" s="224"/>
      <c r="F726" s="224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</row>
    <row r="727">
      <c r="A727" s="222"/>
      <c r="B727" s="224"/>
      <c r="C727" s="222"/>
      <c r="D727" s="224"/>
      <c r="E727" s="224"/>
      <c r="F727" s="224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</row>
    <row r="728">
      <c r="A728" s="222"/>
      <c r="B728" s="224"/>
      <c r="C728" s="222"/>
      <c r="D728" s="224"/>
      <c r="E728" s="224"/>
      <c r="F728" s="224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</row>
    <row r="729">
      <c r="A729" s="222"/>
      <c r="B729" s="224"/>
      <c r="C729" s="222"/>
      <c r="D729" s="224"/>
      <c r="E729" s="224"/>
      <c r="F729" s="224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</row>
    <row r="730">
      <c r="A730" s="222"/>
      <c r="B730" s="224"/>
      <c r="C730" s="222"/>
      <c r="D730" s="224"/>
      <c r="E730" s="224"/>
      <c r="F730" s="224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</row>
    <row r="731">
      <c r="A731" s="222"/>
      <c r="B731" s="224"/>
      <c r="C731" s="222"/>
      <c r="D731" s="224"/>
      <c r="E731" s="224"/>
      <c r="F731" s="224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</row>
    <row r="732">
      <c r="A732" s="222"/>
      <c r="B732" s="224"/>
      <c r="C732" s="222"/>
      <c r="D732" s="224"/>
      <c r="E732" s="224"/>
      <c r="F732" s="224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</row>
    <row r="733">
      <c r="A733" s="222"/>
      <c r="B733" s="224"/>
      <c r="C733" s="222"/>
      <c r="D733" s="224"/>
      <c r="E733" s="224"/>
      <c r="F733" s="224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</row>
    <row r="734">
      <c r="A734" s="222"/>
      <c r="B734" s="224"/>
      <c r="C734" s="222"/>
      <c r="D734" s="224"/>
      <c r="E734" s="224"/>
      <c r="F734" s="224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</row>
    <row r="735">
      <c r="A735" s="222"/>
      <c r="B735" s="224"/>
      <c r="C735" s="222"/>
      <c r="D735" s="224"/>
      <c r="E735" s="224"/>
      <c r="F735" s="224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</row>
    <row r="736">
      <c r="A736" s="222"/>
      <c r="B736" s="224"/>
      <c r="C736" s="222"/>
      <c r="D736" s="224"/>
      <c r="E736" s="224"/>
      <c r="F736" s="224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</row>
    <row r="737">
      <c r="A737" s="222"/>
      <c r="B737" s="224"/>
      <c r="C737" s="222"/>
      <c r="D737" s="224"/>
      <c r="E737" s="224"/>
      <c r="F737" s="224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</row>
    <row r="738">
      <c r="A738" s="222"/>
      <c r="B738" s="224"/>
      <c r="C738" s="222"/>
      <c r="D738" s="224"/>
      <c r="E738" s="224"/>
      <c r="F738" s="224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</row>
    <row r="739">
      <c r="A739" s="222"/>
      <c r="B739" s="224"/>
      <c r="C739" s="222"/>
      <c r="D739" s="224"/>
      <c r="E739" s="224"/>
      <c r="F739" s="224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</row>
    <row r="740">
      <c r="A740" s="222"/>
      <c r="B740" s="224"/>
      <c r="C740" s="222"/>
      <c r="D740" s="224"/>
      <c r="E740" s="224"/>
      <c r="F740" s="224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</row>
    <row r="741">
      <c r="A741" s="222"/>
      <c r="B741" s="224"/>
      <c r="C741" s="222"/>
      <c r="D741" s="224"/>
      <c r="E741" s="224"/>
      <c r="F741" s="224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</row>
    <row r="742">
      <c r="A742" s="222"/>
      <c r="B742" s="224"/>
      <c r="C742" s="222"/>
      <c r="D742" s="224"/>
      <c r="E742" s="224"/>
      <c r="F742" s="224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</row>
    <row r="743">
      <c r="A743" s="222"/>
      <c r="B743" s="224"/>
      <c r="C743" s="222"/>
      <c r="D743" s="224"/>
      <c r="E743" s="224"/>
      <c r="F743" s="224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</row>
    <row r="744">
      <c r="A744" s="222"/>
      <c r="B744" s="224"/>
      <c r="C744" s="222"/>
      <c r="D744" s="224"/>
      <c r="E744" s="224"/>
      <c r="F744" s="224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</row>
    <row r="745">
      <c r="A745" s="222"/>
      <c r="B745" s="224"/>
      <c r="C745" s="222"/>
      <c r="D745" s="224"/>
      <c r="E745" s="224"/>
      <c r="F745" s="224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</row>
    <row r="746">
      <c r="A746" s="222"/>
      <c r="B746" s="224"/>
      <c r="C746" s="222"/>
      <c r="D746" s="224"/>
      <c r="E746" s="224"/>
      <c r="F746" s="224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</row>
    <row r="747">
      <c r="A747" s="222"/>
      <c r="B747" s="224"/>
      <c r="C747" s="222"/>
      <c r="D747" s="224"/>
      <c r="E747" s="224"/>
      <c r="F747" s="224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</row>
    <row r="748">
      <c r="A748" s="222"/>
      <c r="B748" s="224"/>
      <c r="C748" s="222"/>
      <c r="D748" s="224"/>
      <c r="E748" s="224"/>
      <c r="F748" s="224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</row>
    <row r="749">
      <c r="A749" s="222"/>
      <c r="B749" s="224"/>
      <c r="C749" s="222"/>
      <c r="D749" s="224"/>
      <c r="E749" s="224"/>
      <c r="F749" s="224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</row>
    <row r="750">
      <c r="A750" s="222"/>
      <c r="B750" s="224"/>
      <c r="C750" s="222"/>
      <c r="D750" s="224"/>
      <c r="E750" s="224"/>
      <c r="F750" s="224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</row>
    <row r="751">
      <c r="A751" s="222"/>
      <c r="B751" s="224"/>
      <c r="C751" s="222"/>
      <c r="D751" s="224"/>
      <c r="E751" s="224"/>
      <c r="F751" s="224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</row>
    <row r="752">
      <c r="A752" s="222"/>
      <c r="B752" s="224"/>
      <c r="C752" s="222"/>
      <c r="D752" s="224"/>
      <c r="E752" s="224"/>
      <c r="F752" s="224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</row>
    <row r="753">
      <c r="A753" s="222"/>
      <c r="B753" s="224"/>
      <c r="C753" s="222"/>
      <c r="D753" s="224"/>
      <c r="E753" s="224"/>
      <c r="F753" s="224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</row>
    <row r="754">
      <c r="A754" s="222"/>
      <c r="B754" s="224"/>
      <c r="C754" s="222"/>
      <c r="D754" s="224"/>
      <c r="E754" s="224"/>
      <c r="F754" s="224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</row>
    <row r="755">
      <c r="A755" s="222"/>
      <c r="B755" s="224"/>
      <c r="C755" s="222"/>
      <c r="D755" s="224"/>
      <c r="E755" s="224"/>
      <c r="F755" s="224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</row>
    <row r="756">
      <c r="A756" s="222"/>
      <c r="B756" s="224"/>
      <c r="C756" s="222"/>
      <c r="D756" s="224"/>
      <c r="E756" s="224"/>
      <c r="F756" s="224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</row>
    <row r="757">
      <c r="A757" s="222"/>
      <c r="B757" s="224"/>
      <c r="C757" s="222"/>
      <c r="D757" s="224"/>
      <c r="E757" s="224"/>
      <c r="F757" s="224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</row>
    <row r="758">
      <c r="A758" s="222"/>
      <c r="B758" s="224"/>
      <c r="C758" s="222"/>
      <c r="D758" s="224"/>
      <c r="E758" s="224"/>
      <c r="F758" s="224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</row>
    <row r="759">
      <c r="A759" s="222"/>
      <c r="B759" s="224"/>
      <c r="C759" s="222"/>
      <c r="D759" s="224"/>
      <c r="E759" s="224"/>
      <c r="F759" s="224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</row>
    <row r="760">
      <c r="A760" s="222"/>
      <c r="B760" s="224"/>
      <c r="C760" s="222"/>
      <c r="D760" s="224"/>
      <c r="E760" s="224"/>
      <c r="F760" s="224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</row>
    <row r="761">
      <c r="A761" s="222"/>
      <c r="B761" s="224"/>
      <c r="C761" s="222"/>
      <c r="D761" s="224"/>
      <c r="E761" s="224"/>
      <c r="F761" s="224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</row>
    <row r="762">
      <c r="A762" s="222"/>
      <c r="B762" s="224"/>
      <c r="C762" s="222"/>
      <c r="D762" s="224"/>
      <c r="E762" s="224"/>
      <c r="F762" s="224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</row>
    <row r="763">
      <c r="A763" s="222"/>
      <c r="B763" s="224"/>
      <c r="C763" s="222"/>
      <c r="D763" s="224"/>
      <c r="E763" s="224"/>
      <c r="F763" s="224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</row>
    <row r="764">
      <c r="A764" s="222"/>
      <c r="B764" s="224"/>
      <c r="C764" s="222"/>
      <c r="D764" s="224"/>
      <c r="E764" s="224"/>
      <c r="F764" s="224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</row>
    <row r="765">
      <c r="A765" s="222"/>
      <c r="B765" s="224"/>
      <c r="C765" s="222"/>
      <c r="D765" s="224"/>
      <c r="E765" s="224"/>
      <c r="F765" s="224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</row>
    <row r="766">
      <c r="A766" s="222"/>
      <c r="B766" s="224"/>
      <c r="C766" s="222"/>
      <c r="D766" s="224"/>
      <c r="E766" s="224"/>
      <c r="F766" s="224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</row>
    <row r="767">
      <c r="A767" s="222"/>
      <c r="B767" s="224"/>
      <c r="C767" s="222"/>
      <c r="D767" s="224"/>
      <c r="E767" s="224"/>
      <c r="F767" s="224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</row>
    <row r="768">
      <c r="A768" s="222"/>
      <c r="B768" s="224"/>
      <c r="C768" s="222"/>
      <c r="D768" s="224"/>
      <c r="E768" s="224"/>
      <c r="F768" s="224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</row>
    <row r="769">
      <c r="A769" s="222"/>
      <c r="B769" s="224"/>
      <c r="C769" s="222"/>
      <c r="D769" s="224"/>
      <c r="E769" s="224"/>
      <c r="F769" s="224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</row>
    <row r="770">
      <c r="A770" s="222"/>
      <c r="B770" s="224"/>
      <c r="C770" s="222"/>
      <c r="D770" s="224"/>
      <c r="E770" s="224"/>
      <c r="F770" s="224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</row>
    <row r="771">
      <c r="A771" s="222"/>
      <c r="B771" s="224"/>
      <c r="C771" s="222"/>
      <c r="D771" s="224"/>
      <c r="E771" s="224"/>
      <c r="F771" s="224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</row>
    <row r="772">
      <c r="A772" s="222"/>
      <c r="B772" s="224"/>
      <c r="C772" s="222"/>
      <c r="D772" s="224"/>
      <c r="E772" s="224"/>
      <c r="F772" s="224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</row>
    <row r="773">
      <c r="A773" s="222"/>
      <c r="B773" s="224"/>
      <c r="C773" s="222"/>
      <c r="D773" s="224"/>
      <c r="E773" s="224"/>
      <c r="F773" s="224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</row>
    <row r="774">
      <c r="A774" s="222"/>
      <c r="B774" s="224"/>
      <c r="C774" s="222"/>
      <c r="D774" s="224"/>
      <c r="E774" s="224"/>
      <c r="F774" s="224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</row>
    <row r="775">
      <c r="A775" s="222"/>
      <c r="B775" s="224"/>
      <c r="C775" s="222"/>
      <c r="D775" s="224"/>
      <c r="E775" s="224"/>
      <c r="F775" s="224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</row>
    <row r="776">
      <c r="A776" s="222"/>
      <c r="B776" s="224"/>
      <c r="C776" s="222"/>
      <c r="D776" s="224"/>
      <c r="E776" s="224"/>
      <c r="F776" s="224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</row>
    <row r="777">
      <c r="A777" s="222"/>
      <c r="B777" s="224"/>
      <c r="C777" s="222"/>
      <c r="D777" s="224"/>
      <c r="E777" s="224"/>
      <c r="F777" s="224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</row>
    <row r="778">
      <c r="A778" s="222"/>
      <c r="B778" s="224"/>
      <c r="C778" s="222"/>
      <c r="D778" s="224"/>
      <c r="E778" s="224"/>
      <c r="F778" s="224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</row>
    <row r="779">
      <c r="A779" s="222"/>
      <c r="B779" s="224"/>
      <c r="C779" s="222"/>
      <c r="D779" s="224"/>
      <c r="E779" s="224"/>
      <c r="F779" s="224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</row>
    <row r="780">
      <c r="A780" s="222"/>
      <c r="B780" s="224"/>
      <c r="C780" s="222"/>
      <c r="D780" s="224"/>
      <c r="E780" s="224"/>
      <c r="F780" s="224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</row>
    <row r="781">
      <c r="A781" s="222"/>
      <c r="B781" s="224"/>
      <c r="C781" s="222"/>
      <c r="D781" s="224"/>
      <c r="E781" s="224"/>
      <c r="F781" s="224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</row>
    <row r="782">
      <c r="A782" s="222"/>
      <c r="B782" s="224"/>
      <c r="C782" s="222"/>
      <c r="D782" s="224"/>
      <c r="E782" s="224"/>
      <c r="F782" s="224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</row>
    <row r="783">
      <c r="A783" s="222"/>
      <c r="B783" s="224"/>
      <c r="C783" s="222"/>
      <c r="D783" s="224"/>
      <c r="E783" s="224"/>
      <c r="F783" s="224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</row>
    <row r="784">
      <c r="A784" s="222"/>
      <c r="B784" s="224"/>
      <c r="C784" s="222"/>
      <c r="D784" s="224"/>
      <c r="E784" s="224"/>
      <c r="F784" s="224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</row>
    <row r="785">
      <c r="A785" s="222"/>
      <c r="B785" s="224"/>
      <c r="C785" s="222"/>
      <c r="D785" s="224"/>
      <c r="E785" s="224"/>
      <c r="F785" s="224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</row>
    <row r="786">
      <c r="A786" s="222"/>
      <c r="B786" s="224"/>
      <c r="C786" s="222"/>
      <c r="D786" s="224"/>
      <c r="E786" s="224"/>
      <c r="F786" s="224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</row>
    <row r="787">
      <c r="A787" s="222"/>
      <c r="B787" s="224"/>
      <c r="C787" s="222"/>
      <c r="D787" s="224"/>
      <c r="E787" s="224"/>
      <c r="F787" s="224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</row>
    <row r="788">
      <c r="A788" s="222"/>
      <c r="B788" s="224"/>
      <c r="C788" s="222"/>
      <c r="D788" s="224"/>
      <c r="E788" s="224"/>
      <c r="F788" s="224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</row>
    <row r="789">
      <c r="A789" s="222"/>
      <c r="B789" s="224"/>
      <c r="C789" s="222"/>
      <c r="D789" s="224"/>
      <c r="E789" s="224"/>
      <c r="F789" s="224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</row>
    <row r="790">
      <c r="A790" s="222"/>
      <c r="B790" s="224"/>
      <c r="C790" s="222"/>
      <c r="D790" s="224"/>
      <c r="E790" s="224"/>
      <c r="F790" s="224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</row>
    <row r="791">
      <c r="A791" s="222"/>
      <c r="B791" s="224"/>
      <c r="C791" s="222"/>
      <c r="D791" s="224"/>
      <c r="E791" s="224"/>
      <c r="F791" s="224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</row>
    <row r="792">
      <c r="A792" s="222"/>
      <c r="B792" s="224"/>
      <c r="C792" s="222"/>
      <c r="D792" s="224"/>
      <c r="E792" s="224"/>
      <c r="F792" s="224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</row>
    <row r="793">
      <c r="A793" s="222"/>
      <c r="B793" s="224"/>
      <c r="C793" s="222"/>
      <c r="D793" s="224"/>
      <c r="E793" s="224"/>
      <c r="F793" s="224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</row>
    <row r="794">
      <c r="A794" s="222"/>
      <c r="B794" s="224"/>
      <c r="C794" s="222"/>
      <c r="D794" s="224"/>
      <c r="E794" s="224"/>
      <c r="F794" s="224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</row>
    <row r="795">
      <c r="A795" s="222"/>
      <c r="B795" s="224"/>
      <c r="C795" s="222"/>
      <c r="D795" s="224"/>
      <c r="E795" s="224"/>
      <c r="F795" s="224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</row>
    <row r="796">
      <c r="A796" s="222"/>
      <c r="B796" s="224"/>
      <c r="C796" s="222"/>
      <c r="D796" s="224"/>
      <c r="E796" s="224"/>
      <c r="F796" s="224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</row>
    <row r="797">
      <c r="A797" s="222"/>
      <c r="B797" s="224"/>
      <c r="C797" s="222"/>
      <c r="D797" s="224"/>
      <c r="E797" s="224"/>
      <c r="F797" s="224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</row>
    <row r="798">
      <c r="A798" s="222"/>
      <c r="B798" s="224"/>
      <c r="C798" s="222"/>
      <c r="D798" s="224"/>
      <c r="E798" s="224"/>
      <c r="F798" s="224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</row>
    <row r="799">
      <c r="A799" s="222"/>
      <c r="B799" s="224"/>
      <c r="C799" s="222"/>
      <c r="D799" s="224"/>
      <c r="E799" s="224"/>
      <c r="F799" s="224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</row>
    <row r="800">
      <c r="A800" s="222"/>
      <c r="B800" s="224"/>
      <c r="C800" s="222"/>
      <c r="D800" s="224"/>
      <c r="E800" s="224"/>
      <c r="F800" s="224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</row>
    <row r="801">
      <c r="A801" s="222"/>
      <c r="B801" s="224"/>
      <c r="C801" s="222"/>
      <c r="D801" s="224"/>
      <c r="E801" s="224"/>
      <c r="F801" s="224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</row>
    <row r="802">
      <c r="A802" s="222"/>
      <c r="B802" s="224"/>
      <c r="C802" s="222"/>
      <c r="D802" s="224"/>
      <c r="E802" s="224"/>
      <c r="F802" s="224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</row>
    <row r="803">
      <c r="A803" s="222"/>
      <c r="B803" s="224"/>
      <c r="C803" s="222"/>
      <c r="D803" s="224"/>
      <c r="E803" s="224"/>
      <c r="F803" s="224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</row>
    <row r="804">
      <c r="A804" s="222"/>
      <c r="B804" s="224"/>
      <c r="C804" s="222"/>
      <c r="D804" s="224"/>
      <c r="E804" s="224"/>
      <c r="F804" s="224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</row>
    <row r="805">
      <c r="A805" s="222"/>
      <c r="B805" s="224"/>
      <c r="C805" s="222"/>
      <c r="D805" s="224"/>
      <c r="E805" s="224"/>
      <c r="F805" s="224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</row>
    <row r="806">
      <c r="A806" s="222"/>
      <c r="B806" s="224"/>
      <c r="C806" s="222"/>
      <c r="D806" s="224"/>
      <c r="E806" s="224"/>
      <c r="F806" s="224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</row>
    <row r="807">
      <c r="A807" s="222"/>
      <c r="B807" s="224"/>
      <c r="C807" s="222"/>
      <c r="D807" s="224"/>
      <c r="E807" s="224"/>
      <c r="F807" s="224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</row>
    <row r="808">
      <c r="A808" s="222"/>
      <c r="B808" s="224"/>
      <c r="C808" s="222"/>
      <c r="D808" s="224"/>
      <c r="E808" s="224"/>
      <c r="F808" s="224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</row>
    <row r="809">
      <c r="A809" s="222"/>
      <c r="B809" s="224"/>
      <c r="C809" s="222"/>
      <c r="D809" s="224"/>
      <c r="E809" s="224"/>
      <c r="F809" s="224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</row>
    <row r="810">
      <c r="A810" s="222"/>
      <c r="B810" s="224"/>
      <c r="C810" s="222"/>
      <c r="D810" s="224"/>
      <c r="E810" s="224"/>
      <c r="F810" s="224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</row>
    <row r="811">
      <c r="A811" s="222"/>
      <c r="B811" s="224"/>
      <c r="C811" s="222"/>
      <c r="D811" s="224"/>
      <c r="E811" s="224"/>
      <c r="F811" s="224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</row>
    <row r="812">
      <c r="A812" s="222"/>
      <c r="B812" s="224"/>
      <c r="C812" s="222"/>
      <c r="D812" s="224"/>
      <c r="E812" s="224"/>
      <c r="F812" s="224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</row>
    <row r="813">
      <c r="A813" s="222"/>
      <c r="B813" s="224"/>
      <c r="C813" s="222"/>
      <c r="D813" s="224"/>
      <c r="E813" s="224"/>
      <c r="F813" s="224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</row>
    <row r="814">
      <c r="A814" s="222"/>
      <c r="B814" s="224"/>
      <c r="C814" s="222"/>
      <c r="D814" s="224"/>
      <c r="E814" s="224"/>
      <c r="F814" s="224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</row>
    <row r="815">
      <c r="A815" s="222"/>
      <c r="B815" s="224"/>
      <c r="C815" s="222"/>
      <c r="D815" s="224"/>
      <c r="E815" s="224"/>
      <c r="F815" s="224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</row>
    <row r="816">
      <c r="A816" s="222"/>
      <c r="B816" s="224"/>
      <c r="C816" s="222"/>
      <c r="D816" s="224"/>
      <c r="E816" s="224"/>
      <c r="F816" s="224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</row>
    <row r="817">
      <c r="A817" s="222"/>
      <c r="B817" s="224"/>
      <c r="C817" s="222"/>
      <c r="D817" s="224"/>
      <c r="E817" s="224"/>
      <c r="F817" s="224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</row>
    <row r="818">
      <c r="A818" s="222"/>
      <c r="B818" s="224"/>
      <c r="C818" s="222"/>
      <c r="D818" s="224"/>
      <c r="E818" s="224"/>
      <c r="F818" s="224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</row>
    <row r="819">
      <c r="A819" s="222"/>
      <c r="B819" s="224"/>
      <c r="C819" s="222"/>
      <c r="D819" s="224"/>
      <c r="E819" s="224"/>
      <c r="F819" s="224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</row>
    <row r="820">
      <c r="A820" s="222"/>
      <c r="B820" s="224"/>
      <c r="C820" s="222"/>
      <c r="D820" s="224"/>
      <c r="E820" s="224"/>
      <c r="F820" s="224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</row>
    <row r="821">
      <c r="A821" s="222"/>
      <c r="B821" s="224"/>
      <c r="C821" s="222"/>
      <c r="D821" s="224"/>
      <c r="E821" s="224"/>
      <c r="F821" s="224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</row>
    <row r="822">
      <c r="A822" s="222"/>
      <c r="B822" s="224"/>
      <c r="C822" s="222"/>
      <c r="D822" s="224"/>
      <c r="E822" s="224"/>
      <c r="F822" s="224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</row>
    <row r="823">
      <c r="A823" s="222"/>
      <c r="B823" s="224"/>
      <c r="C823" s="222"/>
      <c r="D823" s="224"/>
      <c r="E823" s="224"/>
      <c r="F823" s="224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</row>
    <row r="824">
      <c r="A824" s="222"/>
      <c r="B824" s="224"/>
      <c r="C824" s="222"/>
      <c r="D824" s="224"/>
      <c r="E824" s="224"/>
      <c r="F824" s="224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</row>
    <row r="825">
      <c r="A825" s="222"/>
      <c r="B825" s="224"/>
      <c r="C825" s="222"/>
      <c r="D825" s="224"/>
      <c r="E825" s="224"/>
      <c r="F825" s="224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</row>
    <row r="826">
      <c r="A826" s="222"/>
      <c r="B826" s="224"/>
      <c r="C826" s="222"/>
      <c r="D826" s="224"/>
      <c r="E826" s="224"/>
      <c r="F826" s="224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</row>
    <row r="827">
      <c r="A827" s="222"/>
      <c r="B827" s="224"/>
      <c r="C827" s="222"/>
      <c r="D827" s="224"/>
      <c r="E827" s="224"/>
      <c r="F827" s="224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</row>
    <row r="828">
      <c r="A828" s="222"/>
      <c r="B828" s="224"/>
      <c r="C828" s="222"/>
      <c r="D828" s="224"/>
      <c r="E828" s="224"/>
      <c r="F828" s="224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</row>
    <row r="829">
      <c r="A829" s="222"/>
      <c r="B829" s="224"/>
      <c r="C829" s="222"/>
      <c r="D829" s="224"/>
      <c r="E829" s="224"/>
      <c r="F829" s="224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</row>
    <row r="830">
      <c r="A830" s="222"/>
      <c r="B830" s="224"/>
      <c r="C830" s="222"/>
      <c r="D830" s="224"/>
      <c r="E830" s="224"/>
      <c r="F830" s="224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</row>
    <row r="831">
      <c r="A831" s="222"/>
      <c r="B831" s="224"/>
      <c r="C831" s="222"/>
      <c r="D831" s="224"/>
      <c r="E831" s="224"/>
      <c r="F831" s="224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</row>
    <row r="832">
      <c r="A832" s="222"/>
      <c r="B832" s="224"/>
      <c r="C832" s="222"/>
      <c r="D832" s="224"/>
      <c r="E832" s="224"/>
      <c r="F832" s="224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</row>
    <row r="833">
      <c r="A833" s="222"/>
      <c r="B833" s="224"/>
      <c r="C833" s="222"/>
      <c r="D833" s="224"/>
      <c r="E833" s="224"/>
      <c r="F833" s="224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</row>
    <row r="834">
      <c r="A834" s="222"/>
      <c r="B834" s="224"/>
      <c r="C834" s="222"/>
      <c r="D834" s="224"/>
      <c r="E834" s="224"/>
      <c r="F834" s="224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</row>
    <row r="835">
      <c r="A835" s="222"/>
      <c r="B835" s="224"/>
      <c r="C835" s="222"/>
      <c r="D835" s="224"/>
      <c r="E835" s="224"/>
      <c r="F835" s="224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</row>
    <row r="836">
      <c r="A836" s="222"/>
      <c r="B836" s="224"/>
      <c r="C836" s="222"/>
      <c r="D836" s="224"/>
      <c r="E836" s="224"/>
      <c r="F836" s="224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</row>
    <row r="837">
      <c r="A837" s="222"/>
      <c r="B837" s="224"/>
      <c r="C837" s="222"/>
      <c r="D837" s="224"/>
      <c r="E837" s="224"/>
      <c r="F837" s="224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</row>
    <row r="838">
      <c r="A838" s="222"/>
      <c r="B838" s="224"/>
      <c r="C838" s="222"/>
      <c r="D838" s="224"/>
      <c r="E838" s="224"/>
      <c r="F838" s="224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</row>
    <row r="839">
      <c r="A839" s="222"/>
      <c r="B839" s="224"/>
      <c r="C839" s="222"/>
      <c r="D839" s="224"/>
      <c r="E839" s="224"/>
      <c r="F839" s="224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</row>
    <row r="840">
      <c r="A840" s="222"/>
      <c r="B840" s="224"/>
      <c r="C840" s="222"/>
      <c r="D840" s="224"/>
      <c r="E840" s="224"/>
      <c r="F840" s="224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</row>
    <row r="841">
      <c r="A841" s="222"/>
      <c r="B841" s="224"/>
      <c r="C841" s="222"/>
      <c r="D841" s="224"/>
      <c r="E841" s="224"/>
      <c r="F841" s="224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</row>
    <row r="842">
      <c r="A842" s="222"/>
      <c r="B842" s="224"/>
      <c r="C842" s="222"/>
      <c r="D842" s="224"/>
      <c r="E842" s="224"/>
      <c r="F842" s="224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</row>
    <row r="843">
      <c r="A843" s="222"/>
      <c r="B843" s="224"/>
      <c r="C843" s="222"/>
      <c r="D843" s="224"/>
      <c r="E843" s="224"/>
      <c r="F843" s="224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</row>
    <row r="844">
      <c r="A844" s="222"/>
      <c r="B844" s="224"/>
      <c r="C844" s="222"/>
      <c r="D844" s="224"/>
      <c r="E844" s="224"/>
      <c r="F844" s="224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</row>
    <row r="845">
      <c r="A845" s="222"/>
      <c r="B845" s="224"/>
      <c r="C845" s="222"/>
      <c r="D845" s="224"/>
      <c r="E845" s="224"/>
      <c r="F845" s="224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</row>
    <row r="846">
      <c r="A846" s="222"/>
      <c r="B846" s="224"/>
      <c r="C846" s="222"/>
      <c r="D846" s="224"/>
      <c r="E846" s="224"/>
      <c r="F846" s="224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</row>
    <row r="847">
      <c r="A847" s="222"/>
      <c r="B847" s="224"/>
      <c r="C847" s="222"/>
      <c r="D847" s="224"/>
      <c r="E847" s="224"/>
      <c r="F847" s="224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</row>
    <row r="848">
      <c r="A848" s="222"/>
      <c r="B848" s="224"/>
      <c r="C848" s="222"/>
      <c r="D848" s="224"/>
      <c r="E848" s="224"/>
      <c r="F848" s="224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</row>
    <row r="849">
      <c r="A849" s="222"/>
      <c r="B849" s="224"/>
      <c r="C849" s="222"/>
      <c r="D849" s="224"/>
      <c r="E849" s="224"/>
      <c r="F849" s="224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</row>
    <row r="850">
      <c r="A850" s="222"/>
      <c r="B850" s="224"/>
      <c r="C850" s="222"/>
      <c r="D850" s="224"/>
      <c r="E850" s="224"/>
      <c r="F850" s="224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</row>
    <row r="851">
      <c r="A851" s="222"/>
      <c r="B851" s="224"/>
      <c r="C851" s="222"/>
      <c r="D851" s="224"/>
      <c r="E851" s="224"/>
      <c r="F851" s="224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</row>
    <row r="852">
      <c r="A852" s="222"/>
      <c r="B852" s="224"/>
      <c r="C852" s="222"/>
      <c r="D852" s="224"/>
      <c r="E852" s="224"/>
      <c r="F852" s="224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</row>
    <row r="853">
      <c r="A853" s="222"/>
      <c r="B853" s="224"/>
      <c r="C853" s="222"/>
      <c r="D853" s="224"/>
      <c r="E853" s="224"/>
      <c r="F853" s="224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</row>
    <row r="854">
      <c r="A854" s="222"/>
      <c r="B854" s="224"/>
      <c r="C854" s="222"/>
      <c r="D854" s="224"/>
      <c r="E854" s="224"/>
      <c r="F854" s="224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</row>
    <row r="855">
      <c r="A855" s="222"/>
      <c r="B855" s="224"/>
      <c r="C855" s="222"/>
      <c r="D855" s="224"/>
      <c r="E855" s="224"/>
      <c r="F855" s="224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</row>
    <row r="856">
      <c r="A856" s="222"/>
      <c r="B856" s="224"/>
      <c r="C856" s="222"/>
      <c r="D856" s="224"/>
      <c r="E856" s="224"/>
      <c r="F856" s="224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</row>
    <row r="857">
      <c r="A857" s="222"/>
      <c r="B857" s="224"/>
      <c r="C857" s="222"/>
      <c r="D857" s="224"/>
      <c r="E857" s="224"/>
      <c r="F857" s="224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</row>
    <row r="858">
      <c r="A858" s="222"/>
      <c r="B858" s="224"/>
      <c r="C858" s="222"/>
      <c r="D858" s="224"/>
      <c r="E858" s="224"/>
      <c r="F858" s="224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</row>
    <row r="859">
      <c r="A859" s="222"/>
      <c r="B859" s="224"/>
      <c r="C859" s="222"/>
      <c r="D859" s="224"/>
      <c r="E859" s="224"/>
      <c r="F859" s="224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</row>
    <row r="860">
      <c r="A860" s="222"/>
      <c r="B860" s="224"/>
      <c r="C860" s="222"/>
      <c r="D860" s="224"/>
      <c r="E860" s="224"/>
      <c r="F860" s="224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</row>
    <row r="861">
      <c r="A861" s="222"/>
      <c r="B861" s="224"/>
      <c r="C861" s="222"/>
      <c r="D861" s="224"/>
      <c r="E861" s="224"/>
      <c r="F861" s="224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</row>
    <row r="862">
      <c r="A862" s="222"/>
      <c r="B862" s="224"/>
      <c r="C862" s="222"/>
      <c r="D862" s="224"/>
      <c r="E862" s="224"/>
      <c r="F862" s="224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</row>
    <row r="863">
      <c r="A863" s="222"/>
      <c r="B863" s="224"/>
      <c r="C863" s="222"/>
      <c r="D863" s="224"/>
      <c r="E863" s="224"/>
      <c r="F863" s="224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</row>
    <row r="864">
      <c r="A864" s="222"/>
      <c r="B864" s="224"/>
      <c r="C864" s="222"/>
      <c r="D864" s="224"/>
      <c r="E864" s="224"/>
      <c r="F864" s="224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</row>
    <row r="865">
      <c r="A865" s="222"/>
      <c r="B865" s="224"/>
      <c r="C865" s="222"/>
      <c r="D865" s="224"/>
      <c r="E865" s="224"/>
      <c r="F865" s="224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</row>
    <row r="866">
      <c r="A866" s="222"/>
      <c r="B866" s="224"/>
      <c r="C866" s="222"/>
      <c r="D866" s="224"/>
      <c r="E866" s="224"/>
      <c r="F866" s="224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</row>
    <row r="867">
      <c r="A867" s="222"/>
      <c r="B867" s="224"/>
      <c r="C867" s="222"/>
      <c r="D867" s="224"/>
      <c r="E867" s="224"/>
      <c r="F867" s="224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</row>
    <row r="868">
      <c r="A868" s="222"/>
      <c r="B868" s="224"/>
      <c r="C868" s="222"/>
      <c r="D868" s="224"/>
      <c r="E868" s="224"/>
      <c r="F868" s="224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</row>
    <row r="869">
      <c r="A869" s="222"/>
      <c r="B869" s="224"/>
      <c r="C869" s="222"/>
      <c r="D869" s="224"/>
      <c r="E869" s="224"/>
      <c r="F869" s="224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</row>
    <row r="870">
      <c r="A870" s="222"/>
      <c r="B870" s="224"/>
      <c r="C870" s="222"/>
      <c r="D870" s="224"/>
      <c r="E870" s="224"/>
      <c r="F870" s="224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</row>
    <row r="871">
      <c r="A871" s="222"/>
      <c r="B871" s="224"/>
      <c r="C871" s="222"/>
      <c r="D871" s="224"/>
      <c r="E871" s="224"/>
      <c r="F871" s="224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</row>
    <row r="872">
      <c r="A872" s="222"/>
      <c r="B872" s="224"/>
      <c r="C872" s="222"/>
      <c r="D872" s="224"/>
      <c r="E872" s="224"/>
      <c r="F872" s="224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</row>
    <row r="873">
      <c r="A873" s="222"/>
      <c r="B873" s="224"/>
      <c r="C873" s="222"/>
      <c r="D873" s="224"/>
      <c r="E873" s="224"/>
      <c r="F873" s="224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</row>
    <row r="874">
      <c r="A874" s="222"/>
      <c r="B874" s="224"/>
      <c r="C874" s="222"/>
      <c r="D874" s="224"/>
      <c r="E874" s="224"/>
      <c r="F874" s="224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</row>
    <row r="875">
      <c r="A875" s="222"/>
      <c r="B875" s="224"/>
      <c r="C875" s="222"/>
      <c r="D875" s="224"/>
      <c r="E875" s="224"/>
      <c r="F875" s="224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</row>
    <row r="876">
      <c r="A876" s="222"/>
      <c r="B876" s="224"/>
      <c r="C876" s="222"/>
      <c r="D876" s="224"/>
      <c r="E876" s="224"/>
      <c r="F876" s="224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</row>
    <row r="877">
      <c r="A877" s="222"/>
      <c r="B877" s="224"/>
      <c r="C877" s="222"/>
      <c r="D877" s="224"/>
      <c r="E877" s="224"/>
      <c r="F877" s="224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</row>
    <row r="878">
      <c r="A878" s="222"/>
      <c r="B878" s="224"/>
      <c r="C878" s="222"/>
      <c r="D878" s="224"/>
      <c r="E878" s="224"/>
      <c r="F878" s="224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</row>
    <row r="879">
      <c r="A879" s="222"/>
      <c r="B879" s="224"/>
      <c r="C879" s="222"/>
      <c r="D879" s="224"/>
      <c r="E879" s="224"/>
      <c r="F879" s="224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</row>
    <row r="880">
      <c r="A880" s="222"/>
      <c r="B880" s="224"/>
      <c r="C880" s="222"/>
      <c r="D880" s="224"/>
      <c r="E880" s="224"/>
      <c r="F880" s="224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</row>
    <row r="881">
      <c r="A881" s="222"/>
      <c r="B881" s="224"/>
      <c r="C881" s="222"/>
      <c r="D881" s="224"/>
      <c r="E881" s="224"/>
      <c r="F881" s="224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</row>
    <row r="882">
      <c r="A882" s="222"/>
      <c r="B882" s="224"/>
      <c r="C882" s="222"/>
      <c r="D882" s="224"/>
      <c r="E882" s="224"/>
      <c r="F882" s="224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</row>
    <row r="883">
      <c r="A883" s="222"/>
      <c r="B883" s="224"/>
      <c r="C883" s="222"/>
      <c r="D883" s="224"/>
      <c r="E883" s="224"/>
      <c r="F883" s="224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</row>
    <row r="884">
      <c r="A884" s="222"/>
      <c r="B884" s="224"/>
      <c r="C884" s="222"/>
      <c r="D884" s="224"/>
      <c r="E884" s="224"/>
      <c r="F884" s="224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</row>
    <row r="885">
      <c r="A885" s="222"/>
      <c r="B885" s="224"/>
      <c r="C885" s="222"/>
      <c r="D885" s="224"/>
      <c r="E885" s="224"/>
      <c r="F885" s="224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</row>
    <row r="886">
      <c r="A886" s="222"/>
      <c r="B886" s="224"/>
      <c r="C886" s="222"/>
      <c r="D886" s="224"/>
      <c r="E886" s="224"/>
      <c r="F886" s="224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</row>
    <row r="887">
      <c r="A887" s="222"/>
      <c r="B887" s="224"/>
      <c r="C887" s="222"/>
      <c r="D887" s="224"/>
      <c r="E887" s="224"/>
      <c r="F887" s="224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</row>
    <row r="888">
      <c r="A888" s="222"/>
      <c r="B888" s="224"/>
      <c r="C888" s="222"/>
      <c r="D888" s="224"/>
      <c r="E888" s="224"/>
      <c r="F888" s="224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</row>
    <row r="889">
      <c r="A889" s="222"/>
      <c r="B889" s="224"/>
      <c r="C889" s="222"/>
      <c r="D889" s="224"/>
      <c r="E889" s="224"/>
      <c r="F889" s="224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</row>
    <row r="890">
      <c r="A890" s="222"/>
      <c r="B890" s="224"/>
      <c r="C890" s="222"/>
      <c r="D890" s="224"/>
      <c r="E890" s="224"/>
      <c r="F890" s="224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</row>
    <row r="891">
      <c r="A891" s="222"/>
      <c r="B891" s="224"/>
      <c r="C891" s="222"/>
      <c r="D891" s="224"/>
      <c r="E891" s="224"/>
      <c r="F891" s="224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</row>
    <row r="892">
      <c r="A892" s="222"/>
      <c r="B892" s="224"/>
      <c r="C892" s="222"/>
      <c r="D892" s="224"/>
      <c r="E892" s="224"/>
      <c r="F892" s="224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</row>
    <row r="893">
      <c r="A893" s="222"/>
      <c r="B893" s="224"/>
      <c r="C893" s="222"/>
      <c r="D893" s="224"/>
      <c r="E893" s="224"/>
      <c r="F893" s="224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</row>
    <row r="894">
      <c r="A894" s="222"/>
      <c r="B894" s="224"/>
      <c r="C894" s="222"/>
      <c r="D894" s="224"/>
      <c r="E894" s="224"/>
      <c r="F894" s="224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</row>
    <row r="895">
      <c r="A895" s="222"/>
      <c r="B895" s="224"/>
      <c r="C895" s="222"/>
      <c r="D895" s="224"/>
      <c r="E895" s="224"/>
      <c r="F895" s="224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</row>
    <row r="896">
      <c r="A896" s="222"/>
      <c r="B896" s="224"/>
      <c r="C896" s="222"/>
      <c r="D896" s="224"/>
      <c r="E896" s="224"/>
      <c r="F896" s="224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</row>
    <row r="897">
      <c r="A897" s="222"/>
      <c r="B897" s="224"/>
      <c r="C897" s="222"/>
      <c r="D897" s="224"/>
      <c r="E897" s="224"/>
      <c r="F897" s="224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</row>
    <row r="898">
      <c r="A898" s="222"/>
      <c r="B898" s="224"/>
      <c r="C898" s="222"/>
      <c r="D898" s="224"/>
      <c r="E898" s="224"/>
      <c r="F898" s="224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</row>
    <row r="899">
      <c r="A899" s="222"/>
      <c r="B899" s="224"/>
      <c r="C899" s="222"/>
      <c r="D899" s="224"/>
      <c r="E899" s="224"/>
      <c r="F899" s="224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</row>
    <row r="900">
      <c r="A900" s="222"/>
      <c r="B900" s="224"/>
      <c r="C900" s="222"/>
      <c r="D900" s="224"/>
      <c r="E900" s="224"/>
      <c r="F900" s="224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</row>
    <row r="901">
      <c r="A901" s="222"/>
      <c r="B901" s="224"/>
      <c r="C901" s="222"/>
      <c r="D901" s="224"/>
      <c r="E901" s="224"/>
      <c r="F901" s="224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</row>
    <row r="902">
      <c r="A902" s="222"/>
      <c r="B902" s="224"/>
      <c r="C902" s="222"/>
      <c r="D902" s="224"/>
      <c r="E902" s="224"/>
      <c r="F902" s="224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</row>
    <row r="903">
      <c r="A903" s="222"/>
      <c r="B903" s="224"/>
      <c r="C903" s="222"/>
      <c r="D903" s="224"/>
      <c r="E903" s="224"/>
      <c r="F903" s="224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</row>
    <row r="904">
      <c r="A904" s="222"/>
      <c r="B904" s="224"/>
      <c r="C904" s="222"/>
      <c r="D904" s="224"/>
      <c r="E904" s="224"/>
      <c r="F904" s="224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</row>
    <row r="905">
      <c r="A905" s="222"/>
      <c r="B905" s="224"/>
      <c r="C905" s="222"/>
      <c r="D905" s="224"/>
      <c r="E905" s="224"/>
      <c r="F905" s="224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</row>
    <row r="906">
      <c r="A906" s="222"/>
      <c r="B906" s="224"/>
      <c r="C906" s="222"/>
      <c r="D906" s="224"/>
      <c r="E906" s="224"/>
      <c r="F906" s="224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</row>
    <row r="907">
      <c r="A907" s="222"/>
      <c r="B907" s="224"/>
      <c r="C907" s="222"/>
      <c r="D907" s="224"/>
      <c r="E907" s="224"/>
      <c r="F907" s="224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</row>
    <row r="908">
      <c r="A908" s="222"/>
      <c r="B908" s="224"/>
      <c r="C908" s="222"/>
      <c r="D908" s="224"/>
      <c r="E908" s="224"/>
      <c r="F908" s="224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</row>
    <row r="909">
      <c r="A909" s="222"/>
      <c r="B909" s="224"/>
      <c r="C909" s="222"/>
      <c r="D909" s="224"/>
      <c r="E909" s="224"/>
      <c r="F909" s="224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</row>
    <row r="910">
      <c r="A910" s="222"/>
      <c r="B910" s="224"/>
      <c r="C910" s="222"/>
      <c r="D910" s="224"/>
      <c r="E910" s="224"/>
      <c r="F910" s="224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</row>
    <row r="911">
      <c r="A911" s="222"/>
      <c r="B911" s="224"/>
      <c r="C911" s="222"/>
      <c r="D911" s="224"/>
      <c r="E911" s="224"/>
      <c r="F911" s="224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</row>
    <row r="912">
      <c r="A912" s="222"/>
      <c r="B912" s="224"/>
      <c r="C912" s="222"/>
      <c r="D912" s="224"/>
      <c r="E912" s="224"/>
      <c r="F912" s="224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</row>
    <row r="913">
      <c r="A913" s="222"/>
      <c r="B913" s="224"/>
      <c r="C913" s="222"/>
      <c r="D913" s="224"/>
      <c r="E913" s="224"/>
      <c r="F913" s="224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</row>
    <row r="914">
      <c r="A914" s="222"/>
      <c r="B914" s="224"/>
      <c r="C914" s="222"/>
      <c r="D914" s="224"/>
      <c r="E914" s="224"/>
      <c r="F914" s="224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</row>
    <row r="915">
      <c r="A915" s="222"/>
      <c r="B915" s="224"/>
      <c r="C915" s="222"/>
      <c r="D915" s="224"/>
      <c r="E915" s="224"/>
      <c r="F915" s="224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</row>
    <row r="916">
      <c r="A916" s="222"/>
      <c r="B916" s="224"/>
      <c r="C916" s="222"/>
      <c r="D916" s="224"/>
      <c r="E916" s="224"/>
      <c r="F916" s="224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</row>
    <row r="917">
      <c r="A917" s="222"/>
      <c r="B917" s="224"/>
      <c r="C917" s="222"/>
      <c r="D917" s="224"/>
      <c r="E917" s="224"/>
      <c r="F917" s="224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</row>
    <row r="918">
      <c r="A918" s="222"/>
      <c r="B918" s="224"/>
      <c r="C918" s="222"/>
      <c r="D918" s="224"/>
      <c r="E918" s="224"/>
      <c r="F918" s="224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</row>
    <row r="919">
      <c r="A919" s="222"/>
      <c r="B919" s="224"/>
      <c r="C919" s="222"/>
      <c r="D919" s="224"/>
      <c r="E919" s="224"/>
      <c r="F919" s="224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</row>
    <row r="920">
      <c r="A920" s="222"/>
      <c r="B920" s="224"/>
      <c r="C920" s="222"/>
      <c r="D920" s="224"/>
      <c r="E920" s="224"/>
      <c r="F920" s="224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</row>
    <row r="921">
      <c r="A921" s="222"/>
      <c r="B921" s="224"/>
      <c r="C921" s="222"/>
      <c r="D921" s="224"/>
      <c r="E921" s="224"/>
      <c r="F921" s="224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</row>
    <row r="922">
      <c r="A922" s="222"/>
      <c r="B922" s="224"/>
      <c r="C922" s="222"/>
      <c r="D922" s="224"/>
      <c r="E922" s="224"/>
      <c r="F922" s="224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</row>
    <row r="923">
      <c r="A923" s="222"/>
      <c r="B923" s="224"/>
      <c r="C923" s="222"/>
      <c r="D923" s="224"/>
      <c r="E923" s="224"/>
      <c r="F923" s="224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</row>
    <row r="924">
      <c r="A924" s="222"/>
      <c r="B924" s="224"/>
      <c r="C924" s="222"/>
      <c r="D924" s="224"/>
      <c r="E924" s="224"/>
      <c r="F924" s="224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</row>
    <row r="925">
      <c r="A925" s="222"/>
      <c r="B925" s="224"/>
      <c r="C925" s="222"/>
      <c r="D925" s="224"/>
      <c r="E925" s="224"/>
      <c r="F925" s="224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</row>
    <row r="926">
      <c r="A926" s="222"/>
      <c r="B926" s="224"/>
      <c r="C926" s="222"/>
      <c r="D926" s="224"/>
      <c r="E926" s="224"/>
      <c r="F926" s="224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</row>
    <row r="927">
      <c r="A927" s="222"/>
      <c r="B927" s="224"/>
      <c r="C927" s="222"/>
      <c r="D927" s="224"/>
      <c r="E927" s="224"/>
      <c r="F927" s="224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</row>
    <row r="928">
      <c r="A928" s="222"/>
      <c r="B928" s="224"/>
      <c r="C928" s="222"/>
      <c r="D928" s="224"/>
      <c r="E928" s="224"/>
      <c r="F928" s="224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</row>
    <row r="929">
      <c r="A929" s="222"/>
      <c r="B929" s="224"/>
      <c r="C929" s="222"/>
      <c r="D929" s="224"/>
      <c r="E929" s="224"/>
      <c r="F929" s="224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</row>
    <row r="930">
      <c r="A930" s="222"/>
      <c r="B930" s="224"/>
      <c r="C930" s="222"/>
      <c r="D930" s="224"/>
      <c r="E930" s="224"/>
      <c r="F930" s="224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</row>
    <row r="931">
      <c r="A931" s="222"/>
      <c r="B931" s="224"/>
      <c r="C931" s="222"/>
      <c r="D931" s="224"/>
      <c r="E931" s="224"/>
      <c r="F931" s="224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</row>
    <row r="932">
      <c r="A932" s="222"/>
      <c r="B932" s="224"/>
      <c r="C932" s="222"/>
      <c r="D932" s="224"/>
      <c r="E932" s="224"/>
      <c r="F932" s="224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</row>
    <row r="933">
      <c r="A933" s="222"/>
      <c r="B933" s="224"/>
      <c r="C933" s="222"/>
      <c r="D933" s="224"/>
      <c r="E933" s="224"/>
      <c r="F933" s="224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</row>
    <row r="934">
      <c r="A934" s="222"/>
      <c r="B934" s="224"/>
      <c r="C934" s="222"/>
      <c r="D934" s="224"/>
      <c r="E934" s="224"/>
      <c r="F934" s="224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</row>
    <row r="935">
      <c r="A935" s="222"/>
      <c r="B935" s="224"/>
      <c r="C935" s="222"/>
      <c r="D935" s="224"/>
      <c r="E935" s="224"/>
      <c r="F935" s="224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</row>
    <row r="936">
      <c r="A936" s="222"/>
      <c r="B936" s="224"/>
      <c r="C936" s="222"/>
      <c r="D936" s="224"/>
      <c r="E936" s="224"/>
      <c r="F936" s="224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</row>
    <row r="937">
      <c r="A937" s="222"/>
      <c r="B937" s="224"/>
      <c r="C937" s="222"/>
      <c r="D937" s="224"/>
      <c r="E937" s="224"/>
      <c r="F937" s="224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</row>
    <row r="938">
      <c r="A938" s="222"/>
      <c r="B938" s="224"/>
      <c r="C938" s="222"/>
      <c r="D938" s="224"/>
      <c r="E938" s="224"/>
      <c r="F938" s="224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</row>
    <row r="939">
      <c r="A939" s="222"/>
      <c r="B939" s="224"/>
      <c r="C939" s="222"/>
      <c r="D939" s="224"/>
      <c r="E939" s="224"/>
      <c r="F939" s="224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</row>
    <row r="940">
      <c r="A940" s="222"/>
      <c r="B940" s="224"/>
      <c r="C940" s="222"/>
      <c r="D940" s="224"/>
      <c r="E940" s="224"/>
      <c r="F940" s="224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</row>
    <row r="941">
      <c r="A941" s="222"/>
      <c r="B941" s="224"/>
      <c r="C941" s="222"/>
      <c r="D941" s="224"/>
      <c r="E941" s="224"/>
      <c r="F941" s="224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</row>
    <row r="942">
      <c r="A942" s="222"/>
      <c r="B942" s="224"/>
      <c r="C942" s="222"/>
      <c r="D942" s="224"/>
      <c r="E942" s="224"/>
      <c r="F942" s="224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</row>
    <row r="943">
      <c r="A943" s="222"/>
      <c r="B943" s="224"/>
      <c r="C943" s="222"/>
      <c r="D943" s="224"/>
      <c r="E943" s="224"/>
      <c r="F943" s="224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</row>
    <row r="944">
      <c r="A944" s="222"/>
      <c r="B944" s="224"/>
      <c r="C944" s="222"/>
      <c r="D944" s="224"/>
      <c r="E944" s="224"/>
      <c r="F944" s="224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</row>
    <row r="945">
      <c r="A945" s="222"/>
      <c r="B945" s="224"/>
      <c r="C945" s="222"/>
      <c r="D945" s="224"/>
      <c r="E945" s="224"/>
      <c r="F945" s="224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</row>
    <row r="946">
      <c r="A946" s="222"/>
      <c r="B946" s="224"/>
      <c r="C946" s="222"/>
      <c r="D946" s="224"/>
      <c r="E946" s="224"/>
      <c r="F946" s="224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</row>
    <row r="947">
      <c r="A947" s="222"/>
      <c r="B947" s="224"/>
      <c r="C947" s="222"/>
      <c r="D947" s="224"/>
      <c r="E947" s="224"/>
      <c r="F947" s="224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</row>
    <row r="948">
      <c r="A948" s="222"/>
      <c r="B948" s="224"/>
      <c r="C948" s="222"/>
      <c r="D948" s="224"/>
      <c r="E948" s="224"/>
      <c r="F948" s="224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</row>
    <row r="949">
      <c r="A949" s="222"/>
      <c r="B949" s="224"/>
      <c r="C949" s="222"/>
      <c r="D949" s="224"/>
      <c r="E949" s="224"/>
      <c r="F949" s="224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</row>
    <row r="950">
      <c r="A950" s="222"/>
      <c r="B950" s="224"/>
      <c r="C950" s="222"/>
      <c r="D950" s="224"/>
      <c r="E950" s="224"/>
      <c r="F950" s="224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</row>
    <row r="951">
      <c r="A951" s="222"/>
      <c r="B951" s="224"/>
      <c r="C951" s="222"/>
      <c r="D951" s="224"/>
      <c r="E951" s="224"/>
      <c r="F951" s="224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</row>
    <row r="952">
      <c r="A952" s="222"/>
      <c r="B952" s="224"/>
      <c r="C952" s="222"/>
      <c r="D952" s="224"/>
      <c r="E952" s="224"/>
      <c r="F952" s="224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</row>
    <row r="953">
      <c r="A953" s="222"/>
      <c r="B953" s="224"/>
      <c r="C953" s="222"/>
      <c r="D953" s="224"/>
      <c r="E953" s="224"/>
      <c r="F953" s="224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</row>
    <row r="954">
      <c r="A954" s="222"/>
      <c r="B954" s="224"/>
      <c r="C954" s="222"/>
      <c r="D954" s="224"/>
      <c r="E954" s="224"/>
      <c r="F954" s="224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</row>
    <row r="955">
      <c r="A955" s="222"/>
      <c r="B955" s="224"/>
      <c r="C955" s="222"/>
      <c r="D955" s="224"/>
      <c r="E955" s="224"/>
      <c r="F955" s="224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</row>
    <row r="956">
      <c r="A956" s="222"/>
      <c r="B956" s="224"/>
      <c r="C956" s="222"/>
      <c r="D956" s="224"/>
      <c r="E956" s="224"/>
      <c r="F956" s="224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</row>
    <row r="957">
      <c r="A957" s="222"/>
      <c r="B957" s="224"/>
      <c r="C957" s="222"/>
      <c r="D957" s="224"/>
      <c r="E957" s="224"/>
      <c r="F957" s="224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</row>
    <row r="958">
      <c r="A958" s="222"/>
      <c r="B958" s="224"/>
      <c r="C958" s="222"/>
      <c r="D958" s="224"/>
      <c r="E958" s="224"/>
      <c r="F958" s="224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</row>
    <row r="959">
      <c r="A959" s="222"/>
      <c r="B959" s="224"/>
      <c r="C959" s="222"/>
      <c r="D959" s="224"/>
      <c r="E959" s="224"/>
      <c r="F959" s="224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</row>
    <row r="960">
      <c r="A960" s="222"/>
      <c r="B960" s="224"/>
      <c r="C960" s="222"/>
      <c r="D960" s="224"/>
      <c r="E960" s="224"/>
      <c r="F960" s="224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</row>
    <row r="961">
      <c r="A961" s="222"/>
      <c r="B961" s="224"/>
      <c r="C961" s="222"/>
      <c r="D961" s="224"/>
      <c r="E961" s="224"/>
      <c r="F961" s="224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</row>
    <row r="962">
      <c r="A962" s="222"/>
      <c r="B962" s="224"/>
      <c r="C962" s="222"/>
      <c r="D962" s="224"/>
      <c r="E962" s="224"/>
      <c r="F962" s="224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</row>
    <row r="963">
      <c r="A963" s="222"/>
      <c r="B963" s="224"/>
      <c r="C963" s="222"/>
      <c r="D963" s="224"/>
      <c r="E963" s="224"/>
      <c r="F963" s="224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</row>
    <row r="964">
      <c r="A964" s="222"/>
      <c r="B964" s="224"/>
      <c r="C964" s="222"/>
      <c r="D964" s="224"/>
      <c r="E964" s="224"/>
      <c r="F964" s="224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</row>
    <row r="965">
      <c r="A965" s="222"/>
      <c r="B965" s="224"/>
      <c r="C965" s="222"/>
      <c r="D965" s="224"/>
      <c r="E965" s="224"/>
      <c r="F965" s="224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</row>
    <row r="966">
      <c r="A966" s="222"/>
      <c r="B966" s="224"/>
      <c r="C966" s="222"/>
      <c r="D966" s="224"/>
      <c r="E966" s="224"/>
      <c r="F966" s="224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</row>
    <row r="967">
      <c r="A967" s="222"/>
      <c r="B967" s="224"/>
      <c r="C967" s="222"/>
      <c r="D967" s="224"/>
      <c r="E967" s="224"/>
      <c r="F967" s="224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</row>
    <row r="968">
      <c r="A968" s="222"/>
      <c r="B968" s="224"/>
      <c r="C968" s="222"/>
      <c r="D968" s="224"/>
      <c r="E968" s="224"/>
      <c r="F968" s="224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</row>
    <row r="969">
      <c r="A969" s="222"/>
      <c r="B969" s="224"/>
      <c r="C969" s="222"/>
      <c r="D969" s="224"/>
      <c r="E969" s="224"/>
      <c r="F969" s="224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</row>
    <row r="970">
      <c r="A970" s="222"/>
      <c r="B970" s="224"/>
      <c r="C970" s="222"/>
      <c r="D970" s="224"/>
      <c r="E970" s="224"/>
      <c r="F970" s="224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</row>
    <row r="971">
      <c r="A971" s="222"/>
      <c r="B971" s="224"/>
      <c r="C971" s="222"/>
      <c r="D971" s="224"/>
      <c r="E971" s="224"/>
      <c r="F971" s="224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</row>
    <row r="972">
      <c r="A972" s="222"/>
      <c r="B972" s="224"/>
      <c r="C972" s="222"/>
      <c r="D972" s="224"/>
      <c r="E972" s="224"/>
      <c r="F972" s="224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</row>
    <row r="973">
      <c r="A973" s="222"/>
      <c r="B973" s="224"/>
      <c r="C973" s="222"/>
      <c r="D973" s="224"/>
      <c r="E973" s="224"/>
      <c r="F973" s="224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</row>
    <row r="974">
      <c r="A974" s="222"/>
      <c r="B974" s="224"/>
      <c r="C974" s="222"/>
      <c r="D974" s="224"/>
      <c r="E974" s="224"/>
      <c r="F974" s="224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</row>
    <row r="975">
      <c r="A975" s="222"/>
      <c r="B975" s="224"/>
      <c r="C975" s="222"/>
      <c r="D975" s="224"/>
      <c r="E975" s="224"/>
      <c r="F975" s="224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</row>
    <row r="976">
      <c r="A976" s="222"/>
      <c r="B976" s="224"/>
      <c r="C976" s="222"/>
      <c r="D976" s="224"/>
      <c r="E976" s="224"/>
      <c r="F976" s="224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</row>
    <row r="977">
      <c r="A977" s="222"/>
      <c r="B977" s="224"/>
      <c r="C977" s="222"/>
      <c r="D977" s="224"/>
      <c r="E977" s="224"/>
      <c r="F977" s="224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</row>
    <row r="978">
      <c r="A978" s="222"/>
      <c r="B978" s="224"/>
      <c r="C978" s="222"/>
      <c r="D978" s="224"/>
      <c r="E978" s="224"/>
      <c r="F978" s="224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</row>
    <row r="979">
      <c r="A979" s="222"/>
      <c r="B979" s="224"/>
      <c r="C979" s="222"/>
      <c r="D979" s="224"/>
      <c r="E979" s="224"/>
      <c r="F979" s="224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</row>
    <row r="980">
      <c r="A980" s="222"/>
      <c r="B980" s="224"/>
      <c r="C980" s="222"/>
      <c r="D980" s="224"/>
      <c r="E980" s="224"/>
      <c r="F980" s="224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</row>
    <row r="981">
      <c r="A981" s="222"/>
      <c r="B981" s="224"/>
      <c r="C981" s="222"/>
      <c r="D981" s="224"/>
      <c r="E981" s="224"/>
      <c r="F981" s="224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</row>
    <row r="982">
      <c r="A982" s="222"/>
      <c r="B982" s="224"/>
      <c r="C982" s="222"/>
      <c r="D982" s="224"/>
      <c r="E982" s="224"/>
      <c r="F982" s="224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</row>
    <row r="983">
      <c r="A983" s="222"/>
      <c r="B983" s="224"/>
      <c r="C983" s="222"/>
      <c r="D983" s="224"/>
      <c r="E983" s="224"/>
      <c r="F983" s="224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</row>
    <row r="984">
      <c r="A984" s="222"/>
      <c r="B984" s="224"/>
      <c r="C984" s="222"/>
      <c r="D984" s="224"/>
      <c r="E984" s="224"/>
      <c r="F984" s="224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</row>
    <row r="985">
      <c r="A985" s="222"/>
      <c r="B985" s="224"/>
      <c r="C985" s="222"/>
      <c r="D985" s="224"/>
      <c r="E985" s="224"/>
      <c r="F985" s="224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</row>
    <row r="986">
      <c r="A986" s="222"/>
      <c r="B986" s="224"/>
      <c r="C986" s="222"/>
      <c r="D986" s="224"/>
      <c r="E986" s="224"/>
      <c r="F986" s="224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</row>
    <row r="987">
      <c r="A987" s="222"/>
      <c r="B987" s="224"/>
      <c r="C987" s="222"/>
      <c r="D987" s="224"/>
      <c r="E987" s="224"/>
      <c r="F987" s="224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</row>
    <row r="988">
      <c r="A988" s="222"/>
      <c r="B988" s="224"/>
      <c r="C988" s="222"/>
      <c r="D988" s="224"/>
      <c r="E988" s="224"/>
      <c r="F988" s="224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</row>
    <row r="989">
      <c r="A989" s="222"/>
      <c r="B989" s="224"/>
      <c r="C989" s="222"/>
      <c r="D989" s="224"/>
      <c r="E989" s="224"/>
      <c r="F989" s="224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</row>
    <row r="990">
      <c r="A990" s="222"/>
      <c r="B990" s="224"/>
      <c r="C990" s="222"/>
      <c r="D990" s="224"/>
      <c r="E990" s="224"/>
      <c r="F990" s="224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</row>
    <row r="991">
      <c r="A991" s="222"/>
      <c r="B991" s="224"/>
      <c r="C991" s="222"/>
      <c r="D991" s="224"/>
      <c r="E991" s="224"/>
      <c r="F991" s="224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</row>
    <row r="992">
      <c r="A992" s="222"/>
      <c r="B992" s="224"/>
      <c r="C992" s="222"/>
      <c r="D992" s="224"/>
      <c r="E992" s="224"/>
      <c r="F992" s="224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</row>
    <row r="993">
      <c r="A993" s="222"/>
      <c r="B993" s="224"/>
      <c r="C993" s="222"/>
      <c r="D993" s="224"/>
      <c r="E993" s="224"/>
      <c r="F993" s="224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</row>
    <row r="994">
      <c r="A994" s="222"/>
      <c r="B994" s="224"/>
      <c r="C994" s="222"/>
      <c r="D994" s="224"/>
      <c r="E994" s="224"/>
      <c r="F994" s="224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</row>
    <row r="995">
      <c r="A995" s="222"/>
      <c r="B995" s="224"/>
      <c r="C995" s="222"/>
      <c r="D995" s="224"/>
      <c r="E995" s="224"/>
      <c r="F995" s="224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</row>
    <row r="996">
      <c r="A996" s="222"/>
      <c r="B996" s="224"/>
      <c r="C996" s="222"/>
      <c r="D996" s="224"/>
      <c r="E996" s="224"/>
      <c r="F996" s="224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</row>
    <row r="997">
      <c r="A997" s="222"/>
      <c r="B997" s="224"/>
      <c r="C997" s="222"/>
      <c r="D997" s="224"/>
      <c r="E997" s="224"/>
      <c r="F997" s="224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</row>
    <row r="998">
      <c r="A998" s="222"/>
      <c r="B998" s="224"/>
      <c r="C998" s="222"/>
      <c r="D998" s="224"/>
      <c r="E998" s="224"/>
      <c r="F998" s="224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</row>
    <row r="999">
      <c r="A999" s="222"/>
      <c r="B999" s="224"/>
      <c r="C999" s="222"/>
      <c r="D999" s="224"/>
      <c r="E999" s="224"/>
      <c r="F999" s="224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</row>
    <row r="1000">
      <c r="A1000" s="222"/>
      <c r="B1000" s="224"/>
      <c r="C1000" s="222"/>
      <c r="D1000" s="224"/>
      <c r="E1000" s="224"/>
      <c r="F1000" s="224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</row>
    <row r="1001">
      <c r="A1001" s="222"/>
      <c r="B1001" s="224"/>
      <c r="C1001" s="222"/>
      <c r="D1001" s="224"/>
      <c r="E1001" s="224"/>
      <c r="F1001" s="224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</row>
    <row r="1002">
      <c r="A1002" s="222"/>
      <c r="B1002" s="224"/>
      <c r="C1002" s="222"/>
      <c r="D1002" s="224"/>
      <c r="E1002" s="224"/>
      <c r="F1002" s="224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</row>
  </sheetData>
  <mergeCells count="1">
    <mergeCell ref="A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7.63"/>
  </cols>
  <sheetData>
    <row r="1" ht="32.25" customHeight="1">
      <c r="A1" s="238" t="s">
        <v>673</v>
      </c>
      <c r="B1" s="239"/>
      <c r="J1" s="8"/>
      <c r="K1" s="8"/>
    </row>
    <row r="2">
      <c r="A2" s="66"/>
      <c r="B2" s="240" t="s">
        <v>622</v>
      </c>
      <c r="C2" s="240" t="s">
        <v>674</v>
      </c>
      <c r="D2" s="240" t="s">
        <v>675</v>
      </c>
      <c r="E2" s="240" t="s">
        <v>676</v>
      </c>
      <c r="F2" s="240" t="s">
        <v>677</v>
      </c>
      <c r="G2" s="240" t="s">
        <v>678</v>
      </c>
      <c r="H2" s="240" t="s">
        <v>679</v>
      </c>
      <c r="I2" s="240" t="s">
        <v>680</v>
      </c>
      <c r="J2" s="240" t="s">
        <v>0</v>
      </c>
      <c r="K2" s="240" t="s">
        <v>16</v>
      </c>
      <c r="L2" s="240" t="s">
        <v>19</v>
      </c>
      <c r="M2" s="240" t="s">
        <v>681</v>
      </c>
      <c r="N2" s="240" t="s">
        <v>622</v>
      </c>
      <c r="O2" s="240" t="s">
        <v>674</v>
      </c>
    </row>
    <row r="3">
      <c r="A3" s="241" t="s">
        <v>682</v>
      </c>
      <c r="B3" s="143"/>
      <c r="J3" s="8"/>
      <c r="K3" s="8"/>
    </row>
    <row r="4">
      <c r="A4" s="242" t="s">
        <v>683</v>
      </c>
      <c r="B4" s="143">
        <v>3212.0</v>
      </c>
      <c r="C4" s="143">
        <v>11196.0</v>
      </c>
      <c r="D4" s="143">
        <v>20851.0</v>
      </c>
      <c r="E4" s="143">
        <v>19991.3</v>
      </c>
      <c r="F4" s="143">
        <v>32588.4</v>
      </c>
      <c r="G4" s="143">
        <v>14813.5</v>
      </c>
      <c r="H4" s="143">
        <v>20275.8</v>
      </c>
      <c r="I4" s="143">
        <v>29857.1</v>
      </c>
      <c r="J4" s="193">
        <f>30008.6+5184</f>
        <v>35192.6</v>
      </c>
      <c r="K4" s="193">
        <f>31860+6272</f>
        <v>38132</v>
      </c>
      <c r="L4" s="144">
        <f>51333.88+13504</f>
        <v>64837.88</v>
      </c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242"/>
      <c r="B5" s="143"/>
      <c r="C5" s="146">
        <f t="shared" ref="C5:L5" si="1">(C4-B4)/B4</f>
        <v>2.485678705</v>
      </c>
      <c r="D5" s="146">
        <f t="shared" si="1"/>
        <v>0.8623615577</v>
      </c>
      <c r="E5" s="146">
        <f t="shared" si="1"/>
        <v>-0.04123063642</v>
      </c>
      <c r="F5" s="146">
        <f t="shared" si="1"/>
        <v>0.6301291062</v>
      </c>
      <c r="G5" s="146">
        <f t="shared" si="1"/>
        <v>-0.545436413</v>
      </c>
      <c r="H5" s="146">
        <f t="shared" si="1"/>
        <v>0.3687379755</v>
      </c>
      <c r="I5" s="146">
        <f t="shared" si="1"/>
        <v>0.4725485554</v>
      </c>
      <c r="J5" s="146">
        <f t="shared" si="1"/>
        <v>0.1787012134</v>
      </c>
      <c r="K5" s="146">
        <f t="shared" si="1"/>
        <v>0.08352324068</v>
      </c>
      <c r="L5" s="146">
        <f t="shared" si="1"/>
        <v>0.7003535089</v>
      </c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idden="1">
      <c r="A6" s="242" t="s">
        <v>684</v>
      </c>
      <c r="B6" s="143">
        <v>122.35</v>
      </c>
      <c r="C6" s="143">
        <v>40.0</v>
      </c>
      <c r="D6" s="143">
        <v>689.99</v>
      </c>
      <c r="E6" s="143">
        <v>431.2</v>
      </c>
      <c r="F6" s="143">
        <v>786.22</v>
      </c>
      <c r="G6" s="143">
        <v>284.08</v>
      </c>
      <c r="H6" s="143">
        <v>248.15</v>
      </c>
      <c r="I6" s="143">
        <v>343.75</v>
      </c>
      <c r="J6" s="193">
        <v>366.94</v>
      </c>
      <c r="K6" s="193">
        <v>352.8</v>
      </c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242" t="s">
        <v>499</v>
      </c>
      <c r="B7" s="143">
        <v>58.65</v>
      </c>
      <c r="C7" s="143">
        <v>394.0</v>
      </c>
      <c r="D7" s="143">
        <v>871.0</v>
      </c>
      <c r="E7" s="143">
        <v>806.5</v>
      </c>
      <c r="F7" s="143">
        <v>751.3</v>
      </c>
      <c r="G7" s="143">
        <v>826.4</v>
      </c>
      <c r="H7" s="143">
        <v>785.1</v>
      </c>
      <c r="I7" s="143">
        <v>1280.4</v>
      </c>
      <c r="J7" s="193">
        <v>649.0</v>
      </c>
      <c r="K7" s="193">
        <v>1334.2</v>
      </c>
      <c r="L7" s="143">
        <v>2100.5</v>
      </c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53" t="s">
        <v>685</v>
      </c>
      <c r="B8" s="147">
        <f t="shared" ref="B8:L8" si="2">B7/B4</f>
        <v>0.01825965131</v>
      </c>
      <c r="C8" s="147">
        <f t="shared" si="2"/>
        <v>0.03519113969</v>
      </c>
      <c r="D8" s="147">
        <f t="shared" si="2"/>
        <v>0.04177257685</v>
      </c>
      <c r="E8" s="147">
        <f t="shared" si="2"/>
        <v>0.04034254901</v>
      </c>
      <c r="F8" s="147">
        <f t="shared" si="2"/>
        <v>0.02305421561</v>
      </c>
      <c r="G8" s="147">
        <f t="shared" si="2"/>
        <v>0.05578695109</v>
      </c>
      <c r="H8" s="147">
        <f t="shared" si="2"/>
        <v>0.0387210369</v>
      </c>
      <c r="I8" s="147">
        <f t="shared" si="2"/>
        <v>0.04288427208</v>
      </c>
      <c r="J8" s="147">
        <f t="shared" si="2"/>
        <v>0.01844137688</v>
      </c>
      <c r="K8" s="147">
        <f t="shared" si="2"/>
        <v>0.03498898563</v>
      </c>
      <c r="L8" s="147">
        <f t="shared" si="2"/>
        <v>0.03239618569</v>
      </c>
    </row>
    <row r="9" hidden="1">
      <c r="A9" s="242" t="s">
        <v>686</v>
      </c>
      <c r="B9" s="143">
        <f>B4-B6-B7</f>
        <v>3031</v>
      </c>
      <c r="C9" s="143">
        <v>10762.0</v>
      </c>
      <c r="D9" s="143">
        <v>19291.0</v>
      </c>
      <c r="E9" s="143">
        <v>18753.6</v>
      </c>
      <c r="F9" s="143">
        <v>31648.88</v>
      </c>
      <c r="G9" s="143">
        <v>13755.13</v>
      </c>
      <c r="H9" s="143">
        <v>19436.69</v>
      </c>
      <c r="I9" s="144">
        <f>28603.45+370.5</f>
        <v>28973.95</v>
      </c>
      <c r="J9" s="143">
        <v>29287.68</v>
      </c>
      <c r="K9" s="243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53" t="s">
        <v>687</v>
      </c>
      <c r="B10" s="244">
        <v>47.0</v>
      </c>
      <c r="C10" s="4">
        <v>147.0</v>
      </c>
      <c r="D10" s="4">
        <v>232.0</v>
      </c>
      <c r="E10" s="4">
        <v>123.0</v>
      </c>
      <c r="F10" s="4">
        <v>222.0</v>
      </c>
      <c r="G10" s="4">
        <v>23.0</v>
      </c>
      <c r="H10" s="4">
        <v>133.0</v>
      </c>
      <c r="I10" s="4">
        <v>245.0</v>
      </c>
      <c r="J10" s="8">
        <f>183+77</f>
        <v>260</v>
      </c>
      <c r="K10" s="8">
        <f>183+95</f>
        <v>278</v>
      </c>
      <c r="L10" s="137">
        <f>381+197</f>
        <v>578</v>
      </c>
    </row>
    <row r="11" hidden="1">
      <c r="A11" s="242"/>
      <c r="B11" s="143">
        <f>(B4-B6)/B10</f>
        <v>65.73723404</v>
      </c>
      <c r="C11" s="143">
        <v>63.46</v>
      </c>
      <c r="D11" s="143">
        <v>62.0</v>
      </c>
      <c r="E11" s="143">
        <v>67.0</v>
      </c>
      <c r="F11" s="143">
        <v>79.0</v>
      </c>
      <c r="G11" s="143">
        <v>65.0</v>
      </c>
      <c r="H11" s="143">
        <v>66.0</v>
      </c>
      <c r="I11" s="143">
        <v>66.0</v>
      </c>
      <c r="J11" s="212"/>
      <c r="K11" s="212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53"/>
      <c r="B12" s="244"/>
      <c r="J12" s="8"/>
      <c r="K12" s="8"/>
    </row>
    <row r="13">
      <c r="A13" s="242" t="s">
        <v>688</v>
      </c>
      <c r="B13" s="143">
        <v>0.0</v>
      </c>
      <c r="C13" s="143">
        <v>1827.0</v>
      </c>
      <c r="D13" s="143">
        <v>5843.0</v>
      </c>
      <c r="E13" s="143">
        <v>10252.0</v>
      </c>
      <c r="F13" s="143">
        <v>11128.0</v>
      </c>
      <c r="G13" s="143">
        <v>12992.0</v>
      </c>
      <c r="H13" s="143">
        <v>11512.0</v>
      </c>
      <c r="I13" s="143">
        <v>13564.0</v>
      </c>
      <c r="J13" s="193">
        <v>17055.0</v>
      </c>
      <c r="K13" s="193">
        <v>17777.0</v>
      </c>
      <c r="L13" s="143">
        <v>19865.0</v>
      </c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53" t="s">
        <v>685</v>
      </c>
      <c r="B14" s="147">
        <f t="shared" ref="B14:L14" si="3">B13/B4</f>
        <v>0</v>
      </c>
      <c r="C14" s="147">
        <f t="shared" si="3"/>
        <v>0.1631832797</v>
      </c>
      <c r="D14" s="147">
        <f t="shared" si="3"/>
        <v>0.280226368</v>
      </c>
      <c r="E14" s="147">
        <f t="shared" si="3"/>
        <v>0.512823078</v>
      </c>
      <c r="F14" s="147">
        <f t="shared" si="3"/>
        <v>0.3414711983</v>
      </c>
      <c r="G14" s="147">
        <f t="shared" si="3"/>
        <v>0.8770378371</v>
      </c>
      <c r="H14" s="147">
        <f t="shared" si="3"/>
        <v>0.5677704456</v>
      </c>
      <c r="I14" s="147">
        <f t="shared" si="3"/>
        <v>0.4542973028</v>
      </c>
      <c r="J14" s="147">
        <f t="shared" si="3"/>
        <v>0.4846189256</v>
      </c>
      <c r="K14" s="147">
        <f t="shared" si="3"/>
        <v>0.4661963705</v>
      </c>
      <c r="L14" s="147">
        <f t="shared" si="3"/>
        <v>0.3063795423</v>
      </c>
    </row>
    <row r="15">
      <c r="A15" s="242" t="s">
        <v>689</v>
      </c>
      <c r="B15" s="143">
        <f>B4-B13</f>
        <v>3212</v>
      </c>
      <c r="C15" s="143">
        <v>9329.0</v>
      </c>
      <c r="D15" s="143">
        <v>14328.0</v>
      </c>
      <c r="E15" s="143">
        <v>9435.0</v>
      </c>
      <c r="F15" s="143">
        <v>21278.0</v>
      </c>
      <c r="G15" s="143">
        <v>1590.0</v>
      </c>
      <c r="H15" s="143">
        <v>8710.0</v>
      </c>
      <c r="I15" s="143">
        <v>16333.0</v>
      </c>
      <c r="J15" s="193">
        <f>12882+5184</f>
        <v>18066</v>
      </c>
      <c r="K15" s="212">
        <f>15424+6272</f>
        <v>21696</v>
      </c>
      <c r="L15" s="144">
        <f>33570+13504</f>
        <v>47074</v>
      </c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53" t="s">
        <v>685</v>
      </c>
      <c r="B16" s="147">
        <f t="shared" ref="B16:L16" si="4">B15/B4</f>
        <v>1</v>
      </c>
      <c r="C16" s="147">
        <f t="shared" si="4"/>
        <v>0.8332440157</v>
      </c>
      <c r="D16" s="147">
        <f t="shared" si="4"/>
        <v>0.6871612872</v>
      </c>
      <c r="E16" s="147">
        <f t="shared" si="4"/>
        <v>0.4719553006</v>
      </c>
      <c r="F16" s="147">
        <f t="shared" si="4"/>
        <v>0.652931718</v>
      </c>
      <c r="G16" s="147">
        <f t="shared" si="4"/>
        <v>0.1073345259</v>
      </c>
      <c r="H16" s="147">
        <f t="shared" si="4"/>
        <v>0.429576145</v>
      </c>
      <c r="I16" s="147">
        <f t="shared" si="4"/>
        <v>0.5470390627</v>
      </c>
      <c r="J16" s="147">
        <f t="shared" si="4"/>
        <v>0.5133465558</v>
      </c>
      <c r="K16" s="147">
        <f t="shared" si="4"/>
        <v>0.568970943</v>
      </c>
      <c r="L16" s="147">
        <f t="shared" si="4"/>
        <v>0.7260262057</v>
      </c>
    </row>
    <row r="17" ht="2.25" customHeight="1">
      <c r="A17" s="53"/>
      <c r="B17" s="244"/>
      <c r="J17" s="8"/>
      <c r="K17" s="8"/>
    </row>
    <row r="18">
      <c r="A18" s="241" t="s">
        <v>690</v>
      </c>
      <c r="B18" s="244"/>
      <c r="J18" s="8"/>
      <c r="K18" s="8"/>
    </row>
    <row r="19">
      <c r="A19" s="242" t="s">
        <v>691</v>
      </c>
      <c r="B19" s="143">
        <f>B26+B33+B40</f>
        <v>6621.67</v>
      </c>
      <c r="C19" s="143">
        <v>11867.0</v>
      </c>
      <c r="D19" s="143">
        <v>14953.21</v>
      </c>
      <c r="E19" s="143">
        <v>10422.0</v>
      </c>
      <c r="F19" s="143">
        <v>21940.0</v>
      </c>
      <c r="G19" s="143">
        <v>368.0</v>
      </c>
      <c r="H19" s="143">
        <v>14240.0</v>
      </c>
      <c r="I19" s="143">
        <v>26465.0</v>
      </c>
      <c r="J19" s="212">
        <f>23614+615.83
</f>
        <v>24229.83</v>
      </c>
      <c r="K19" s="212">
        <f>21230+1175.98</f>
        <v>22405.98</v>
      </c>
      <c r="L19" s="144">
        <f>50148+1005.71</f>
        <v>51153.71</v>
      </c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53" t="s">
        <v>692</v>
      </c>
      <c r="B20" s="148">
        <f>B4/B19</f>
        <v>0.485074007</v>
      </c>
      <c r="C20" s="147">
        <v>0.79</v>
      </c>
      <c r="D20" s="148">
        <v>0.96</v>
      </c>
      <c r="E20" s="148">
        <v>0.91</v>
      </c>
      <c r="F20" s="148">
        <v>0.97</v>
      </c>
      <c r="G20" s="148">
        <v>4.32</v>
      </c>
      <c r="H20" s="148">
        <v>0.61</v>
      </c>
      <c r="I20" s="148">
        <v>0.62</v>
      </c>
      <c r="J20" s="148">
        <f t="shared" ref="J20:L20" si="5">J15/J19</f>
        <v>0.7456098536</v>
      </c>
      <c r="K20" s="148">
        <f t="shared" si="5"/>
        <v>0.9683129236</v>
      </c>
      <c r="L20" s="148">
        <f t="shared" si="5"/>
        <v>0.9202460584</v>
      </c>
    </row>
    <row r="21">
      <c r="A21" s="53" t="s">
        <v>693</v>
      </c>
      <c r="B21" s="146">
        <f>B19/B4</f>
        <v>2.061541096</v>
      </c>
      <c r="C21" s="148">
        <v>1.06</v>
      </c>
      <c r="D21" s="148">
        <v>0.74</v>
      </c>
      <c r="E21" s="148">
        <v>0.53</v>
      </c>
      <c r="F21" s="148">
        <v>0.68</v>
      </c>
      <c r="G21" s="148">
        <v>0.03</v>
      </c>
      <c r="H21" s="148">
        <v>0.7</v>
      </c>
      <c r="I21" s="148">
        <v>0.88</v>
      </c>
      <c r="J21" s="213">
        <f t="shared" ref="J21:L21" si="6">J19/J4</f>
        <v>0.688492183</v>
      </c>
      <c r="K21" s="213">
        <f t="shared" si="6"/>
        <v>0.5875899507</v>
      </c>
      <c r="L21" s="213">
        <f t="shared" si="6"/>
        <v>0.7889479113</v>
      </c>
    </row>
    <row r="22">
      <c r="A22" s="242" t="s">
        <v>694</v>
      </c>
      <c r="B22" s="143">
        <f>B19/B10</f>
        <v>140.8865957</v>
      </c>
      <c r="C22" s="143">
        <v>80.7</v>
      </c>
      <c r="D22" s="143">
        <v>64.5</v>
      </c>
      <c r="E22" s="143">
        <v>84.7</v>
      </c>
      <c r="F22" s="143">
        <v>98.8</v>
      </c>
      <c r="G22" s="143">
        <v>16.0</v>
      </c>
      <c r="H22" s="143">
        <v>107.1</v>
      </c>
      <c r="I22" s="143">
        <v>106.8</v>
      </c>
      <c r="J22" s="143">
        <f t="shared" ref="J22:L22" si="7">J19/J10</f>
        <v>93.19165385</v>
      </c>
      <c r="K22" s="143">
        <f t="shared" si="7"/>
        <v>80.59705036</v>
      </c>
      <c r="L22" s="143">
        <f t="shared" si="7"/>
        <v>88.50122837</v>
      </c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hidden="1">
      <c r="A23" s="53"/>
      <c r="B23" s="244"/>
      <c r="J23" s="8"/>
      <c r="K23" s="8"/>
    </row>
    <row r="24" hidden="1">
      <c r="A24" s="241" t="s">
        <v>118</v>
      </c>
      <c r="J24" s="8"/>
      <c r="K24" s="8"/>
    </row>
    <row r="25" hidden="1">
      <c r="A25" s="242" t="s">
        <v>695</v>
      </c>
      <c r="B25" s="143">
        <v>2384.0</v>
      </c>
      <c r="C25" s="143">
        <v>4527.0</v>
      </c>
      <c r="D25" s="143">
        <v>6395.0</v>
      </c>
      <c r="E25" s="143">
        <v>6345.0</v>
      </c>
      <c r="F25" s="143">
        <v>16826.48</v>
      </c>
      <c r="G25" s="143">
        <v>301.2</v>
      </c>
      <c r="H25" s="143">
        <v>6871.85</v>
      </c>
      <c r="I25" s="143">
        <v>10855.75</v>
      </c>
      <c r="J25" s="212"/>
      <c r="K25" s="212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idden="1">
      <c r="A26" s="242" t="s">
        <v>696</v>
      </c>
      <c r="B26" s="143">
        <v>6447.57</v>
      </c>
      <c r="C26" s="143">
        <v>8420.44</v>
      </c>
      <c r="D26" s="143">
        <v>8034.19</v>
      </c>
      <c r="E26" s="143">
        <v>10099.88</v>
      </c>
      <c r="F26" s="143">
        <v>21440.36</v>
      </c>
      <c r="G26" s="143">
        <v>205.4</v>
      </c>
      <c r="H26" s="143">
        <v>13386.35</v>
      </c>
      <c r="I26" s="143">
        <v>24348.82</v>
      </c>
      <c r="J26" s="212"/>
      <c r="K26" s="212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idden="1">
      <c r="A27" s="53" t="s">
        <v>697</v>
      </c>
      <c r="B27" s="146">
        <f t="shared" ref="B27:I27" si="8">B25/B26</f>
        <v>0.3697517049</v>
      </c>
      <c r="C27" s="146">
        <f t="shared" si="8"/>
        <v>0.5376203619</v>
      </c>
      <c r="D27" s="146">
        <f t="shared" si="8"/>
        <v>0.7959732095</v>
      </c>
      <c r="E27" s="146">
        <f t="shared" si="8"/>
        <v>0.6282252858</v>
      </c>
      <c r="F27" s="146">
        <f t="shared" si="8"/>
        <v>0.7848039865</v>
      </c>
      <c r="G27" s="146">
        <f t="shared" si="8"/>
        <v>1.466407011</v>
      </c>
      <c r="H27" s="146">
        <f t="shared" si="8"/>
        <v>0.5133475518</v>
      </c>
      <c r="I27" s="146">
        <f t="shared" si="8"/>
        <v>0.4458429608</v>
      </c>
      <c r="J27" s="8"/>
      <c r="K27" s="8"/>
    </row>
    <row r="28" hidden="1">
      <c r="A28" s="53" t="s">
        <v>698</v>
      </c>
      <c r="B28" s="4">
        <v>42.0</v>
      </c>
      <c r="C28" s="4">
        <v>72.0</v>
      </c>
      <c r="D28" s="4">
        <v>102.0</v>
      </c>
      <c r="E28" s="4">
        <v>81.0</v>
      </c>
      <c r="F28" s="4">
        <v>157.0</v>
      </c>
      <c r="G28" s="4">
        <v>2.0</v>
      </c>
      <c r="H28" s="4">
        <v>102.0</v>
      </c>
      <c r="I28" s="4">
        <v>163.0</v>
      </c>
      <c r="J28" s="8"/>
      <c r="K28" s="8"/>
    </row>
    <row r="29" hidden="1">
      <c r="A29" s="242" t="s">
        <v>699</v>
      </c>
      <c r="B29" s="144">
        <f t="shared" ref="B29:I29" si="9">B26/B28</f>
        <v>153.5135714</v>
      </c>
      <c r="C29" s="144">
        <f t="shared" si="9"/>
        <v>116.9505556</v>
      </c>
      <c r="D29" s="144">
        <f t="shared" si="9"/>
        <v>78.76656863</v>
      </c>
      <c r="E29" s="144">
        <f t="shared" si="9"/>
        <v>124.6898765</v>
      </c>
      <c r="F29" s="144">
        <f t="shared" si="9"/>
        <v>136.5628025</v>
      </c>
      <c r="G29" s="144">
        <f t="shared" si="9"/>
        <v>102.7</v>
      </c>
      <c r="H29" s="144">
        <f t="shared" si="9"/>
        <v>131.2387255</v>
      </c>
      <c r="I29" s="144">
        <f t="shared" si="9"/>
        <v>149.3792638</v>
      </c>
      <c r="J29" s="212"/>
      <c r="K29" s="212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idden="1">
      <c r="A30" s="53"/>
      <c r="J30" s="8"/>
      <c r="K30" s="8"/>
    </row>
    <row r="31" hidden="1">
      <c r="A31" s="241" t="s">
        <v>113</v>
      </c>
      <c r="J31" s="8"/>
      <c r="K31" s="8"/>
    </row>
    <row r="32" hidden="1">
      <c r="A32" s="242" t="s">
        <v>695</v>
      </c>
      <c r="B32" s="143">
        <v>0.0</v>
      </c>
      <c r="C32" s="143">
        <v>689.0</v>
      </c>
      <c r="D32" s="143">
        <v>556.0</v>
      </c>
      <c r="E32" s="143">
        <v>748.0</v>
      </c>
      <c r="F32" s="143">
        <v>1339.2</v>
      </c>
      <c r="G32" s="143">
        <v>319.8</v>
      </c>
      <c r="H32" s="143">
        <v>423.0</v>
      </c>
      <c r="I32" s="143">
        <v>1201.0</v>
      </c>
      <c r="J32" s="212"/>
      <c r="K32" s="212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idden="1">
      <c r="A33" s="242" t="s">
        <v>696</v>
      </c>
      <c r="B33" s="143">
        <v>37.69</v>
      </c>
      <c r="C33" s="143">
        <v>304.04</v>
      </c>
      <c r="D33" s="143">
        <v>295.04</v>
      </c>
      <c r="E33" s="143">
        <v>321.73</v>
      </c>
      <c r="F33" s="143">
        <v>500.12</v>
      </c>
      <c r="G33" s="143">
        <v>162.57</v>
      </c>
      <c r="H33" s="143">
        <v>853.46</v>
      </c>
      <c r="I33" s="143">
        <v>1816.03</v>
      </c>
      <c r="J33" s="212"/>
      <c r="K33" s="212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idden="1">
      <c r="A34" s="53" t="s">
        <v>697</v>
      </c>
      <c r="B34" s="146">
        <f t="shared" ref="B34:I34" si="10">B32/B33</f>
        <v>0</v>
      </c>
      <c r="C34" s="146">
        <f t="shared" si="10"/>
        <v>2.266149191</v>
      </c>
      <c r="D34" s="146">
        <f t="shared" si="10"/>
        <v>1.884490239</v>
      </c>
      <c r="E34" s="146">
        <f t="shared" si="10"/>
        <v>2.324930843</v>
      </c>
      <c r="F34" s="146">
        <f t="shared" si="10"/>
        <v>2.677757338</v>
      </c>
      <c r="G34" s="146">
        <f t="shared" si="10"/>
        <v>1.967152611</v>
      </c>
      <c r="H34" s="146">
        <f t="shared" si="10"/>
        <v>0.495629555</v>
      </c>
      <c r="I34" s="146">
        <f t="shared" si="10"/>
        <v>0.6613326872</v>
      </c>
      <c r="J34" s="8"/>
      <c r="K34" s="8"/>
    </row>
    <row r="35" hidden="1">
      <c r="A35" s="53" t="s">
        <v>698</v>
      </c>
      <c r="B35" s="4">
        <v>0.0</v>
      </c>
      <c r="C35" s="4">
        <v>10.0</v>
      </c>
      <c r="D35" s="4">
        <v>9.0</v>
      </c>
      <c r="E35" s="4">
        <v>11.0</v>
      </c>
      <c r="F35" s="4">
        <v>20.0</v>
      </c>
      <c r="G35" s="4">
        <v>5.0</v>
      </c>
      <c r="H35" s="4">
        <v>7.0</v>
      </c>
      <c r="I35" s="4">
        <v>18.0</v>
      </c>
      <c r="J35" s="8"/>
      <c r="K35" s="8"/>
    </row>
    <row r="36" hidden="1">
      <c r="A36" s="242" t="s">
        <v>699</v>
      </c>
      <c r="B36" s="144" t="str">
        <f t="shared" ref="B36:I36" si="11">B33/B35</f>
        <v>#DIV/0!</v>
      </c>
      <c r="C36" s="144">
        <f t="shared" si="11"/>
        <v>30.404</v>
      </c>
      <c r="D36" s="144">
        <f t="shared" si="11"/>
        <v>32.78222222</v>
      </c>
      <c r="E36" s="144">
        <f t="shared" si="11"/>
        <v>29.24818182</v>
      </c>
      <c r="F36" s="144">
        <f t="shared" si="11"/>
        <v>25.006</v>
      </c>
      <c r="G36" s="144">
        <f t="shared" si="11"/>
        <v>32.514</v>
      </c>
      <c r="H36" s="144">
        <f t="shared" si="11"/>
        <v>121.9228571</v>
      </c>
      <c r="I36" s="144">
        <f t="shared" si="11"/>
        <v>100.8905556</v>
      </c>
      <c r="J36" s="212"/>
      <c r="K36" s="212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idden="1">
      <c r="A37" s="56"/>
      <c r="J37" s="8"/>
      <c r="K37" s="8"/>
    </row>
    <row r="38" hidden="1">
      <c r="A38" s="241" t="s">
        <v>700</v>
      </c>
      <c r="J38" s="8"/>
      <c r="K38" s="8"/>
    </row>
    <row r="39" hidden="1">
      <c r="A39" s="242" t="s">
        <v>701</v>
      </c>
      <c r="B39" s="143">
        <v>0.0</v>
      </c>
      <c r="C39" s="143">
        <v>2962.0</v>
      </c>
      <c r="D39" s="143">
        <v>4838.01</v>
      </c>
      <c r="E39" s="143">
        <v>295.9</v>
      </c>
      <c r="F39" s="143">
        <v>0.0</v>
      </c>
      <c r="G39" s="143">
        <v>0.0</v>
      </c>
      <c r="H39" s="143">
        <v>0.0</v>
      </c>
      <c r="I39" s="144"/>
      <c r="J39" s="212"/>
      <c r="K39" s="212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idden="1">
      <c r="A40" s="242" t="s">
        <v>696</v>
      </c>
      <c r="B40" s="143">
        <v>136.41</v>
      </c>
      <c r="C40" s="143">
        <v>3142.97</v>
      </c>
      <c r="D40" s="143">
        <v>6623.98</v>
      </c>
      <c r="E40" s="143">
        <v>0.0</v>
      </c>
      <c r="F40" s="143">
        <v>0.0</v>
      </c>
      <c r="G40" s="143">
        <v>0.0</v>
      </c>
      <c r="H40" s="143">
        <v>0.0</v>
      </c>
      <c r="I40" s="144"/>
      <c r="J40" s="212"/>
      <c r="K40" s="212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idden="1">
      <c r="A41" s="53" t="s">
        <v>697</v>
      </c>
      <c r="B41" s="146">
        <f t="shared" ref="B41:H41" si="12">B39/B40</f>
        <v>0</v>
      </c>
      <c r="C41" s="146">
        <f t="shared" si="12"/>
        <v>0.942420704</v>
      </c>
      <c r="D41" s="146">
        <f t="shared" si="12"/>
        <v>0.730378111</v>
      </c>
      <c r="E41" s="146" t="str">
        <f t="shared" si="12"/>
        <v>#DIV/0!</v>
      </c>
      <c r="F41" s="146" t="str">
        <f t="shared" si="12"/>
        <v>#DIV/0!</v>
      </c>
      <c r="G41" s="146" t="str">
        <f t="shared" si="12"/>
        <v>#DIV/0!</v>
      </c>
      <c r="H41" s="146" t="str">
        <f t="shared" si="12"/>
        <v>#DIV/0!</v>
      </c>
      <c r="J41" s="8"/>
      <c r="K41" s="8"/>
    </row>
    <row r="42" hidden="1">
      <c r="A42" s="53" t="s">
        <v>702</v>
      </c>
      <c r="B42" s="4">
        <v>0.0</v>
      </c>
      <c r="C42" s="4">
        <v>46.0</v>
      </c>
      <c r="D42" s="4">
        <v>80.0</v>
      </c>
      <c r="E42" s="4">
        <v>2.0</v>
      </c>
      <c r="F42" s="4">
        <v>0.0</v>
      </c>
      <c r="G42" s="4">
        <v>0.0</v>
      </c>
      <c r="H42" s="4">
        <v>0.0</v>
      </c>
      <c r="J42" s="8"/>
      <c r="K42" s="8"/>
    </row>
    <row r="43" hidden="1">
      <c r="A43" s="242" t="s">
        <v>699</v>
      </c>
      <c r="B43" s="144" t="str">
        <f t="shared" ref="B43:H43" si="13">B40/B42</f>
        <v>#DIV/0!</v>
      </c>
      <c r="C43" s="144">
        <f t="shared" si="13"/>
        <v>68.32543478</v>
      </c>
      <c r="D43" s="144">
        <f t="shared" si="13"/>
        <v>82.79975</v>
      </c>
      <c r="E43" s="144">
        <f t="shared" si="13"/>
        <v>0</v>
      </c>
      <c r="F43" s="144" t="str">
        <f t="shared" si="13"/>
        <v>#DIV/0!</v>
      </c>
      <c r="G43" s="144" t="str">
        <f t="shared" si="13"/>
        <v>#DIV/0!</v>
      </c>
      <c r="H43" s="144" t="str">
        <f t="shared" si="13"/>
        <v>#DIV/0!</v>
      </c>
      <c r="I43" s="144"/>
      <c r="J43" s="212"/>
      <c r="K43" s="212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.5" hidden="1" customHeight="1">
      <c r="A44" s="53"/>
      <c r="J44" s="8"/>
      <c r="K44" s="8"/>
    </row>
    <row r="45" hidden="1">
      <c r="A45" s="241" t="s">
        <v>703</v>
      </c>
      <c r="C45" s="4">
        <v>144.0</v>
      </c>
      <c r="D45" s="4">
        <v>263.0</v>
      </c>
      <c r="E45" s="4">
        <v>271.0</v>
      </c>
      <c r="F45" s="4">
        <v>323.0</v>
      </c>
      <c r="G45" s="4">
        <v>287.0</v>
      </c>
      <c r="H45" s="4">
        <v>336.0</v>
      </c>
      <c r="I45" s="4">
        <v>434.0</v>
      </c>
      <c r="J45" s="8"/>
      <c r="K45" s="8"/>
    </row>
    <row r="46" hidden="1">
      <c r="A46" s="245" t="s">
        <v>506</v>
      </c>
      <c r="B46" s="144"/>
      <c r="C46" s="143">
        <v>8770.0</v>
      </c>
      <c r="D46" s="143">
        <v>15588.25</v>
      </c>
      <c r="E46" s="143">
        <v>16025.45</v>
      </c>
      <c r="F46" s="143">
        <v>18776.85</v>
      </c>
      <c r="G46" s="143">
        <v>16738.17</v>
      </c>
      <c r="H46" s="143">
        <v>20022.17</v>
      </c>
      <c r="I46" s="143">
        <v>25591.2</v>
      </c>
      <c r="J46" s="212"/>
      <c r="K46" s="212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idden="1">
      <c r="A47" s="150" t="s">
        <v>493</v>
      </c>
      <c r="B47" s="147"/>
      <c r="C47" s="147"/>
      <c r="D47" s="146">
        <f t="shared" ref="D47:I47" si="14">(D46-C46)/C46</f>
        <v>0.7774515393</v>
      </c>
      <c r="E47" s="146">
        <f t="shared" si="14"/>
        <v>0.02804676599</v>
      </c>
      <c r="F47" s="146">
        <f t="shared" si="14"/>
        <v>0.1716894065</v>
      </c>
      <c r="G47" s="146">
        <f t="shared" si="14"/>
        <v>-0.1085741219</v>
      </c>
      <c r="H47" s="146">
        <f t="shared" si="14"/>
        <v>0.1961982702</v>
      </c>
      <c r="I47" s="146">
        <f t="shared" si="14"/>
        <v>0.2781431783</v>
      </c>
      <c r="J47" s="246"/>
      <c r="K47" s="2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ht="1.5" hidden="1" customHeight="1">
      <c r="A48" s="247"/>
      <c r="B48" s="248"/>
      <c r="C48" s="248"/>
      <c r="D48" s="248"/>
      <c r="E48" s="248"/>
      <c r="F48" s="12"/>
      <c r="G48" s="12"/>
      <c r="H48" s="12"/>
      <c r="I48" s="12"/>
      <c r="J48" s="8"/>
      <c r="K48" s="8"/>
    </row>
    <row r="49" hidden="1">
      <c r="A49" s="53" t="s">
        <v>704</v>
      </c>
      <c r="B49" s="249">
        <v>0.6889</v>
      </c>
      <c r="C49" s="147">
        <v>0.6967</v>
      </c>
      <c r="D49" s="249">
        <v>0.6879</v>
      </c>
      <c r="E49" s="147">
        <v>0.619</v>
      </c>
      <c r="F49" s="249">
        <v>0.7778</v>
      </c>
      <c r="G49" s="147">
        <v>0.7308</v>
      </c>
      <c r="H49" s="190"/>
      <c r="J49" s="8"/>
      <c r="K49" s="8"/>
      <c r="L49" s="4" t="s">
        <v>705</v>
      </c>
    </row>
    <row r="50" hidden="1">
      <c r="A50" s="242" t="s">
        <v>706</v>
      </c>
      <c r="B50" s="250">
        <v>104.66</v>
      </c>
      <c r="C50" s="143">
        <v>97.25</v>
      </c>
      <c r="D50" s="250">
        <v>92.54</v>
      </c>
      <c r="E50" s="143">
        <v>100.58</v>
      </c>
      <c r="F50" s="250">
        <v>106.87</v>
      </c>
      <c r="G50" s="143">
        <v>93.28</v>
      </c>
      <c r="H50" s="251"/>
      <c r="I50" s="144"/>
      <c r="J50" s="212"/>
      <c r="K50" s="212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idden="1">
      <c r="A51" s="53" t="s">
        <v>707</v>
      </c>
      <c r="B51" s="252">
        <f>B50/$B$22</f>
        <v>0.7428669807</v>
      </c>
      <c r="C51" s="253">
        <f>C50/$C$22</f>
        <v>1.205080545</v>
      </c>
      <c r="D51" s="252">
        <f>D50/$D$22</f>
        <v>1.434728682</v>
      </c>
      <c r="E51" s="253">
        <f>E50/$E$22</f>
        <v>1.187485242</v>
      </c>
      <c r="F51" s="254">
        <f>F50/$F$22</f>
        <v>1.081680162</v>
      </c>
      <c r="G51" s="137">
        <f>G50/$G$22</f>
        <v>5.83</v>
      </c>
      <c r="H51" s="190"/>
      <c r="J51" s="8"/>
      <c r="K51" s="8"/>
    </row>
    <row r="52" hidden="1">
      <c r="A52" s="56"/>
      <c r="B52" s="255"/>
      <c r="D52" s="255"/>
      <c r="F52" s="255"/>
      <c r="H52" s="190"/>
      <c r="J52" s="8"/>
      <c r="K52" s="8"/>
    </row>
    <row r="53" hidden="1">
      <c r="A53" s="53" t="s">
        <v>708</v>
      </c>
      <c r="B53" s="249">
        <v>0.4889</v>
      </c>
      <c r="C53" s="147">
        <v>0.5656</v>
      </c>
      <c r="D53" s="249">
        <v>0.5456</v>
      </c>
      <c r="E53" s="147">
        <v>0.5119</v>
      </c>
      <c r="F53" s="249">
        <v>0.6068</v>
      </c>
      <c r="H53" s="190"/>
      <c r="J53" s="8"/>
      <c r="K53" s="8"/>
    </row>
    <row r="54" hidden="1">
      <c r="A54" s="242" t="s">
        <v>709</v>
      </c>
      <c r="B54" s="250">
        <v>130.15</v>
      </c>
      <c r="C54" s="143">
        <v>121.79</v>
      </c>
      <c r="D54" s="250">
        <v>119.0</v>
      </c>
      <c r="E54" s="143">
        <v>125.7</v>
      </c>
      <c r="F54" s="250">
        <v>141.75</v>
      </c>
      <c r="G54" s="144"/>
      <c r="H54" s="251"/>
      <c r="I54" s="144"/>
      <c r="J54" s="212"/>
      <c r="K54" s="212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idden="1">
      <c r="A55" s="53" t="s">
        <v>710</v>
      </c>
      <c r="B55" s="252">
        <f>B54/$B$22</f>
        <v>0.9237926384</v>
      </c>
      <c r="C55" s="253">
        <f>C54/$C$22</f>
        <v>1.509169765</v>
      </c>
      <c r="D55" s="252">
        <f>D54/$D$22</f>
        <v>1.84496124</v>
      </c>
      <c r="E55" s="253">
        <f>E54/$E$22</f>
        <v>1.484061393</v>
      </c>
      <c r="F55" s="254">
        <f>F54/$F$22</f>
        <v>1.434716599</v>
      </c>
      <c r="H55" s="190"/>
      <c r="J55" s="8"/>
      <c r="K55" s="8"/>
    </row>
    <row r="56" hidden="1">
      <c r="A56" s="56"/>
      <c r="B56" s="255"/>
      <c r="D56" s="255"/>
      <c r="F56" s="255"/>
      <c r="H56" s="190"/>
      <c r="J56" s="8"/>
      <c r="K56" s="8"/>
    </row>
    <row r="57" hidden="1">
      <c r="A57" s="53" t="s">
        <v>711</v>
      </c>
      <c r="B57" s="249">
        <v>0.3556</v>
      </c>
      <c r="C57" s="147">
        <v>0.459</v>
      </c>
      <c r="D57" s="249">
        <v>0.4277</v>
      </c>
      <c r="E57" s="147">
        <v>0.4286</v>
      </c>
      <c r="F57" s="255"/>
      <c r="H57" s="190"/>
      <c r="J57" s="8"/>
      <c r="K57" s="8"/>
    </row>
    <row r="58" hidden="1">
      <c r="A58" s="242" t="s">
        <v>712</v>
      </c>
      <c r="B58" s="250">
        <v>142.73</v>
      </c>
      <c r="C58" s="143">
        <v>139.2</v>
      </c>
      <c r="D58" s="250">
        <v>142.42</v>
      </c>
      <c r="E58" s="143">
        <v>152.67</v>
      </c>
      <c r="F58" s="256"/>
      <c r="G58" s="144"/>
      <c r="H58" s="251"/>
      <c r="I58" s="144"/>
      <c r="J58" s="212"/>
      <c r="K58" s="212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idden="1">
      <c r="A59" s="53" t="s">
        <v>713</v>
      </c>
      <c r="B59" s="252">
        <f>B58/$B$22</f>
        <v>1.013084313</v>
      </c>
      <c r="C59" s="253">
        <f>C58/$C$22</f>
        <v>1.724907063</v>
      </c>
      <c r="D59" s="252">
        <f>D58/$D$22</f>
        <v>2.208062016</v>
      </c>
      <c r="E59" s="253">
        <f>E58/$E$22</f>
        <v>1.802479339</v>
      </c>
      <c r="F59" s="255"/>
      <c r="H59" s="190"/>
      <c r="J59" s="8"/>
      <c r="K59" s="8"/>
    </row>
    <row r="60" hidden="1">
      <c r="A60" s="56"/>
      <c r="B60" s="255"/>
      <c r="D60" s="255"/>
      <c r="E60" s="257"/>
      <c r="F60" s="255"/>
      <c r="H60" s="190"/>
      <c r="J60" s="8"/>
      <c r="K60" s="8"/>
    </row>
    <row r="61" hidden="1">
      <c r="A61" s="53" t="s">
        <v>714</v>
      </c>
      <c r="B61" s="249">
        <v>0.2889</v>
      </c>
      <c r="C61" s="147">
        <v>0.4098</v>
      </c>
      <c r="D61" s="249">
        <v>0.3526</v>
      </c>
      <c r="F61" s="255"/>
      <c r="H61" s="190"/>
      <c r="J61" s="8"/>
      <c r="K61" s="8"/>
    </row>
    <row r="62" hidden="1">
      <c r="A62" s="242" t="s">
        <v>715</v>
      </c>
      <c r="B62" s="250">
        <v>151.93</v>
      </c>
      <c r="C62" s="143">
        <v>154.36</v>
      </c>
      <c r="D62" s="250">
        <v>155.04</v>
      </c>
      <c r="E62" s="144"/>
      <c r="F62" s="256"/>
      <c r="G62" s="144"/>
      <c r="H62" s="251"/>
      <c r="I62" s="144"/>
      <c r="J62" s="212"/>
      <c r="K62" s="212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idden="1">
      <c r="A63" s="53" t="s">
        <v>716</v>
      </c>
      <c r="B63" s="252">
        <f>B62/$B$22</f>
        <v>1.07838506</v>
      </c>
      <c r="C63" s="253">
        <f>C62/$C$22</f>
        <v>1.912763321</v>
      </c>
      <c r="D63" s="252">
        <f>D62/$D$22</f>
        <v>2.40372093</v>
      </c>
      <c r="F63" s="255"/>
      <c r="H63" s="190"/>
      <c r="J63" s="8"/>
      <c r="K63" s="8"/>
    </row>
    <row r="64" hidden="1">
      <c r="A64" s="56"/>
      <c r="B64" s="255"/>
      <c r="D64" s="255"/>
      <c r="F64" s="255"/>
      <c r="H64" s="190"/>
      <c r="J64" s="8"/>
      <c r="K64" s="8"/>
    </row>
    <row r="65" hidden="1">
      <c r="A65" s="53" t="s">
        <v>717</v>
      </c>
      <c r="B65" s="249">
        <v>0.2667</v>
      </c>
      <c r="C65" s="147">
        <v>0.3525</v>
      </c>
      <c r="D65" s="255"/>
      <c r="F65" s="255"/>
      <c r="H65" s="190"/>
      <c r="J65" s="8"/>
      <c r="K65" s="8"/>
    </row>
    <row r="66" hidden="1">
      <c r="A66" s="242" t="s">
        <v>718</v>
      </c>
      <c r="B66" s="250">
        <v>159.59</v>
      </c>
      <c r="C66" s="143">
        <v>167.02</v>
      </c>
      <c r="D66" s="250"/>
      <c r="E66" s="144"/>
      <c r="F66" s="256"/>
      <c r="G66" s="144"/>
      <c r="H66" s="251"/>
      <c r="I66" s="144"/>
      <c r="J66" s="212"/>
      <c r="K66" s="212"/>
      <c r="L66" s="143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idden="1">
      <c r="A67" s="53" t="s">
        <v>719</v>
      </c>
      <c r="B67" s="258">
        <f>B66/$B$22</f>
        <v>1.13275503</v>
      </c>
      <c r="C67" s="253">
        <f>C66/$C$22</f>
        <v>2.069640644</v>
      </c>
      <c r="D67" s="190"/>
      <c r="F67" s="259"/>
      <c r="H67" s="190"/>
      <c r="J67" s="8"/>
      <c r="K67" s="8"/>
    </row>
    <row r="68" hidden="1">
      <c r="A68" s="56"/>
      <c r="B68" s="190"/>
      <c r="D68" s="190"/>
      <c r="F68" s="190"/>
      <c r="H68" s="190"/>
      <c r="J68" s="8"/>
      <c r="K68" s="8"/>
    </row>
    <row r="69" hidden="1">
      <c r="A69" s="53" t="s">
        <v>720</v>
      </c>
      <c r="B69" s="260">
        <v>0.2667</v>
      </c>
      <c r="D69" s="261"/>
      <c r="F69" s="262"/>
      <c r="G69" s="144"/>
      <c r="H69" s="190"/>
      <c r="I69" s="146"/>
      <c r="J69" s="8"/>
      <c r="K69" s="8"/>
    </row>
    <row r="70" hidden="1">
      <c r="A70" s="53" t="s">
        <v>721</v>
      </c>
      <c r="B70" s="263">
        <v>167.26</v>
      </c>
      <c r="D70" s="261"/>
      <c r="F70" s="262"/>
      <c r="G70" s="144"/>
      <c r="H70" s="190"/>
      <c r="I70" s="146"/>
      <c r="J70" s="212"/>
      <c r="K70" s="212"/>
    </row>
    <row r="71" hidden="1">
      <c r="A71" s="53" t="s">
        <v>722</v>
      </c>
      <c r="B71" s="258">
        <f>B70/$B$22</f>
        <v>1.187195979</v>
      </c>
      <c r="D71" s="190"/>
      <c r="F71" s="264"/>
      <c r="G71" s="265"/>
      <c r="H71" s="190"/>
      <c r="I71" s="266"/>
      <c r="J71" s="8"/>
      <c r="K71" s="8"/>
    </row>
    <row r="72" hidden="1">
      <c r="A72" s="56"/>
      <c r="F72" s="267"/>
      <c r="J72" s="8"/>
      <c r="K72" s="8"/>
    </row>
    <row r="73" hidden="1">
      <c r="A73" s="56"/>
      <c r="D73" s="268"/>
      <c r="J73" s="8"/>
      <c r="K73" s="8"/>
    </row>
    <row r="74">
      <c r="A74" s="56"/>
      <c r="J74" s="8"/>
      <c r="K74" s="8"/>
    </row>
    <row r="75">
      <c r="A75" s="56"/>
      <c r="J75" s="8"/>
      <c r="K75" s="8"/>
    </row>
    <row r="76">
      <c r="A76" s="56"/>
      <c r="C76" s="269"/>
      <c r="D76" s="269"/>
      <c r="J76" s="8"/>
      <c r="K76" s="8"/>
    </row>
    <row r="77">
      <c r="A77" s="56"/>
      <c r="F77" s="121"/>
      <c r="J77" s="8"/>
      <c r="K77" s="8"/>
    </row>
    <row r="78">
      <c r="A78" s="56"/>
      <c r="J78" s="8"/>
      <c r="K78" s="8"/>
    </row>
    <row r="79">
      <c r="A79" s="56"/>
      <c r="B79" s="270"/>
      <c r="D79" s="244"/>
      <c r="F79" s="146"/>
      <c r="G79" s="144"/>
      <c r="I79" s="147"/>
      <c r="J79" s="212"/>
      <c r="K79" s="8"/>
    </row>
    <row r="80">
      <c r="A80" s="56"/>
      <c r="B80" s="270"/>
      <c r="D80" s="244"/>
      <c r="F80" s="146"/>
      <c r="G80" s="144"/>
      <c r="I80" s="147"/>
      <c r="J80" s="212"/>
      <c r="K80" s="8"/>
    </row>
    <row r="81">
      <c r="A81" s="56"/>
      <c r="F81" s="265"/>
      <c r="G81" s="265"/>
      <c r="I81" s="266"/>
      <c r="J81" s="271"/>
      <c r="K81" s="8"/>
    </row>
    <row r="82">
      <c r="A82" s="56"/>
      <c r="F82" s="121"/>
      <c r="J82" s="8"/>
      <c r="K82" s="8"/>
    </row>
    <row r="83">
      <c r="A83" s="56"/>
      <c r="D83" s="268"/>
      <c r="J83" s="8"/>
      <c r="K83" s="8"/>
    </row>
    <row r="84">
      <c r="A84" s="56"/>
      <c r="J84" s="8"/>
      <c r="K84" s="8"/>
    </row>
    <row r="85">
      <c r="A85" s="56"/>
      <c r="J85" s="8"/>
      <c r="K85" s="8"/>
    </row>
    <row r="86">
      <c r="A86" s="56"/>
      <c r="J86" s="8"/>
      <c r="K86" s="8"/>
    </row>
    <row r="87">
      <c r="A87" s="56"/>
      <c r="J87" s="8"/>
      <c r="K87" s="8"/>
    </row>
    <row r="88">
      <c r="A88" s="56"/>
      <c r="J88" s="8"/>
      <c r="K88" s="8"/>
    </row>
    <row r="89">
      <c r="A89" s="56"/>
      <c r="J89" s="8"/>
      <c r="K89" s="8"/>
    </row>
    <row r="90">
      <c r="A90" s="56"/>
      <c r="J90" s="8"/>
      <c r="K90" s="8"/>
    </row>
    <row r="91">
      <c r="A91" s="56"/>
      <c r="F91" s="265"/>
      <c r="J91" s="8"/>
      <c r="K91" s="8"/>
    </row>
    <row r="92">
      <c r="A92" s="56"/>
      <c r="J92" s="8"/>
      <c r="K92" s="8"/>
    </row>
    <row r="93">
      <c r="A93" s="56"/>
      <c r="D93" s="146"/>
      <c r="J93" s="8"/>
      <c r="K93" s="8"/>
    </row>
    <row r="94">
      <c r="A94" s="56"/>
      <c r="J94" s="8"/>
      <c r="K94" s="8"/>
    </row>
    <row r="95">
      <c r="A95" s="56"/>
      <c r="J95" s="8"/>
      <c r="K95" s="8"/>
    </row>
    <row r="96">
      <c r="A96" s="56"/>
      <c r="J96" s="8"/>
      <c r="K96" s="8"/>
    </row>
    <row r="97">
      <c r="A97" s="56"/>
      <c r="J97" s="8"/>
      <c r="K97" s="8"/>
    </row>
    <row r="98">
      <c r="A98" s="56"/>
      <c r="J98" s="8"/>
      <c r="K98" s="8"/>
    </row>
    <row r="99">
      <c r="A99" s="56"/>
      <c r="J99" s="8"/>
      <c r="K99" s="8"/>
    </row>
    <row r="100">
      <c r="A100" s="56"/>
      <c r="J100" s="8"/>
      <c r="K100" s="8"/>
    </row>
    <row r="101">
      <c r="A101" s="56"/>
      <c r="J101" s="8"/>
      <c r="K101" s="8"/>
    </row>
    <row r="102">
      <c r="A102" s="56"/>
      <c r="J102" s="8"/>
      <c r="K102" s="8"/>
    </row>
    <row r="103">
      <c r="A103" s="56"/>
      <c r="J103" s="8"/>
      <c r="K103" s="8"/>
    </row>
    <row r="104">
      <c r="A104" s="56"/>
      <c r="J104" s="8"/>
      <c r="K104" s="8"/>
    </row>
    <row r="105">
      <c r="A105" s="56"/>
      <c r="J105" s="8"/>
      <c r="K105" s="8"/>
    </row>
    <row r="106">
      <c r="A106" s="56"/>
      <c r="J106" s="8"/>
      <c r="K106" s="8"/>
    </row>
    <row r="107">
      <c r="A107" s="56"/>
      <c r="J107" s="8"/>
      <c r="K107" s="8"/>
    </row>
    <row r="108">
      <c r="A108" s="56"/>
      <c r="J108" s="8"/>
      <c r="K108" s="8"/>
    </row>
    <row r="109">
      <c r="A109" s="56"/>
      <c r="J109" s="8"/>
      <c r="K109" s="8"/>
    </row>
    <row r="110">
      <c r="A110" s="56"/>
      <c r="J110" s="8"/>
      <c r="K110" s="8"/>
    </row>
    <row r="111">
      <c r="A111" s="56"/>
      <c r="J111" s="8"/>
      <c r="K111" s="8"/>
    </row>
    <row r="112">
      <c r="A112" s="56"/>
      <c r="J112" s="8"/>
      <c r="K112" s="8"/>
    </row>
    <row r="113">
      <c r="A113" s="56"/>
      <c r="J113" s="8"/>
      <c r="K113" s="8"/>
    </row>
    <row r="114">
      <c r="A114" s="56"/>
      <c r="J114" s="8"/>
      <c r="K114" s="8"/>
    </row>
    <row r="115">
      <c r="A115" s="56"/>
      <c r="J115" s="8"/>
      <c r="K115" s="8"/>
    </row>
    <row r="116">
      <c r="A116" s="56"/>
      <c r="J116" s="8"/>
      <c r="K116" s="8"/>
    </row>
    <row r="117">
      <c r="A117" s="56"/>
      <c r="J117" s="8"/>
      <c r="K117" s="8"/>
    </row>
    <row r="118">
      <c r="A118" s="56"/>
      <c r="J118" s="8"/>
      <c r="K118" s="8"/>
    </row>
    <row r="119">
      <c r="A119" s="56"/>
      <c r="J119" s="8"/>
      <c r="K119" s="8"/>
    </row>
    <row r="120">
      <c r="A120" s="56"/>
      <c r="J120" s="8"/>
      <c r="K120" s="8"/>
    </row>
    <row r="121">
      <c r="A121" s="56"/>
      <c r="J121" s="8"/>
      <c r="K121" s="8"/>
    </row>
    <row r="122">
      <c r="A122" s="56"/>
      <c r="J122" s="8"/>
      <c r="K122" s="8"/>
    </row>
    <row r="123">
      <c r="A123" s="56"/>
      <c r="J123" s="8"/>
      <c r="K123" s="8"/>
    </row>
    <row r="124">
      <c r="A124" s="56"/>
      <c r="J124" s="8"/>
      <c r="K124" s="8"/>
    </row>
    <row r="125">
      <c r="A125" s="56"/>
      <c r="J125" s="8"/>
      <c r="K125" s="8"/>
    </row>
    <row r="126">
      <c r="A126" s="56"/>
      <c r="J126" s="8"/>
      <c r="K126" s="8"/>
    </row>
    <row r="127">
      <c r="A127" s="56"/>
      <c r="J127" s="8"/>
      <c r="K127" s="8"/>
    </row>
    <row r="128">
      <c r="A128" s="56"/>
      <c r="J128" s="8"/>
      <c r="K128" s="8"/>
    </row>
    <row r="129">
      <c r="A129" s="56"/>
      <c r="J129" s="8"/>
      <c r="K129" s="8"/>
    </row>
    <row r="130">
      <c r="A130" s="56"/>
      <c r="J130" s="8"/>
      <c r="K130" s="8"/>
    </row>
    <row r="131">
      <c r="A131" s="56"/>
      <c r="J131" s="8"/>
      <c r="K131" s="8"/>
    </row>
    <row r="132">
      <c r="A132" s="56"/>
      <c r="J132" s="8"/>
      <c r="K132" s="8"/>
    </row>
    <row r="133">
      <c r="A133" s="56"/>
      <c r="J133" s="8"/>
      <c r="K133" s="8"/>
    </row>
    <row r="134">
      <c r="A134" s="56"/>
      <c r="J134" s="8"/>
      <c r="K134" s="8"/>
    </row>
    <row r="135">
      <c r="A135" s="56"/>
      <c r="J135" s="8"/>
      <c r="K135" s="8"/>
    </row>
    <row r="136">
      <c r="A136" s="56"/>
      <c r="J136" s="8"/>
      <c r="K136" s="8"/>
    </row>
    <row r="137">
      <c r="A137" s="56"/>
      <c r="J137" s="8"/>
      <c r="K137" s="8"/>
    </row>
    <row r="138">
      <c r="A138" s="56"/>
      <c r="J138" s="8"/>
      <c r="K138" s="8"/>
    </row>
    <row r="139">
      <c r="A139" s="56"/>
      <c r="J139" s="8"/>
      <c r="K139" s="8"/>
    </row>
    <row r="140">
      <c r="A140" s="56"/>
      <c r="J140" s="8"/>
      <c r="K140" s="8"/>
    </row>
    <row r="141">
      <c r="A141" s="56"/>
      <c r="J141" s="8"/>
      <c r="K141" s="8"/>
    </row>
    <row r="142">
      <c r="A142" s="56"/>
      <c r="J142" s="8"/>
      <c r="K142" s="8"/>
    </row>
    <row r="143">
      <c r="A143" s="56"/>
      <c r="J143" s="8"/>
      <c r="K143" s="8"/>
    </row>
    <row r="144">
      <c r="A144" s="56"/>
      <c r="J144" s="8"/>
      <c r="K144" s="8"/>
    </row>
    <row r="145">
      <c r="A145" s="56"/>
      <c r="J145" s="8"/>
      <c r="K145" s="8"/>
    </row>
    <row r="146">
      <c r="A146" s="56"/>
      <c r="J146" s="8"/>
      <c r="K146" s="8"/>
    </row>
    <row r="147">
      <c r="A147" s="56"/>
      <c r="J147" s="8"/>
      <c r="K147" s="8"/>
    </row>
    <row r="148">
      <c r="A148" s="56"/>
      <c r="J148" s="8"/>
      <c r="K148" s="8"/>
    </row>
    <row r="149">
      <c r="A149" s="56"/>
      <c r="J149" s="8"/>
      <c r="K149" s="8"/>
    </row>
    <row r="150">
      <c r="A150" s="56"/>
      <c r="J150" s="8"/>
      <c r="K150" s="8"/>
    </row>
    <row r="151">
      <c r="A151" s="56"/>
      <c r="J151" s="8"/>
      <c r="K151" s="8"/>
    </row>
    <row r="152">
      <c r="A152" s="56"/>
      <c r="J152" s="8"/>
      <c r="K152" s="8"/>
    </row>
    <row r="153">
      <c r="A153" s="56"/>
      <c r="J153" s="8"/>
      <c r="K153" s="8"/>
    </row>
    <row r="154">
      <c r="A154" s="56"/>
      <c r="J154" s="8"/>
      <c r="K154" s="8"/>
    </row>
    <row r="155">
      <c r="A155" s="56"/>
      <c r="J155" s="8"/>
      <c r="K155" s="8"/>
    </row>
    <row r="156">
      <c r="A156" s="56"/>
      <c r="J156" s="8"/>
      <c r="K156" s="8"/>
    </row>
    <row r="157">
      <c r="A157" s="56"/>
      <c r="J157" s="8"/>
      <c r="K157" s="8"/>
    </row>
    <row r="158">
      <c r="A158" s="56"/>
      <c r="J158" s="8"/>
      <c r="K158" s="8"/>
    </row>
    <row r="159">
      <c r="A159" s="56"/>
      <c r="J159" s="8"/>
      <c r="K159" s="8"/>
    </row>
    <row r="160">
      <c r="A160" s="56"/>
      <c r="J160" s="8"/>
      <c r="K160" s="8"/>
    </row>
    <row r="161">
      <c r="A161" s="56"/>
      <c r="J161" s="8"/>
      <c r="K161" s="8"/>
    </row>
    <row r="162">
      <c r="A162" s="56"/>
      <c r="J162" s="8"/>
      <c r="K162" s="8"/>
    </row>
    <row r="163">
      <c r="A163" s="56"/>
      <c r="J163" s="8"/>
      <c r="K163" s="8"/>
    </row>
    <row r="164">
      <c r="A164" s="56"/>
      <c r="J164" s="8"/>
      <c r="K164" s="8"/>
    </row>
    <row r="165">
      <c r="A165" s="56"/>
      <c r="J165" s="8"/>
      <c r="K165" s="8"/>
    </row>
    <row r="166">
      <c r="A166" s="56"/>
      <c r="J166" s="8"/>
      <c r="K166" s="8"/>
    </row>
    <row r="167">
      <c r="A167" s="56"/>
      <c r="J167" s="8"/>
      <c r="K167" s="8"/>
    </row>
    <row r="168">
      <c r="A168" s="56"/>
      <c r="J168" s="8"/>
      <c r="K168" s="8"/>
    </row>
    <row r="169">
      <c r="A169" s="56"/>
      <c r="J169" s="8"/>
      <c r="K169" s="8"/>
    </row>
    <row r="170">
      <c r="A170" s="56"/>
      <c r="J170" s="8"/>
      <c r="K170" s="8"/>
    </row>
    <row r="171">
      <c r="A171" s="56"/>
      <c r="J171" s="8"/>
      <c r="K171" s="8"/>
    </row>
    <row r="172">
      <c r="A172" s="56"/>
      <c r="J172" s="8"/>
      <c r="K172" s="8"/>
    </row>
    <row r="173">
      <c r="A173" s="56"/>
      <c r="J173" s="8"/>
      <c r="K173" s="8"/>
    </row>
    <row r="174">
      <c r="A174" s="56"/>
      <c r="J174" s="8"/>
      <c r="K174" s="8"/>
    </row>
    <row r="175">
      <c r="A175" s="56"/>
      <c r="J175" s="8"/>
      <c r="K175" s="8"/>
    </row>
    <row r="176">
      <c r="A176" s="56"/>
      <c r="J176" s="8"/>
      <c r="K176" s="8"/>
    </row>
    <row r="177">
      <c r="A177" s="56"/>
      <c r="J177" s="8"/>
      <c r="K177" s="8"/>
    </row>
    <row r="178">
      <c r="A178" s="56"/>
      <c r="J178" s="8"/>
      <c r="K178" s="8"/>
    </row>
    <row r="179">
      <c r="A179" s="56"/>
      <c r="J179" s="8"/>
      <c r="K179" s="8"/>
    </row>
    <row r="180">
      <c r="A180" s="56"/>
      <c r="J180" s="8"/>
      <c r="K180" s="8"/>
    </row>
    <row r="181">
      <c r="A181" s="56"/>
      <c r="J181" s="8"/>
      <c r="K181" s="8"/>
    </row>
    <row r="182">
      <c r="A182" s="56"/>
      <c r="J182" s="8"/>
      <c r="K182" s="8"/>
    </row>
    <row r="183">
      <c r="A183" s="56"/>
      <c r="J183" s="8"/>
      <c r="K183" s="8"/>
    </row>
    <row r="184">
      <c r="A184" s="56"/>
      <c r="J184" s="8"/>
      <c r="K184" s="8"/>
    </row>
    <row r="185">
      <c r="A185" s="56"/>
      <c r="J185" s="8"/>
      <c r="K185" s="8"/>
    </row>
    <row r="186">
      <c r="A186" s="56"/>
      <c r="J186" s="8"/>
      <c r="K186" s="8"/>
    </row>
    <row r="187">
      <c r="A187" s="56"/>
      <c r="J187" s="8"/>
      <c r="K187" s="8"/>
    </row>
    <row r="188">
      <c r="A188" s="56"/>
      <c r="J188" s="8"/>
      <c r="K188" s="8"/>
    </row>
    <row r="189">
      <c r="A189" s="56"/>
      <c r="J189" s="8"/>
      <c r="K189" s="8"/>
    </row>
    <row r="190">
      <c r="A190" s="56"/>
      <c r="J190" s="8"/>
      <c r="K190" s="8"/>
    </row>
    <row r="191">
      <c r="A191" s="56"/>
      <c r="J191" s="8"/>
      <c r="K191" s="8"/>
    </row>
    <row r="192">
      <c r="A192" s="56"/>
      <c r="J192" s="8"/>
      <c r="K192" s="8"/>
    </row>
    <row r="193">
      <c r="A193" s="56"/>
      <c r="J193" s="8"/>
      <c r="K193" s="8"/>
    </row>
    <row r="194">
      <c r="A194" s="56"/>
      <c r="J194" s="8"/>
      <c r="K194" s="8"/>
    </row>
    <row r="195">
      <c r="A195" s="56"/>
      <c r="J195" s="8"/>
      <c r="K195" s="8"/>
    </row>
    <row r="196">
      <c r="A196" s="56"/>
      <c r="J196" s="8"/>
      <c r="K196" s="8"/>
    </row>
    <row r="197">
      <c r="A197" s="56"/>
      <c r="J197" s="8"/>
      <c r="K197" s="8"/>
    </row>
    <row r="198">
      <c r="A198" s="56"/>
      <c r="J198" s="8"/>
      <c r="K198" s="8"/>
    </row>
    <row r="199">
      <c r="A199" s="56"/>
      <c r="J199" s="8"/>
      <c r="K199" s="8"/>
    </row>
    <row r="200">
      <c r="A200" s="56"/>
      <c r="J200" s="8"/>
      <c r="K200" s="8"/>
    </row>
    <row r="201">
      <c r="A201" s="56"/>
      <c r="J201" s="8"/>
      <c r="K201" s="8"/>
    </row>
    <row r="202">
      <c r="A202" s="56"/>
      <c r="J202" s="8"/>
      <c r="K202" s="8"/>
    </row>
    <row r="203">
      <c r="A203" s="56"/>
      <c r="J203" s="8"/>
      <c r="K203" s="8"/>
    </row>
    <row r="204">
      <c r="A204" s="56"/>
      <c r="J204" s="8"/>
      <c r="K204" s="8"/>
    </row>
    <row r="205">
      <c r="A205" s="56"/>
      <c r="J205" s="8"/>
      <c r="K205" s="8"/>
    </row>
    <row r="206">
      <c r="A206" s="56"/>
      <c r="J206" s="8"/>
      <c r="K206" s="8"/>
    </row>
    <row r="207">
      <c r="A207" s="56"/>
      <c r="J207" s="8"/>
      <c r="K207" s="8"/>
    </row>
    <row r="208">
      <c r="A208" s="56"/>
      <c r="J208" s="8"/>
      <c r="K208" s="8"/>
    </row>
    <row r="209">
      <c r="A209" s="56"/>
      <c r="J209" s="8"/>
      <c r="K209" s="8"/>
    </row>
    <row r="210">
      <c r="A210" s="56"/>
      <c r="J210" s="8"/>
      <c r="K210" s="8"/>
    </row>
    <row r="211">
      <c r="A211" s="56"/>
      <c r="J211" s="8"/>
      <c r="K211" s="8"/>
    </row>
    <row r="212">
      <c r="A212" s="56"/>
      <c r="J212" s="8"/>
      <c r="K212" s="8"/>
    </row>
    <row r="213">
      <c r="A213" s="56"/>
      <c r="J213" s="8"/>
      <c r="K213" s="8"/>
    </row>
    <row r="214">
      <c r="A214" s="56"/>
      <c r="J214" s="8"/>
      <c r="K214" s="8"/>
    </row>
    <row r="215">
      <c r="A215" s="56"/>
      <c r="J215" s="8"/>
      <c r="K215" s="8"/>
    </row>
    <row r="216">
      <c r="A216" s="56"/>
      <c r="J216" s="8"/>
      <c r="K216" s="8"/>
    </row>
    <row r="217">
      <c r="A217" s="56"/>
      <c r="J217" s="8"/>
      <c r="K217" s="8"/>
    </row>
    <row r="218">
      <c r="A218" s="56"/>
      <c r="J218" s="8"/>
      <c r="K218" s="8"/>
    </row>
    <row r="219">
      <c r="A219" s="56"/>
      <c r="J219" s="8"/>
      <c r="K219" s="8"/>
    </row>
    <row r="220">
      <c r="A220" s="56"/>
      <c r="J220" s="8"/>
      <c r="K220" s="8"/>
    </row>
    <row r="221">
      <c r="A221" s="56"/>
      <c r="J221" s="8"/>
      <c r="K221" s="8"/>
    </row>
    <row r="222">
      <c r="A222" s="56"/>
      <c r="J222" s="8"/>
      <c r="K222" s="8"/>
    </row>
    <row r="223">
      <c r="A223" s="56"/>
      <c r="J223" s="8"/>
      <c r="K223" s="8"/>
    </row>
    <row r="224">
      <c r="A224" s="56"/>
      <c r="J224" s="8"/>
      <c r="K224" s="8"/>
    </row>
    <row r="225">
      <c r="A225" s="56"/>
      <c r="J225" s="8"/>
      <c r="K225" s="8"/>
    </row>
    <row r="226">
      <c r="A226" s="56"/>
      <c r="J226" s="8"/>
      <c r="K226" s="8"/>
    </row>
    <row r="227">
      <c r="A227" s="56"/>
      <c r="J227" s="8"/>
      <c r="K227" s="8"/>
    </row>
    <row r="228">
      <c r="A228" s="56"/>
      <c r="J228" s="8"/>
      <c r="K228" s="8"/>
    </row>
    <row r="229">
      <c r="A229" s="56"/>
      <c r="J229" s="8"/>
      <c r="K229" s="8"/>
    </row>
    <row r="230">
      <c r="A230" s="56"/>
      <c r="J230" s="8"/>
      <c r="K230" s="8"/>
    </row>
    <row r="231">
      <c r="A231" s="56"/>
      <c r="J231" s="8"/>
      <c r="K231" s="8"/>
    </row>
    <row r="232">
      <c r="A232" s="56"/>
      <c r="J232" s="8"/>
      <c r="K232" s="8"/>
    </row>
    <row r="233">
      <c r="A233" s="56"/>
      <c r="J233" s="8"/>
      <c r="K233" s="8"/>
    </row>
    <row r="234">
      <c r="A234" s="56"/>
      <c r="J234" s="8"/>
      <c r="K234" s="8"/>
    </row>
    <row r="235">
      <c r="A235" s="56"/>
      <c r="J235" s="8"/>
      <c r="K235" s="8"/>
    </row>
    <row r="236">
      <c r="A236" s="56"/>
      <c r="J236" s="8"/>
      <c r="K236" s="8"/>
    </row>
    <row r="237">
      <c r="A237" s="56"/>
      <c r="J237" s="8"/>
      <c r="K237" s="8"/>
    </row>
    <row r="238">
      <c r="A238" s="56"/>
      <c r="J238" s="8"/>
      <c r="K238" s="8"/>
    </row>
    <row r="239">
      <c r="A239" s="56"/>
      <c r="J239" s="8"/>
      <c r="K239" s="8"/>
    </row>
    <row r="240">
      <c r="A240" s="56"/>
      <c r="J240" s="8"/>
      <c r="K240" s="8"/>
    </row>
    <row r="241">
      <c r="A241" s="56"/>
      <c r="J241" s="8"/>
      <c r="K241" s="8"/>
    </row>
    <row r="242">
      <c r="A242" s="56"/>
      <c r="J242" s="8"/>
      <c r="K242" s="8"/>
    </row>
    <row r="243">
      <c r="A243" s="56"/>
      <c r="J243" s="8"/>
      <c r="K243" s="8"/>
    </row>
    <row r="244">
      <c r="A244" s="56"/>
      <c r="J244" s="8"/>
      <c r="K244" s="8"/>
    </row>
    <row r="245">
      <c r="A245" s="56"/>
      <c r="J245" s="8"/>
      <c r="K245" s="8"/>
    </row>
    <row r="246">
      <c r="A246" s="56"/>
      <c r="J246" s="8"/>
      <c r="K246" s="8"/>
    </row>
    <row r="247">
      <c r="A247" s="56"/>
      <c r="J247" s="8"/>
      <c r="K247" s="8"/>
    </row>
    <row r="248">
      <c r="A248" s="56"/>
      <c r="J248" s="8"/>
      <c r="K248" s="8"/>
    </row>
    <row r="249">
      <c r="A249" s="56"/>
      <c r="J249" s="8"/>
      <c r="K249" s="8"/>
    </row>
    <row r="250">
      <c r="A250" s="56"/>
      <c r="J250" s="8"/>
      <c r="K250" s="8"/>
    </row>
    <row r="251">
      <c r="A251" s="56"/>
      <c r="J251" s="8"/>
      <c r="K251" s="8"/>
    </row>
    <row r="252">
      <c r="A252" s="56"/>
      <c r="J252" s="8"/>
      <c r="K252" s="8"/>
    </row>
    <row r="253">
      <c r="A253" s="56"/>
      <c r="J253" s="8"/>
      <c r="K253" s="8"/>
    </row>
    <row r="254">
      <c r="A254" s="56"/>
      <c r="J254" s="8"/>
      <c r="K254" s="8"/>
    </row>
    <row r="255">
      <c r="A255" s="56"/>
      <c r="J255" s="8"/>
      <c r="K255" s="8"/>
    </row>
    <row r="256">
      <c r="A256" s="56"/>
      <c r="J256" s="8"/>
      <c r="K256" s="8"/>
    </row>
    <row r="257">
      <c r="A257" s="56"/>
      <c r="J257" s="8"/>
      <c r="K257" s="8"/>
    </row>
    <row r="258">
      <c r="A258" s="56"/>
      <c r="J258" s="8"/>
      <c r="K258" s="8"/>
    </row>
    <row r="259">
      <c r="A259" s="56"/>
      <c r="J259" s="8"/>
      <c r="K259" s="8"/>
    </row>
    <row r="260">
      <c r="A260" s="56"/>
      <c r="J260" s="8"/>
      <c r="K260" s="8"/>
    </row>
    <row r="261">
      <c r="A261" s="56"/>
      <c r="J261" s="8"/>
      <c r="K261" s="8"/>
    </row>
    <row r="262">
      <c r="A262" s="56"/>
      <c r="J262" s="8"/>
      <c r="K262" s="8"/>
    </row>
    <row r="263">
      <c r="A263" s="56"/>
      <c r="J263" s="8"/>
      <c r="K263" s="8"/>
    </row>
    <row r="264">
      <c r="A264" s="56"/>
      <c r="J264" s="8"/>
      <c r="K264" s="8"/>
    </row>
    <row r="265">
      <c r="A265" s="56"/>
      <c r="J265" s="8"/>
      <c r="K265" s="8"/>
    </row>
    <row r="266">
      <c r="A266" s="56"/>
      <c r="J266" s="8"/>
      <c r="K266" s="8"/>
    </row>
    <row r="267">
      <c r="A267" s="56"/>
      <c r="J267" s="8"/>
      <c r="K267" s="8"/>
    </row>
    <row r="268">
      <c r="A268" s="56"/>
      <c r="J268" s="8"/>
      <c r="K268" s="8"/>
    </row>
    <row r="269">
      <c r="A269" s="56"/>
      <c r="J269" s="8"/>
      <c r="K269" s="8"/>
    </row>
    <row r="270">
      <c r="A270" s="56"/>
      <c r="J270" s="8"/>
      <c r="K270" s="8"/>
    </row>
    <row r="271">
      <c r="A271" s="56"/>
      <c r="J271" s="8"/>
      <c r="K271" s="8"/>
    </row>
    <row r="272">
      <c r="A272" s="56"/>
      <c r="J272" s="8"/>
      <c r="K272" s="8"/>
    </row>
    <row r="273">
      <c r="A273" s="56"/>
      <c r="J273" s="8"/>
      <c r="K273" s="8"/>
    </row>
    <row r="274">
      <c r="A274" s="56"/>
      <c r="J274" s="8"/>
      <c r="K274" s="8"/>
    </row>
    <row r="275">
      <c r="A275" s="56"/>
      <c r="J275" s="8"/>
      <c r="K275" s="8"/>
    </row>
    <row r="276">
      <c r="A276" s="56"/>
      <c r="J276" s="8"/>
      <c r="K276" s="8"/>
    </row>
    <row r="277">
      <c r="A277" s="56"/>
      <c r="J277" s="8"/>
      <c r="K277" s="8"/>
    </row>
    <row r="278">
      <c r="A278" s="56"/>
      <c r="J278" s="8"/>
      <c r="K278" s="8"/>
    </row>
    <row r="279">
      <c r="A279" s="56"/>
      <c r="J279" s="8"/>
      <c r="K279" s="8"/>
    </row>
    <row r="280">
      <c r="A280" s="56"/>
      <c r="J280" s="8"/>
      <c r="K280" s="8"/>
    </row>
    <row r="281">
      <c r="A281" s="56"/>
      <c r="J281" s="8"/>
      <c r="K281" s="8"/>
    </row>
    <row r="282">
      <c r="A282" s="56"/>
      <c r="J282" s="8"/>
      <c r="K282" s="8"/>
    </row>
    <row r="283">
      <c r="A283" s="56"/>
      <c r="J283" s="8"/>
      <c r="K283" s="8"/>
    </row>
    <row r="284">
      <c r="A284" s="56"/>
      <c r="J284" s="8"/>
      <c r="K284" s="8"/>
    </row>
    <row r="285">
      <c r="A285" s="56"/>
      <c r="J285" s="8"/>
      <c r="K285" s="8"/>
    </row>
    <row r="286">
      <c r="A286" s="56"/>
      <c r="J286" s="8"/>
      <c r="K286" s="8"/>
    </row>
    <row r="287">
      <c r="A287" s="56"/>
      <c r="J287" s="8"/>
      <c r="K287" s="8"/>
    </row>
    <row r="288">
      <c r="A288" s="56"/>
      <c r="J288" s="8"/>
      <c r="K288" s="8"/>
    </row>
    <row r="289">
      <c r="A289" s="56"/>
      <c r="J289" s="8"/>
      <c r="K289" s="8"/>
    </row>
    <row r="290">
      <c r="A290" s="56"/>
      <c r="J290" s="8"/>
      <c r="K290" s="8"/>
    </row>
    <row r="291">
      <c r="A291" s="56"/>
      <c r="J291" s="8"/>
      <c r="K291" s="8"/>
    </row>
    <row r="292">
      <c r="A292" s="56"/>
      <c r="J292" s="8"/>
      <c r="K292" s="8"/>
    </row>
    <row r="293">
      <c r="A293" s="56"/>
      <c r="J293" s="8"/>
      <c r="K293" s="8"/>
    </row>
    <row r="294">
      <c r="A294" s="56"/>
      <c r="J294" s="8"/>
      <c r="K294" s="8"/>
    </row>
    <row r="295">
      <c r="A295" s="56"/>
      <c r="J295" s="8"/>
      <c r="K295" s="8"/>
    </row>
    <row r="296">
      <c r="A296" s="56"/>
      <c r="J296" s="8"/>
      <c r="K296" s="8"/>
    </row>
    <row r="297">
      <c r="A297" s="56"/>
      <c r="J297" s="8"/>
      <c r="K297" s="8"/>
    </row>
    <row r="298">
      <c r="A298" s="56"/>
      <c r="J298" s="8"/>
      <c r="K298" s="8"/>
    </row>
    <row r="299">
      <c r="A299" s="56"/>
      <c r="J299" s="8"/>
      <c r="K299" s="8"/>
    </row>
    <row r="300">
      <c r="A300" s="56"/>
      <c r="J300" s="8"/>
      <c r="K300" s="8"/>
    </row>
    <row r="301">
      <c r="A301" s="56"/>
      <c r="J301" s="8"/>
      <c r="K301" s="8"/>
    </row>
    <row r="302">
      <c r="A302" s="56"/>
      <c r="J302" s="8"/>
      <c r="K302" s="8"/>
    </row>
    <row r="303">
      <c r="A303" s="56"/>
      <c r="J303" s="8"/>
      <c r="K303" s="8"/>
    </row>
    <row r="304">
      <c r="A304" s="56"/>
      <c r="J304" s="8"/>
      <c r="K304" s="8"/>
    </row>
    <row r="305">
      <c r="A305" s="56"/>
      <c r="J305" s="8"/>
      <c r="K305" s="8"/>
    </row>
    <row r="306">
      <c r="A306" s="56"/>
      <c r="J306" s="8"/>
      <c r="K306" s="8"/>
    </row>
    <row r="307">
      <c r="A307" s="56"/>
      <c r="J307" s="8"/>
      <c r="K307" s="8"/>
    </row>
    <row r="308">
      <c r="A308" s="56"/>
      <c r="J308" s="8"/>
      <c r="K308" s="8"/>
    </row>
    <row r="309">
      <c r="A309" s="56"/>
      <c r="J309" s="8"/>
      <c r="K309" s="8"/>
    </row>
    <row r="310">
      <c r="A310" s="56"/>
      <c r="J310" s="8"/>
      <c r="K310" s="8"/>
    </row>
    <row r="311">
      <c r="A311" s="56"/>
      <c r="J311" s="8"/>
      <c r="K311" s="8"/>
    </row>
    <row r="312">
      <c r="A312" s="56"/>
      <c r="J312" s="8"/>
      <c r="K312" s="8"/>
    </row>
    <row r="313">
      <c r="A313" s="56"/>
      <c r="J313" s="8"/>
      <c r="K313" s="8"/>
    </row>
    <row r="314">
      <c r="A314" s="56"/>
      <c r="J314" s="8"/>
      <c r="K314" s="8"/>
    </row>
    <row r="315">
      <c r="A315" s="56"/>
      <c r="J315" s="8"/>
      <c r="K315" s="8"/>
    </row>
    <row r="316">
      <c r="A316" s="56"/>
      <c r="J316" s="8"/>
      <c r="K316" s="8"/>
    </row>
    <row r="317">
      <c r="A317" s="56"/>
      <c r="J317" s="8"/>
      <c r="K317" s="8"/>
    </row>
    <row r="318">
      <c r="A318" s="56"/>
      <c r="J318" s="8"/>
      <c r="K318" s="8"/>
    </row>
    <row r="319">
      <c r="A319" s="56"/>
      <c r="J319" s="8"/>
      <c r="K319" s="8"/>
    </row>
    <row r="320">
      <c r="A320" s="56"/>
      <c r="J320" s="8"/>
      <c r="K320" s="8"/>
    </row>
    <row r="321">
      <c r="A321" s="56"/>
      <c r="J321" s="8"/>
      <c r="K321" s="8"/>
    </row>
    <row r="322">
      <c r="A322" s="56"/>
      <c r="J322" s="8"/>
      <c r="K322" s="8"/>
    </row>
    <row r="323">
      <c r="A323" s="56"/>
      <c r="J323" s="8"/>
      <c r="K323" s="8"/>
    </row>
    <row r="324">
      <c r="A324" s="56"/>
      <c r="J324" s="8"/>
      <c r="K324" s="8"/>
    </row>
    <row r="325">
      <c r="A325" s="56"/>
      <c r="J325" s="8"/>
      <c r="K325" s="8"/>
    </row>
    <row r="326">
      <c r="A326" s="56"/>
      <c r="J326" s="8"/>
      <c r="K326" s="8"/>
    </row>
    <row r="327">
      <c r="A327" s="56"/>
      <c r="J327" s="8"/>
      <c r="K327" s="8"/>
    </row>
    <row r="328">
      <c r="A328" s="56"/>
      <c r="J328" s="8"/>
      <c r="K328" s="8"/>
    </row>
    <row r="329">
      <c r="A329" s="56"/>
      <c r="J329" s="8"/>
      <c r="K329" s="8"/>
    </row>
    <row r="330">
      <c r="A330" s="56"/>
      <c r="J330" s="8"/>
      <c r="K330" s="8"/>
    </row>
    <row r="331">
      <c r="A331" s="56"/>
      <c r="J331" s="8"/>
      <c r="K331" s="8"/>
    </row>
    <row r="332">
      <c r="A332" s="56"/>
      <c r="J332" s="8"/>
      <c r="K332" s="8"/>
    </row>
    <row r="333">
      <c r="A333" s="56"/>
      <c r="J333" s="8"/>
      <c r="K333" s="8"/>
    </row>
    <row r="334">
      <c r="A334" s="56"/>
      <c r="J334" s="8"/>
      <c r="K334" s="8"/>
    </row>
    <row r="335">
      <c r="A335" s="56"/>
      <c r="J335" s="8"/>
      <c r="K335" s="8"/>
    </row>
    <row r="336">
      <c r="A336" s="56"/>
      <c r="J336" s="8"/>
      <c r="K336" s="8"/>
    </row>
    <row r="337">
      <c r="A337" s="56"/>
      <c r="J337" s="8"/>
      <c r="K337" s="8"/>
    </row>
    <row r="338">
      <c r="A338" s="56"/>
      <c r="J338" s="8"/>
      <c r="K338" s="8"/>
    </row>
    <row r="339">
      <c r="A339" s="56"/>
      <c r="J339" s="8"/>
      <c r="K339" s="8"/>
    </row>
    <row r="340">
      <c r="A340" s="56"/>
      <c r="J340" s="8"/>
      <c r="K340" s="8"/>
    </row>
    <row r="341">
      <c r="A341" s="56"/>
      <c r="J341" s="8"/>
      <c r="K341" s="8"/>
    </row>
    <row r="342">
      <c r="A342" s="56"/>
      <c r="J342" s="8"/>
      <c r="K342" s="8"/>
    </row>
    <row r="343">
      <c r="A343" s="56"/>
      <c r="J343" s="8"/>
      <c r="K343" s="8"/>
    </row>
    <row r="344">
      <c r="A344" s="56"/>
      <c r="J344" s="8"/>
      <c r="K344" s="8"/>
    </row>
    <row r="345">
      <c r="A345" s="56"/>
      <c r="J345" s="8"/>
      <c r="K345" s="8"/>
    </row>
    <row r="346">
      <c r="A346" s="56"/>
      <c r="J346" s="8"/>
      <c r="K346" s="8"/>
    </row>
    <row r="347">
      <c r="A347" s="56"/>
      <c r="J347" s="8"/>
      <c r="K347" s="8"/>
    </row>
    <row r="348">
      <c r="A348" s="56"/>
      <c r="J348" s="8"/>
      <c r="K348" s="8"/>
    </row>
    <row r="349">
      <c r="A349" s="56"/>
      <c r="J349" s="8"/>
      <c r="K349" s="8"/>
    </row>
    <row r="350">
      <c r="A350" s="56"/>
      <c r="J350" s="8"/>
      <c r="K350" s="8"/>
    </row>
    <row r="351">
      <c r="A351" s="56"/>
      <c r="J351" s="8"/>
      <c r="K351" s="8"/>
    </row>
    <row r="352">
      <c r="A352" s="56"/>
      <c r="J352" s="8"/>
      <c r="K352" s="8"/>
    </row>
    <row r="353">
      <c r="A353" s="56"/>
      <c r="J353" s="8"/>
      <c r="K353" s="8"/>
    </row>
    <row r="354">
      <c r="A354" s="56"/>
      <c r="J354" s="8"/>
      <c r="K354" s="8"/>
    </row>
    <row r="355">
      <c r="A355" s="56"/>
      <c r="J355" s="8"/>
      <c r="K355" s="8"/>
    </row>
    <row r="356">
      <c r="A356" s="56"/>
      <c r="J356" s="8"/>
      <c r="K356" s="8"/>
    </row>
    <row r="357">
      <c r="A357" s="56"/>
      <c r="J357" s="8"/>
      <c r="K357" s="8"/>
    </row>
    <row r="358">
      <c r="A358" s="56"/>
      <c r="J358" s="8"/>
      <c r="K358" s="8"/>
    </row>
    <row r="359">
      <c r="A359" s="56"/>
      <c r="J359" s="8"/>
      <c r="K359" s="8"/>
    </row>
    <row r="360">
      <c r="A360" s="56"/>
      <c r="J360" s="8"/>
      <c r="K360" s="8"/>
    </row>
    <row r="361">
      <c r="A361" s="56"/>
      <c r="J361" s="8"/>
      <c r="K361" s="8"/>
    </row>
    <row r="362">
      <c r="A362" s="56"/>
      <c r="J362" s="8"/>
      <c r="K362" s="8"/>
    </row>
    <row r="363">
      <c r="A363" s="56"/>
      <c r="J363" s="8"/>
      <c r="K363" s="8"/>
    </row>
    <row r="364">
      <c r="A364" s="56"/>
      <c r="J364" s="8"/>
      <c r="K364" s="8"/>
    </row>
    <row r="365">
      <c r="A365" s="56"/>
      <c r="J365" s="8"/>
      <c r="K365" s="8"/>
    </row>
    <row r="366">
      <c r="A366" s="56"/>
      <c r="J366" s="8"/>
      <c r="K366" s="8"/>
    </row>
    <row r="367">
      <c r="A367" s="56"/>
      <c r="J367" s="8"/>
      <c r="K367" s="8"/>
    </row>
    <row r="368">
      <c r="A368" s="56"/>
      <c r="J368" s="8"/>
      <c r="K368" s="8"/>
    </row>
    <row r="369">
      <c r="A369" s="56"/>
      <c r="J369" s="8"/>
      <c r="K369" s="8"/>
    </row>
    <row r="370">
      <c r="A370" s="56"/>
      <c r="J370" s="8"/>
      <c r="K370" s="8"/>
    </row>
    <row r="371">
      <c r="A371" s="56"/>
      <c r="J371" s="8"/>
      <c r="K371" s="8"/>
    </row>
    <row r="372">
      <c r="A372" s="56"/>
      <c r="J372" s="8"/>
      <c r="K372" s="8"/>
    </row>
    <row r="373">
      <c r="A373" s="56"/>
      <c r="J373" s="8"/>
      <c r="K373" s="8"/>
    </row>
    <row r="374">
      <c r="A374" s="56"/>
      <c r="J374" s="8"/>
      <c r="K374" s="8"/>
    </row>
    <row r="375">
      <c r="A375" s="56"/>
      <c r="J375" s="8"/>
      <c r="K375" s="8"/>
    </row>
    <row r="376">
      <c r="A376" s="56"/>
      <c r="J376" s="8"/>
      <c r="K376" s="8"/>
    </row>
    <row r="377">
      <c r="A377" s="56"/>
      <c r="J377" s="8"/>
      <c r="K377" s="8"/>
    </row>
    <row r="378">
      <c r="A378" s="56"/>
      <c r="J378" s="8"/>
      <c r="K378" s="8"/>
    </row>
    <row r="379">
      <c r="A379" s="56"/>
      <c r="J379" s="8"/>
      <c r="K379" s="8"/>
    </row>
    <row r="380">
      <c r="A380" s="56"/>
      <c r="J380" s="8"/>
      <c r="K380" s="8"/>
    </row>
    <row r="381">
      <c r="A381" s="56"/>
      <c r="J381" s="8"/>
      <c r="K381" s="8"/>
    </row>
    <row r="382">
      <c r="A382" s="56"/>
      <c r="J382" s="8"/>
      <c r="K382" s="8"/>
    </row>
    <row r="383">
      <c r="A383" s="56"/>
      <c r="J383" s="8"/>
      <c r="K383" s="8"/>
    </row>
    <row r="384">
      <c r="A384" s="56"/>
      <c r="J384" s="8"/>
      <c r="K384" s="8"/>
    </row>
    <row r="385">
      <c r="A385" s="56"/>
      <c r="J385" s="8"/>
      <c r="K385" s="8"/>
    </row>
    <row r="386">
      <c r="A386" s="56"/>
      <c r="J386" s="8"/>
      <c r="K386" s="8"/>
    </row>
    <row r="387">
      <c r="A387" s="56"/>
      <c r="J387" s="8"/>
      <c r="K387" s="8"/>
    </row>
    <row r="388">
      <c r="A388" s="56"/>
      <c r="J388" s="8"/>
      <c r="K388" s="8"/>
    </row>
    <row r="389">
      <c r="A389" s="56"/>
      <c r="J389" s="8"/>
      <c r="K389" s="8"/>
    </row>
    <row r="390">
      <c r="A390" s="56"/>
      <c r="J390" s="8"/>
      <c r="K390" s="8"/>
    </row>
    <row r="391">
      <c r="A391" s="56"/>
      <c r="J391" s="8"/>
      <c r="K391" s="8"/>
    </row>
    <row r="392">
      <c r="A392" s="56"/>
      <c r="J392" s="8"/>
      <c r="K392" s="8"/>
    </row>
    <row r="393">
      <c r="A393" s="56"/>
      <c r="J393" s="8"/>
      <c r="K393" s="8"/>
    </row>
    <row r="394">
      <c r="A394" s="56"/>
      <c r="J394" s="8"/>
      <c r="K394" s="8"/>
    </row>
    <row r="395">
      <c r="A395" s="56"/>
      <c r="J395" s="8"/>
      <c r="K395" s="8"/>
    </row>
    <row r="396">
      <c r="A396" s="56"/>
      <c r="J396" s="8"/>
      <c r="K396" s="8"/>
    </row>
    <row r="397">
      <c r="A397" s="56"/>
      <c r="J397" s="8"/>
      <c r="K397" s="8"/>
    </row>
    <row r="398">
      <c r="A398" s="56"/>
      <c r="J398" s="8"/>
      <c r="K398" s="8"/>
    </row>
    <row r="399">
      <c r="A399" s="56"/>
      <c r="J399" s="8"/>
      <c r="K399" s="8"/>
    </row>
    <row r="400">
      <c r="A400" s="56"/>
      <c r="J400" s="8"/>
      <c r="K400" s="8"/>
    </row>
    <row r="401">
      <c r="A401" s="56"/>
      <c r="J401" s="8"/>
      <c r="K401" s="8"/>
    </row>
    <row r="402">
      <c r="A402" s="56"/>
      <c r="J402" s="8"/>
      <c r="K402" s="8"/>
    </row>
    <row r="403">
      <c r="A403" s="56"/>
      <c r="J403" s="8"/>
      <c r="K403" s="8"/>
    </row>
    <row r="404">
      <c r="A404" s="56"/>
      <c r="J404" s="8"/>
      <c r="K404" s="8"/>
    </row>
    <row r="405">
      <c r="A405" s="56"/>
      <c r="J405" s="8"/>
      <c r="K405" s="8"/>
    </row>
    <row r="406">
      <c r="A406" s="56"/>
      <c r="J406" s="8"/>
      <c r="K406" s="8"/>
    </row>
    <row r="407">
      <c r="A407" s="56"/>
      <c r="J407" s="8"/>
      <c r="K407" s="8"/>
    </row>
    <row r="408">
      <c r="A408" s="56"/>
      <c r="J408" s="8"/>
      <c r="K408" s="8"/>
    </row>
    <row r="409">
      <c r="A409" s="56"/>
      <c r="J409" s="8"/>
      <c r="K409" s="8"/>
    </row>
    <row r="410">
      <c r="A410" s="56"/>
      <c r="J410" s="8"/>
      <c r="K410" s="8"/>
    </row>
    <row r="411">
      <c r="A411" s="56"/>
      <c r="J411" s="8"/>
      <c r="K411" s="8"/>
    </row>
    <row r="412">
      <c r="A412" s="56"/>
      <c r="J412" s="8"/>
      <c r="K412" s="8"/>
    </row>
    <row r="413">
      <c r="A413" s="56"/>
      <c r="J413" s="8"/>
      <c r="K413" s="8"/>
    </row>
    <row r="414">
      <c r="A414" s="56"/>
      <c r="J414" s="8"/>
      <c r="K414" s="8"/>
    </row>
    <row r="415">
      <c r="A415" s="56"/>
      <c r="J415" s="8"/>
      <c r="K415" s="8"/>
    </row>
    <row r="416">
      <c r="A416" s="56"/>
      <c r="J416" s="8"/>
      <c r="K416" s="8"/>
    </row>
    <row r="417">
      <c r="A417" s="56"/>
      <c r="J417" s="8"/>
      <c r="K417" s="8"/>
    </row>
    <row r="418">
      <c r="A418" s="56"/>
      <c r="J418" s="8"/>
      <c r="K418" s="8"/>
    </row>
    <row r="419">
      <c r="A419" s="56"/>
      <c r="J419" s="8"/>
      <c r="K419" s="8"/>
    </row>
    <row r="420">
      <c r="A420" s="56"/>
      <c r="J420" s="8"/>
      <c r="K420" s="8"/>
    </row>
    <row r="421">
      <c r="A421" s="56"/>
      <c r="J421" s="8"/>
      <c r="K421" s="8"/>
    </row>
    <row r="422">
      <c r="A422" s="56"/>
      <c r="J422" s="8"/>
      <c r="K422" s="8"/>
    </row>
    <row r="423">
      <c r="A423" s="56"/>
      <c r="J423" s="8"/>
      <c r="K423" s="8"/>
    </row>
    <row r="424">
      <c r="A424" s="56"/>
      <c r="J424" s="8"/>
      <c r="K424" s="8"/>
    </row>
    <row r="425">
      <c r="A425" s="56"/>
      <c r="J425" s="8"/>
      <c r="K425" s="8"/>
    </row>
    <row r="426">
      <c r="A426" s="56"/>
      <c r="J426" s="8"/>
      <c r="K426" s="8"/>
    </row>
    <row r="427">
      <c r="A427" s="56"/>
      <c r="J427" s="8"/>
      <c r="K427" s="8"/>
    </row>
    <row r="428">
      <c r="A428" s="56"/>
      <c r="J428" s="8"/>
      <c r="K428" s="8"/>
    </row>
    <row r="429">
      <c r="A429" s="56"/>
      <c r="J429" s="8"/>
      <c r="K429" s="8"/>
    </row>
    <row r="430">
      <c r="A430" s="56"/>
      <c r="J430" s="8"/>
      <c r="K430" s="8"/>
    </row>
    <row r="431">
      <c r="A431" s="56"/>
      <c r="J431" s="8"/>
      <c r="K431" s="8"/>
    </row>
    <row r="432">
      <c r="A432" s="56"/>
      <c r="J432" s="8"/>
      <c r="K432" s="8"/>
    </row>
    <row r="433">
      <c r="A433" s="56"/>
      <c r="J433" s="8"/>
      <c r="K433" s="8"/>
    </row>
    <row r="434">
      <c r="A434" s="56"/>
      <c r="J434" s="8"/>
      <c r="K434" s="8"/>
    </row>
    <row r="435">
      <c r="A435" s="56"/>
      <c r="J435" s="8"/>
      <c r="K435" s="8"/>
    </row>
    <row r="436">
      <c r="A436" s="56"/>
      <c r="J436" s="8"/>
      <c r="K436" s="8"/>
    </row>
    <row r="437">
      <c r="A437" s="56"/>
      <c r="J437" s="8"/>
      <c r="K437" s="8"/>
    </row>
    <row r="438">
      <c r="A438" s="56"/>
      <c r="J438" s="8"/>
      <c r="K438" s="8"/>
    </row>
    <row r="439">
      <c r="A439" s="56"/>
      <c r="J439" s="8"/>
      <c r="K439" s="8"/>
    </row>
    <row r="440">
      <c r="A440" s="56"/>
      <c r="J440" s="8"/>
      <c r="K440" s="8"/>
    </row>
    <row r="441">
      <c r="A441" s="56"/>
      <c r="J441" s="8"/>
      <c r="K441" s="8"/>
    </row>
    <row r="442">
      <c r="A442" s="56"/>
      <c r="J442" s="8"/>
      <c r="K442" s="8"/>
    </row>
    <row r="443">
      <c r="A443" s="56"/>
      <c r="J443" s="8"/>
      <c r="K443" s="8"/>
    </row>
    <row r="444">
      <c r="A444" s="56"/>
      <c r="J444" s="8"/>
      <c r="K444" s="8"/>
    </row>
    <row r="445">
      <c r="A445" s="56"/>
      <c r="J445" s="8"/>
      <c r="K445" s="8"/>
    </row>
    <row r="446">
      <c r="A446" s="56"/>
      <c r="J446" s="8"/>
      <c r="K446" s="8"/>
    </row>
    <row r="447">
      <c r="A447" s="56"/>
      <c r="J447" s="8"/>
      <c r="K447" s="8"/>
    </row>
    <row r="448">
      <c r="A448" s="56"/>
      <c r="J448" s="8"/>
      <c r="K448" s="8"/>
    </row>
    <row r="449">
      <c r="A449" s="56"/>
      <c r="J449" s="8"/>
      <c r="K449" s="8"/>
    </row>
    <row r="450">
      <c r="A450" s="56"/>
      <c r="J450" s="8"/>
      <c r="K450" s="8"/>
    </row>
    <row r="451">
      <c r="A451" s="56"/>
      <c r="J451" s="8"/>
      <c r="K451" s="8"/>
    </row>
    <row r="452">
      <c r="A452" s="56"/>
      <c r="J452" s="8"/>
      <c r="K452" s="8"/>
    </row>
    <row r="453">
      <c r="A453" s="56"/>
      <c r="J453" s="8"/>
      <c r="K453" s="8"/>
    </row>
    <row r="454">
      <c r="A454" s="56"/>
      <c r="J454" s="8"/>
      <c r="K454" s="8"/>
    </row>
    <row r="455">
      <c r="A455" s="56"/>
      <c r="J455" s="8"/>
      <c r="K455" s="8"/>
    </row>
    <row r="456">
      <c r="A456" s="56"/>
      <c r="J456" s="8"/>
      <c r="K456" s="8"/>
    </row>
    <row r="457">
      <c r="A457" s="56"/>
      <c r="J457" s="8"/>
      <c r="K457" s="8"/>
    </row>
    <row r="458">
      <c r="A458" s="56"/>
      <c r="J458" s="8"/>
      <c r="K458" s="8"/>
    </row>
    <row r="459">
      <c r="A459" s="56"/>
      <c r="J459" s="8"/>
      <c r="K459" s="8"/>
    </row>
    <row r="460">
      <c r="A460" s="56"/>
      <c r="J460" s="8"/>
      <c r="K460" s="8"/>
    </row>
    <row r="461">
      <c r="A461" s="56"/>
      <c r="J461" s="8"/>
      <c r="K461" s="8"/>
    </row>
    <row r="462">
      <c r="A462" s="56"/>
      <c r="J462" s="8"/>
      <c r="K462" s="8"/>
    </row>
    <row r="463">
      <c r="A463" s="56"/>
      <c r="J463" s="8"/>
      <c r="K463" s="8"/>
    </row>
    <row r="464">
      <c r="A464" s="56"/>
      <c r="J464" s="8"/>
      <c r="K464" s="8"/>
    </row>
    <row r="465">
      <c r="A465" s="56"/>
      <c r="J465" s="8"/>
      <c r="K465" s="8"/>
    </row>
    <row r="466">
      <c r="A466" s="56"/>
      <c r="J466" s="8"/>
      <c r="K466" s="8"/>
    </row>
    <row r="467">
      <c r="A467" s="56"/>
      <c r="J467" s="8"/>
      <c r="K467" s="8"/>
    </row>
    <row r="468">
      <c r="A468" s="56"/>
      <c r="J468" s="8"/>
      <c r="K468" s="8"/>
    </row>
    <row r="469">
      <c r="A469" s="56"/>
      <c r="J469" s="8"/>
      <c r="K469" s="8"/>
    </row>
    <row r="470">
      <c r="A470" s="56"/>
      <c r="J470" s="8"/>
      <c r="K470" s="8"/>
    </row>
    <row r="471">
      <c r="A471" s="56"/>
      <c r="J471" s="8"/>
      <c r="K471" s="8"/>
    </row>
    <row r="472">
      <c r="A472" s="56"/>
      <c r="J472" s="8"/>
      <c r="K472" s="8"/>
    </row>
    <row r="473">
      <c r="A473" s="56"/>
      <c r="J473" s="8"/>
      <c r="K473" s="8"/>
    </row>
    <row r="474">
      <c r="A474" s="56"/>
      <c r="J474" s="8"/>
      <c r="K474" s="8"/>
    </row>
    <row r="475">
      <c r="A475" s="56"/>
      <c r="J475" s="8"/>
      <c r="K475" s="8"/>
    </row>
    <row r="476">
      <c r="A476" s="56"/>
      <c r="J476" s="8"/>
      <c r="K476" s="8"/>
    </row>
    <row r="477">
      <c r="A477" s="56"/>
      <c r="J477" s="8"/>
      <c r="K477" s="8"/>
    </row>
    <row r="478">
      <c r="A478" s="56"/>
      <c r="J478" s="8"/>
      <c r="K478" s="8"/>
    </row>
    <row r="479">
      <c r="A479" s="56"/>
      <c r="J479" s="8"/>
      <c r="K479" s="8"/>
    </row>
    <row r="480">
      <c r="A480" s="56"/>
      <c r="J480" s="8"/>
      <c r="K480" s="8"/>
    </row>
    <row r="481">
      <c r="A481" s="56"/>
      <c r="J481" s="8"/>
      <c r="K481" s="8"/>
    </row>
    <row r="482">
      <c r="A482" s="56"/>
      <c r="J482" s="8"/>
      <c r="K482" s="8"/>
    </row>
    <row r="483">
      <c r="A483" s="56"/>
      <c r="J483" s="8"/>
      <c r="K483" s="8"/>
    </row>
    <row r="484">
      <c r="A484" s="56"/>
      <c r="J484" s="8"/>
      <c r="K484" s="8"/>
    </row>
    <row r="485">
      <c r="A485" s="56"/>
      <c r="J485" s="8"/>
      <c r="K485" s="8"/>
    </row>
    <row r="486">
      <c r="A486" s="56"/>
      <c r="J486" s="8"/>
      <c r="K486" s="8"/>
    </row>
    <row r="487">
      <c r="A487" s="56"/>
      <c r="J487" s="8"/>
      <c r="K487" s="8"/>
    </row>
    <row r="488">
      <c r="A488" s="56"/>
      <c r="J488" s="8"/>
      <c r="K488" s="8"/>
    </row>
    <row r="489">
      <c r="A489" s="56"/>
      <c r="J489" s="8"/>
      <c r="K489" s="8"/>
    </row>
    <row r="490">
      <c r="A490" s="56"/>
      <c r="J490" s="8"/>
      <c r="K490" s="8"/>
    </row>
    <row r="491">
      <c r="A491" s="56"/>
      <c r="J491" s="8"/>
      <c r="K491" s="8"/>
    </row>
    <row r="492">
      <c r="A492" s="56"/>
      <c r="J492" s="8"/>
      <c r="K492" s="8"/>
    </row>
    <row r="493">
      <c r="A493" s="56"/>
      <c r="J493" s="8"/>
      <c r="K493" s="8"/>
    </row>
    <row r="494">
      <c r="A494" s="56"/>
      <c r="J494" s="8"/>
      <c r="K494" s="8"/>
    </row>
    <row r="495">
      <c r="A495" s="56"/>
      <c r="J495" s="8"/>
      <c r="K495" s="8"/>
    </row>
    <row r="496">
      <c r="A496" s="56"/>
      <c r="J496" s="8"/>
      <c r="K496" s="8"/>
    </row>
    <row r="497">
      <c r="A497" s="56"/>
      <c r="J497" s="8"/>
      <c r="K497" s="8"/>
    </row>
    <row r="498">
      <c r="A498" s="56"/>
      <c r="J498" s="8"/>
      <c r="K498" s="8"/>
    </row>
    <row r="499">
      <c r="A499" s="56"/>
      <c r="J499" s="8"/>
      <c r="K499" s="8"/>
    </row>
    <row r="500">
      <c r="A500" s="56"/>
      <c r="J500" s="8"/>
      <c r="K500" s="8"/>
    </row>
    <row r="501">
      <c r="A501" s="56"/>
      <c r="J501" s="8"/>
      <c r="K501" s="8"/>
    </row>
    <row r="502">
      <c r="A502" s="56"/>
      <c r="J502" s="8"/>
      <c r="K502" s="8"/>
    </row>
    <row r="503">
      <c r="A503" s="56"/>
      <c r="J503" s="8"/>
      <c r="K503" s="8"/>
    </row>
    <row r="504">
      <c r="A504" s="56"/>
      <c r="J504" s="8"/>
      <c r="K504" s="8"/>
    </row>
    <row r="505">
      <c r="A505" s="56"/>
      <c r="J505" s="8"/>
      <c r="K505" s="8"/>
    </row>
    <row r="506">
      <c r="A506" s="56"/>
      <c r="J506" s="8"/>
      <c r="K506" s="8"/>
    </row>
    <row r="507">
      <c r="A507" s="56"/>
      <c r="J507" s="8"/>
      <c r="K507" s="8"/>
    </row>
    <row r="508">
      <c r="A508" s="56"/>
      <c r="J508" s="8"/>
      <c r="K508" s="8"/>
    </row>
    <row r="509">
      <c r="A509" s="56"/>
      <c r="J509" s="8"/>
      <c r="K509" s="8"/>
    </row>
    <row r="510">
      <c r="A510" s="56"/>
      <c r="J510" s="8"/>
      <c r="K510" s="8"/>
    </row>
    <row r="511">
      <c r="A511" s="56"/>
      <c r="J511" s="8"/>
      <c r="K511" s="8"/>
    </row>
    <row r="512">
      <c r="A512" s="56"/>
      <c r="J512" s="8"/>
      <c r="K512" s="8"/>
    </row>
    <row r="513">
      <c r="A513" s="56"/>
      <c r="J513" s="8"/>
      <c r="K513" s="8"/>
    </row>
    <row r="514">
      <c r="A514" s="56"/>
      <c r="J514" s="8"/>
      <c r="K514" s="8"/>
    </row>
    <row r="515">
      <c r="A515" s="56"/>
      <c r="J515" s="8"/>
      <c r="K515" s="8"/>
    </row>
    <row r="516">
      <c r="A516" s="56"/>
      <c r="J516" s="8"/>
      <c r="K516" s="8"/>
    </row>
    <row r="517">
      <c r="A517" s="56"/>
      <c r="J517" s="8"/>
      <c r="K517" s="8"/>
    </row>
    <row r="518">
      <c r="A518" s="56"/>
      <c r="J518" s="8"/>
      <c r="K518" s="8"/>
    </row>
    <row r="519">
      <c r="A519" s="56"/>
      <c r="J519" s="8"/>
      <c r="K519" s="8"/>
    </row>
    <row r="520">
      <c r="A520" s="56"/>
      <c r="J520" s="8"/>
      <c r="K520" s="8"/>
    </row>
    <row r="521">
      <c r="A521" s="56"/>
      <c r="J521" s="8"/>
      <c r="K521" s="8"/>
    </row>
    <row r="522">
      <c r="A522" s="56"/>
      <c r="J522" s="8"/>
      <c r="K522" s="8"/>
    </row>
    <row r="523">
      <c r="A523" s="56"/>
      <c r="J523" s="8"/>
      <c r="K523" s="8"/>
    </row>
    <row r="524">
      <c r="A524" s="56"/>
      <c r="J524" s="8"/>
      <c r="K524" s="8"/>
    </row>
    <row r="525">
      <c r="A525" s="56"/>
      <c r="J525" s="8"/>
      <c r="K525" s="8"/>
    </row>
    <row r="526">
      <c r="A526" s="56"/>
      <c r="J526" s="8"/>
      <c r="K526" s="8"/>
    </row>
    <row r="527">
      <c r="A527" s="56"/>
      <c r="J527" s="8"/>
      <c r="K527" s="8"/>
    </row>
    <row r="528">
      <c r="A528" s="56"/>
      <c r="J528" s="8"/>
      <c r="K528" s="8"/>
    </row>
    <row r="529">
      <c r="A529" s="56"/>
      <c r="J529" s="8"/>
      <c r="K529" s="8"/>
    </row>
    <row r="530">
      <c r="A530" s="56"/>
      <c r="J530" s="8"/>
      <c r="K530" s="8"/>
    </row>
    <row r="531">
      <c r="A531" s="56"/>
      <c r="J531" s="8"/>
      <c r="K531" s="8"/>
    </row>
    <row r="532">
      <c r="A532" s="56"/>
      <c r="J532" s="8"/>
      <c r="K532" s="8"/>
    </row>
    <row r="533">
      <c r="A533" s="56"/>
      <c r="J533" s="8"/>
      <c r="K533" s="8"/>
    </row>
    <row r="534">
      <c r="A534" s="56"/>
      <c r="J534" s="8"/>
      <c r="K534" s="8"/>
    </row>
    <row r="535">
      <c r="A535" s="56"/>
      <c r="J535" s="8"/>
      <c r="K535" s="8"/>
    </row>
    <row r="536">
      <c r="A536" s="56"/>
      <c r="J536" s="8"/>
      <c r="K536" s="8"/>
    </row>
    <row r="537">
      <c r="A537" s="56"/>
      <c r="J537" s="8"/>
      <c r="K537" s="8"/>
    </row>
    <row r="538">
      <c r="A538" s="56"/>
      <c r="J538" s="8"/>
      <c r="K538" s="8"/>
    </row>
    <row r="539">
      <c r="A539" s="56"/>
      <c r="J539" s="8"/>
      <c r="K539" s="8"/>
    </row>
    <row r="540">
      <c r="A540" s="56"/>
      <c r="J540" s="8"/>
      <c r="K540" s="8"/>
    </row>
    <row r="541">
      <c r="A541" s="56"/>
      <c r="J541" s="8"/>
      <c r="K541" s="8"/>
    </row>
    <row r="542">
      <c r="A542" s="56"/>
      <c r="J542" s="8"/>
      <c r="K542" s="8"/>
    </row>
    <row r="543">
      <c r="A543" s="56"/>
      <c r="J543" s="8"/>
      <c r="K543" s="8"/>
    </row>
    <row r="544">
      <c r="A544" s="56"/>
      <c r="J544" s="8"/>
      <c r="K544" s="8"/>
    </row>
    <row r="545">
      <c r="A545" s="56"/>
      <c r="J545" s="8"/>
      <c r="K545" s="8"/>
    </row>
    <row r="546">
      <c r="A546" s="56"/>
      <c r="J546" s="8"/>
      <c r="K546" s="8"/>
    </row>
    <row r="547">
      <c r="A547" s="56"/>
      <c r="J547" s="8"/>
      <c r="K547" s="8"/>
    </row>
    <row r="548">
      <c r="A548" s="56"/>
      <c r="J548" s="8"/>
      <c r="K548" s="8"/>
    </row>
    <row r="549">
      <c r="A549" s="56"/>
      <c r="J549" s="8"/>
      <c r="K549" s="8"/>
    </row>
    <row r="550">
      <c r="A550" s="56"/>
      <c r="J550" s="8"/>
      <c r="K550" s="8"/>
    </row>
    <row r="551">
      <c r="A551" s="56"/>
      <c r="J551" s="8"/>
      <c r="K551" s="8"/>
    </row>
    <row r="552">
      <c r="A552" s="56"/>
      <c r="J552" s="8"/>
      <c r="K552" s="8"/>
    </row>
    <row r="553">
      <c r="A553" s="56"/>
      <c r="J553" s="8"/>
      <c r="K553" s="8"/>
    </row>
    <row r="554">
      <c r="A554" s="56"/>
      <c r="J554" s="8"/>
      <c r="K554" s="8"/>
    </row>
    <row r="555">
      <c r="A555" s="56"/>
      <c r="J555" s="8"/>
      <c r="K555" s="8"/>
    </row>
    <row r="556">
      <c r="A556" s="56"/>
      <c r="J556" s="8"/>
      <c r="K556" s="8"/>
    </row>
    <row r="557">
      <c r="A557" s="56"/>
      <c r="J557" s="8"/>
      <c r="K557" s="8"/>
    </row>
    <row r="558">
      <c r="A558" s="56"/>
      <c r="J558" s="8"/>
      <c r="K558" s="8"/>
    </row>
    <row r="559">
      <c r="A559" s="56"/>
      <c r="J559" s="8"/>
      <c r="K559" s="8"/>
    </row>
    <row r="560">
      <c r="A560" s="56"/>
      <c r="J560" s="8"/>
      <c r="K560" s="8"/>
    </row>
    <row r="561">
      <c r="A561" s="56"/>
      <c r="J561" s="8"/>
      <c r="K561" s="8"/>
    </row>
    <row r="562">
      <c r="A562" s="56"/>
      <c r="J562" s="8"/>
      <c r="K562" s="8"/>
    </row>
    <row r="563">
      <c r="A563" s="56"/>
      <c r="J563" s="8"/>
      <c r="K563" s="8"/>
    </row>
    <row r="564">
      <c r="A564" s="56"/>
      <c r="J564" s="8"/>
      <c r="K564" s="8"/>
    </row>
    <row r="565">
      <c r="A565" s="56"/>
      <c r="J565" s="8"/>
      <c r="K565" s="8"/>
    </row>
    <row r="566">
      <c r="A566" s="56"/>
      <c r="J566" s="8"/>
      <c r="K566" s="8"/>
    </row>
    <row r="567">
      <c r="A567" s="56"/>
      <c r="J567" s="8"/>
      <c r="K567" s="8"/>
    </row>
    <row r="568">
      <c r="A568" s="56"/>
      <c r="J568" s="8"/>
      <c r="K568" s="8"/>
    </row>
    <row r="569">
      <c r="A569" s="56"/>
      <c r="J569" s="8"/>
      <c r="K569" s="8"/>
    </row>
    <row r="570">
      <c r="A570" s="56"/>
      <c r="J570" s="8"/>
      <c r="K570" s="8"/>
    </row>
    <row r="571">
      <c r="A571" s="56"/>
      <c r="J571" s="8"/>
      <c r="K571" s="8"/>
    </row>
    <row r="572">
      <c r="A572" s="56"/>
      <c r="J572" s="8"/>
      <c r="K572" s="8"/>
    </row>
    <row r="573">
      <c r="A573" s="56"/>
      <c r="J573" s="8"/>
      <c r="K573" s="8"/>
    </row>
    <row r="574">
      <c r="A574" s="56"/>
      <c r="J574" s="8"/>
      <c r="K574" s="8"/>
    </row>
    <row r="575">
      <c r="A575" s="56"/>
      <c r="J575" s="8"/>
      <c r="K575" s="8"/>
    </row>
    <row r="576">
      <c r="A576" s="56"/>
      <c r="J576" s="8"/>
      <c r="K576" s="8"/>
    </row>
    <row r="577">
      <c r="A577" s="56"/>
      <c r="J577" s="8"/>
      <c r="K577" s="8"/>
    </row>
    <row r="578">
      <c r="A578" s="56"/>
      <c r="J578" s="8"/>
      <c r="K578" s="8"/>
    </row>
    <row r="579">
      <c r="A579" s="56"/>
      <c r="J579" s="8"/>
      <c r="K579" s="8"/>
    </row>
    <row r="580">
      <c r="A580" s="56"/>
      <c r="J580" s="8"/>
      <c r="K580" s="8"/>
    </row>
    <row r="581">
      <c r="A581" s="56"/>
      <c r="J581" s="8"/>
      <c r="K581" s="8"/>
    </row>
    <row r="582">
      <c r="A582" s="56"/>
      <c r="J582" s="8"/>
      <c r="K582" s="8"/>
    </row>
    <row r="583">
      <c r="A583" s="56"/>
      <c r="J583" s="8"/>
      <c r="K583" s="8"/>
    </row>
    <row r="584">
      <c r="A584" s="56"/>
      <c r="J584" s="8"/>
      <c r="K584" s="8"/>
    </row>
    <row r="585">
      <c r="A585" s="56"/>
      <c r="J585" s="8"/>
      <c r="K585" s="8"/>
    </row>
    <row r="586">
      <c r="A586" s="56"/>
      <c r="J586" s="8"/>
      <c r="K586" s="8"/>
    </row>
    <row r="587">
      <c r="A587" s="56"/>
      <c r="J587" s="8"/>
      <c r="K587" s="8"/>
    </row>
    <row r="588">
      <c r="A588" s="56"/>
      <c r="J588" s="8"/>
      <c r="K588" s="8"/>
    </row>
    <row r="589">
      <c r="A589" s="56"/>
      <c r="J589" s="8"/>
      <c r="K589" s="8"/>
    </row>
    <row r="590">
      <c r="A590" s="56"/>
      <c r="J590" s="8"/>
      <c r="K590" s="8"/>
    </row>
    <row r="591">
      <c r="A591" s="56"/>
      <c r="J591" s="8"/>
      <c r="K591" s="8"/>
    </row>
    <row r="592">
      <c r="A592" s="56"/>
      <c r="J592" s="8"/>
      <c r="K592" s="8"/>
    </row>
    <row r="593">
      <c r="A593" s="56"/>
      <c r="J593" s="8"/>
      <c r="K593" s="8"/>
    </row>
    <row r="594">
      <c r="A594" s="56"/>
      <c r="J594" s="8"/>
      <c r="K594" s="8"/>
    </row>
    <row r="595">
      <c r="A595" s="56"/>
      <c r="J595" s="8"/>
      <c r="K595" s="8"/>
    </row>
    <row r="596">
      <c r="A596" s="56"/>
      <c r="J596" s="8"/>
      <c r="K596" s="8"/>
    </row>
    <row r="597">
      <c r="A597" s="56"/>
      <c r="J597" s="8"/>
      <c r="K597" s="8"/>
    </row>
    <row r="598">
      <c r="A598" s="56"/>
      <c r="J598" s="8"/>
      <c r="K598" s="8"/>
    </row>
    <row r="599">
      <c r="A599" s="56"/>
      <c r="J599" s="8"/>
      <c r="K599" s="8"/>
    </row>
    <row r="600">
      <c r="A600" s="56"/>
      <c r="J600" s="8"/>
      <c r="K600" s="8"/>
    </row>
    <row r="601">
      <c r="A601" s="56"/>
      <c r="J601" s="8"/>
      <c r="K601" s="8"/>
    </row>
    <row r="602">
      <c r="A602" s="56"/>
      <c r="J602" s="8"/>
      <c r="K602" s="8"/>
    </row>
    <row r="603">
      <c r="A603" s="56"/>
      <c r="J603" s="8"/>
      <c r="K603" s="8"/>
    </row>
    <row r="604">
      <c r="A604" s="56"/>
      <c r="J604" s="8"/>
      <c r="K604" s="8"/>
    </row>
    <row r="605">
      <c r="A605" s="56"/>
      <c r="J605" s="8"/>
      <c r="K605" s="8"/>
    </row>
    <row r="606">
      <c r="A606" s="56"/>
      <c r="J606" s="8"/>
      <c r="K606" s="8"/>
    </row>
    <row r="607">
      <c r="A607" s="56"/>
      <c r="J607" s="8"/>
      <c r="K607" s="8"/>
    </row>
    <row r="608">
      <c r="A608" s="56"/>
      <c r="J608" s="8"/>
      <c r="K608" s="8"/>
    </row>
    <row r="609">
      <c r="A609" s="56"/>
      <c r="J609" s="8"/>
      <c r="K609" s="8"/>
    </row>
    <row r="610">
      <c r="A610" s="56"/>
      <c r="J610" s="8"/>
      <c r="K610" s="8"/>
    </row>
    <row r="611">
      <c r="A611" s="56"/>
      <c r="J611" s="8"/>
      <c r="K611" s="8"/>
    </row>
    <row r="612">
      <c r="A612" s="56"/>
      <c r="J612" s="8"/>
      <c r="K612" s="8"/>
    </row>
    <row r="613">
      <c r="A613" s="56"/>
      <c r="J613" s="8"/>
      <c r="K613" s="8"/>
    </row>
    <row r="614">
      <c r="A614" s="56"/>
      <c r="J614" s="8"/>
      <c r="K614" s="8"/>
    </row>
    <row r="615">
      <c r="A615" s="56"/>
      <c r="J615" s="8"/>
      <c r="K615" s="8"/>
    </row>
    <row r="616">
      <c r="A616" s="56"/>
      <c r="J616" s="8"/>
      <c r="K616" s="8"/>
    </row>
    <row r="617">
      <c r="A617" s="56"/>
      <c r="J617" s="8"/>
      <c r="K617" s="8"/>
    </row>
    <row r="618">
      <c r="A618" s="56"/>
      <c r="J618" s="8"/>
      <c r="K618" s="8"/>
    </row>
    <row r="619">
      <c r="A619" s="56"/>
      <c r="J619" s="8"/>
      <c r="K619" s="8"/>
    </row>
    <row r="620">
      <c r="A620" s="56"/>
      <c r="J620" s="8"/>
      <c r="K620" s="8"/>
    </row>
    <row r="621">
      <c r="A621" s="56"/>
      <c r="J621" s="8"/>
      <c r="K621" s="8"/>
    </row>
    <row r="622">
      <c r="A622" s="56"/>
      <c r="J622" s="8"/>
      <c r="K622" s="8"/>
    </row>
    <row r="623">
      <c r="A623" s="56"/>
      <c r="J623" s="8"/>
      <c r="K623" s="8"/>
    </row>
    <row r="624">
      <c r="A624" s="56"/>
      <c r="J624" s="8"/>
      <c r="K624" s="8"/>
    </row>
    <row r="625">
      <c r="A625" s="56"/>
      <c r="J625" s="8"/>
      <c r="K625" s="8"/>
    </row>
    <row r="626">
      <c r="A626" s="56"/>
      <c r="J626" s="8"/>
      <c r="K626" s="8"/>
    </row>
    <row r="627">
      <c r="A627" s="56"/>
      <c r="J627" s="8"/>
      <c r="K627" s="8"/>
    </row>
    <row r="628">
      <c r="A628" s="56"/>
      <c r="J628" s="8"/>
      <c r="K628" s="8"/>
    </row>
    <row r="629">
      <c r="A629" s="56"/>
      <c r="J629" s="8"/>
      <c r="K629" s="8"/>
    </row>
    <row r="630">
      <c r="A630" s="56"/>
      <c r="J630" s="8"/>
      <c r="K630" s="8"/>
    </row>
    <row r="631">
      <c r="A631" s="56"/>
      <c r="J631" s="8"/>
      <c r="K631" s="8"/>
    </row>
    <row r="632">
      <c r="A632" s="56"/>
      <c r="J632" s="8"/>
      <c r="K632" s="8"/>
    </row>
    <row r="633">
      <c r="A633" s="56"/>
      <c r="J633" s="8"/>
      <c r="K633" s="8"/>
    </row>
    <row r="634">
      <c r="A634" s="56"/>
      <c r="J634" s="8"/>
      <c r="K634" s="8"/>
    </row>
    <row r="635">
      <c r="A635" s="56"/>
      <c r="J635" s="8"/>
      <c r="K635" s="8"/>
    </row>
    <row r="636">
      <c r="A636" s="56"/>
      <c r="J636" s="8"/>
      <c r="K636" s="8"/>
    </row>
    <row r="637">
      <c r="A637" s="56"/>
      <c r="J637" s="8"/>
      <c r="K637" s="8"/>
    </row>
    <row r="638">
      <c r="A638" s="56"/>
      <c r="J638" s="8"/>
      <c r="K638" s="8"/>
    </row>
    <row r="639">
      <c r="A639" s="56"/>
      <c r="J639" s="8"/>
      <c r="K639" s="8"/>
    </row>
    <row r="640">
      <c r="A640" s="56"/>
      <c r="J640" s="8"/>
      <c r="K640" s="8"/>
    </row>
    <row r="641">
      <c r="A641" s="56"/>
      <c r="J641" s="8"/>
      <c r="K641" s="8"/>
    </row>
    <row r="642">
      <c r="A642" s="56"/>
      <c r="J642" s="8"/>
      <c r="K642" s="8"/>
    </row>
    <row r="643">
      <c r="A643" s="56"/>
      <c r="J643" s="8"/>
      <c r="K643" s="8"/>
    </row>
    <row r="644">
      <c r="A644" s="56"/>
      <c r="J644" s="8"/>
      <c r="K644" s="8"/>
    </row>
    <row r="645">
      <c r="A645" s="56"/>
      <c r="J645" s="8"/>
      <c r="K645" s="8"/>
    </row>
    <row r="646">
      <c r="A646" s="56"/>
      <c r="J646" s="8"/>
      <c r="K646" s="8"/>
    </row>
    <row r="647">
      <c r="A647" s="56"/>
      <c r="J647" s="8"/>
      <c r="K647" s="8"/>
    </row>
    <row r="648">
      <c r="A648" s="56"/>
      <c r="J648" s="8"/>
      <c r="K648" s="8"/>
    </row>
    <row r="649">
      <c r="A649" s="56"/>
      <c r="J649" s="8"/>
      <c r="K649" s="8"/>
    </row>
    <row r="650">
      <c r="A650" s="56"/>
      <c r="J650" s="8"/>
      <c r="K650" s="8"/>
    </row>
    <row r="651">
      <c r="A651" s="56"/>
      <c r="J651" s="8"/>
      <c r="K651" s="8"/>
    </row>
    <row r="652">
      <c r="A652" s="56"/>
      <c r="J652" s="8"/>
      <c r="K652" s="8"/>
    </row>
    <row r="653">
      <c r="A653" s="56"/>
      <c r="J653" s="8"/>
      <c r="K653" s="8"/>
    </row>
    <row r="654">
      <c r="A654" s="56"/>
      <c r="J654" s="8"/>
      <c r="K654" s="8"/>
    </row>
    <row r="655">
      <c r="A655" s="56"/>
      <c r="J655" s="8"/>
      <c r="K655" s="8"/>
    </row>
    <row r="656">
      <c r="A656" s="56"/>
      <c r="J656" s="8"/>
      <c r="K656" s="8"/>
    </row>
    <row r="657">
      <c r="A657" s="56"/>
      <c r="J657" s="8"/>
      <c r="K657" s="8"/>
    </row>
    <row r="658">
      <c r="A658" s="56"/>
      <c r="J658" s="8"/>
      <c r="K658" s="8"/>
    </row>
    <row r="659">
      <c r="A659" s="56"/>
      <c r="J659" s="8"/>
      <c r="K659" s="8"/>
    </row>
    <row r="660">
      <c r="A660" s="56"/>
      <c r="J660" s="8"/>
      <c r="K660" s="8"/>
    </row>
    <row r="661">
      <c r="A661" s="56"/>
      <c r="J661" s="8"/>
      <c r="K661" s="8"/>
    </row>
    <row r="662">
      <c r="A662" s="56"/>
      <c r="J662" s="8"/>
      <c r="K662" s="8"/>
    </row>
    <row r="663">
      <c r="A663" s="56"/>
      <c r="J663" s="8"/>
      <c r="K663" s="8"/>
    </row>
    <row r="664">
      <c r="A664" s="56"/>
      <c r="J664" s="8"/>
      <c r="K664" s="8"/>
    </row>
    <row r="665">
      <c r="A665" s="56"/>
      <c r="J665" s="8"/>
      <c r="K665" s="8"/>
    </row>
    <row r="666">
      <c r="A666" s="56"/>
      <c r="J666" s="8"/>
      <c r="K666" s="8"/>
    </row>
    <row r="667">
      <c r="A667" s="56"/>
      <c r="J667" s="8"/>
      <c r="K667" s="8"/>
    </row>
    <row r="668">
      <c r="A668" s="56"/>
      <c r="J668" s="8"/>
      <c r="K668" s="8"/>
    </row>
    <row r="669">
      <c r="A669" s="56"/>
      <c r="J669" s="8"/>
      <c r="K669" s="8"/>
    </row>
    <row r="670">
      <c r="A670" s="56"/>
      <c r="J670" s="8"/>
      <c r="K670" s="8"/>
    </row>
    <row r="671">
      <c r="A671" s="56"/>
      <c r="J671" s="8"/>
      <c r="K671" s="8"/>
    </row>
    <row r="672">
      <c r="A672" s="56"/>
      <c r="J672" s="8"/>
      <c r="K672" s="8"/>
    </row>
    <row r="673">
      <c r="A673" s="56"/>
      <c r="J673" s="8"/>
      <c r="K673" s="8"/>
    </row>
    <row r="674">
      <c r="A674" s="56"/>
      <c r="J674" s="8"/>
      <c r="K674" s="8"/>
    </row>
    <row r="675">
      <c r="A675" s="56"/>
      <c r="J675" s="8"/>
      <c r="K675" s="8"/>
    </row>
    <row r="676">
      <c r="A676" s="56"/>
      <c r="J676" s="8"/>
      <c r="K676" s="8"/>
    </row>
    <row r="677">
      <c r="A677" s="56"/>
      <c r="J677" s="8"/>
      <c r="K677" s="8"/>
    </row>
    <row r="678">
      <c r="A678" s="56"/>
      <c r="J678" s="8"/>
      <c r="K678" s="8"/>
    </row>
    <row r="679">
      <c r="A679" s="56"/>
      <c r="J679" s="8"/>
      <c r="K679" s="8"/>
    </row>
    <row r="680">
      <c r="A680" s="56"/>
      <c r="J680" s="8"/>
      <c r="K680" s="8"/>
    </row>
    <row r="681">
      <c r="A681" s="56"/>
      <c r="J681" s="8"/>
      <c r="K681" s="8"/>
    </row>
    <row r="682">
      <c r="A682" s="56"/>
      <c r="J682" s="8"/>
      <c r="K682" s="8"/>
    </row>
    <row r="683">
      <c r="A683" s="56"/>
      <c r="J683" s="8"/>
      <c r="K683" s="8"/>
    </row>
    <row r="684">
      <c r="A684" s="56"/>
      <c r="J684" s="8"/>
      <c r="K684" s="8"/>
    </row>
    <row r="685">
      <c r="A685" s="56"/>
      <c r="J685" s="8"/>
      <c r="K685" s="8"/>
    </row>
    <row r="686">
      <c r="A686" s="56"/>
      <c r="J686" s="8"/>
      <c r="K686" s="8"/>
    </row>
    <row r="687">
      <c r="A687" s="56"/>
      <c r="J687" s="8"/>
      <c r="K687" s="8"/>
    </row>
    <row r="688">
      <c r="A688" s="56"/>
      <c r="J688" s="8"/>
      <c r="K688" s="8"/>
    </row>
    <row r="689">
      <c r="A689" s="56"/>
      <c r="J689" s="8"/>
      <c r="K689" s="8"/>
    </row>
    <row r="690">
      <c r="A690" s="56"/>
      <c r="J690" s="8"/>
      <c r="K690" s="8"/>
    </row>
    <row r="691">
      <c r="A691" s="56"/>
      <c r="J691" s="8"/>
      <c r="K691" s="8"/>
    </row>
    <row r="692">
      <c r="A692" s="56"/>
      <c r="J692" s="8"/>
      <c r="K692" s="8"/>
    </row>
    <row r="693">
      <c r="A693" s="56"/>
      <c r="J693" s="8"/>
      <c r="K693" s="8"/>
    </row>
    <row r="694">
      <c r="A694" s="56"/>
      <c r="J694" s="8"/>
      <c r="K694" s="8"/>
    </row>
    <row r="695">
      <c r="A695" s="56"/>
      <c r="J695" s="8"/>
      <c r="K695" s="8"/>
    </row>
    <row r="696">
      <c r="A696" s="56"/>
      <c r="J696" s="8"/>
      <c r="K696" s="8"/>
    </row>
    <row r="697">
      <c r="A697" s="56"/>
      <c r="J697" s="8"/>
      <c r="K697" s="8"/>
    </row>
    <row r="698">
      <c r="A698" s="56"/>
      <c r="J698" s="8"/>
      <c r="K698" s="8"/>
    </row>
    <row r="699">
      <c r="A699" s="56"/>
      <c r="J699" s="8"/>
      <c r="K699" s="8"/>
    </row>
    <row r="700">
      <c r="A700" s="56"/>
      <c r="J700" s="8"/>
      <c r="K700" s="8"/>
    </row>
    <row r="701">
      <c r="A701" s="56"/>
      <c r="J701" s="8"/>
      <c r="K701" s="8"/>
    </row>
    <row r="702">
      <c r="A702" s="56"/>
      <c r="J702" s="8"/>
      <c r="K702" s="8"/>
    </row>
    <row r="703">
      <c r="A703" s="56"/>
      <c r="J703" s="8"/>
      <c r="K703" s="8"/>
    </row>
    <row r="704">
      <c r="A704" s="56"/>
      <c r="J704" s="8"/>
      <c r="K704" s="8"/>
    </row>
    <row r="705">
      <c r="A705" s="56"/>
      <c r="J705" s="8"/>
      <c r="K705" s="8"/>
    </row>
    <row r="706">
      <c r="A706" s="56"/>
      <c r="J706" s="8"/>
      <c r="K706" s="8"/>
    </row>
    <row r="707">
      <c r="A707" s="56"/>
      <c r="J707" s="8"/>
      <c r="K707" s="8"/>
    </row>
    <row r="708">
      <c r="A708" s="56"/>
      <c r="J708" s="8"/>
      <c r="K708" s="8"/>
    </row>
    <row r="709">
      <c r="A709" s="56"/>
      <c r="J709" s="8"/>
      <c r="K709" s="8"/>
    </row>
    <row r="710">
      <c r="A710" s="56"/>
      <c r="J710" s="8"/>
      <c r="K710" s="8"/>
    </row>
    <row r="711">
      <c r="A711" s="56"/>
      <c r="J711" s="8"/>
      <c r="K711" s="8"/>
    </row>
    <row r="712">
      <c r="A712" s="56"/>
      <c r="J712" s="8"/>
      <c r="K712" s="8"/>
    </row>
    <row r="713">
      <c r="A713" s="56"/>
      <c r="J713" s="8"/>
      <c r="K713" s="8"/>
    </row>
    <row r="714">
      <c r="A714" s="56"/>
      <c r="J714" s="8"/>
      <c r="K714" s="8"/>
    </row>
    <row r="715">
      <c r="A715" s="56"/>
      <c r="J715" s="8"/>
      <c r="K715" s="8"/>
    </row>
    <row r="716">
      <c r="A716" s="56"/>
      <c r="J716" s="8"/>
      <c r="K716" s="8"/>
    </row>
    <row r="717">
      <c r="A717" s="56"/>
      <c r="J717" s="8"/>
      <c r="K717" s="8"/>
    </row>
    <row r="718">
      <c r="A718" s="56"/>
      <c r="J718" s="8"/>
      <c r="K718" s="8"/>
    </row>
    <row r="719">
      <c r="A719" s="56"/>
      <c r="J719" s="8"/>
      <c r="K719" s="8"/>
    </row>
    <row r="720">
      <c r="A720" s="56"/>
      <c r="J720" s="8"/>
      <c r="K720" s="8"/>
    </row>
    <row r="721">
      <c r="A721" s="56"/>
      <c r="J721" s="8"/>
      <c r="K721" s="8"/>
    </row>
    <row r="722">
      <c r="A722" s="56"/>
      <c r="J722" s="8"/>
      <c r="K722" s="8"/>
    </row>
    <row r="723">
      <c r="A723" s="56"/>
      <c r="J723" s="8"/>
      <c r="K723" s="8"/>
    </row>
    <row r="724">
      <c r="A724" s="56"/>
      <c r="J724" s="8"/>
      <c r="K724" s="8"/>
    </row>
    <row r="725">
      <c r="A725" s="56"/>
      <c r="J725" s="8"/>
      <c r="K725" s="8"/>
    </row>
    <row r="726">
      <c r="A726" s="56"/>
      <c r="J726" s="8"/>
      <c r="K726" s="8"/>
    </row>
    <row r="727">
      <c r="A727" s="56"/>
      <c r="J727" s="8"/>
      <c r="K727" s="8"/>
    </row>
    <row r="728">
      <c r="A728" s="56"/>
      <c r="J728" s="8"/>
      <c r="K728" s="8"/>
    </row>
    <row r="729">
      <c r="A729" s="56"/>
      <c r="J729" s="8"/>
      <c r="K729" s="8"/>
    </row>
    <row r="730">
      <c r="A730" s="56"/>
      <c r="J730" s="8"/>
      <c r="K730" s="8"/>
    </row>
    <row r="731">
      <c r="A731" s="56"/>
      <c r="J731" s="8"/>
      <c r="K731" s="8"/>
    </row>
    <row r="732">
      <c r="A732" s="56"/>
      <c r="J732" s="8"/>
      <c r="K732" s="8"/>
    </row>
    <row r="733">
      <c r="A733" s="56"/>
      <c r="J733" s="8"/>
      <c r="K733" s="8"/>
    </row>
    <row r="734">
      <c r="A734" s="56"/>
      <c r="J734" s="8"/>
      <c r="K734" s="8"/>
    </row>
    <row r="735">
      <c r="A735" s="56"/>
      <c r="J735" s="8"/>
      <c r="K735" s="8"/>
    </row>
    <row r="736">
      <c r="A736" s="56"/>
      <c r="J736" s="8"/>
      <c r="K736" s="8"/>
    </row>
    <row r="737">
      <c r="A737" s="56"/>
      <c r="J737" s="8"/>
      <c r="K737" s="8"/>
    </row>
    <row r="738">
      <c r="A738" s="56"/>
      <c r="J738" s="8"/>
      <c r="K738" s="8"/>
    </row>
    <row r="739">
      <c r="A739" s="56"/>
      <c r="J739" s="8"/>
      <c r="K739" s="8"/>
    </row>
    <row r="740">
      <c r="A740" s="56"/>
      <c r="J740" s="8"/>
      <c r="K740" s="8"/>
    </row>
    <row r="741">
      <c r="A741" s="56"/>
      <c r="J741" s="8"/>
      <c r="K741" s="8"/>
    </row>
    <row r="742">
      <c r="A742" s="56"/>
      <c r="J742" s="8"/>
      <c r="K742" s="8"/>
    </row>
    <row r="743">
      <c r="A743" s="56"/>
      <c r="J743" s="8"/>
      <c r="K743" s="8"/>
    </row>
    <row r="744">
      <c r="A744" s="56"/>
      <c r="J744" s="8"/>
      <c r="K744" s="8"/>
    </row>
    <row r="745">
      <c r="A745" s="56"/>
      <c r="J745" s="8"/>
      <c r="K745" s="8"/>
    </row>
    <row r="746">
      <c r="A746" s="56"/>
      <c r="J746" s="8"/>
      <c r="K746" s="8"/>
    </row>
    <row r="747">
      <c r="A747" s="56"/>
      <c r="J747" s="8"/>
      <c r="K747" s="8"/>
    </row>
    <row r="748">
      <c r="A748" s="56"/>
      <c r="J748" s="8"/>
      <c r="K748" s="8"/>
    </row>
    <row r="749">
      <c r="A749" s="56"/>
      <c r="J749" s="8"/>
      <c r="K749" s="8"/>
    </row>
    <row r="750">
      <c r="A750" s="56"/>
      <c r="J750" s="8"/>
      <c r="K750" s="8"/>
    </row>
    <row r="751">
      <c r="A751" s="56"/>
      <c r="J751" s="8"/>
      <c r="K751" s="8"/>
    </row>
    <row r="752">
      <c r="A752" s="56"/>
      <c r="J752" s="8"/>
      <c r="K752" s="8"/>
    </row>
    <row r="753">
      <c r="A753" s="56"/>
      <c r="J753" s="8"/>
      <c r="K753" s="8"/>
    </row>
    <row r="754">
      <c r="A754" s="56"/>
      <c r="J754" s="8"/>
      <c r="K754" s="8"/>
    </row>
    <row r="755">
      <c r="A755" s="56"/>
      <c r="J755" s="8"/>
      <c r="K755" s="8"/>
    </row>
    <row r="756">
      <c r="A756" s="56"/>
      <c r="J756" s="8"/>
      <c r="K756" s="8"/>
    </row>
    <row r="757">
      <c r="A757" s="56"/>
      <c r="J757" s="8"/>
      <c r="K757" s="8"/>
    </row>
    <row r="758">
      <c r="A758" s="56"/>
      <c r="J758" s="8"/>
      <c r="K758" s="8"/>
    </row>
    <row r="759">
      <c r="A759" s="56"/>
      <c r="J759" s="8"/>
      <c r="K759" s="8"/>
    </row>
    <row r="760">
      <c r="A760" s="56"/>
      <c r="J760" s="8"/>
      <c r="K760" s="8"/>
    </row>
    <row r="761">
      <c r="A761" s="56"/>
      <c r="J761" s="8"/>
      <c r="K761" s="8"/>
    </row>
    <row r="762">
      <c r="A762" s="56"/>
      <c r="J762" s="8"/>
      <c r="K762" s="8"/>
    </row>
    <row r="763">
      <c r="A763" s="56"/>
      <c r="J763" s="8"/>
      <c r="K763" s="8"/>
    </row>
    <row r="764">
      <c r="A764" s="56"/>
      <c r="J764" s="8"/>
      <c r="K764" s="8"/>
    </row>
    <row r="765">
      <c r="A765" s="56"/>
      <c r="J765" s="8"/>
      <c r="K765" s="8"/>
    </row>
    <row r="766">
      <c r="A766" s="56"/>
      <c r="J766" s="8"/>
      <c r="K766" s="8"/>
    </row>
    <row r="767">
      <c r="A767" s="56"/>
      <c r="J767" s="8"/>
      <c r="K767" s="8"/>
    </row>
    <row r="768">
      <c r="A768" s="56"/>
      <c r="J768" s="8"/>
      <c r="K768" s="8"/>
    </row>
    <row r="769">
      <c r="A769" s="56"/>
      <c r="J769" s="8"/>
      <c r="K769" s="8"/>
    </row>
    <row r="770">
      <c r="A770" s="56"/>
      <c r="J770" s="8"/>
      <c r="K770" s="8"/>
    </row>
    <row r="771">
      <c r="A771" s="56"/>
      <c r="J771" s="8"/>
      <c r="K771" s="8"/>
    </row>
    <row r="772">
      <c r="A772" s="56"/>
      <c r="J772" s="8"/>
      <c r="K772" s="8"/>
    </row>
    <row r="773">
      <c r="A773" s="56"/>
      <c r="J773" s="8"/>
      <c r="K773" s="8"/>
    </row>
    <row r="774">
      <c r="A774" s="56"/>
      <c r="J774" s="8"/>
      <c r="K774" s="8"/>
    </row>
    <row r="775">
      <c r="A775" s="56"/>
      <c r="J775" s="8"/>
      <c r="K775" s="8"/>
    </row>
    <row r="776">
      <c r="A776" s="56"/>
      <c r="J776" s="8"/>
      <c r="K776" s="8"/>
    </row>
    <row r="777">
      <c r="A777" s="56"/>
      <c r="J777" s="8"/>
      <c r="K777" s="8"/>
    </row>
    <row r="778">
      <c r="A778" s="56"/>
      <c r="J778" s="8"/>
      <c r="K778" s="8"/>
    </row>
    <row r="779">
      <c r="A779" s="56"/>
      <c r="J779" s="8"/>
      <c r="K779" s="8"/>
    </row>
    <row r="780">
      <c r="A780" s="56"/>
      <c r="J780" s="8"/>
      <c r="K780" s="8"/>
    </row>
    <row r="781">
      <c r="A781" s="56"/>
      <c r="J781" s="8"/>
      <c r="K781" s="8"/>
    </row>
    <row r="782">
      <c r="A782" s="56"/>
      <c r="J782" s="8"/>
      <c r="K782" s="8"/>
    </row>
    <row r="783">
      <c r="A783" s="56"/>
      <c r="J783" s="8"/>
      <c r="K783" s="8"/>
    </row>
    <row r="784">
      <c r="A784" s="56"/>
      <c r="J784" s="8"/>
      <c r="K784" s="8"/>
    </row>
    <row r="785">
      <c r="A785" s="56"/>
      <c r="J785" s="8"/>
      <c r="K785" s="8"/>
    </row>
    <row r="786">
      <c r="A786" s="56"/>
      <c r="J786" s="8"/>
      <c r="K786" s="8"/>
    </row>
    <row r="787">
      <c r="A787" s="56"/>
      <c r="J787" s="8"/>
      <c r="K787" s="8"/>
    </row>
    <row r="788">
      <c r="A788" s="56"/>
      <c r="J788" s="8"/>
      <c r="K788" s="8"/>
    </row>
    <row r="789">
      <c r="A789" s="56"/>
      <c r="J789" s="8"/>
      <c r="K789" s="8"/>
    </row>
    <row r="790">
      <c r="A790" s="56"/>
      <c r="J790" s="8"/>
      <c r="K790" s="8"/>
    </row>
    <row r="791">
      <c r="A791" s="56"/>
      <c r="J791" s="8"/>
      <c r="K791" s="8"/>
    </row>
    <row r="792">
      <c r="A792" s="56"/>
      <c r="J792" s="8"/>
      <c r="K792" s="8"/>
    </row>
    <row r="793">
      <c r="A793" s="56"/>
      <c r="J793" s="8"/>
      <c r="K793" s="8"/>
    </row>
    <row r="794">
      <c r="A794" s="56"/>
      <c r="J794" s="8"/>
      <c r="K794" s="8"/>
    </row>
    <row r="795">
      <c r="A795" s="56"/>
      <c r="J795" s="8"/>
      <c r="K795" s="8"/>
    </row>
    <row r="796">
      <c r="A796" s="56"/>
      <c r="J796" s="8"/>
      <c r="K796" s="8"/>
    </row>
    <row r="797">
      <c r="A797" s="56"/>
      <c r="J797" s="8"/>
      <c r="K797" s="8"/>
    </row>
    <row r="798">
      <c r="A798" s="56"/>
      <c r="J798" s="8"/>
      <c r="K798" s="8"/>
    </row>
    <row r="799">
      <c r="A799" s="56"/>
      <c r="J799" s="8"/>
      <c r="K799" s="8"/>
    </row>
    <row r="800">
      <c r="A800" s="56"/>
      <c r="J800" s="8"/>
      <c r="K800" s="8"/>
    </row>
    <row r="801">
      <c r="A801" s="56"/>
      <c r="J801" s="8"/>
      <c r="K801" s="8"/>
    </row>
    <row r="802">
      <c r="A802" s="56"/>
      <c r="J802" s="8"/>
      <c r="K802" s="8"/>
    </row>
    <row r="803">
      <c r="A803" s="56"/>
      <c r="J803" s="8"/>
      <c r="K803" s="8"/>
    </row>
    <row r="804">
      <c r="A804" s="56"/>
      <c r="J804" s="8"/>
      <c r="K804" s="8"/>
    </row>
    <row r="805">
      <c r="A805" s="56"/>
      <c r="J805" s="8"/>
      <c r="K805" s="8"/>
    </row>
    <row r="806">
      <c r="A806" s="56"/>
      <c r="J806" s="8"/>
      <c r="K806" s="8"/>
    </row>
    <row r="807">
      <c r="A807" s="56"/>
      <c r="J807" s="8"/>
      <c r="K807" s="8"/>
    </row>
    <row r="808">
      <c r="A808" s="56"/>
      <c r="J808" s="8"/>
      <c r="K808" s="8"/>
    </row>
    <row r="809">
      <c r="A809" s="56"/>
      <c r="J809" s="8"/>
      <c r="K809" s="8"/>
    </row>
    <row r="810">
      <c r="A810" s="56"/>
      <c r="J810" s="8"/>
      <c r="K810" s="8"/>
    </row>
    <row r="811">
      <c r="A811" s="56"/>
      <c r="J811" s="8"/>
      <c r="K811" s="8"/>
    </row>
    <row r="812">
      <c r="A812" s="56"/>
      <c r="J812" s="8"/>
      <c r="K812" s="8"/>
    </row>
    <row r="813">
      <c r="A813" s="56"/>
      <c r="J813" s="8"/>
      <c r="K813" s="8"/>
    </row>
    <row r="814">
      <c r="A814" s="56"/>
      <c r="J814" s="8"/>
      <c r="K814" s="8"/>
    </row>
    <row r="815">
      <c r="A815" s="56"/>
      <c r="J815" s="8"/>
      <c r="K815" s="8"/>
    </row>
    <row r="816">
      <c r="A816" s="56"/>
      <c r="J816" s="8"/>
      <c r="K816" s="8"/>
    </row>
    <row r="817">
      <c r="A817" s="56"/>
      <c r="J817" s="8"/>
      <c r="K817" s="8"/>
    </row>
    <row r="818">
      <c r="A818" s="56"/>
      <c r="J818" s="8"/>
      <c r="K818" s="8"/>
    </row>
    <row r="819">
      <c r="A819" s="56"/>
      <c r="J819" s="8"/>
      <c r="K819" s="8"/>
    </row>
    <row r="820">
      <c r="A820" s="56"/>
      <c r="J820" s="8"/>
      <c r="K820" s="8"/>
    </row>
    <row r="821">
      <c r="A821" s="56"/>
      <c r="J821" s="8"/>
      <c r="K821" s="8"/>
    </row>
    <row r="822">
      <c r="A822" s="56"/>
      <c r="J822" s="8"/>
      <c r="K822" s="8"/>
    </row>
    <row r="823">
      <c r="A823" s="56"/>
      <c r="J823" s="8"/>
      <c r="K823" s="8"/>
    </row>
    <row r="824">
      <c r="A824" s="56"/>
      <c r="J824" s="8"/>
      <c r="K824" s="8"/>
    </row>
    <row r="825">
      <c r="A825" s="56"/>
      <c r="J825" s="8"/>
      <c r="K825" s="8"/>
    </row>
    <row r="826">
      <c r="A826" s="56"/>
      <c r="J826" s="8"/>
      <c r="K826" s="8"/>
    </row>
    <row r="827">
      <c r="A827" s="56"/>
      <c r="J827" s="8"/>
      <c r="K827" s="8"/>
    </row>
    <row r="828">
      <c r="A828" s="56"/>
      <c r="J828" s="8"/>
      <c r="K828" s="8"/>
    </row>
    <row r="829">
      <c r="A829" s="56"/>
      <c r="J829" s="8"/>
      <c r="K829" s="8"/>
    </row>
    <row r="830">
      <c r="A830" s="56"/>
      <c r="J830" s="8"/>
      <c r="K830" s="8"/>
    </row>
    <row r="831">
      <c r="A831" s="56"/>
      <c r="J831" s="8"/>
      <c r="K831" s="8"/>
    </row>
    <row r="832">
      <c r="A832" s="56"/>
      <c r="J832" s="8"/>
      <c r="K832" s="8"/>
    </row>
    <row r="833">
      <c r="A833" s="56"/>
      <c r="J833" s="8"/>
      <c r="K833" s="8"/>
    </row>
    <row r="834">
      <c r="A834" s="56"/>
      <c r="J834" s="8"/>
      <c r="K834" s="8"/>
    </row>
    <row r="835">
      <c r="A835" s="56"/>
      <c r="J835" s="8"/>
      <c r="K835" s="8"/>
    </row>
    <row r="836">
      <c r="A836" s="56"/>
      <c r="J836" s="8"/>
      <c r="K836" s="8"/>
    </row>
    <row r="837">
      <c r="A837" s="56"/>
      <c r="J837" s="8"/>
      <c r="K837" s="8"/>
    </row>
    <row r="838">
      <c r="A838" s="56"/>
      <c r="J838" s="8"/>
      <c r="K838" s="8"/>
    </row>
    <row r="839">
      <c r="A839" s="56"/>
      <c r="J839" s="8"/>
      <c r="K839" s="8"/>
    </row>
    <row r="840">
      <c r="A840" s="56"/>
      <c r="J840" s="8"/>
      <c r="K840" s="8"/>
    </row>
    <row r="841">
      <c r="A841" s="56"/>
      <c r="J841" s="8"/>
      <c r="K841" s="8"/>
    </row>
    <row r="842">
      <c r="A842" s="56"/>
      <c r="J842" s="8"/>
      <c r="K842" s="8"/>
    </row>
    <row r="843">
      <c r="A843" s="56"/>
      <c r="J843" s="8"/>
      <c r="K843" s="8"/>
    </row>
    <row r="844">
      <c r="A844" s="56"/>
      <c r="J844" s="8"/>
      <c r="K844" s="8"/>
    </row>
    <row r="845">
      <c r="A845" s="56"/>
      <c r="J845" s="8"/>
      <c r="K845" s="8"/>
    </row>
    <row r="846">
      <c r="A846" s="56"/>
      <c r="J846" s="8"/>
      <c r="K846" s="8"/>
    </row>
    <row r="847">
      <c r="A847" s="56"/>
      <c r="J847" s="8"/>
      <c r="K847" s="8"/>
    </row>
    <row r="848">
      <c r="A848" s="56"/>
      <c r="J848" s="8"/>
      <c r="K848" s="8"/>
    </row>
    <row r="849">
      <c r="A849" s="56"/>
      <c r="J849" s="8"/>
      <c r="K849" s="8"/>
    </row>
    <row r="850">
      <c r="A850" s="56"/>
      <c r="J850" s="8"/>
      <c r="K850" s="8"/>
    </row>
    <row r="851">
      <c r="A851" s="56"/>
      <c r="J851" s="8"/>
      <c r="K851" s="8"/>
    </row>
    <row r="852">
      <c r="A852" s="56"/>
      <c r="J852" s="8"/>
      <c r="K852" s="8"/>
    </row>
    <row r="853">
      <c r="A853" s="56"/>
      <c r="J853" s="8"/>
      <c r="K853" s="8"/>
    </row>
    <row r="854">
      <c r="A854" s="56"/>
      <c r="J854" s="8"/>
      <c r="K854" s="8"/>
    </row>
    <row r="855">
      <c r="A855" s="56"/>
      <c r="J855" s="8"/>
      <c r="K855" s="8"/>
    </row>
    <row r="856">
      <c r="A856" s="56"/>
      <c r="J856" s="8"/>
      <c r="K856" s="8"/>
    </row>
    <row r="857">
      <c r="A857" s="56"/>
      <c r="J857" s="8"/>
      <c r="K857" s="8"/>
    </row>
    <row r="858">
      <c r="A858" s="56"/>
      <c r="J858" s="8"/>
      <c r="K858" s="8"/>
    </row>
    <row r="859">
      <c r="A859" s="56"/>
      <c r="J859" s="8"/>
      <c r="K859" s="8"/>
    </row>
    <row r="860">
      <c r="A860" s="56"/>
      <c r="J860" s="8"/>
      <c r="K860" s="8"/>
    </row>
    <row r="861">
      <c r="A861" s="56"/>
      <c r="J861" s="8"/>
      <c r="K861" s="8"/>
    </row>
    <row r="862">
      <c r="A862" s="56"/>
      <c r="J862" s="8"/>
      <c r="K862" s="8"/>
    </row>
    <row r="863">
      <c r="A863" s="56"/>
      <c r="J863" s="8"/>
      <c r="K863" s="8"/>
    </row>
    <row r="864">
      <c r="A864" s="56"/>
      <c r="J864" s="8"/>
      <c r="K864" s="8"/>
    </row>
    <row r="865">
      <c r="A865" s="56"/>
      <c r="J865" s="8"/>
      <c r="K865" s="8"/>
    </row>
    <row r="866">
      <c r="A866" s="56"/>
      <c r="J866" s="8"/>
      <c r="K866" s="8"/>
    </row>
    <row r="867">
      <c r="A867" s="56"/>
      <c r="J867" s="8"/>
      <c r="K867" s="8"/>
    </row>
    <row r="868">
      <c r="A868" s="56"/>
      <c r="J868" s="8"/>
      <c r="K868" s="8"/>
    </row>
    <row r="869">
      <c r="A869" s="56"/>
      <c r="J869" s="8"/>
      <c r="K869" s="8"/>
    </row>
    <row r="870">
      <c r="A870" s="56"/>
      <c r="J870" s="8"/>
      <c r="K870" s="8"/>
    </row>
    <row r="871">
      <c r="A871" s="56"/>
      <c r="J871" s="8"/>
      <c r="K871" s="8"/>
    </row>
    <row r="872">
      <c r="A872" s="56"/>
      <c r="J872" s="8"/>
      <c r="K872" s="8"/>
    </row>
    <row r="873">
      <c r="A873" s="56"/>
      <c r="J873" s="8"/>
      <c r="K873" s="8"/>
    </row>
    <row r="874">
      <c r="A874" s="56"/>
      <c r="J874" s="8"/>
      <c r="K874" s="8"/>
    </row>
    <row r="875">
      <c r="A875" s="56"/>
      <c r="J875" s="8"/>
      <c r="K875" s="8"/>
    </row>
    <row r="876">
      <c r="A876" s="56"/>
      <c r="J876" s="8"/>
      <c r="K876" s="8"/>
    </row>
    <row r="877">
      <c r="A877" s="56"/>
      <c r="J877" s="8"/>
      <c r="K877" s="8"/>
    </row>
    <row r="878">
      <c r="A878" s="56"/>
      <c r="J878" s="8"/>
      <c r="K878" s="8"/>
    </row>
    <row r="879">
      <c r="A879" s="56"/>
      <c r="J879" s="8"/>
      <c r="K879" s="8"/>
    </row>
    <row r="880">
      <c r="A880" s="56"/>
      <c r="J880" s="8"/>
      <c r="K880" s="8"/>
    </row>
    <row r="881">
      <c r="A881" s="56"/>
      <c r="J881" s="8"/>
      <c r="K881" s="8"/>
    </row>
    <row r="882">
      <c r="A882" s="56"/>
      <c r="J882" s="8"/>
      <c r="K882" s="8"/>
    </row>
    <row r="883">
      <c r="A883" s="56"/>
      <c r="J883" s="8"/>
      <c r="K883" s="8"/>
    </row>
    <row r="884">
      <c r="A884" s="56"/>
      <c r="J884" s="8"/>
      <c r="K884" s="8"/>
    </row>
    <row r="885">
      <c r="A885" s="56"/>
      <c r="J885" s="8"/>
      <c r="K885" s="8"/>
    </row>
    <row r="886">
      <c r="A886" s="56"/>
      <c r="J886" s="8"/>
      <c r="K886" s="8"/>
    </row>
    <row r="887">
      <c r="A887" s="56"/>
      <c r="J887" s="8"/>
      <c r="K887" s="8"/>
    </row>
    <row r="888">
      <c r="A888" s="56"/>
      <c r="J888" s="8"/>
      <c r="K888" s="8"/>
    </row>
    <row r="889">
      <c r="A889" s="56"/>
      <c r="J889" s="8"/>
      <c r="K889" s="8"/>
    </row>
    <row r="890">
      <c r="A890" s="56"/>
      <c r="J890" s="8"/>
      <c r="K890" s="8"/>
    </row>
    <row r="891">
      <c r="A891" s="56"/>
      <c r="J891" s="8"/>
      <c r="K891" s="8"/>
    </row>
    <row r="892">
      <c r="A892" s="56"/>
      <c r="J892" s="8"/>
      <c r="K892" s="8"/>
    </row>
    <row r="893">
      <c r="A893" s="56"/>
      <c r="J893" s="8"/>
      <c r="K893" s="8"/>
    </row>
    <row r="894">
      <c r="A894" s="56"/>
      <c r="J894" s="8"/>
      <c r="K894" s="8"/>
    </row>
    <row r="895">
      <c r="A895" s="56"/>
      <c r="J895" s="8"/>
      <c r="K895" s="8"/>
    </row>
    <row r="896">
      <c r="A896" s="56"/>
      <c r="J896" s="8"/>
      <c r="K896" s="8"/>
    </row>
    <row r="897">
      <c r="A897" s="56"/>
      <c r="J897" s="8"/>
      <c r="K897" s="8"/>
    </row>
    <row r="898">
      <c r="A898" s="56"/>
      <c r="J898" s="8"/>
      <c r="K898" s="8"/>
    </row>
    <row r="899">
      <c r="A899" s="56"/>
      <c r="J899" s="8"/>
      <c r="K899" s="8"/>
    </row>
    <row r="900">
      <c r="A900" s="56"/>
      <c r="J900" s="8"/>
      <c r="K900" s="8"/>
    </row>
    <row r="901">
      <c r="A901" s="56"/>
      <c r="J901" s="8"/>
      <c r="K901" s="8"/>
    </row>
    <row r="902">
      <c r="A902" s="56"/>
      <c r="J902" s="8"/>
      <c r="K902" s="8"/>
    </row>
    <row r="903">
      <c r="A903" s="56"/>
      <c r="J903" s="8"/>
      <c r="K903" s="8"/>
    </row>
    <row r="904">
      <c r="A904" s="56"/>
      <c r="J904" s="8"/>
      <c r="K904" s="8"/>
    </row>
    <row r="905">
      <c r="A905" s="56"/>
      <c r="J905" s="8"/>
      <c r="K905" s="8"/>
    </row>
    <row r="906">
      <c r="A906" s="56"/>
      <c r="J906" s="8"/>
      <c r="K906" s="8"/>
    </row>
    <row r="907">
      <c r="A907" s="56"/>
      <c r="J907" s="8"/>
      <c r="K907" s="8"/>
    </row>
    <row r="908">
      <c r="A908" s="56"/>
      <c r="J908" s="8"/>
      <c r="K908" s="8"/>
    </row>
    <row r="909">
      <c r="A909" s="56"/>
      <c r="J909" s="8"/>
      <c r="K909" s="8"/>
    </row>
    <row r="910">
      <c r="A910" s="56"/>
      <c r="J910" s="8"/>
      <c r="K910" s="8"/>
    </row>
    <row r="911">
      <c r="A911" s="56"/>
      <c r="J911" s="8"/>
      <c r="K911" s="8"/>
    </row>
    <row r="912">
      <c r="A912" s="56"/>
      <c r="J912" s="8"/>
      <c r="K912" s="8"/>
    </row>
    <row r="913">
      <c r="A913" s="56"/>
      <c r="J913" s="8"/>
      <c r="K913" s="8"/>
    </row>
    <row r="914">
      <c r="A914" s="56"/>
      <c r="J914" s="8"/>
      <c r="K914" s="8"/>
    </row>
    <row r="915">
      <c r="A915" s="56"/>
      <c r="J915" s="8"/>
      <c r="K915" s="8"/>
    </row>
    <row r="916">
      <c r="A916" s="56"/>
      <c r="J916" s="8"/>
      <c r="K916" s="8"/>
    </row>
    <row r="917">
      <c r="A917" s="56"/>
      <c r="J917" s="8"/>
      <c r="K917" s="8"/>
    </row>
    <row r="918">
      <c r="A918" s="56"/>
      <c r="J918" s="8"/>
      <c r="K918" s="8"/>
    </row>
    <row r="919">
      <c r="A919" s="56"/>
      <c r="J919" s="8"/>
      <c r="K919" s="8"/>
    </row>
    <row r="920">
      <c r="A920" s="56"/>
      <c r="J920" s="8"/>
      <c r="K920" s="8"/>
    </row>
    <row r="921">
      <c r="A921" s="56"/>
      <c r="J921" s="8"/>
      <c r="K921" s="8"/>
    </row>
    <row r="922">
      <c r="A922" s="56"/>
      <c r="J922" s="8"/>
      <c r="K922" s="8"/>
    </row>
    <row r="923">
      <c r="A923" s="56"/>
      <c r="J923" s="8"/>
      <c r="K923" s="8"/>
    </row>
    <row r="924">
      <c r="A924" s="56"/>
      <c r="J924" s="8"/>
      <c r="K924" s="8"/>
    </row>
    <row r="925">
      <c r="A925" s="56"/>
      <c r="J925" s="8"/>
      <c r="K925" s="8"/>
    </row>
    <row r="926">
      <c r="A926" s="56"/>
      <c r="J926" s="8"/>
      <c r="K926" s="8"/>
    </row>
    <row r="927">
      <c r="A927" s="56"/>
      <c r="J927" s="8"/>
      <c r="K927" s="8"/>
    </row>
    <row r="928">
      <c r="A928" s="56"/>
      <c r="J928" s="8"/>
      <c r="K928" s="8"/>
    </row>
    <row r="929">
      <c r="A929" s="56"/>
      <c r="J929" s="8"/>
      <c r="K929" s="8"/>
    </row>
    <row r="930">
      <c r="A930" s="56"/>
      <c r="J930" s="8"/>
      <c r="K930" s="8"/>
    </row>
    <row r="931">
      <c r="A931" s="56"/>
      <c r="J931" s="8"/>
      <c r="K931" s="8"/>
    </row>
    <row r="932">
      <c r="A932" s="56"/>
      <c r="J932" s="8"/>
      <c r="K932" s="8"/>
    </row>
    <row r="933">
      <c r="A933" s="56"/>
      <c r="J933" s="8"/>
      <c r="K933" s="8"/>
    </row>
    <row r="934">
      <c r="A934" s="56"/>
      <c r="J934" s="8"/>
      <c r="K934" s="8"/>
    </row>
    <row r="935">
      <c r="A935" s="56"/>
      <c r="J935" s="8"/>
      <c r="K935" s="8"/>
    </row>
    <row r="936">
      <c r="A936" s="56"/>
      <c r="J936" s="8"/>
      <c r="K936" s="8"/>
    </row>
    <row r="937">
      <c r="A937" s="56"/>
      <c r="J937" s="8"/>
      <c r="K937" s="8"/>
    </row>
    <row r="938">
      <c r="A938" s="56"/>
      <c r="J938" s="8"/>
      <c r="K938" s="8"/>
    </row>
    <row r="939">
      <c r="A939" s="56"/>
      <c r="J939" s="8"/>
      <c r="K939" s="8"/>
    </row>
    <row r="940">
      <c r="A940" s="56"/>
      <c r="J940" s="8"/>
      <c r="K940" s="8"/>
    </row>
    <row r="941">
      <c r="A941" s="56"/>
      <c r="J941" s="8"/>
      <c r="K941" s="8"/>
    </row>
    <row r="942">
      <c r="A942" s="56"/>
      <c r="J942" s="8"/>
      <c r="K942" s="8"/>
    </row>
    <row r="943">
      <c r="A943" s="56"/>
      <c r="J943" s="8"/>
      <c r="K943" s="8"/>
    </row>
    <row r="944">
      <c r="A944" s="56"/>
      <c r="J944" s="8"/>
      <c r="K944" s="8"/>
    </row>
    <row r="945">
      <c r="A945" s="56"/>
      <c r="J945" s="8"/>
      <c r="K945" s="8"/>
    </row>
    <row r="946">
      <c r="A946" s="56"/>
      <c r="J946" s="8"/>
      <c r="K946" s="8"/>
    </row>
    <row r="947">
      <c r="A947" s="56"/>
      <c r="J947" s="8"/>
      <c r="K947" s="8"/>
    </row>
    <row r="948">
      <c r="A948" s="56"/>
      <c r="J948" s="8"/>
      <c r="K948" s="8"/>
    </row>
    <row r="949">
      <c r="A949" s="56"/>
      <c r="J949" s="8"/>
      <c r="K949" s="8"/>
    </row>
    <row r="950">
      <c r="A950" s="56"/>
      <c r="J950" s="8"/>
      <c r="K950" s="8"/>
    </row>
    <row r="951">
      <c r="A951" s="56"/>
      <c r="J951" s="8"/>
      <c r="K951" s="8"/>
    </row>
    <row r="952">
      <c r="A952" s="56"/>
      <c r="J952" s="8"/>
      <c r="K952" s="8"/>
    </row>
    <row r="953">
      <c r="A953" s="56"/>
      <c r="J953" s="8"/>
      <c r="K953" s="8"/>
    </row>
    <row r="954">
      <c r="A954" s="56"/>
      <c r="J954" s="8"/>
      <c r="K954" s="8"/>
    </row>
    <row r="955">
      <c r="A955" s="56"/>
      <c r="J955" s="8"/>
      <c r="K955" s="8"/>
    </row>
    <row r="956">
      <c r="A956" s="56"/>
      <c r="J956" s="8"/>
      <c r="K956" s="8"/>
    </row>
    <row r="957">
      <c r="A957" s="56"/>
      <c r="J957" s="8"/>
      <c r="K957" s="8"/>
    </row>
    <row r="958">
      <c r="A958" s="56"/>
      <c r="J958" s="8"/>
      <c r="K958" s="8"/>
    </row>
    <row r="959">
      <c r="A959" s="56"/>
      <c r="J959" s="8"/>
      <c r="K959" s="8"/>
    </row>
    <row r="960">
      <c r="A960" s="56"/>
      <c r="J960" s="8"/>
      <c r="K960" s="8"/>
    </row>
    <row r="961">
      <c r="A961" s="56"/>
      <c r="J961" s="8"/>
      <c r="K961" s="8"/>
    </row>
    <row r="962">
      <c r="A962" s="56"/>
      <c r="J962" s="8"/>
      <c r="K962" s="8"/>
    </row>
    <row r="963">
      <c r="A963" s="56"/>
      <c r="J963" s="8"/>
      <c r="K963" s="8"/>
    </row>
    <row r="964">
      <c r="A964" s="56"/>
      <c r="J964" s="8"/>
      <c r="K964" s="8"/>
    </row>
    <row r="965">
      <c r="A965" s="56"/>
      <c r="J965" s="8"/>
      <c r="K965" s="8"/>
    </row>
    <row r="966">
      <c r="A966" s="56"/>
      <c r="J966" s="8"/>
      <c r="K966" s="8"/>
    </row>
    <row r="967">
      <c r="A967" s="56"/>
      <c r="J967" s="8"/>
      <c r="K967" s="8"/>
    </row>
    <row r="968">
      <c r="A968" s="56"/>
      <c r="J968" s="8"/>
      <c r="K968" s="8"/>
    </row>
    <row r="969">
      <c r="A969" s="56"/>
      <c r="J969" s="8"/>
      <c r="K969" s="8"/>
    </row>
    <row r="970">
      <c r="A970" s="56"/>
      <c r="J970" s="8"/>
      <c r="K970" s="8"/>
    </row>
    <row r="971">
      <c r="A971" s="56"/>
      <c r="J971" s="8"/>
      <c r="K971" s="8"/>
    </row>
    <row r="972">
      <c r="A972" s="56"/>
      <c r="J972" s="8"/>
      <c r="K972" s="8"/>
    </row>
    <row r="973">
      <c r="A973" s="56"/>
      <c r="J973" s="8"/>
      <c r="K973" s="8"/>
    </row>
    <row r="974">
      <c r="A974" s="56"/>
      <c r="J974" s="8"/>
      <c r="K974" s="8"/>
    </row>
    <row r="975">
      <c r="A975" s="56"/>
      <c r="J975" s="8"/>
      <c r="K975" s="8"/>
    </row>
    <row r="976">
      <c r="A976" s="56"/>
      <c r="J976" s="8"/>
      <c r="K976" s="8"/>
    </row>
    <row r="977">
      <c r="A977" s="56"/>
      <c r="J977" s="8"/>
      <c r="K977" s="8"/>
    </row>
    <row r="978">
      <c r="A978" s="56"/>
      <c r="J978" s="8"/>
      <c r="K978" s="8"/>
    </row>
    <row r="979">
      <c r="A979" s="56"/>
      <c r="J979" s="8"/>
      <c r="K979" s="8"/>
    </row>
    <row r="980">
      <c r="A980" s="56"/>
      <c r="J980" s="8"/>
      <c r="K980" s="8"/>
    </row>
    <row r="981">
      <c r="A981" s="56"/>
      <c r="J981" s="8"/>
      <c r="K981" s="8"/>
    </row>
    <row r="982">
      <c r="A982" s="56"/>
      <c r="J982" s="8"/>
      <c r="K982" s="8"/>
    </row>
    <row r="983">
      <c r="A983" s="56"/>
      <c r="J983" s="8"/>
      <c r="K983" s="8"/>
    </row>
    <row r="984">
      <c r="A984" s="56"/>
      <c r="J984" s="8"/>
      <c r="K984" s="8"/>
    </row>
    <row r="985">
      <c r="A985" s="56"/>
      <c r="J985" s="8"/>
      <c r="K985" s="8"/>
    </row>
    <row r="986">
      <c r="A986" s="56"/>
      <c r="J986" s="8"/>
      <c r="K986" s="8"/>
    </row>
    <row r="987">
      <c r="A987" s="56"/>
      <c r="J987" s="8"/>
      <c r="K987" s="8"/>
    </row>
    <row r="988">
      <c r="A988" s="56"/>
      <c r="J988" s="8"/>
      <c r="K988" s="8"/>
    </row>
    <row r="989">
      <c r="A989" s="56"/>
      <c r="J989" s="8"/>
      <c r="K989" s="8"/>
    </row>
    <row r="990">
      <c r="A990" s="56"/>
      <c r="J990" s="8"/>
      <c r="K990" s="8"/>
    </row>
    <row r="991">
      <c r="A991" s="56"/>
      <c r="J991" s="8"/>
      <c r="K991" s="8"/>
    </row>
    <row r="992">
      <c r="A992" s="56"/>
      <c r="J992" s="8"/>
      <c r="K992" s="8"/>
    </row>
    <row r="993">
      <c r="A993" s="56"/>
      <c r="J993" s="8"/>
      <c r="K993" s="8"/>
    </row>
    <row r="994">
      <c r="A994" s="56"/>
      <c r="J994" s="8"/>
      <c r="K994" s="8"/>
    </row>
    <row r="995">
      <c r="A995" s="56"/>
      <c r="J995" s="8"/>
      <c r="K995" s="8"/>
    </row>
    <row r="996">
      <c r="A996" s="56"/>
      <c r="J996" s="8"/>
      <c r="K996" s="8"/>
    </row>
    <row r="997">
      <c r="A997" s="56"/>
      <c r="J997" s="8"/>
      <c r="K997" s="8"/>
    </row>
    <row r="998">
      <c r="A998" s="56"/>
      <c r="J998" s="8"/>
      <c r="K998" s="8"/>
    </row>
    <row r="999">
      <c r="A999" s="56"/>
      <c r="J999" s="8"/>
      <c r="K999" s="8"/>
    </row>
    <row r="1000">
      <c r="A1000" s="56"/>
      <c r="J1000" s="8"/>
      <c r="K1000" s="8"/>
    </row>
    <row r="1001">
      <c r="A1001" s="56"/>
      <c r="J1001" s="8"/>
      <c r="K1001" s="8"/>
    </row>
    <row r="1002">
      <c r="A1002" s="56"/>
      <c r="J1002" s="8"/>
      <c r="K1002" s="8"/>
    </row>
    <row r="1003">
      <c r="A1003" s="56"/>
      <c r="J1003" s="8"/>
      <c r="K1003" s="8"/>
    </row>
    <row r="1004">
      <c r="A1004" s="56"/>
      <c r="J1004" s="8"/>
      <c r="K1004" s="8"/>
    </row>
    <row r="1005">
      <c r="A1005" s="56"/>
      <c r="J1005" s="8"/>
      <c r="K1005" s="8"/>
    </row>
    <row r="1006">
      <c r="A1006" s="56"/>
      <c r="J1006" s="8"/>
      <c r="K1006" s="8"/>
    </row>
    <row r="1007">
      <c r="A1007" s="56"/>
      <c r="J1007" s="8"/>
      <c r="K1007" s="8"/>
    </row>
    <row r="1008">
      <c r="A1008" s="56"/>
      <c r="J1008" s="8"/>
      <c r="K1008" s="8"/>
    </row>
    <row r="1009">
      <c r="A1009" s="56"/>
      <c r="J1009" s="8"/>
      <c r="K1009" s="8"/>
    </row>
    <row r="1010">
      <c r="A1010" s="56"/>
      <c r="J1010" s="8"/>
      <c r="K1010" s="8"/>
    </row>
    <row r="1011">
      <c r="A1011" s="56"/>
      <c r="J1011" s="8"/>
      <c r="K1011" s="8"/>
    </row>
    <row r="1012">
      <c r="A1012" s="56"/>
      <c r="J1012" s="8"/>
      <c r="K1012" s="8"/>
    </row>
    <row r="1013">
      <c r="A1013" s="56"/>
      <c r="J1013" s="8"/>
      <c r="K1013" s="8"/>
    </row>
    <row r="1014">
      <c r="A1014" s="56"/>
      <c r="J1014" s="8"/>
      <c r="K1014" s="8"/>
    </row>
    <row r="1015">
      <c r="A1015" s="56"/>
      <c r="J1015" s="8"/>
      <c r="K1015" s="8"/>
    </row>
    <row r="1016">
      <c r="A1016" s="56"/>
      <c r="J1016" s="8"/>
      <c r="K1016" s="8"/>
    </row>
    <row r="1017">
      <c r="A1017" s="56"/>
      <c r="J1017" s="8"/>
      <c r="K1017" s="8"/>
    </row>
    <row r="1018">
      <c r="A1018" s="56"/>
      <c r="J1018" s="8"/>
      <c r="K1018" s="8"/>
    </row>
    <row r="1019">
      <c r="A1019" s="56"/>
      <c r="J1019" s="8"/>
      <c r="K1019" s="8"/>
    </row>
  </sheetData>
  <mergeCells count="1">
    <mergeCell ref="B1:I1"/>
  </mergeCells>
  <conditionalFormatting sqref="C5:L5 A47:Z47">
    <cfRule type="cellIs" dxfId="7" priority="1" operator="greaterThan">
      <formula>0</formula>
    </cfRule>
  </conditionalFormatting>
  <conditionalFormatting sqref="C5:L5 A47:Z47">
    <cfRule type="cellIs" dxfId="6" priority="2" operator="lessThan">
      <formula>0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0"/>
    <col customWidth="1" min="3" max="3" width="19.88"/>
    <col customWidth="1" min="4" max="4" width="17.88"/>
    <col customWidth="1" min="5" max="5" width="14.5"/>
    <col customWidth="1" min="6" max="6" width="46.88"/>
    <col customWidth="1" min="7" max="7" width="41.5"/>
    <col customWidth="1" min="8" max="8" width="42.63"/>
  </cols>
  <sheetData>
    <row r="1">
      <c r="A1" s="272" t="s">
        <v>723</v>
      </c>
      <c r="B1" s="272" t="s">
        <v>79</v>
      </c>
      <c r="C1" s="272" t="s">
        <v>3</v>
      </c>
      <c r="D1" s="273" t="s">
        <v>724</v>
      </c>
      <c r="E1" s="274" t="s">
        <v>725</v>
      </c>
      <c r="F1" s="272" t="s">
        <v>726</v>
      </c>
      <c r="G1" s="272" t="s">
        <v>147</v>
      </c>
      <c r="H1" s="272" t="s">
        <v>148</v>
      </c>
    </row>
    <row r="2">
      <c r="A2" s="275" t="s">
        <v>83</v>
      </c>
      <c r="B2" s="275" t="s">
        <v>727</v>
      </c>
      <c r="C2" s="276" t="s">
        <v>728</v>
      </c>
      <c r="D2" s="277">
        <v>46029.0</v>
      </c>
      <c r="E2" s="278"/>
      <c r="F2" s="275" t="s">
        <v>729</v>
      </c>
      <c r="G2" s="275" t="s">
        <v>730</v>
      </c>
      <c r="H2" s="278"/>
    </row>
    <row r="3">
      <c r="A3" s="53" t="s">
        <v>83</v>
      </c>
      <c r="B3" s="53" t="s">
        <v>731</v>
      </c>
      <c r="C3" s="53" t="s">
        <v>732</v>
      </c>
      <c r="D3" s="279"/>
      <c r="E3" s="280"/>
      <c r="F3" s="53" t="s">
        <v>733</v>
      </c>
      <c r="G3" s="56"/>
      <c r="H3" s="56"/>
    </row>
    <row r="4">
      <c r="A4" s="53" t="s">
        <v>83</v>
      </c>
      <c r="B4" s="53" t="s">
        <v>734</v>
      </c>
      <c r="C4" s="53" t="s">
        <v>732</v>
      </c>
      <c r="D4" s="279"/>
      <c r="E4" s="280"/>
      <c r="F4" s="53" t="s">
        <v>735</v>
      </c>
      <c r="G4" s="56"/>
      <c r="H4" s="56"/>
    </row>
    <row r="5">
      <c r="A5" s="281" t="s">
        <v>83</v>
      </c>
      <c r="B5" s="281" t="s">
        <v>736</v>
      </c>
      <c r="C5" s="281" t="s">
        <v>737</v>
      </c>
      <c r="D5" s="282">
        <v>45988.0</v>
      </c>
      <c r="E5" s="283" t="s">
        <v>738</v>
      </c>
      <c r="F5" s="281" t="s">
        <v>729</v>
      </c>
      <c r="G5" s="281" t="s">
        <v>739</v>
      </c>
      <c r="H5" s="281" t="s">
        <v>740</v>
      </c>
    </row>
    <row r="6">
      <c r="A6" s="163" t="s">
        <v>123</v>
      </c>
      <c r="B6" s="163" t="s">
        <v>741</v>
      </c>
      <c r="C6" s="163" t="s">
        <v>737</v>
      </c>
      <c r="D6" s="284">
        <v>45875.0</v>
      </c>
      <c r="E6" s="285" t="s">
        <v>742</v>
      </c>
      <c r="F6" s="163" t="s">
        <v>743</v>
      </c>
      <c r="G6" s="163" t="s">
        <v>744</v>
      </c>
      <c r="H6" s="163" t="s">
        <v>745</v>
      </c>
    </row>
    <row r="7">
      <c r="A7" s="163" t="s">
        <v>123</v>
      </c>
      <c r="B7" s="163" t="s">
        <v>746</v>
      </c>
      <c r="C7" s="163" t="s">
        <v>737</v>
      </c>
      <c r="D7" s="284">
        <v>45804.0</v>
      </c>
      <c r="E7" s="285" t="s">
        <v>747</v>
      </c>
      <c r="F7" s="163" t="s">
        <v>748</v>
      </c>
      <c r="G7" s="163" t="s">
        <v>749</v>
      </c>
      <c r="H7" s="163" t="s">
        <v>740</v>
      </c>
    </row>
    <row r="8">
      <c r="A8" s="163" t="s">
        <v>750</v>
      </c>
      <c r="B8" s="163" t="s">
        <v>751</v>
      </c>
      <c r="C8" s="163" t="s">
        <v>737</v>
      </c>
      <c r="D8" s="284">
        <v>45838.0</v>
      </c>
      <c r="E8" s="285" t="s">
        <v>752</v>
      </c>
      <c r="F8" s="163" t="s">
        <v>753</v>
      </c>
      <c r="G8" s="163" t="s">
        <v>754</v>
      </c>
      <c r="H8" s="163" t="s">
        <v>740</v>
      </c>
    </row>
    <row r="9">
      <c r="A9" s="163" t="s">
        <v>83</v>
      </c>
      <c r="B9" s="163" t="s">
        <v>755</v>
      </c>
      <c r="C9" s="163" t="s">
        <v>737</v>
      </c>
      <c r="D9" s="284">
        <v>46002.0</v>
      </c>
      <c r="E9" s="285" t="s">
        <v>756</v>
      </c>
      <c r="F9" s="163" t="s">
        <v>729</v>
      </c>
      <c r="G9" s="163" t="s">
        <v>757</v>
      </c>
      <c r="H9" s="163" t="s">
        <v>740</v>
      </c>
    </row>
    <row r="10">
      <c r="A10" s="286" t="s">
        <v>83</v>
      </c>
      <c r="B10" s="286" t="s">
        <v>758</v>
      </c>
      <c r="C10" s="286" t="s">
        <v>737</v>
      </c>
      <c r="D10" s="287">
        <v>46016.0</v>
      </c>
      <c r="E10" s="288" t="s">
        <v>759</v>
      </c>
      <c r="F10" s="286" t="s">
        <v>729</v>
      </c>
      <c r="G10" s="286" t="s">
        <v>760</v>
      </c>
      <c r="H10" s="286" t="s">
        <v>761</v>
      </c>
    </row>
    <row r="11">
      <c r="A11" s="286" t="s">
        <v>762</v>
      </c>
      <c r="B11" s="286" t="s">
        <v>763</v>
      </c>
      <c r="C11" s="286" t="s">
        <v>737</v>
      </c>
      <c r="D11" s="287">
        <v>45814.0</v>
      </c>
      <c r="E11" s="289" t="s">
        <v>764</v>
      </c>
      <c r="F11" s="286" t="s">
        <v>765</v>
      </c>
      <c r="G11" s="286" t="s">
        <v>766</v>
      </c>
      <c r="H11" s="286" t="s">
        <v>761</v>
      </c>
    </row>
    <row r="12">
      <c r="A12" s="290" t="s">
        <v>762</v>
      </c>
      <c r="B12" s="290" t="s">
        <v>767</v>
      </c>
      <c r="C12" s="286" t="s">
        <v>737</v>
      </c>
      <c r="D12" s="291">
        <v>45855.0</v>
      </c>
      <c r="E12" s="292" t="s">
        <v>768</v>
      </c>
      <c r="F12" s="290" t="s">
        <v>765</v>
      </c>
      <c r="G12" s="290" t="s">
        <v>769</v>
      </c>
      <c r="H12" s="290" t="s">
        <v>770</v>
      </c>
    </row>
    <row r="13">
      <c r="A13" s="290" t="s">
        <v>123</v>
      </c>
      <c r="B13" s="290" t="s">
        <v>771</v>
      </c>
      <c r="C13" s="286" t="s">
        <v>737</v>
      </c>
      <c r="D13" s="291">
        <v>45862.0</v>
      </c>
      <c r="E13" s="289" t="s">
        <v>772</v>
      </c>
      <c r="F13" s="290" t="s">
        <v>773</v>
      </c>
      <c r="G13" s="290" t="s">
        <v>774</v>
      </c>
      <c r="H13" s="286" t="s">
        <v>775</v>
      </c>
    </row>
    <row r="14">
      <c r="A14" s="286" t="s">
        <v>762</v>
      </c>
      <c r="B14" s="286" t="s">
        <v>776</v>
      </c>
      <c r="C14" s="286" t="s">
        <v>737</v>
      </c>
      <c r="D14" s="287">
        <v>45910.0</v>
      </c>
      <c r="E14" s="289" t="s">
        <v>777</v>
      </c>
      <c r="F14" s="286" t="s">
        <v>778</v>
      </c>
      <c r="G14" s="286" t="s">
        <v>779</v>
      </c>
      <c r="H14" s="286" t="s">
        <v>780</v>
      </c>
    </row>
    <row r="15">
      <c r="A15" s="293" t="s">
        <v>123</v>
      </c>
      <c r="B15" s="293" t="s">
        <v>781</v>
      </c>
      <c r="C15" s="293" t="s">
        <v>737</v>
      </c>
      <c r="D15" s="294">
        <v>45817.0</v>
      </c>
      <c r="E15" s="295" t="s">
        <v>782</v>
      </c>
      <c r="F15" s="293" t="s">
        <v>729</v>
      </c>
      <c r="G15" s="293" t="s">
        <v>783</v>
      </c>
      <c r="H15" s="293" t="s">
        <v>784</v>
      </c>
    </row>
    <row r="16">
      <c r="A16" s="56"/>
      <c r="B16" s="56"/>
      <c r="C16" s="53" t="s">
        <v>732</v>
      </c>
      <c r="D16" s="279"/>
      <c r="E16" s="280"/>
      <c r="F16" s="56"/>
      <c r="G16" s="56"/>
      <c r="H16" s="56"/>
    </row>
    <row r="17">
      <c r="A17" s="56"/>
      <c r="B17" s="56"/>
      <c r="C17" s="53" t="s">
        <v>732</v>
      </c>
      <c r="D17" s="279"/>
      <c r="E17" s="280"/>
      <c r="F17" s="56"/>
      <c r="G17" s="56"/>
      <c r="H17" s="56"/>
    </row>
    <row r="18">
      <c r="A18" s="56"/>
      <c r="B18" s="56"/>
      <c r="C18" s="53" t="s">
        <v>732</v>
      </c>
      <c r="D18" s="279"/>
      <c r="E18" s="280"/>
      <c r="F18" s="56"/>
      <c r="G18" s="56"/>
      <c r="H18" s="56"/>
    </row>
    <row r="19">
      <c r="A19" s="56"/>
      <c r="B19" s="56"/>
      <c r="C19" s="53" t="s">
        <v>732</v>
      </c>
      <c r="D19" s="279"/>
      <c r="E19" s="280"/>
      <c r="F19" s="56"/>
      <c r="G19" s="56"/>
      <c r="H19" s="56"/>
    </row>
    <row r="20">
      <c r="A20" s="56"/>
      <c r="B20" s="56"/>
      <c r="C20" s="56"/>
      <c r="D20" s="58"/>
      <c r="E20" s="280"/>
      <c r="F20" s="56"/>
      <c r="G20" s="56"/>
      <c r="H20" s="56"/>
    </row>
    <row r="21">
      <c r="A21" s="56"/>
      <c r="B21" s="56"/>
      <c r="C21" s="56"/>
      <c r="D21" s="58"/>
      <c r="E21" s="280"/>
      <c r="F21" s="56"/>
      <c r="G21" s="56"/>
      <c r="H21" s="56"/>
    </row>
    <row r="22">
      <c r="A22" s="56"/>
      <c r="B22" s="56"/>
      <c r="C22" s="56"/>
      <c r="D22" s="58"/>
      <c r="E22" s="280"/>
      <c r="F22" s="56"/>
      <c r="G22" s="56"/>
      <c r="H22" s="56"/>
    </row>
    <row r="23">
      <c r="A23" s="56"/>
      <c r="B23" s="56"/>
      <c r="C23" s="56"/>
      <c r="D23" s="58"/>
      <c r="E23" s="280"/>
      <c r="F23" s="56"/>
      <c r="G23" s="56"/>
      <c r="H23" s="56"/>
    </row>
    <row r="24">
      <c r="A24" s="56"/>
      <c r="B24" s="56"/>
      <c r="C24" s="56"/>
      <c r="D24" s="58"/>
      <c r="E24" s="280"/>
      <c r="F24" s="56"/>
      <c r="G24" s="56"/>
      <c r="H24" s="56"/>
    </row>
    <row r="25">
      <c r="A25" s="56"/>
      <c r="B25" s="56"/>
      <c r="C25" s="56"/>
      <c r="D25" s="58"/>
      <c r="E25" s="280"/>
      <c r="F25" s="56"/>
      <c r="G25" s="56"/>
      <c r="H25" s="56"/>
    </row>
    <row r="26">
      <c r="A26" s="56"/>
      <c r="B26" s="56"/>
      <c r="C26" s="56"/>
      <c r="D26" s="58"/>
      <c r="E26" s="280"/>
      <c r="F26" s="56"/>
      <c r="G26" s="56"/>
      <c r="H26" s="56"/>
    </row>
    <row r="27">
      <c r="A27" s="56"/>
      <c r="B27" s="56"/>
      <c r="C27" s="56"/>
      <c r="D27" s="58"/>
      <c r="E27" s="280"/>
      <c r="F27" s="56"/>
      <c r="G27" s="56"/>
      <c r="H27" s="56"/>
    </row>
    <row r="28">
      <c r="A28" s="56"/>
      <c r="B28" s="56"/>
      <c r="C28" s="56"/>
      <c r="D28" s="58"/>
      <c r="E28" s="280"/>
      <c r="F28" s="56"/>
      <c r="G28" s="56"/>
      <c r="H28" s="56"/>
    </row>
    <row r="29">
      <c r="A29" s="56"/>
      <c r="B29" s="56"/>
      <c r="C29" s="56"/>
      <c r="D29" s="58"/>
      <c r="E29" s="280"/>
      <c r="F29" s="56"/>
      <c r="G29" s="56"/>
      <c r="H29" s="56"/>
    </row>
    <row r="30">
      <c r="A30" s="56"/>
      <c r="B30" s="56"/>
      <c r="C30" s="56"/>
      <c r="D30" s="58"/>
      <c r="E30" s="280"/>
      <c r="F30" s="56"/>
      <c r="G30" s="56"/>
      <c r="H30" s="56"/>
    </row>
    <row r="31">
      <c r="A31" s="56"/>
      <c r="B31" s="56"/>
      <c r="C31" s="56"/>
      <c r="D31" s="58"/>
      <c r="E31" s="280"/>
      <c r="F31" s="56"/>
      <c r="G31" s="56"/>
      <c r="H31" s="56"/>
    </row>
    <row r="32">
      <c r="A32" s="56"/>
      <c r="B32" s="56"/>
      <c r="C32" s="56"/>
      <c r="D32" s="58"/>
      <c r="E32" s="280"/>
      <c r="F32" s="56"/>
      <c r="G32" s="56"/>
      <c r="H32" s="56"/>
    </row>
    <row r="33">
      <c r="A33" s="56"/>
      <c r="B33" s="56"/>
      <c r="C33" s="56"/>
      <c r="D33" s="58"/>
      <c r="E33" s="280"/>
      <c r="F33" s="56"/>
      <c r="G33" s="56"/>
      <c r="H33" s="56"/>
    </row>
    <row r="34">
      <c r="A34" s="56"/>
      <c r="B34" s="56"/>
      <c r="C34" s="56"/>
      <c r="D34" s="58"/>
      <c r="E34" s="280"/>
      <c r="F34" s="56"/>
      <c r="G34" s="56"/>
      <c r="H34" s="56"/>
    </row>
    <row r="35">
      <c r="A35" s="56"/>
      <c r="B35" s="56"/>
      <c r="C35" s="56"/>
      <c r="D35" s="58"/>
      <c r="E35" s="280"/>
      <c r="F35" s="56"/>
      <c r="G35" s="56"/>
      <c r="H35" s="56"/>
    </row>
    <row r="36">
      <c r="A36" s="56"/>
      <c r="B36" s="56"/>
      <c r="C36" s="56"/>
      <c r="D36" s="58"/>
      <c r="E36" s="280"/>
      <c r="F36" s="56"/>
      <c r="G36" s="56"/>
      <c r="H36" s="56"/>
    </row>
    <row r="37">
      <c r="A37" s="56"/>
      <c r="B37" s="56"/>
      <c r="C37" s="56"/>
      <c r="D37" s="58"/>
      <c r="E37" s="280"/>
      <c r="F37" s="56"/>
      <c r="G37" s="56"/>
      <c r="H37" s="56"/>
    </row>
    <row r="38">
      <c r="A38" s="56"/>
      <c r="B38" s="56"/>
      <c r="C38" s="56"/>
      <c r="D38" s="58"/>
      <c r="E38" s="280"/>
      <c r="F38" s="56"/>
      <c r="G38" s="56"/>
      <c r="H38" s="56"/>
    </row>
    <row r="39">
      <c r="A39" s="56"/>
      <c r="B39" s="56"/>
      <c r="C39" s="56"/>
      <c r="D39" s="58"/>
      <c r="E39" s="280"/>
      <c r="F39" s="56"/>
      <c r="G39" s="56"/>
      <c r="H39" s="56"/>
    </row>
    <row r="40">
      <c r="A40" s="56"/>
      <c r="B40" s="56"/>
      <c r="C40" s="56"/>
      <c r="D40" s="58"/>
      <c r="E40" s="280"/>
      <c r="F40" s="56"/>
      <c r="G40" s="56"/>
      <c r="H40" s="56"/>
    </row>
    <row r="41">
      <c r="A41" s="56"/>
      <c r="B41" s="56"/>
      <c r="C41" s="56"/>
      <c r="D41" s="58"/>
      <c r="E41" s="280"/>
      <c r="F41" s="56"/>
      <c r="G41" s="56"/>
      <c r="H41" s="56"/>
    </row>
    <row r="42">
      <c r="A42" s="56"/>
      <c r="B42" s="56"/>
      <c r="C42" s="56"/>
      <c r="D42" s="58"/>
      <c r="E42" s="280"/>
      <c r="F42" s="56"/>
      <c r="G42" s="56"/>
      <c r="H42" s="56"/>
    </row>
    <row r="43">
      <c r="A43" s="56"/>
      <c r="B43" s="56"/>
      <c r="C43" s="56"/>
      <c r="D43" s="58"/>
      <c r="E43" s="280"/>
      <c r="F43" s="56"/>
      <c r="G43" s="56"/>
      <c r="H43" s="56"/>
    </row>
    <row r="44">
      <c r="A44" s="56"/>
      <c r="B44" s="56"/>
      <c r="C44" s="56"/>
      <c r="D44" s="58"/>
      <c r="E44" s="280"/>
      <c r="F44" s="56"/>
      <c r="G44" s="56"/>
      <c r="H44" s="56"/>
    </row>
    <row r="45">
      <c r="A45" s="56"/>
      <c r="B45" s="56"/>
      <c r="C45" s="56"/>
      <c r="D45" s="58"/>
      <c r="E45" s="280"/>
      <c r="F45" s="56"/>
      <c r="G45" s="56"/>
      <c r="H45" s="56"/>
    </row>
    <row r="46">
      <c r="A46" s="56"/>
      <c r="B46" s="56"/>
      <c r="C46" s="56"/>
      <c r="D46" s="58"/>
      <c r="E46" s="280"/>
      <c r="F46" s="56"/>
      <c r="G46" s="56"/>
      <c r="H46" s="56"/>
    </row>
    <row r="47">
      <c r="A47" s="56"/>
      <c r="B47" s="56"/>
      <c r="C47" s="56"/>
      <c r="D47" s="58"/>
      <c r="E47" s="280"/>
      <c r="F47" s="56"/>
      <c r="G47" s="56"/>
      <c r="H47" s="56"/>
    </row>
    <row r="48">
      <c r="A48" s="56"/>
      <c r="B48" s="56"/>
      <c r="C48" s="56"/>
      <c r="D48" s="58"/>
      <c r="E48" s="280"/>
      <c r="F48" s="56"/>
      <c r="G48" s="56"/>
      <c r="H48" s="56"/>
    </row>
    <row r="49">
      <c r="A49" s="56"/>
      <c r="B49" s="56"/>
      <c r="C49" s="56"/>
      <c r="D49" s="58"/>
      <c r="E49" s="280"/>
      <c r="F49" s="56"/>
      <c r="G49" s="56"/>
      <c r="H49" s="56"/>
    </row>
    <row r="50">
      <c r="A50" s="56"/>
      <c r="B50" s="56"/>
      <c r="C50" s="56"/>
      <c r="D50" s="58"/>
      <c r="E50" s="280"/>
      <c r="F50" s="56"/>
      <c r="G50" s="56"/>
      <c r="H50" s="56"/>
    </row>
    <row r="51">
      <c r="A51" s="56"/>
      <c r="B51" s="56"/>
      <c r="C51" s="56"/>
      <c r="D51" s="58"/>
      <c r="E51" s="280"/>
      <c r="F51" s="56"/>
      <c r="G51" s="56"/>
      <c r="H51" s="56"/>
    </row>
    <row r="52">
      <c r="A52" s="56"/>
      <c r="B52" s="56"/>
      <c r="C52" s="56"/>
      <c r="D52" s="58"/>
      <c r="E52" s="280"/>
      <c r="F52" s="56"/>
      <c r="G52" s="56"/>
      <c r="H52" s="56"/>
    </row>
    <row r="53">
      <c r="A53" s="56"/>
      <c r="B53" s="56"/>
      <c r="C53" s="56"/>
      <c r="D53" s="58"/>
      <c r="E53" s="280"/>
      <c r="F53" s="56"/>
      <c r="G53" s="56"/>
      <c r="H53" s="56"/>
    </row>
    <row r="54">
      <c r="A54" s="56"/>
      <c r="B54" s="56"/>
      <c r="C54" s="56"/>
      <c r="D54" s="58"/>
      <c r="E54" s="280"/>
      <c r="F54" s="56"/>
      <c r="G54" s="56"/>
      <c r="H54" s="56"/>
    </row>
    <row r="55">
      <c r="A55" s="56"/>
      <c r="B55" s="56"/>
      <c r="C55" s="56"/>
      <c r="D55" s="58"/>
      <c r="E55" s="280"/>
      <c r="F55" s="56"/>
      <c r="G55" s="56"/>
      <c r="H55" s="56"/>
    </row>
    <row r="56">
      <c r="A56" s="56"/>
      <c r="B56" s="56"/>
      <c r="C56" s="56"/>
      <c r="D56" s="58"/>
      <c r="E56" s="280"/>
      <c r="F56" s="56"/>
      <c r="G56" s="56"/>
      <c r="H56" s="56"/>
    </row>
    <row r="57">
      <c r="A57" s="56"/>
      <c r="B57" s="56"/>
      <c r="C57" s="56"/>
      <c r="D57" s="58"/>
      <c r="E57" s="280"/>
      <c r="F57" s="56"/>
      <c r="G57" s="56"/>
      <c r="H57" s="56"/>
    </row>
    <row r="58">
      <c r="A58" s="56"/>
      <c r="B58" s="56"/>
      <c r="C58" s="56"/>
      <c r="D58" s="58"/>
      <c r="E58" s="280"/>
      <c r="F58" s="56"/>
      <c r="G58" s="56"/>
      <c r="H58" s="56"/>
    </row>
    <row r="59">
      <c r="A59" s="56"/>
      <c r="B59" s="56"/>
      <c r="C59" s="56"/>
      <c r="D59" s="58"/>
      <c r="E59" s="280"/>
      <c r="F59" s="56"/>
      <c r="G59" s="56"/>
      <c r="H59" s="56"/>
    </row>
    <row r="60">
      <c r="A60" s="56"/>
      <c r="B60" s="56"/>
      <c r="C60" s="56"/>
      <c r="D60" s="58"/>
      <c r="E60" s="280"/>
      <c r="F60" s="56"/>
      <c r="G60" s="56"/>
      <c r="H60" s="56"/>
    </row>
    <row r="61">
      <c r="A61" s="56"/>
      <c r="B61" s="56"/>
      <c r="C61" s="56"/>
      <c r="D61" s="58"/>
      <c r="E61" s="280"/>
      <c r="F61" s="56"/>
      <c r="G61" s="56"/>
      <c r="H61" s="56"/>
    </row>
    <row r="62">
      <c r="A62" s="56"/>
      <c r="B62" s="56"/>
      <c r="C62" s="56"/>
      <c r="D62" s="58"/>
      <c r="E62" s="280"/>
      <c r="F62" s="56"/>
      <c r="G62" s="56"/>
      <c r="H62" s="56"/>
    </row>
    <row r="63">
      <c r="A63" s="56"/>
      <c r="B63" s="56"/>
      <c r="C63" s="56"/>
      <c r="D63" s="58"/>
      <c r="E63" s="280"/>
      <c r="F63" s="56"/>
      <c r="G63" s="56"/>
      <c r="H63" s="56"/>
    </row>
    <row r="64">
      <c r="A64" s="56"/>
      <c r="B64" s="56"/>
      <c r="C64" s="56"/>
      <c r="D64" s="58"/>
      <c r="E64" s="280"/>
      <c r="F64" s="56"/>
      <c r="G64" s="56"/>
      <c r="H64" s="56"/>
    </row>
    <row r="65">
      <c r="A65" s="56"/>
      <c r="B65" s="56"/>
      <c r="C65" s="56"/>
      <c r="D65" s="58"/>
      <c r="E65" s="280"/>
      <c r="F65" s="56"/>
      <c r="G65" s="56"/>
      <c r="H65" s="56"/>
    </row>
    <row r="66">
      <c r="A66" s="56"/>
      <c r="B66" s="56"/>
      <c r="C66" s="56"/>
      <c r="D66" s="58"/>
      <c r="E66" s="280"/>
      <c r="F66" s="56"/>
      <c r="G66" s="56"/>
      <c r="H66" s="56"/>
    </row>
    <row r="67">
      <c r="A67" s="56"/>
      <c r="B67" s="56"/>
      <c r="C67" s="56"/>
      <c r="D67" s="58"/>
      <c r="E67" s="280"/>
      <c r="F67" s="56"/>
      <c r="G67" s="56"/>
      <c r="H67" s="56"/>
    </row>
    <row r="68">
      <c r="A68" s="56"/>
      <c r="B68" s="56"/>
      <c r="C68" s="56"/>
      <c r="D68" s="58"/>
      <c r="E68" s="280"/>
      <c r="F68" s="56"/>
      <c r="G68" s="56"/>
      <c r="H68" s="56"/>
    </row>
    <row r="69">
      <c r="A69" s="56"/>
      <c r="B69" s="56"/>
      <c r="C69" s="56"/>
      <c r="D69" s="58"/>
      <c r="E69" s="280"/>
      <c r="F69" s="56"/>
      <c r="G69" s="56"/>
      <c r="H69" s="56"/>
    </row>
    <row r="70">
      <c r="A70" s="56"/>
      <c r="B70" s="56"/>
      <c r="C70" s="56"/>
      <c r="D70" s="58"/>
      <c r="E70" s="280"/>
      <c r="F70" s="56"/>
      <c r="G70" s="56"/>
      <c r="H70" s="56"/>
    </row>
    <row r="71">
      <c r="A71" s="56"/>
      <c r="B71" s="56"/>
      <c r="C71" s="56"/>
      <c r="D71" s="58"/>
      <c r="E71" s="280"/>
      <c r="F71" s="56"/>
      <c r="G71" s="56"/>
      <c r="H71" s="56"/>
    </row>
    <row r="72">
      <c r="A72" s="56"/>
      <c r="B72" s="56"/>
      <c r="C72" s="56"/>
      <c r="D72" s="58"/>
      <c r="E72" s="280"/>
      <c r="F72" s="56"/>
      <c r="G72" s="56"/>
      <c r="H72" s="56"/>
    </row>
    <row r="73">
      <c r="A73" s="56"/>
      <c r="B73" s="56"/>
      <c r="C73" s="56"/>
      <c r="D73" s="58"/>
      <c r="E73" s="280"/>
      <c r="F73" s="56"/>
      <c r="G73" s="56"/>
      <c r="H73" s="56"/>
    </row>
    <row r="74">
      <c r="A74" s="56"/>
      <c r="B74" s="56"/>
      <c r="C74" s="56"/>
      <c r="D74" s="58"/>
      <c r="E74" s="280"/>
      <c r="F74" s="56"/>
      <c r="G74" s="56"/>
      <c r="H74" s="56"/>
    </row>
    <row r="75">
      <c r="A75" s="56"/>
      <c r="B75" s="56"/>
      <c r="C75" s="56"/>
      <c r="D75" s="58"/>
      <c r="E75" s="280"/>
      <c r="F75" s="56"/>
      <c r="G75" s="56"/>
      <c r="H75" s="56"/>
    </row>
    <row r="76">
      <c r="A76" s="56"/>
      <c r="B76" s="56"/>
      <c r="C76" s="56"/>
      <c r="D76" s="58"/>
      <c r="E76" s="280"/>
      <c r="F76" s="56"/>
      <c r="G76" s="56"/>
      <c r="H76" s="56"/>
    </row>
    <row r="77">
      <c r="A77" s="56"/>
      <c r="B77" s="56"/>
      <c r="C77" s="56"/>
      <c r="D77" s="58"/>
      <c r="E77" s="280"/>
      <c r="F77" s="56"/>
      <c r="G77" s="56"/>
      <c r="H77" s="56"/>
    </row>
    <row r="78">
      <c r="A78" s="56"/>
      <c r="B78" s="56"/>
      <c r="C78" s="56"/>
      <c r="D78" s="58"/>
      <c r="E78" s="280"/>
      <c r="F78" s="56"/>
      <c r="G78" s="56"/>
      <c r="H78" s="56"/>
    </row>
    <row r="79">
      <c r="A79" s="56"/>
      <c r="B79" s="56"/>
      <c r="C79" s="56"/>
      <c r="D79" s="58"/>
      <c r="E79" s="280"/>
      <c r="F79" s="56"/>
      <c r="G79" s="56"/>
      <c r="H79" s="56"/>
    </row>
    <row r="80">
      <c r="A80" s="56"/>
      <c r="B80" s="56"/>
      <c r="C80" s="56"/>
      <c r="D80" s="58"/>
      <c r="E80" s="280"/>
      <c r="F80" s="56"/>
      <c r="G80" s="56"/>
      <c r="H80" s="56"/>
    </row>
    <row r="81">
      <c r="A81" s="56"/>
      <c r="B81" s="56"/>
      <c r="C81" s="56"/>
      <c r="D81" s="58"/>
      <c r="E81" s="280"/>
      <c r="F81" s="56"/>
      <c r="G81" s="56"/>
      <c r="H81" s="56"/>
    </row>
    <row r="82">
      <c r="A82" s="56"/>
      <c r="B82" s="56"/>
      <c r="C82" s="56"/>
      <c r="D82" s="58"/>
      <c r="E82" s="280"/>
      <c r="F82" s="56"/>
      <c r="G82" s="56"/>
      <c r="H82" s="56"/>
    </row>
    <row r="83">
      <c r="A83" s="56"/>
      <c r="B83" s="56"/>
      <c r="C83" s="56"/>
      <c r="D83" s="58"/>
      <c r="E83" s="280"/>
      <c r="F83" s="56"/>
      <c r="G83" s="56"/>
      <c r="H83" s="56"/>
    </row>
    <row r="84">
      <c r="A84" s="56"/>
      <c r="B84" s="56"/>
      <c r="C84" s="56"/>
      <c r="D84" s="58"/>
      <c r="E84" s="280"/>
      <c r="F84" s="56"/>
      <c r="G84" s="56"/>
      <c r="H84" s="56"/>
    </row>
    <row r="85">
      <c r="A85" s="56"/>
      <c r="B85" s="56"/>
      <c r="C85" s="56"/>
      <c r="D85" s="58"/>
      <c r="E85" s="280"/>
      <c r="F85" s="56"/>
      <c r="G85" s="56"/>
      <c r="H85" s="56"/>
    </row>
    <row r="86">
      <c r="A86" s="56"/>
      <c r="B86" s="56"/>
      <c r="C86" s="56"/>
      <c r="D86" s="58"/>
      <c r="E86" s="280"/>
      <c r="F86" s="56"/>
      <c r="G86" s="56"/>
      <c r="H86" s="56"/>
    </row>
    <row r="87">
      <c r="A87" s="56"/>
      <c r="B87" s="56"/>
      <c r="C87" s="56"/>
      <c r="D87" s="58"/>
      <c r="E87" s="280"/>
      <c r="F87" s="56"/>
      <c r="G87" s="56"/>
      <c r="H87" s="56"/>
    </row>
    <row r="88">
      <c r="A88" s="56"/>
      <c r="B88" s="56"/>
      <c r="C88" s="56"/>
      <c r="D88" s="58"/>
      <c r="E88" s="280"/>
      <c r="F88" s="56"/>
      <c r="G88" s="56"/>
      <c r="H88" s="56"/>
    </row>
    <row r="89">
      <c r="A89" s="56"/>
      <c r="B89" s="56"/>
      <c r="C89" s="56"/>
      <c r="D89" s="58"/>
      <c r="E89" s="280"/>
      <c r="F89" s="56"/>
      <c r="G89" s="56"/>
      <c r="H89" s="56"/>
    </row>
    <row r="90">
      <c r="A90" s="56"/>
      <c r="B90" s="56"/>
      <c r="C90" s="56"/>
      <c r="D90" s="58"/>
      <c r="E90" s="280"/>
      <c r="F90" s="56"/>
      <c r="G90" s="56"/>
      <c r="H90" s="56"/>
    </row>
    <row r="91">
      <c r="A91" s="56"/>
      <c r="B91" s="56"/>
      <c r="C91" s="56"/>
      <c r="D91" s="58"/>
      <c r="E91" s="280"/>
      <c r="F91" s="56"/>
      <c r="G91" s="56"/>
      <c r="H91" s="56"/>
    </row>
    <row r="92">
      <c r="A92" s="56"/>
      <c r="B92" s="56"/>
      <c r="C92" s="56"/>
      <c r="D92" s="58"/>
      <c r="E92" s="280"/>
      <c r="F92" s="56"/>
      <c r="G92" s="56"/>
      <c r="H92" s="56"/>
    </row>
    <row r="93">
      <c r="A93" s="56"/>
      <c r="B93" s="56"/>
      <c r="C93" s="56"/>
      <c r="D93" s="58"/>
      <c r="E93" s="280"/>
      <c r="F93" s="56"/>
      <c r="G93" s="56"/>
      <c r="H93" s="56"/>
    </row>
    <row r="94">
      <c r="A94" s="56"/>
      <c r="B94" s="56"/>
      <c r="C94" s="56"/>
      <c r="D94" s="58"/>
      <c r="E94" s="280"/>
      <c r="F94" s="56"/>
      <c r="G94" s="56"/>
      <c r="H94" s="56"/>
    </row>
    <row r="95">
      <c r="A95" s="56"/>
      <c r="B95" s="56"/>
      <c r="C95" s="56"/>
      <c r="D95" s="58"/>
      <c r="E95" s="280"/>
      <c r="F95" s="56"/>
      <c r="G95" s="56"/>
      <c r="H95" s="56"/>
    </row>
    <row r="96">
      <c r="A96" s="56"/>
      <c r="B96" s="56"/>
      <c r="C96" s="56"/>
      <c r="D96" s="58"/>
      <c r="E96" s="280"/>
      <c r="F96" s="56"/>
      <c r="G96" s="56"/>
      <c r="H96" s="56"/>
    </row>
    <row r="97">
      <c r="A97" s="56"/>
      <c r="B97" s="56"/>
      <c r="C97" s="56"/>
      <c r="D97" s="58"/>
      <c r="E97" s="280"/>
      <c r="F97" s="56"/>
      <c r="G97" s="56"/>
      <c r="H97" s="56"/>
    </row>
    <row r="98">
      <c r="A98" s="56"/>
      <c r="B98" s="56"/>
      <c r="C98" s="56"/>
      <c r="D98" s="58"/>
      <c r="E98" s="280"/>
      <c r="F98" s="56"/>
      <c r="G98" s="56"/>
      <c r="H98" s="56"/>
    </row>
    <row r="99">
      <c r="A99" s="56"/>
      <c r="B99" s="56"/>
      <c r="C99" s="56"/>
      <c r="D99" s="58"/>
      <c r="E99" s="280"/>
      <c r="F99" s="56"/>
      <c r="G99" s="56"/>
      <c r="H99" s="56"/>
    </row>
    <row r="100">
      <c r="A100" s="56"/>
      <c r="B100" s="56"/>
      <c r="C100" s="56"/>
      <c r="D100" s="58"/>
      <c r="E100" s="280"/>
      <c r="F100" s="56"/>
      <c r="G100" s="56"/>
      <c r="H100" s="56"/>
    </row>
    <row r="101">
      <c r="A101" s="56"/>
      <c r="B101" s="56"/>
      <c r="C101" s="56"/>
      <c r="D101" s="58"/>
      <c r="E101" s="280"/>
      <c r="F101" s="56"/>
      <c r="G101" s="56"/>
      <c r="H101" s="56"/>
    </row>
    <row r="102">
      <c r="A102" s="56"/>
      <c r="B102" s="56"/>
      <c r="C102" s="56"/>
      <c r="D102" s="58"/>
      <c r="E102" s="280"/>
      <c r="F102" s="56"/>
      <c r="G102" s="56"/>
      <c r="H102" s="56"/>
    </row>
    <row r="103">
      <c r="A103" s="56"/>
      <c r="B103" s="56"/>
      <c r="C103" s="56"/>
      <c r="D103" s="58"/>
      <c r="E103" s="280"/>
      <c r="F103" s="56"/>
      <c r="G103" s="56"/>
      <c r="H103" s="56"/>
    </row>
    <row r="104">
      <c r="A104" s="56"/>
      <c r="B104" s="56"/>
      <c r="C104" s="56"/>
      <c r="D104" s="58"/>
      <c r="E104" s="280"/>
      <c r="F104" s="56"/>
      <c r="G104" s="56"/>
      <c r="H104" s="56"/>
    </row>
    <row r="105">
      <c r="A105" s="56"/>
      <c r="B105" s="56"/>
      <c r="C105" s="56"/>
      <c r="D105" s="58"/>
      <c r="E105" s="280"/>
      <c r="F105" s="56"/>
      <c r="G105" s="56"/>
      <c r="H105" s="56"/>
    </row>
    <row r="106">
      <c r="A106" s="56"/>
      <c r="B106" s="56"/>
      <c r="C106" s="56"/>
      <c r="D106" s="58"/>
      <c r="E106" s="280"/>
      <c r="F106" s="56"/>
      <c r="G106" s="56"/>
      <c r="H106" s="56"/>
    </row>
    <row r="107">
      <c r="A107" s="56"/>
      <c r="B107" s="56"/>
      <c r="C107" s="56"/>
      <c r="D107" s="58"/>
      <c r="E107" s="280"/>
      <c r="F107" s="56"/>
      <c r="G107" s="56"/>
      <c r="H107" s="56"/>
    </row>
    <row r="108">
      <c r="A108" s="56"/>
      <c r="B108" s="56"/>
      <c r="C108" s="56"/>
      <c r="D108" s="58"/>
      <c r="E108" s="280"/>
      <c r="F108" s="56"/>
      <c r="G108" s="56"/>
      <c r="H108" s="56"/>
    </row>
    <row r="109">
      <c r="A109" s="56"/>
      <c r="B109" s="56"/>
      <c r="C109" s="56"/>
      <c r="D109" s="58"/>
      <c r="E109" s="280"/>
      <c r="F109" s="56"/>
      <c r="G109" s="56"/>
      <c r="H109" s="56"/>
    </row>
    <row r="110">
      <c r="A110" s="56"/>
      <c r="B110" s="56"/>
      <c r="C110" s="56"/>
      <c r="D110" s="58"/>
      <c r="E110" s="280"/>
      <c r="F110" s="56"/>
      <c r="G110" s="56"/>
      <c r="H110" s="56"/>
    </row>
    <row r="111">
      <c r="A111" s="56"/>
      <c r="B111" s="56"/>
      <c r="C111" s="56"/>
      <c r="D111" s="58"/>
      <c r="E111" s="280"/>
      <c r="F111" s="56"/>
      <c r="G111" s="56"/>
      <c r="H111" s="56"/>
    </row>
    <row r="112">
      <c r="A112" s="56"/>
      <c r="B112" s="56"/>
      <c r="C112" s="56"/>
      <c r="D112" s="58"/>
      <c r="E112" s="280"/>
      <c r="F112" s="56"/>
      <c r="G112" s="56"/>
      <c r="H112" s="56"/>
    </row>
    <row r="113">
      <c r="A113" s="56"/>
      <c r="B113" s="56"/>
      <c r="C113" s="56"/>
      <c r="D113" s="58"/>
      <c r="E113" s="280"/>
      <c r="F113" s="56"/>
      <c r="G113" s="56"/>
      <c r="H113" s="56"/>
    </row>
    <row r="114">
      <c r="A114" s="56"/>
      <c r="B114" s="56"/>
      <c r="C114" s="56"/>
      <c r="D114" s="58"/>
      <c r="E114" s="280"/>
      <c r="F114" s="56"/>
      <c r="G114" s="56"/>
      <c r="H114" s="56"/>
    </row>
    <row r="115">
      <c r="A115" s="56"/>
      <c r="B115" s="56"/>
      <c r="C115" s="56"/>
      <c r="D115" s="58"/>
      <c r="E115" s="280"/>
      <c r="F115" s="56"/>
      <c r="G115" s="56"/>
      <c r="H115" s="56"/>
    </row>
    <row r="116">
      <c r="A116" s="56"/>
      <c r="B116" s="56"/>
      <c r="C116" s="56"/>
      <c r="D116" s="58"/>
      <c r="E116" s="280"/>
      <c r="F116" s="56"/>
      <c r="G116" s="56"/>
      <c r="H116" s="56"/>
    </row>
    <row r="117">
      <c r="A117" s="56"/>
      <c r="B117" s="56"/>
      <c r="C117" s="56"/>
      <c r="D117" s="58"/>
      <c r="E117" s="280"/>
      <c r="F117" s="56"/>
      <c r="G117" s="56"/>
      <c r="H117" s="56"/>
    </row>
    <row r="118">
      <c r="A118" s="56"/>
      <c r="B118" s="56"/>
      <c r="C118" s="56"/>
      <c r="D118" s="58"/>
      <c r="E118" s="280"/>
      <c r="F118" s="56"/>
      <c r="G118" s="56"/>
      <c r="H118" s="56"/>
    </row>
    <row r="119">
      <c r="A119" s="56"/>
      <c r="B119" s="56"/>
      <c r="C119" s="56"/>
      <c r="D119" s="58"/>
      <c r="E119" s="280"/>
      <c r="F119" s="56"/>
      <c r="G119" s="56"/>
      <c r="H119" s="56"/>
    </row>
    <row r="120">
      <c r="A120" s="56"/>
      <c r="B120" s="56"/>
      <c r="C120" s="56"/>
      <c r="D120" s="58"/>
      <c r="E120" s="280"/>
      <c r="F120" s="56"/>
      <c r="G120" s="56"/>
      <c r="H120" s="56"/>
    </row>
    <row r="121">
      <c r="A121" s="56"/>
      <c r="B121" s="56"/>
      <c r="C121" s="56"/>
      <c r="D121" s="58"/>
      <c r="E121" s="280"/>
      <c r="F121" s="56"/>
      <c r="G121" s="56"/>
      <c r="H121" s="56"/>
    </row>
    <row r="122">
      <c r="A122" s="56"/>
      <c r="B122" s="56"/>
      <c r="C122" s="56"/>
      <c r="D122" s="58"/>
      <c r="E122" s="280"/>
      <c r="F122" s="56"/>
      <c r="G122" s="56"/>
      <c r="H122" s="56"/>
    </row>
    <row r="123">
      <c r="A123" s="56"/>
      <c r="B123" s="56"/>
      <c r="C123" s="56"/>
      <c r="D123" s="58"/>
      <c r="E123" s="280"/>
      <c r="F123" s="56"/>
      <c r="G123" s="56"/>
      <c r="H123" s="56"/>
    </row>
    <row r="124">
      <c r="A124" s="56"/>
      <c r="B124" s="56"/>
      <c r="C124" s="56"/>
      <c r="D124" s="58"/>
      <c r="E124" s="280"/>
      <c r="F124" s="56"/>
      <c r="G124" s="56"/>
      <c r="H124" s="56"/>
    </row>
    <row r="125">
      <c r="A125" s="56"/>
      <c r="B125" s="56"/>
      <c r="C125" s="56"/>
      <c r="D125" s="58"/>
      <c r="E125" s="280"/>
      <c r="F125" s="56"/>
      <c r="G125" s="56"/>
      <c r="H125" s="56"/>
    </row>
    <row r="126">
      <c r="A126" s="56"/>
      <c r="B126" s="56"/>
      <c r="C126" s="56"/>
      <c r="D126" s="58"/>
      <c r="E126" s="280"/>
      <c r="F126" s="56"/>
      <c r="G126" s="56"/>
      <c r="H126" s="56"/>
    </row>
    <row r="127">
      <c r="A127" s="56"/>
      <c r="B127" s="56"/>
      <c r="C127" s="56"/>
      <c r="D127" s="58"/>
      <c r="E127" s="280"/>
      <c r="F127" s="56"/>
      <c r="G127" s="56"/>
      <c r="H127" s="56"/>
    </row>
    <row r="128">
      <c r="A128" s="56"/>
      <c r="B128" s="56"/>
      <c r="C128" s="56"/>
      <c r="D128" s="58"/>
      <c r="E128" s="280"/>
      <c r="F128" s="56"/>
      <c r="G128" s="56"/>
      <c r="H128" s="56"/>
    </row>
    <row r="129">
      <c r="A129" s="56"/>
      <c r="B129" s="56"/>
      <c r="C129" s="56"/>
      <c r="D129" s="58"/>
      <c r="E129" s="280"/>
      <c r="F129" s="56"/>
      <c r="G129" s="56"/>
      <c r="H129" s="56"/>
    </row>
    <row r="130">
      <c r="A130" s="56"/>
      <c r="B130" s="56"/>
      <c r="C130" s="56"/>
      <c r="D130" s="58"/>
      <c r="E130" s="280"/>
      <c r="F130" s="56"/>
      <c r="G130" s="56"/>
      <c r="H130" s="56"/>
    </row>
    <row r="131">
      <c r="A131" s="56"/>
      <c r="B131" s="56"/>
      <c r="C131" s="56"/>
      <c r="D131" s="58"/>
      <c r="E131" s="280"/>
      <c r="F131" s="56"/>
      <c r="G131" s="56"/>
      <c r="H131" s="56"/>
    </row>
    <row r="132">
      <c r="A132" s="56"/>
      <c r="B132" s="56"/>
      <c r="C132" s="56"/>
      <c r="D132" s="58"/>
      <c r="E132" s="280"/>
      <c r="F132" s="56"/>
      <c r="G132" s="56"/>
      <c r="H132" s="56"/>
    </row>
    <row r="133">
      <c r="A133" s="56"/>
      <c r="B133" s="56"/>
      <c r="C133" s="56"/>
      <c r="D133" s="58"/>
      <c r="E133" s="280"/>
      <c r="F133" s="56"/>
      <c r="G133" s="56"/>
      <c r="H133" s="56"/>
    </row>
    <row r="134">
      <c r="A134" s="56"/>
      <c r="B134" s="56"/>
      <c r="C134" s="56"/>
      <c r="D134" s="58"/>
      <c r="E134" s="280"/>
      <c r="F134" s="56"/>
      <c r="G134" s="56"/>
      <c r="H134" s="56"/>
    </row>
    <row r="135">
      <c r="A135" s="56"/>
      <c r="B135" s="56"/>
      <c r="C135" s="56"/>
      <c r="D135" s="58"/>
      <c r="E135" s="280"/>
      <c r="F135" s="56"/>
      <c r="G135" s="56"/>
      <c r="H135" s="56"/>
    </row>
    <row r="136">
      <c r="A136" s="56"/>
      <c r="B136" s="56"/>
      <c r="C136" s="56"/>
      <c r="D136" s="58"/>
      <c r="E136" s="280"/>
      <c r="F136" s="56"/>
      <c r="G136" s="56"/>
      <c r="H136" s="56"/>
    </row>
    <row r="137">
      <c r="A137" s="56"/>
      <c r="B137" s="56"/>
      <c r="C137" s="56"/>
      <c r="D137" s="58"/>
      <c r="E137" s="280"/>
      <c r="F137" s="56"/>
      <c r="G137" s="56"/>
      <c r="H137" s="56"/>
    </row>
    <row r="138">
      <c r="A138" s="56"/>
      <c r="B138" s="56"/>
      <c r="C138" s="56"/>
      <c r="D138" s="58"/>
      <c r="E138" s="280"/>
      <c r="F138" s="56"/>
      <c r="G138" s="56"/>
      <c r="H138" s="56"/>
    </row>
    <row r="139">
      <c r="A139" s="56"/>
      <c r="B139" s="56"/>
      <c r="C139" s="56"/>
      <c r="D139" s="58"/>
      <c r="E139" s="280"/>
      <c r="F139" s="56"/>
      <c r="G139" s="56"/>
      <c r="H139" s="56"/>
    </row>
    <row r="140">
      <c r="A140" s="56"/>
      <c r="B140" s="56"/>
      <c r="C140" s="56"/>
      <c r="D140" s="58"/>
      <c r="E140" s="280"/>
      <c r="F140" s="56"/>
      <c r="G140" s="56"/>
      <c r="H140" s="56"/>
    </row>
    <row r="141">
      <c r="A141" s="56"/>
      <c r="B141" s="56"/>
      <c r="C141" s="56"/>
      <c r="D141" s="58"/>
      <c r="E141" s="280"/>
      <c r="F141" s="56"/>
      <c r="G141" s="56"/>
      <c r="H141" s="56"/>
    </row>
    <row r="142">
      <c r="A142" s="56"/>
      <c r="B142" s="56"/>
      <c r="C142" s="56"/>
      <c r="D142" s="58"/>
      <c r="E142" s="280"/>
      <c r="F142" s="56"/>
      <c r="G142" s="56"/>
      <c r="H142" s="56"/>
    </row>
    <row r="143">
      <c r="A143" s="56"/>
      <c r="B143" s="56"/>
      <c r="C143" s="56"/>
      <c r="D143" s="58"/>
      <c r="E143" s="280"/>
      <c r="F143" s="56"/>
      <c r="G143" s="56"/>
      <c r="H143" s="56"/>
    </row>
    <row r="144">
      <c r="A144" s="56"/>
      <c r="B144" s="56"/>
      <c r="C144" s="56"/>
      <c r="D144" s="58"/>
      <c r="E144" s="280"/>
      <c r="F144" s="56"/>
      <c r="G144" s="56"/>
      <c r="H144" s="56"/>
    </row>
    <row r="145">
      <c r="A145" s="56"/>
      <c r="B145" s="56"/>
      <c r="C145" s="56"/>
      <c r="D145" s="58"/>
      <c r="E145" s="280"/>
      <c r="F145" s="56"/>
      <c r="G145" s="56"/>
      <c r="H145" s="56"/>
    </row>
    <row r="146">
      <c r="A146" s="56"/>
      <c r="B146" s="56"/>
      <c r="C146" s="56"/>
      <c r="D146" s="58"/>
      <c r="E146" s="280"/>
      <c r="F146" s="56"/>
      <c r="G146" s="56"/>
      <c r="H146" s="56"/>
    </row>
    <row r="147">
      <c r="A147" s="56"/>
      <c r="B147" s="56"/>
      <c r="C147" s="56"/>
      <c r="D147" s="58"/>
      <c r="E147" s="280"/>
      <c r="F147" s="56"/>
      <c r="G147" s="56"/>
      <c r="H147" s="56"/>
    </row>
    <row r="148">
      <c r="A148" s="56"/>
      <c r="B148" s="56"/>
      <c r="C148" s="56"/>
      <c r="D148" s="58"/>
      <c r="E148" s="280"/>
      <c r="F148" s="56"/>
      <c r="G148" s="56"/>
      <c r="H148" s="56"/>
    </row>
    <row r="149">
      <c r="A149" s="56"/>
      <c r="B149" s="56"/>
      <c r="C149" s="56"/>
      <c r="D149" s="58"/>
      <c r="E149" s="280"/>
      <c r="F149" s="56"/>
      <c r="G149" s="56"/>
      <c r="H149" s="56"/>
    </row>
    <row r="150">
      <c r="A150" s="56"/>
      <c r="B150" s="56"/>
      <c r="C150" s="56"/>
      <c r="D150" s="58"/>
      <c r="E150" s="280"/>
      <c r="F150" s="56"/>
      <c r="G150" s="56"/>
      <c r="H150" s="56"/>
    </row>
    <row r="151">
      <c r="A151" s="56"/>
      <c r="B151" s="56"/>
      <c r="C151" s="56"/>
      <c r="D151" s="58"/>
      <c r="E151" s="280"/>
      <c r="F151" s="56"/>
      <c r="G151" s="56"/>
      <c r="H151" s="56"/>
    </row>
    <row r="152">
      <c r="A152" s="56"/>
      <c r="B152" s="56"/>
      <c r="C152" s="56"/>
      <c r="D152" s="58"/>
      <c r="E152" s="280"/>
      <c r="F152" s="56"/>
      <c r="G152" s="56"/>
      <c r="H152" s="56"/>
    </row>
    <row r="153">
      <c r="A153" s="56"/>
      <c r="B153" s="56"/>
      <c r="C153" s="56"/>
      <c r="D153" s="58"/>
      <c r="E153" s="280"/>
      <c r="F153" s="56"/>
      <c r="G153" s="56"/>
      <c r="H153" s="56"/>
    </row>
    <row r="154">
      <c r="A154" s="56"/>
      <c r="B154" s="56"/>
      <c r="C154" s="56"/>
      <c r="D154" s="58"/>
      <c r="E154" s="280"/>
      <c r="F154" s="56"/>
      <c r="G154" s="56"/>
      <c r="H154" s="56"/>
    </row>
    <row r="155">
      <c r="A155" s="56"/>
      <c r="B155" s="56"/>
      <c r="C155" s="56"/>
      <c r="D155" s="58"/>
      <c r="E155" s="280"/>
      <c r="F155" s="56"/>
      <c r="G155" s="56"/>
      <c r="H155" s="56"/>
    </row>
    <row r="156">
      <c r="A156" s="56"/>
      <c r="B156" s="56"/>
      <c r="C156" s="56"/>
      <c r="D156" s="58"/>
      <c r="E156" s="280"/>
      <c r="F156" s="56"/>
      <c r="G156" s="56"/>
      <c r="H156" s="56"/>
    </row>
    <row r="157">
      <c r="A157" s="56"/>
      <c r="B157" s="56"/>
      <c r="C157" s="56"/>
      <c r="D157" s="58"/>
      <c r="E157" s="280"/>
      <c r="F157" s="56"/>
      <c r="G157" s="56"/>
      <c r="H157" s="56"/>
    </row>
    <row r="158">
      <c r="A158" s="56"/>
      <c r="B158" s="56"/>
      <c r="C158" s="56"/>
      <c r="D158" s="58"/>
      <c r="E158" s="280"/>
      <c r="F158" s="56"/>
      <c r="G158" s="56"/>
      <c r="H158" s="56"/>
    </row>
    <row r="159">
      <c r="A159" s="56"/>
      <c r="B159" s="56"/>
      <c r="C159" s="56"/>
      <c r="D159" s="58"/>
      <c r="E159" s="280"/>
      <c r="F159" s="56"/>
      <c r="G159" s="56"/>
      <c r="H159" s="56"/>
    </row>
    <row r="160">
      <c r="A160" s="56"/>
      <c r="B160" s="56"/>
      <c r="C160" s="56"/>
      <c r="D160" s="58"/>
      <c r="E160" s="280"/>
      <c r="F160" s="56"/>
      <c r="G160" s="56"/>
      <c r="H160" s="56"/>
    </row>
    <row r="161">
      <c r="A161" s="56"/>
      <c r="B161" s="56"/>
      <c r="C161" s="56"/>
      <c r="D161" s="58"/>
      <c r="E161" s="280"/>
      <c r="F161" s="56"/>
      <c r="G161" s="56"/>
      <c r="H161" s="56"/>
    </row>
    <row r="162">
      <c r="A162" s="56"/>
      <c r="B162" s="56"/>
      <c r="C162" s="56"/>
      <c r="D162" s="58"/>
      <c r="E162" s="280"/>
      <c r="F162" s="56"/>
      <c r="G162" s="56"/>
      <c r="H162" s="56"/>
    </row>
    <row r="163">
      <c r="A163" s="56"/>
      <c r="B163" s="56"/>
      <c r="C163" s="56"/>
      <c r="D163" s="58"/>
      <c r="E163" s="280"/>
      <c r="F163" s="56"/>
      <c r="G163" s="56"/>
      <c r="H163" s="56"/>
    </row>
    <row r="164">
      <c r="A164" s="56"/>
      <c r="B164" s="56"/>
      <c r="C164" s="56"/>
      <c r="D164" s="58"/>
      <c r="E164" s="280"/>
      <c r="F164" s="56"/>
      <c r="G164" s="56"/>
      <c r="H164" s="56"/>
    </row>
    <row r="165">
      <c r="A165" s="56"/>
      <c r="B165" s="56"/>
      <c r="C165" s="56"/>
      <c r="D165" s="58"/>
      <c r="E165" s="280"/>
      <c r="F165" s="56"/>
      <c r="G165" s="56"/>
      <c r="H165" s="56"/>
    </row>
    <row r="166">
      <c r="A166" s="56"/>
      <c r="B166" s="56"/>
      <c r="C166" s="56"/>
      <c r="D166" s="58"/>
      <c r="E166" s="280"/>
      <c r="F166" s="56"/>
      <c r="G166" s="56"/>
      <c r="H166" s="56"/>
    </row>
    <row r="167">
      <c r="A167" s="56"/>
      <c r="B167" s="56"/>
      <c r="C167" s="56"/>
      <c r="D167" s="58"/>
      <c r="E167" s="280"/>
      <c r="F167" s="56"/>
      <c r="G167" s="56"/>
      <c r="H167" s="56"/>
    </row>
    <row r="168">
      <c r="A168" s="56"/>
      <c r="B168" s="56"/>
      <c r="C168" s="56"/>
      <c r="D168" s="58"/>
      <c r="E168" s="280"/>
      <c r="F168" s="56"/>
      <c r="G168" s="56"/>
      <c r="H168" s="56"/>
    </row>
    <row r="169">
      <c r="A169" s="56"/>
      <c r="B169" s="56"/>
      <c r="C169" s="56"/>
      <c r="D169" s="58"/>
      <c r="E169" s="280"/>
      <c r="F169" s="56"/>
      <c r="G169" s="56"/>
      <c r="H169" s="56"/>
    </row>
    <row r="170">
      <c r="A170" s="56"/>
      <c r="B170" s="56"/>
      <c r="C170" s="56"/>
      <c r="D170" s="58"/>
      <c r="E170" s="280"/>
      <c r="F170" s="56"/>
      <c r="G170" s="56"/>
      <c r="H170" s="56"/>
    </row>
    <row r="171">
      <c r="A171" s="56"/>
      <c r="B171" s="56"/>
      <c r="C171" s="56"/>
      <c r="D171" s="58"/>
      <c r="E171" s="280"/>
      <c r="F171" s="56"/>
      <c r="G171" s="56"/>
      <c r="H171" s="56"/>
    </row>
    <row r="172">
      <c r="A172" s="56"/>
      <c r="B172" s="56"/>
      <c r="C172" s="56"/>
      <c r="D172" s="58"/>
      <c r="E172" s="280"/>
      <c r="F172" s="56"/>
      <c r="G172" s="56"/>
      <c r="H172" s="56"/>
    </row>
    <row r="173">
      <c r="A173" s="56"/>
      <c r="B173" s="56"/>
      <c r="C173" s="56"/>
      <c r="D173" s="58"/>
      <c r="E173" s="280"/>
      <c r="F173" s="56"/>
      <c r="G173" s="56"/>
      <c r="H173" s="56"/>
    </row>
    <row r="174">
      <c r="A174" s="56"/>
      <c r="B174" s="56"/>
      <c r="C174" s="56"/>
      <c r="D174" s="58"/>
      <c r="E174" s="280"/>
      <c r="F174" s="56"/>
      <c r="G174" s="56"/>
      <c r="H174" s="56"/>
    </row>
    <row r="175">
      <c r="A175" s="56"/>
      <c r="B175" s="56"/>
      <c r="C175" s="56"/>
      <c r="D175" s="58"/>
      <c r="E175" s="280"/>
      <c r="F175" s="56"/>
      <c r="G175" s="56"/>
      <c r="H175" s="56"/>
    </row>
    <row r="176">
      <c r="A176" s="56"/>
      <c r="B176" s="56"/>
      <c r="C176" s="56"/>
      <c r="D176" s="58"/>
      <c r="E176" s="280"/>
      <c r="F176" s="56"/>
      <c r="G176" s="56"/>
      <c r="H176" s="56"/>
    </row>
    <row r="177">
      <c r="A177" s="56"/>
      <c r="B177" s="56"/>
      <c r="C177" s="56"/>
      <c r="D177" s="58"/>
      <c r="E177" s="280"/>
      <c r="F177" s="56"/>
      <c r="G177" s="56"/>
      <c r="H177" s="56"/>
    </row>
    <row r="178">
      <c r="A178" s="56"/>
      <c r="B178" s="56"/>
      <c r="C178" s="56"/>
      <c r="D178" s="58"/>
      <c r="E178" s="280"/>
      <c r="F178" s="56"/>
      <c r="G178" s="56"/>
      <c r="H178" s="56"/>
    </row>
    <row r="179">
      <c r="A179" s="56"/>
      <c r="B179" s="56"/>
      <c r="C179" s="56"/>
      <c r="D179" s="58"/>
      <c r="E179" s="280"/>
      <c r="F179" s="56"/>
      <c r="G179" s="56"/>
      <c r="H179" s="56"/>
    </row>
    <row r="180">
      <c r="A180" s="56"/>
      <c r="B180" s="56"/>
      <c r="C180" s="56"/>
      <c r="D180" s="58"/>
      <c r="E180" s="280"/>
      <c r="F180" s="56"/>
      <c r="G180" s="56"/>
      <c r="H180" s="56"/>
    </row>
    <row r="181">
      <c r="A181" s="56"/>
      <c r="B181" s="56"/>
      <c r="C181" s="56"/>
      <c r="D181" s="58"/>
      <c r="E181" s="280"/>
      <c r="F181" s="56"/>
      <c r="G181" s="56"/>
      <c r="H181" s="56"/>
    </row>
    <row r="182">
      <c r="A182" s="56"/>
      <c r="B182" s="56"/>
      <c r="C182" s="56"/>
      <c r="D182" s="58"/>
      <c r="E182" s="280"/>
      <c r="F182" s="56"/>
      <c r="G182" s="56"/>
      <c r="H182" s="56"/>
    </row>
    <row r="183">
      <c r="A183" s="56"/>
      <c r="B183" s="56"/>
      <c r="C183" s="56"/>
      <c r="D183" s="58"/>
      <c r="E183" s="280"/>
      <c r="F183" s="56"/>
      <c r="G183" s="56"/>
      <c r="H183" s="56"/>
    </row>
    <row r="184">
      <c r="A184" s="56"/>
      <c r="B184" s="56"/>
      <c r="C184" s="56"/>
      <c r="D184" s="58"/>
      <c r="E184" s="280"/>
      <c r="F184" s="56"/>
      <c r="G184" s="56"/>
      <c r="H184" s="56"/>
    </row>
    <row r="185">
      <c r="A185" s="56"/>
      <c r="B185" s="56"/>
      <c r="C185" s="56"/>
      <c r="D185" s="58"/>
      <c r="E185" s="280"/>
      <c r="F185" s="56"/>
      <c r="G185" s="56"/>
      <c r="H185" s="56"/>
    </row>
    <row r="186">
      <c r="A186" s="56"/>
      <c r="B186" s="56"/>
      <c r="C186" s="56"/>
      <c r="D186" s="58"/>
      <c r="E186" s="280"/>
      <c r="F186" s="56"/>
      <c r="G186" s="56"/>
      <c r="H186" s="56"/>
    </row>
    <row r="187">
      <c r="A187" s="56"/>
      <c r="B187" s="56"/>
      <c r="C187" s="56"/>
      <c r="D187" s="58"/>
      <c r="E187" s="280"/>
      <c r="F187" s="56"/>
      <c r="G187" s="56"/>
      <c r="H187" s="56"/>
    </row>
    <row r="188">
      <c r="A188" s="56"/>
      <c r="B188" s="56"/>
      <c r="C188" s="56"/>
      <c r="D188" s="58"/>
      <c r="E188" s="280"/>
      <c r="F188" s="56"/>
      <c r="G188" s="56"/>
      <c r="H188" s="56"/>
    </row>
    <row r="189">
      <c r="A189" s="56"/>
      <c r="B189" s="56"/>
      <c r="C189" s="56"/>
      <c r="D189" s="58"/>
      <c r="E189" s="280"/>
      <c r="F189" s="56"/>
      <c r="G189" s="56"/>
      <c r="H189" s="56"/>
    </row>
    <row r="190">
      <c r="A190" s="56"/>
      <c r="B190" s="56"/>
      <c r="C190" s="56"/>
      <c r="D190" s="58"/>
      <c r="E190" s="280"/>
      <c r="F190" s="56"/>
      <c r="G190" s="56"/>
      <c r="H190" s="56"/>
    </row>
    <row r="191">
      <c r="A191" s="56"/>
      <c r="B191" s="56"/>
      <c r="C191" s="56"/>
      <c r="D191" s="58"/>
      <c r="E191" s="280"/>
      <c r="F191" s="56"/>
      <c r="G191" s="56"/>
      <c r="H191" s="56"/>
    </row>
    <row r="192">
      <c r="A192" s="56"/>
      <c r="B192" s="56"/>
      <c r="C192" s="56"/>
      <c r="D192" s="58"/>
      <c r="E192" s="280"/>
      <c r="F192" s="56"/>
      <c r="G192" s="56"/>
      <c r="H192" s="56"/>
    </row>
    <row r="193">
      <c r="A193" s="56"/>
      <c r="B193" s="56"/>
      <c r="C193" s="56"/>
      <c r="D193" s="58"/>
      <c r="E193" s="280"/>
      <c r="F193" s="56"/>
      <c r="G193" s="56"/>
      <c r="H193" s="56"/>
    </row>
    <row r="194">
      <c r="A194" s="56"/>
      <c r="B194" s="56"/>
      <c r="C194" s="56"/>
      <c r="D194" s="58"/>
      <c r="E194" s="280"/>
      <c r="F194" s="56"/>
      <c r="G194" s="56"/>
      <c r="H194" s="56"/>
    </row>
    <row r="195">
      <c r="A195" s="56"/>
      <c r="B195" s="56"/>
      <c r="C195" s="56"/>
      <c r="D195" s="58"/>
      <c r="E195" s="280"/>
      <c r="F195" s="56"/>
      <c r="G195" s="56"/>
      <c r="H195" s="56"/>
    </row>
    <row r="196">
      <c r="A196" s="56"/>
      <c r="B196" s="56"/>
      <c r="C196" s="56"/>
      <c r="D196" s="58"/>
      <c r="E196" s="280"/>
      <c r="F196" s="56"/>
      <c r="G196" s="56"/>
      <c r="H196" s="56"/>
    </row>
    <row r="197">
      <c r="A197" s="56"/>
      <c r="B197" s="56"/>
      <c r="C197" s="56"/>
      <c r="D197" s="58"/>
      <c r="E197" s="280"/>
      <c r="F197" s="56"/>
      <c r="G197" s="56"/>
      <c r="H197" s="56"/>
    </row>
    <row r="198">
      <c r="A198" s="56"/>
      <c r="B198" s="56"/>
      <c r="C198" s="56"/>
      <c r="D198" s="58"/>
      <c r="E198" s="280"/>
      <c r="F198" s="56"/>
      <c r="G198" s="56"/>
      <c r="H198" s="56"/>
    </row>
    <row r="199">
      <c r="A199" s="56"/>
      <c r="B199" s="56"/>
      <c r="C199" s="56"/>
      <c r="D199" s="58"/>
      <c r="E199" s="280"/>
      <c r="F199" s="56"/>
      <c r="G199" s="56"/>
      <c r="H199" s="56"/>
    </row>
    <row r="200">
      <c r="A200" s="56"/>
      <c r="B200" s="56"/>
      <c r="C200" s="56"/>
      <c r="D200" s="58"/>
      <c r="E200" s="280"/>
      <c r="F200" s="56"/>
      <c r="G200" s="56"/>
      <c r="H200" s="56"/>
    </row>
    <row r="201">
      <c r="A201" s="56"/>
      <c r="B201" s="56"/>
      <c r="C201" s="56"/>
      <c r="D201" s="58"/>
      <c r="E201" s="280"/>
      <c r="F201" s="56"/>
      <c r="G201" s="56"/>
      <c r="H201" s="56"/>
    </row>
    <row r="202">
      <c r="A202" s="56"/>
      <c r="B202" s="56"/>
      <c r="C202" s="56"/>
      <c r="D202" s="58"/>
      <c r="E202" s="280"/>
      <c r="F202" s="56"/>
      <c r="G202" s="56"/>
      <c r="H202" s="56"/>
    </row>
    <row r="203">
      <c r="A203" s="56"/>
      <c r="B203" s="56"/>
      <c r="C203" s="56"/>
      <c r="D203" s="58"/>
      <c r="E203" s="280"/>
      <c r="F203" s="56"/>
      <c r="G203" s="56"/>
      <c r="H203" s="56"/>
    </row>
    <row r="204">
      <c r="A204" s="56"/>
      <c r="B204" s="56"/>
      <c r="C204" s="56"/>
      <c r="D204" s="58"/>
      <c r="E204" s="280"/>
      <c r="F204" s="56"/>
      <c r="G204" s="56"/>
      <c r="H204" s="56"/>
    </row>
    <row r="205">
      <c r="A205" s="56"/>
      <c r="B205" s="56"/>
      <c r="C205" s="56"/>
      <c r="D205" s="58"/>
      <c r="E205" s="280"/>
      <c r="F205" s="56"/>
      <c r="G205" s="56"/>
      <c r="H205" s="56"/>
    </row>
    <row r="206">
      <c r="A206" s="56"/>
      <c r="B206" s="56"/>
      <c r="C206" s="56"/>
      <c r="D206" s="58"/>
      <c r="E206" s="280"/>
      <c r="F206" s="56"/>
      <c r="G206" s="56"/>
      <c r="H206" s="56"/>
    </row>
    <row r="207">
      <c r="A207" s="56"/>
      <c r="B207" s="56"/>
      <c r="C207" s="56"/>
      <c r="D207" s="58"/>
      <c r="E207" s="280"/>
      <c r="F207" s="56"/>
      <c r="G207" s="56"/>
      <c r="H207" s="56"/>
    </row>
    <row r="208">
      <c r="A208" s="56"/>
      <c r="B208" s="56"/>
      <c r="C208" s="56"/>
      <c r="D208" s="58"/>
      <c r="E208" s="280"/>
      <c r="F208" s="56"/>
      <c r="G208" s="56"/>
      <c r="H208" s="56"/>
    </row>
    <row r="209">
      <c r="A209" s="56"/>
      <c r="B209" s="56"/>
      <c r="C209" s="56"/>
      <c r="D209" s="58"/>
      <c r="E209" s="280"/>
      <c r="F209" s="56"/>
      <c r="G209" s="56"/>
      <c r="H209" s="56"/>
    </row>
    <row r="210">
      <c r="A210" s="56"/>
      <c r="B210" s="56"/>
      <c r="C210" s="56"/>
      <c r="D210" s="58"/>
      <c r="E210" s="280"/>
      <c r="F210" s="56"/>
      <c r="G210" s="56"/>
      <c r="H210" s="56"/>
    </row>
    <row r="211">
      <c r="A211" s="56"/>
      <c r="B211" s="56"/>
      <c r="C211" s="56"/>
      <c r="D211" s="58"/>
      <c r="E211" s="280"/>
      <c r="F211" s="56"/>
      <c r="G211" s="56"/>
      <c r="H211" s="56"/>
    </row>
    <row r="212">
      <c r="A212" s="56"/>
      <c r="B212" s="56"/>
      <c r="C212" s="56"/>
      <c r="D212" s="58"/>
      <c r="E212" s="280"/>
      <c r="F212" s="56"/>
      <c r="G212" s="56"/>
      <c r="H212" s="56"/>
    </row>
    <row r="213">
      <c r="A213" s="56"/>
      <c r="B213" s="56"/>
      <c r="C213" s="56"/>
      <c r="D213" s="58"/>
      <c r="E213" s="280"/>
      <c r="F213" s="56"/>
      <c r="G213" s="56"/>
      <c r="H213" s="56"/>
    </row>
    <row r="214">
      <c r="A214" s="56"/>
      <c r="B214" s="56"/>
      <c r="C214" s="56"/>
      <c r="D214" s="58"/>
      <c r="E214" s="280"/>
      <c r="F214" s="56"/>
      <c r="G214" s="56"/>
      <c r="H214" s="56"/>
    </row>
    <row r="215">
      <c r="A215" s="56"/>
      <c r="B215" s="56"/>
      <c r="C215" s="56"/>
      <c r="D215" s="58"/>
      <c r="E215" s="280"/>
      <c r="F215" s="56"/>
      <c r="G215" s="56"/>
      <c r="H215" s="56"/>
    </row>
    <row r="216">
      <c r="A216" s="56"/>
      <c r="B216" s="56"/>
      <c r="C216" s="56"/>
      <c r="D216" s="58"/>
      <c r="E216" s="280"/>
      <c r="F216" s="56"/>
      <c r="G216" s="56"/>
      <c r="H216" s="56"/>
    </row>
    <row r="217">
      <c r="A217" s="56"/>
      <c r="B217" s="56"/>
      <c r="C217" s="56"/>
      <c r="D217" s="58"/>
      <c r="E217" s="280"/>
      <c r="F217" s="56"/>
      <c r="G217" s="56"/>
      <c r="H217" s="56"/>
    </row>
    <row r="218">
      <c r="A218" s="56"/>
      <c r="B218" s="56"/>
      <c r="C218" s="56"/>
      <c r="D218" s="58"/>
      <c r="E218" s="280"/>
      <c r="F218" s="56"/>
      <c r="G218" s="56"/>
      <c r="H218" s="56"/>
    </row>
    <row r="219">
      <c r="A219" s="56"/>
      <c r="B219" s="56"/>
      <c r="C219" s="56"/>
      <c r="D219" s="58"/>
      <c r="E219" s="280"/>
      <c r="F219" s="56"/>
      <c r="G219" s="56"/>
      <c r="H219" s="56"/>
    </row>
    <row r="220">
      <c r="A220" s="56"/>
      <c r="B220" s="56"/>
      <c r="C220" s="56"/>
      <c r="D220" s="58"/>
      <c r="E220" s="280"/>
      <c r="F220" s="56"/>
      <c r="G220" s="56"/>
      <c r="H220" s="56"/>
    </row>
    <row r="221">
      <c r="A221" s="56"/>
      <c r="B221" s="56"/>
      <c r="C221" s="56"/>
      <c r="D221" s="58"/>
      <c r="E221" s="280"/>
      <c r="F221" s="56"/>
      <c r="G221" s="56"/>
      <c r="H221" s="56"/>
    </row>
    <row r="222">
      <c r="A222" s="56"/>
      <c r="B222" s="56"/>
      <c r="C222" s="56"/>
      <c r="D222" s="58"/>
      <c r="E222" s="280"/>
      <c r="F222" s="56"/>
      <c r="G222" s="56"/>
      <c r="H222" s="56"/>
    </row>
    <row r="223">
      <c r="A223" s="56"/>
      <c r="B223" s="56"/>
      <c r="C223" s="56"/>
      <c r="D223" s="58"/>
      <c r="E223" s="280"/>
      <c r="F223" s="56"/>
      <c r="G223" s="56"/>
      <c r="H223" s="56"/>
    </row>
    <row r="224">
      <c r="A224" s="56"/>
      <c r="B224" s="56"/>
      <c r="C224" s="56"/>
      <c r="D224" s="58"/>
      <c r="E224" s="280"/>
      <c r="F224" s="56"/>
      <c r="G224" s="56"/>
      <c r="H224" s="56"/>
    </row>
    <row r="225">
      <c r="A225" s="56"/>
      <c r="B225" s="56"/>
      <c r="C225" s="56"/>
      <c r="D225" s="58"/>
      <c r="E225" s="280"/>
      <c r="F225" s="56"/>
      <c r="G225" s="56"/>
      <c r="H225" s="56"/>
    </row>
    <row r="226">
      <c r="A226" s="56"/>
      <c r="B226" s="56"/>
      <c r="C226" s="56"/>
      <c r="D226" s="58"/>
      <c r="E226" s="280"/>
      <c r="F226" s="56"/>
      <c r="G226" s="56"/>
      <c r="H226" s="56"/>
    </row>
    <row r="227">
      <c r="A227" s="56"/>
      <c r="B227" s="56"/>
      <c r="C227" s="56"/>
      <c r="D227" s="58"/>
      <c r="E227" s="280"/>
      <c r="F227" s="56"/>
      <c r="G227" s="56"/>
      <c r="H227" s="56"/>
    </row>
    <row r="228">
      <c r="A228" s="56"/>
      <c r="B228" s="56"/>
      <c r="C228" s="56"/>
      <c r="D228" s="58"/>
      <c r="E228" s="280"/>
      <c r="F228" s="56"/>
      <c r="G228" s="56"/>
      <c r="H228" s="56"/>
    </row>
    <row r="229">
      <c r="A229" s="56"/>
      <c r="B229" s="56"/>
      <c r="C229" s="56"/>
      <c r="D229" s="58"/>
      <c r="E229" s="280"/>
      <c r="F229" s="56"/>
      <c r="G229" s="56"/>
      <c r="H229" s="56"/>
    </row>
    <row r="230">
      <c r="A230" s="56"/>
      <c r="B230" s="56"/>
      <c r="C230" s="56"/>
      <c r="D230" s="58"/>
      <c r="E230" s="280"/>
      <c r="F230" s="56"/>
      <c r="G230" s="56"/>
      <c r="H230" s="56"/>
    </row>
    <row r="231">
      <c r="A231" s="56"/>
      <c r="B231" s="56"/>
      <c r="C231" s="56"/>
      <c r="D231" s="58"/>
      <c r="E231" s="280"/>
      <c r="F231" s="56"/>
      <c r="G231" s="56"/>
      <c r="H231" s="56"/>
    </row>
    <row r="232">
      <c r="A232" s="56"/>
      <c r="B232" s="56"/>
      <c r="C232" s="56"/>
      <c r="D232" s="58"/>
      <c r="E232" s="280"/>
      <c r="F232" s="56"/>
      <c r="G232" s="56"/>
      <c r="H232" s="56"/>
    </row>
    <row r="233">
      <c r="A233" s="56"/>
      <c r="B233" s="56"/>
      <c r="C233" s="56"/>
      <c r="D233" s="58"/>
      <c r="E233" s="280"/>
      <c r="F233" s="56"/>
      <c r="G233" s="56"/>
      <c r="H233" s="56"/>
    </row>
    <row r="234">
      <c r="A234" s="56"/>
      <c r="B234" s="56"/>
      <c r="C234" s="56"/>
      <c r="D234" s="58"/>
      <c r="E234" s="280"/>
      <c r="F234" s="56"/>
      <c r="G234" s="56"/>
      <c r="H234" s="56"/>
    </row>
    <row r="235">
      <c r="A235" s="56"/>
      <c r="B235" s="56"/>
      <c r="C235" s="56"/>
      <c r="D235" s="58"/>
      <c r="E235" s="280"/>
      <c r="F235" s="56"/>
      <c r="G235" s="56"/>
      <c r="H235" s="56"/>
    </row>
    <row r="236">
      <c r="A236" s="56"/>
      <c r="B236" s="56"/>
      <c r="C236" s="56"/>
      <c r="D236" s="58"/>
      <c r="E236" s="280"/>
      <c r="F236" s="56"/>
      <c r="G236" s="56"/>
      <c r="H236" s="56"/>
    </row>
    <row r="237">
      <c r="A237" s="56"/>
      <c r="B237" s="56"/>
      <c r="C237" s="56"/>
      <c r="D237" s="58"/>
      <c r="E237" s="280"/>
      <c r="F237" s="56"/>
      <c r="G237" s="56"/>
      <c r="H237" s="56"/>
    </row>
    <row r="238">
      <c r="A238" s="56"/>
      <c r="B238" s="56"/>
      <c r="C238" s="56"/>
      <c r="D238" s="58"/>
      <c r="E238" s="280"/>
      <c r="F238" s="56"/>
      <c r="G238" s="56"/>
      <c r="H238" s="56"/>
    </row>
    <row r="239">
      <c r="A239" s="56"/>
      <c r="B239" s="56"/>
      <c r="C239" s="56"/>
      <c r="D239" s="58"/>
      <c r="E239" s="280"/>
      <c r="F239" s="56"/>
      <c r="G239" s="56"/>
      <c r="H239" s="56"/>
    </row>
    <row r="240">
      <c r="A240" s="56"/>
      <c r="B240" s="56"/>
      <c r="C240" s="56"/>
      <c r="D240" s="58"/>
      <c r="E240" s="280"/>
      <c r="F240" s="56"/>
      <c r="G240" s="56"/>
      <c r="H240" s="56"/>
    </row>
    <row r="241">
      <c r="A241" s="56"/>
      <c r="B241" s="56"/>
      <c r="C241" s="56"/>
      <c r="D241" s="58"/>
      <c r="E241" s="280"/>
      <c r="F241" s="56"/>
      <c r="G241" s="56"/>
      <c r="H241" s="56"/>
    </row>
    <row r="242">
      <c r="A242" s="56"/>
      <c r="B242" s="56"/>
      <c r="C242" s="56"/>
      <c r="D242" s="58"/>
      <c r="E242" s="280"/>
      <c r="F242" s="56"/>
      <c r="G242" s="56"/>
      <c r="H242" s="56"/>
    </row>
    <row r="243">
      <c r="A243" s="56"/>
      <c r="B243" s="56"/>
      <c r="C243" s="56"/>
      <c r="D243" s="58"/>
      <c r="E243" s="280"/>
      <c r="F243" s="56"/>
      <c r="G243" s="56"/>
      <c r="H243" s="56"/>
    </row>
    <row r="244">
      <c r="A244" s="56"/>
      <c r="B244" s="56"/>
      <c r="C244" s="56"/>
      <c r="D244" s="58"/>
      <c r="E244" s="280"/>
      <c r="F244" s="56"/>
      <c r="G244" s="56"/>
      <c r="H244" s="56"/>
    </row>
    <row r="245">
      <c r="A245" s="56"/>
      <c r="B245" s="56"/>
      <c r="C245" s="56"/>
      <c r="D245" s="58"/>
      <c r="E245" s="280"/>
      <c r="F245" s="56"/>
      <c r="G245" s="56"/>
      <c r="H245" s="56"/>
    </row>
    <row r="246">
      <c r="A246" s="56"/>
      <c r="B246" s="56"/>
      <c r="C246" s="56"/>
      <c r="D246" s="58"/>
      <c r="E246" s="280"/>
      <c r="F246" s="56"/>
      <c r="G246" s="56"/>
      <c r="H246" s="56"/>
    </row>
    <row r="247">
      <c r="A247" s="56"/>
      <c r="B247" s="56"/>
      <c r="C247" s="56"/>
      <c r="D247" s="58"/>
      <c r="E247" s="280"/>
      <c r="F247" s="56"/>
      <c r="G247" s="56"/>
      <c r="H247" s="56"/>
    </row>
    <row r="248">
      <c r="A248" s="56"/>
      <c r="B248" s="56"/>
      <c r="C248" s="56"/>
      <c r="D248" s="58"/>
      <c r="E248" s="280"/>
      <c r="F248" s="56"/>
      <c r="G248" s="56"/>
      <c r="H248" s="56"/>
    </row>
    <row r="249">
      <c r="A249" s="56"/>
      <c r="B249" s="56"/>
      <c r="C249" s="56"/>
      <c r="D249" s="58"/>
      <c r="E249" s="280"/>
      <c r="F249" s="56"/>
      <c r="G249" s="56"/>
      <c r="H249" s="56"/>
    </row>
    <row r="250">
      <c r="A250" s="56"/>
      <c r="B250" s="56"/>
      <c r="C250" s="56"/>
      <c r="D250" s="58"/>
      <c r="E250" s="280"/>
      <c r="F250" s="56"/>
      <c r="G250" s="56"/>
      <c r="H250" s="56"/>
    </row>
    <row r="251">
      <c r="A251" s="56"/>
      <c r="B251" s="56"/>
      <c r="C251" s="56"/>
      <c r="D251" s="58"/>
      <c r="E251" s="280"/>
      <c r="F251" s="56"/>
      <c r="G251" s="56"/>
      <c r="H251" s="56"/>
    </row>
    <row r="252">
      <c r="A252" s="56"/>
      <c r="B252" s="56"/>
      <c r="C252" s="56"/>
      <c r="D252" s="58"/>
      <c r="E252" s="280"/>
      <c r="F252" s="56"/>
      <c r="G252" s="56"/>
      <c r="H252" s="56"/>
    </row>
    <row r="253">
      <c r="A253" s="56"/>
      <c r="B253" s="56"/>
      <c r="C253" s="56"/>
      <c r="D253" s="58"/>
      <c r="E253" s="280"/>
      <c r="F253" s="56"/>
      <c r="G253" s="56"/>
      <c r="H253" s="56"/>
    </row>
    <row r="254">
      <c r="A254" s="56"/>
      <c r="B254" s="56"/>
      <c r="C254" s="56"/>
      <c r="D254" s="58"/>
      <c r="E254" s="280"/>
      <c r="F254" s="56"/>
      <c r="G254" s="56"/>
      <c r="H254" s="56"/>
    </row>
    <row r="255">
      <c r="A255" s="56"/>
      <c r="B255" s="56"/>
      <c r="C255" s="56"/>
      <c r="D255" s="58"/>
      <c r="E255" s="280"/>
      <c r="F255" s="56"/>
      <c r="G255" s="56"/>
      <c r="H255" s="56"/>
    </row>
    <row r="256">
      <c r="A256" s="56"/>
      <c r="B256" s="56"/>
      <c r="C256" s="56"/>
      <c r="D256" s="58"/>
      <c r="E256" s="280"/>
      <c r="F256" s="56"/>
      <c r="G256" s="56"/>
      <c r="H256" s="56"/>
    </row>
    <row r="257">
      <c r="A257" s="56"/>
      <c r="B257" s="56"/>
      <c r="C257" s="56"/>
      <c r="D257" s="58"/>
      <c r="E257" s="280"/>
      <c r="F257" s="56"/>
      <c r="G257" s="56"/>
      <c r="H257" s="56"/>
    </row>
    <row r="258">
      <c r="A258" s="56"/>
      <c r="B258" s="56"/>
      <c r="C258" s="56"/>
      <c r="D258" s="58"/>
      <c r="E258" s="280"/>
      <c r="F258" s="56"/>
      <c r="G258" s="56"/>
      <c r="H258" s="56"/>
    </row>
    <row r="259">
      <c r="A259" s="56"/>
      <c r="B259" s="56"/>
      <c r="C259" s="56"/>
      <c r="D259" s="58"/>
      <c r="E259" s="280"/>
      <c r="F259" s="56"/>
      <c r="G259" s="56"/>
      <c r="H259" s="56"/>
    </row>
    <row r="260">
      <c r="A260" s="56"/>
      <c r="B260" s="56"/>
      <c r="C260" s="56"/>
      <c r="D260" s="58"/>
      <c r="E260" s="280"/>
      <c r="F260" s="56"/>
      <c r="G260" s="56"/>
      <c r="H260" s="56"/>
    </row>
    <row r="261">
      <c r="A261" s="56"/>
      <c r="B261" s="56"/>
      <c r="C261" s="56"/>
      <c r="D261" s="58"/>
      <c r="E261" s="280"/>
      <c r="F261" s="56"/>
      <c r="G261" s="56"/>
      <c r="H261" s="56"/>
    </row>
    <row r="262">
      <c r="A262" s="56"/>
      <c r="B262" s="56"/>
      <c r="C262" s="56"/>
      <c r="D262" s="58"/>
      <c r="E262" s="280"/>
      <c r="F262" s="56"/>
      <c r="G262" s="56"/>
      <c r="H262" s="56"/>
    </row>
    <row r="263">
      <c r="A263" s="56"/>
      <c r="B263" s="56"/>
      <c r="C263" s="56"/>
      <c r="D263" s="58"/>
      <c r="E263" s="280"/>
      <c r="F263" s="56"/>
      <c r="G263" s="56"/>
      <c r="H263" s="56"/>
    </row>
    <row r="264">
      <c r="A264" s="56"/>
      <c r="B264" s="56"/>
      <c r="C264" s="56"/>
      <c r="D264" s="58"/>
      <c r="E264" s="280"/>
      <c r="F264" s="56"/>
      <c r="G264" s="56"/>
      <c r="H264" s="56"/>
    </row>
    <row r="265">
      <c r="A265" s="56"/>
      <c r="B265" s="56"/>
      <c r="C265" s="56"/>
      <c r="D265" s="58"/>
      <c r="E265" s="280"/>
      <c r="F265" s="56"/>
      <c r="G265" s="56"/>
      <c r="H265" s="56"/>
    </row>
    <row r="266">
      <c r="A266" s="56"/>
      <c r="B266" s="56"/>
      <c r="C266" s="56"/>
      <c r="D266" s="58"/>
      <c r="E266" s="280"/>
      <c r="F266" s="56"/>
      <c r="G266" s="56"/>
      <c r="H266" s="56"/>
    </row>
    <row r="267">
      <c r="A267" s="56"/>
      <c r="B267" s="56"/>
      <c r="C267" s="56"/>
      <c r="D267" s="58"/>
      <c r="E267" s="280"/>
      <c r="F267" s="56"/>
      <c r="G267" s="56"/>
      <c r="H267" s="56"/>
    </row>
    <row r="268">
      <c r="A268" s="56"/>
      <c r="B268" s="56"/>
      <c r="C268" s="56"/>
      <c r="D268" s="58"/>
      <c r="E268" s="280"/>
      <c r="F268" s="56"/>
      <c r="G268" s="56"/>
      <c r="H268" s="56"/>
    </row>
    <row r="269">
      <c r="A269" s="56"/>
      <c r="B269" s="56"/>
      <c r="C269" s="56"/>
      <c r="D269" s="58"/>
      <c r="E269" s="280"/>
      <c r="F269" s="56"/>
      <c r="G269" s="56"/>
      <c r="H269" s="56"/>
    </row>
    <row r="270">
      <c r="A270" s="56"/>
      <c r="B270" s="56"/>
      <c r="C270" s="56"/>
      <c r="D270" s="58"/>
      <c r="E270" s="280"/>
      <c r="F270" s="56"/>
      <c r="G270" s="56"/>
      <c r="H270" s="56"/>
    </row>
    <row r="271">
      <c r="A271" s="56"/>
      <c r="B271" s="56"/>
      <c r="C271" s="56"/>
      <c r="D271" s="58"/>
      <c r="E271" s="280"/>
      <c r="F271" s="56"/>
      <c r="G271" s="56"/>
      <c r="H271" s="56"/>
    </row>
    <row r="272">
      <c r="A272" s="56"/>
      <c r="B272" s="56"/>
      <c r="C272" s="56"/>
      <c r="D272" s="58"/>
      <c r="E272" s="280"/>
      <c r="F272" s="56"/>
      <c r="G272" s="56"/>
      <c r="H272" s="56"/>
    </row>
    <row r="273">
      <c r="A273" s="56"/>
      <c r="B273" s="56"/>
      <c r="C273" s="56"/>
      <c r="D273" s="58"/>
      <c r="E273" s="280"/>
      <c r="F273" s="56"/>
      <c r="G273" s="56"/>
      <c r="H273" s="56"/>
    </row>
    <row r="274">
      <c r="A274" s="56"/>
      <c r="B274" s="56"/>
      <c r="C274" s="56"/>
      <c r="D274" s="58"/>
      <c r="E274" s="280"/>
      <c r="F274" s="56"/>
      <c r="G274" s="56"/>
      <c r="H274" s="56"/>
    </row>
    <row r="275">
      <c r="A275" s="56"/>
      <c r="B275" s="56"/>
      <c r="C275" s="56"/>
      <c r="D275" s="58"/>
      <c r="E275" s="280"/>
      <c r="F275" s="56"/>
      <c r="G275" s="56"/>
      <c r="H275" s="56"/>
    </row>
    <row r="276">
      <c r="A276" s="56"/>
      <c r="B276" s="56"/>
      <c r="C276" s="56"/>
      <c r="D276" s="58"/>
      <c r="E276" s="280"/>
      <c r="F276" s="56"/>
      <c r="G276" s="56"/>
      <c r="H276" s="56"/>
    </row>
    <row r="277">
      <c r="A277" s="56"/>
      <c r="B277" s="56"/>
      <c r="C277" s="56"/>
      <c r="D277" s="58"/>
      <c r="E277" s="280"/>
      <c r="F277" s="56"/>
      <c r="G277" s="56"/>
      <c r="H277" s="56"/>
    </row>
    <row r="278">
      <c r="A278" s="56"/>
      <c r="B278" s="56"/>
      <c r="C278" s="56"/>
      <c r="D278" s="58"/>
      <c r="E278" s="280"/>
      <c r="F278" s="56"/>
      <c r="G278" s="56"/>
      <c r="H278" s="56"/>
    </row>
    <row r="279">
      <c r="A279" s="56"/>
      <c r="B279" s="56"/>
      <c r="C279" s="56"/>
      <c r="D279" s="58"/>
      <c r="E279" s="280"/>
      <c r="F279" s="56"/>
      <c r="G279" s="56"/>
      <c r="H279" s="56"/>
    </row>
    <row r="280">
      <c r="A280" s="56"/>
      <c r="B280" s="56"/>
      <c r="C280" s="56"/>
      <c r="D280" s="58"/>
      <c r="E280" s="280"/>
      <c r="F280" s="56"/>
      <c r="G280" s="56"/>
      <c r="H280" s="56"/>
    </row>
    <row r="281">
      <c r="A281" s="56"/>
      <c r="B281" s="56"/>
      <c r="C281" s="56"/>
      <c r="D281" s="58"/>
      <c r="E281" s="280"/>
      <c r="F281" s="56"/>
      <c r="G281" s="56"/>
      <c r="H281" s="56"/>
    </row>
    <row r="282">
      <c r="A282" s="56"/>
      <c r="B282" s="56"/>
      <c r="C282" s="56"/>
      <c r="D282" s="58"/>
      <c r="E282" s="280"/>
      <c r="F282" s="56"/>
      <c r="G282" s="56"/>
      <c r="H282" s="56"/>
    </row>
    <row r="283">
      <c r="A283" s="56"/>
      <c r="B283" s="56"/>
      <c r="C283" s="56"/>
      <c r="D283" s="58"/>
      <c r="E283" s="280"/>
      <c r="F283" s="56"/>
      <c r="G283" s="56"/>
      <c r="H283" s="56"/>
    </row>
    <row r="284">
      <c r="A284" s="56"/>
      <c r="B284" s="56"/>
      <c r="C284" s="56"/>
      <c r="D284" s="58"/>
      <c r="E284" s="280"/>
      <c r="F284" s="56"/>
      <c r="G284" s="56"/>
      <c r="H284" s="56"/>
    </row>
    <row r="285">
      <c r="A285" s="56"/>
      <c r="B285" s="56"/>
      <c r="C285" s="56"/>
      <c r="D285" s="58"/>
      <c r="E285" s="280"/>
      <c r="F285" s="56"/>
      <c r="G285" s="56"/>
      <c r="H285" s="56"/>
    </row>
    <row r="286">
      <c r="A286" s="56"/>
      <c r="B286" s="56"/>
      <c r="C286" s="56"/>
      <c r="D286" s="58"/>
      <c r="E286" s="280"/>
      <c r="F286" s="56"/>
      <c r="G286" s="56"/>
      <c r="H286" s="56"/>
    </row>
    <row r="287">
      <c r="A287" s="56"/>
      <c r="B287" s="56"/>
      <c r="C287" s="56"/>
      <c r="D287" s="58"/>
      <c r="E287" s="280"/>
      <c r="F287" s="56"/>
      <c r="G287" s="56"/>
      <c r="H287" s="56"/>
    </row>
    <row r="288">
      <c r="A288" s="56"/>
      <c r="B288" s="56"/>
      <c r="C288" s="56"/>
      <c r="D288" s="58"/>
      <c r="E288" s="280"/>
      <c r="F288" s="56"/>
      <c r="G288" s="56"/>
      <c r="H288" s="56"/>
    </row>
    <row r="289">
      <c r="A289" s="56"/>
      <c r="B289" s="56"/>
      <c r="C289" s="56"/>
      <c r="D289" s="58"/>
      <c r="E289" s="280"/>
      <c r="F289" s="56"/>
      <c r="G289" s="56"/>
      <c r="H289" s="56"/>
    </row>
    <row r="290">
      <c r="A290" s="56"/>
      <c r="B290" s="56"/>
      <c r="C290" s="56"/>
      <c r="D290" s="58"/>
      <c r="E290" s="280"/>
      <c r="F290" s="56"/>
      <c r="G290" s="56"/>
      <c r="H290" s="56"/>
    </row>
    <row r="291">
      <c r="A291" s="56"/>
      <c r="B291" s="56"/>
      <c r="C291" s="56"/>
      <c r="D291" s="58"/>
      <c r="E291" s="280"/>
      <c r="F291" s="56"/>
      <c r="G291" s="56"/>
      <c r="H291" s="56"/>
    </row>
    <row r="292">
      <c r="A292" s="56"/>
      <c r="B292" s="56"/>
      <c r="C292" s="56"/>
      <c r="D292" s="58"/>
      <c r="E292" s="280"/>
      <c r="F292" s="56"/>
      <c r="G292" s="56"/>
      <c r="H292" s="56"/>
    </row>
    <row r="293">
      <c r="A293" s="56"/>
      <c r="B293" s="56"/>
      <c r="C293" s="56"/>
      <c r="D293" s="58"/>
      <c r="E293" s="280"/>
      <c r="F293" s="56"/>
      <c r="G293" s="56"/>
      <c r="H293" s="56"/>
    </row>
    <row r="294">
      <c r="A294" s="56"/>
      <c r="B294" s="56"/>
      <c r="C294" s="56"/>
      <c r="D294" s="58"/>
      <c r="E294" s="280"/>
      <c r="F294" s="56"/>
      <c r="G294" s="56"/>
      <c r="H294" s="56"/>
    </row>
    <row r="295">
      <c r="A295" s="56"/>
      <c r="B295" s="56"/>
      <c r="C295" s="56"/>
      <c r="D295" s="58"/>
      <c r="E295" s="280"/>
      <c r="F295" s="56"/>
      <c r="G295" s="56"/>
      <c r="H295" s="56"/>
    </row>
    <row r="296">
      <c r="A296" s="56"/>
      <c r="B296" s="56"/>
      <c r="C296" s="56"/>
      <c r="D296" s="58"/>
      <c r="E296" s="280"/>
      <c r="F296" s="56"/>
      <c r="G296" s="56"/>
      <c r="H296" s="56"/>
    </row>
    <row r="297">
      <c r="A297" s="56"/>
      <c r="B297" s="56"/>
      <c r="C297" s="56"/>
      <c r="D297" s="58"/>
      <c r="E297" s="280"/>
      <c r="F297" s="56"/>
      <c r="G297" s="56"/>
      <c r="H297" s="56"/>
    </row>
    <row r="298">
      <c r="A298" s="56"/>
      <c r="B298" s="56"/>
      <c r="C298" s="56"/>
      <c r="D298" s="58"/>
      <c r="E298" s="280"/>
      <c r="F298" s="56"/>
      <c r="G298" s="56"/>
      <c r="H298" s="56"/>
    </row>
    <row r="299">
      <c r="A299" s="56"/>
      <c r="B299" s="56"/>
      <c r="C299" s="56"/>
      <c r="D299" s="58"/>
      <c r="E299" s="280"/>
      <c r="F299" s="56"/>
      <c r="G299" s="56"/>
      <c r="H299" s="56"/>
    </row>
    <row r="300">
      <c r="A300" s="56"/>
      <c r="B300" s="56"/>
      <c r="C300" s="56"/>
      <c r="D300" s="58"/>
      <c r="E300" s="280"/>
      <c r="F300" s="56"/>
      <c r="G300" s="56"/>
      <c r="H300" s="56"/>
    </row>
    <row r="301">
      <c r="A301" s="56"/>
      <c r="B301" s="56"/>
      <c r="C301" s="56"/>
      <c r="D301" s="58"/>
      <c r="E301" s="280"/>
      <c r="F301" s="56"/>
      <c r="G301" s="56"/>
      <c r="H301" s="56"/>
    </row>
    <row r="302">
      <c r="A302" s="56"/>
      <c r="B302" s="56"/>
      <c r="C302" s="56"/>
      <c r="D302" s="58"/>
      <c r="E302" s="280"/>
      <c r="F302" s="56"/>
      <c r="G302" s="56"/>
      <c r="H302" s="56"/>
    </row>
    <row r="303">
      <c r="A303" s="56"/>
      <c r="B303" s="56"/>
      <c r="C303" s="56"/>
      <c r="D303" s="58"/>
      <c r="E303" s="280"/>
      <c r="F303" s="56"/>
      <c r="G303" s="56"/>
      <c r="H303" s="56"/>
    </row>
    <row r="304">
      <c r="A304" s="56"/>
      <c r="B304" s="56"/>
      <c r="C304" s="56"/>
      <c r="D304" s="58"/>
      <c r="E304" s="280"/>
      <c r="F304" s="56"/>
      <c r="G304" s="56"/>
      <c r="H304" s="56"/>
    </row>
    <row r="305">
      <c r="A305" s="56"/>
      <c r="B305" s="56"/>
      <c r="C305" s="56"/>
      <c r="D305" s="58"/>
      <c r="E305" s="280"/>
      <c r="F305" s="56"/>
      <c r="G305" s="56"/>
      <c r="H305" s="56"/>
    </row>
    <row r="306">
      <c r="A306" s="56"/>
      <c r="B306" s="56"/>
      <c r="C306" s="56"/>
      <c r="D306" s="58"/>
      <c r="E306" s="280"/>
      <c r="F306" s="56"/>
      <c r="G306" s="56"/>
      <c r="H306" s="56"/>
    </row>
    <row r="307">
      <c r="A307" s="56"/>
      <c r="B307" s="56"/>
      <c r="C307" s="56"/>
      <c r="D307" s="58"/>
      <c r="E307" s="280"/>
      <c r="F307" s="56"/>
      <c r="G307" s="56"/>
      <c r="H307" s="56"/>
    </row>
    <row r="308">
      <c r="A308" s="56"/>
      <c r="B308" s="56"/>
      <c r="C308" s="56"/>
      <c r="D308" s="58"/>
      <c r="E308" s="280"/>
      <c r="F308" s="56"/>
      <c r="G308" s="56"/>
      <c r="H308" s="56"/>
    </row>
    <row r="309">
      <c r="A309" s="56"/>
      <c r="B309" s="56"/>
      <c r="C309" s="56"/>
      <c r="D309" s="58"/>
      <c r="E309" s="280"/>
      <c r="F309" s="56"/>
      <c r="G309" s="56"/>
      <c r="H309" s="56"/>
    </row>
    <row r="310">
      <c r="A310" s="56"/>
      <c r="B310" s="56"/>
      <c r="C310" s="56"/>
      <c r="D310" s="58"/>
      <c r="E310" s="280"/>
      <c r="F310" s="56"/>
      <c r="G310" s="56"/>
      <c r="H310" s="56"/>
    </row>
    <row r="311">
      <c r="A311" s="56"/>
      <c r="B311" s="56"/>
      <c r="C311" s="56"/>
      <c r="D311" s="58"/>
      <c r="E311" s="280"/>
      <c r="F311" s="56"/>
      <c r="G311" s="56"/>
      <c r="H311" s="56"/>
    </row>
    <row r="312">
      <c r="A312" s="56"/>
      <c r="B312" s="56"/>
      <c r="C312" s="56"/>
      <c r="D312" s="58"/>
      <c r="E312" s="280"/>
      <c r="F312" s="56"/>
      <c r="G312" s="56"/>
      <c r="H312" s="56"/>
    </row>
    <row r="313">
      <c r="A313" s="56"/>
      <c r="B313" s="56"/>
      <c r="C313" s="56"/>
      <c r="D313" s="58"/>
      <c r="E313" s="280"/>
      <c r="F313" s="56"/>
      <c r="G313" s="56"/>
      <c r="H313" s="56"/>
    </row>
    <row r="314">
      <c r="A314" s="56"/>
      <c r="B314" s="56"/>
      <c r="C314" s="56"/>
      <c r="D314" s="58"/>
      <c r="E314" s="280"/>
      <c r="F314" s="56"/>
      <c r="G314" s="56"/>
      <c r="H314" s="56"/>
    </row>
    <row r="315">
      <c r="A315" s="56"/>
      <c r="B315" s="56"/>
      <c r="C315" s="56"/>
      <c r="D315" s="58"/>
      <c r="E315" s="280"/>
      <c r="F315" s="56"/>
      <c r="G315" s="56"/>
      <c r="H315" s="56"/>
    </row>
    <row r="316">
      <c r="A316" s="56"/>
      <c r="B316" s="56"/>
      <c r="C316" s="56"/>
      <c r="D316" s="58"/>
      <c r="E316" s="280"/>
      <c r="F316" s="56"/>
      <c r="G316" s="56"/>
      <c r="H316" s="56"/>
    </row>
    <row r="317">
      <c r="A317" s="56"/>
      <c r="B317" s="56"/>
      <c r="C317" s="56"/>
      <c r="D317" s="58"/>
      <c r="E317" s="280"/>
      <c r="F317" s="56"/>
      <c r="G317" s="56"/>
      <c r="H317" s="56"/>
    </row>
    <row r="318">
      <c r="A318" s="56"/>
      <c r="B318" s="56"/>
      <c r="C318" s="56"/>
      <c r="D318" s="58"/>
      <c r="E318" s="280"/>
      <c r="F318" s="56"/>
      <c r="G318" s="56"/>
      <c r="H318" s="56"/>
    </row>
    <row r="319">
      <c r="A319" s="56"/>
      <c r="B319" s="56"/>
      <c r="C319" s="56"/>
      <c r="D319" s="58"/>
      <c r="E319" s="280"/>
      <c r="F319" s="56"/>
      <c r="G319" s="56"/>
      <c r="H319" s="56"/>
    </row>
    <row r="320">
      <c r="A320" s="56"/>
      <c r="B320" s="56"/>
      <c r="C320" s="56"/>
      <c r="D320" s="58"/>
      <c r="E320" s="280"/>
      <c r="F320" s="56"/>
      <c r="G320" s="56"/>
      <c r="H320" s="56"/>
    </row>
    <row r="321">
      <c r="A321" s="56"/>
      <c r="B321" s="56"/>
      <c r="C321" s="56"/>
      <c r="D321" s="58"/>
      <c r="E321" s="280"/>
      <c r="F321" s="56"/>
      <c r="G321" s="56"/>
      <c r="H321" s="56"/>
    </row>
    <row r="322">
      <c r="A322" s="56"/>
      <c r="B322" s="56"/>
      <c r="C322" s="56"/>
      <c r="D322" s="58"/>
      <c r="E322" s="280"/>
      <c r="F322" s="56"/>
      <c r="G322" s="56"/>
      <c r="H322" s="56"/>
    </row>
    <row r="323">
      <c r="A323" s="56"/>
      <c r="B323" s="56"/>
      <c r="C323" s="56"/>
      <c r="D323" s="58"/>
      <c r="E323" s="280"/>
      <c r="F323" s="56"/>
      <c r="G323" s="56"/>
      <c r="H323" s="56"/>
    </row>
    <row r="324">
      <c r="A324" s="56"/>
      <c r="B324" s="56"/>
      <c r="C324" s="56"/>
      <c r="D324" s="58"/>
      <c r="E324" s="280"/>
      <c r="F324" s="56"/>
      <c r="G324" s="56"/>
      <c r="H324" s="56"/>
    </row>
    <row r="325">
      <c r="A325" s="56"/>
      <c r="B325" s="56"/>
      <c r="C325" s="56"/>
      <c r="D325" s="58"/>
      <c r="E325" s="280"/>
      <c r="F325" s="56"/>
      <c r="G325" s="56"/>
      <c r="H325" s="56"/>
    </row>
    <row r="326">
      <c r="A326" s="56"/>
      <c r="B326" s="56"/>
      <c r="C326" s="56"/>
      <c r="D326" s="58"/>
      <c r="E326" s="280"/>
      <c r="F326" s="56"/>
      <c r="G326" s="56"/>
      <c r="H326" s="56"/>
    </row>
    <row r="327">
      <c r="A327" s="56"/>
      <c r="B327" s="56"/>
      <c r="C327" s="56"/>
      <c r="D327" s="58"/>
      <c r="E327" s="280"/>
      <c r="F327" s="56"/>
      <c r="G327" s="56"/>
      <c r="H327" s="56"/>
    </row>
    <row r="328">
      <c r="A328" s="56"/>
      <c r="B328" s="56"/>
      <c r="C328" s="56"/>
      <c r="D328" s="58"/>
      <c r="E328" s="280"/>
      <c r="F328" s="56"/>
      <c r="G328" s="56"/>
      <c r="H328" s="56"/>
    </row>
    <row r="329">
      <c r="A329" s="56"/>
      <c r="B329" s="56"/>
      <c r="C329" s="56"/>
      <c r="D329" s="58"/>
      <c r="E329" s="280"/>
      <c r="F329" s="56"/>
      <c r="G329" s="56"/>
      <c r="H329" s="56"/>
    </row>
    <row r="330">
      <c r="A330" s="56"/>
      <c r="B330" s="56"/>
      <c r="C330" s="56"/>
      <c r="D330" s="58"/>
      <c r="E330" s="280"/>
      <c r="F330" s="56"/>
      <c r="G330" s="56"/>
      <c r="H330" s="56"/>
    </row>
    <row r="331">
      <c r="A331" s="56"/>
      <c r="B331" s="56"/>
      <c r="C331" s="56"/>
      <c r="D331" s="58"/>
      <c r="E331" s="280"/>
      <c r="F331" s="56"/>
      <c r="G331" s="56"/>
      <c r="H331" s="56"/>
    </row>
    <row r="332">
      <c r="A332" s="56"/>
      <c r="B332" s="56"/>
      <c r="C332" s="56"/>
      <c r="D332" s="58"/>
      <c r="E332" s="280"/>
      <c r="F332" s="56"/>
      <c r="G332" s="56"/>
      <c r="H332" s="56"/>
    </row>
    <row r="333">
      <c r="A333" s="56"/>
      <c r="B333" s="56"/>
      <c r="C333" s="56"/>
      <c r="D333" s="58"/>
      <c r="E333" s="280"/>
      <c r="F333" s="56"/>
      <c r="G333" s="56"/>
      <c r="H333" s="56"/>
    </row>
    <row r="334">
      <c r="A334" s="56"/>
      <c r="B334" s="56"/>
      <c r="C334" s="56"/>
      <c r="D334" s="58"/>
      <c r="E334" s="280"/>
      <c r="F334" s="56"/>
      <c r="G334" s="56"/>
      <c r="H334" s="56"/>
    </row>
    <row r="335">
      <c r="A335" s="56"/>
      <c r="B335" s="56"/>
      <c r="C335" s="56"/>
      <c r="D335" s="58"/>
      <c r="E335" s="280"/>
      <c r="F335" s="56"/>
      <c r="G335" s="56"/>
      <c r="H335" s="56"/>
    </row>
    <row r="336">
      <c r="A336" s="56"/>
      <c r="B336" s="56"/>
      <c r="C336" s="56"/>
      <c r="D336" s="58"/>
      <c r="E336" s="280"/>
      <c r="F336" s="56"/>
      <c r="G336" s="56"/>
      <c r="H336" s="56"/>
    </row>
    <row r="337">
      <c r="A337" s="56"/>
      <c r="B337" s="56"/>
      <c r="C337" s="56"/>
      <c r="D337" s="58"/>
      <c r="E337" s="280"/>
      <c r="F337" s="56"/>
      <c r="G337" s="56"/>
      <c r="H337" s="56"/>
    </row>
    <row r="338">
      <c r="A338" s="56"/>
      <c r="B338" s="56"/>
      <c r="C338" s="56"/>
      <c r="D338" s="58"/>
      <c r="E338" s="280"/>
      <c r="F338" s="56"/>
      <c r="G338" s="56"/>
      <c r="H338" s="56"/>
    </row>
    <row r="339">
      <c r="A339" s="56"/>
      <c r="B339" s="56"/>
      <c r="C339" s="56"/>
      <c r="D339" s="58"/>
      <c r="E339" s="280"/>
      <c r="F339" s="56"/>
      <c r="G339" s="56"/>
      <c r="H339" s="56"/>
    </row>
    <row r="340">
      <c r="A340" s="56"/>
      <c r="B340" s="56"/>
      <c r="C340" s="56"/>
      <c r="D340" s="58"/>
      <c r="E340" s="280"/>
      <c r="F340" s="56"/>
      <c r="G340" s="56"/>
      <c r="H340" s="56"/>
    </row>
    <row r="341">
      <c r="A341" s="56"/>
      <c r="B341" s="56"/>
      <c r="C341" s="56"/>
      <c r="D341" s="58"/>
      <c r="E341" s="280"/>
      <c r="F341" s="56"/>
      <c r="G341" s="56"/>
      <c r="H341" s="56"/>
    </row>
    <row r="342">
      <c r="A342" s="56"/>
      <c r="B342" s="56"/>
      <c r="C342" s="56"/>
      <c r="D342" s="58"/>
      <c r="E342" s="280"/>
      <c r="F342" s="56"/>
      <c r="G342" s="56"/>
      <c r="H342" s="56"/>
    </row>
    <row r="343">
      <c r="A343" s="56"/>
      <c r="B343" s="56"/>
      <c r="C343" s="56"/>
      <c r="D343" s="58"/>
      <c r="E343" s="280"/>
      <c r="F343" s="56"/>
      <c r="G343" s="56"/>
      <c r="H343" s="56"/>
    </row>
    <row r="344">
      <c r="A344" s="56"/>
      <c r="B344" s="56"/>
      <c r="C344" s="56"/>
      <c r="D344" s="58"/>
      <c r="E344" s="280"/>
      <c r="F344" s="56"/>
      <c r="G344" s="56"/>
      <c r="H344" s="56"/>
    </row>
    <row r="345">
      <c r="A345" s="56"/>
      <c r="B345" s="56"/>
      <c r="C345" s="56"/>
      <c r="D345" s="58"/>
      <c r="E345" s="280"/>
      <c r="F345" s="56"/>
      <c r="G345" s="56"/>
      <c r="H345" s="56"/>
    </row>
    <row r="346">
      <c r="A346" s="56"/>
      <c r="B346" s="56"/>
      <c r="C346" s="56"/>
      <c r="D346" s="58"/>
      <c r="E346" s="280"/>
      <c r="F346" s="56"/>
      <c r="G346" s="56"/>
      <c r="H346" s="56"/>
    </row>
    <row r="347">
      <c r="A347" s="56"/>
      <c r="B347" s="56"/>
      <c r="C347" s="56"/>
      <c r="D347" s="58"/>
      <c r="E347" s="280"/>
      <c r="F347" s="56"/>
      <c r="G347" s="56"/>
      <c r="H347" s="56"/>
    </row>
    <row r="348">
      <c r="A348" s="56"/>
      <c r="B348" s="56"/>
      <c r="C348" s="56"/>
      <c r="D348" s="58"/>
      <c r="E348" s="280"/>
      <c r="F348" s="56"/>
      <c r="G348" s="56"/>
      <c r="H348" s="56"/>
    </row>
    <row r="349">
      <c r="A349" s="56"/>
      <c r="B349" s="56"/>
      <c r="C349" s="56"/>
      <c r="D349" s="58"/>
      <c r="E349" s="280"/>
      <c r="F349" s="56"/>
      <c r="G349" s="56"/>
      <c r="H349" s="56"/>
    </row>
    <row r="350">
      <c r="A350" s="56"/>
      <c r="B350" s="56"/>
      <c r="C350" s="56"/>
      <c r="D350" s="58"/>
      <c r="E350" s="280"/>
      <c r="F350" s="56"/>
      <c r="G350" s="56"/>
      <c r="H350" s="56"/>
    </row>
    <row r="351">
      <c r="A351" s="56"/>
      <c r="B351" s="56"/>
      <c r="C351" s="56"/>
      <c r="D351" s="58"/>
      <c r="E351" s="280"/>
      <c r="F351" s="56"/>
      <c r="G351" s="56"/>
      <c r="H351" s="56"/>
    </row>
    <row r="352">
      <c r="A352" s="56"/>
      <c r="B352" s="56"/>
      <c r="C352" s="56"/>
      <c r="D352" s="58"/>
      <c r="E352" s="280"/>
      <c r="F352" s="56"/>
      <c r="G352" s="56"/>
      <c r="H352" s="56"/>
    </row>
    <row r="353">
      <c r="A353" s="56"/>
      <c r="B353" s="56"/>
      <c r="C353" s="56"/>
      <c r="D353" s="58"/>
      <c r="E353" s="280"/>
      <c r="F353" s="56"/>
      <c r="G353" s="56"/>
      <c r="H353" s="56"/>
    </row>
    <row r="354">
      <c r="A354" s="56"/>
      <c r="B354" s="56"/>
      <c r="C354" s="56"/>
      <c r="D354" s="58"/>
      <c r="E354" s="280"/>
      <c r="F354" s="56"/>
      <c r="G354" s="56"/>
      <c r="H354" s="56"/>
    </row>
    <row r="355">
      <c r="A355" s="56"/>
      <c r="B355" s="56"/>
      <c r="C355" s="56"/>
      <c r="D355" s="58"/>
      <c r="E355" s="280"/>
      <c r="F355" s="56"/>
      <c r="G355" s="56"/>
      <c r="H355" s="56"/>
    </row>
    <row r="356">
      <c r="A356" s="56"/>
      <c r="B356" s="56"/>
      <c r="C356" s="56"/>
      <c r="D356" s="58"/>
      <c r="E356" s="280"/>
      <c r="F356" s="56"/>
      <c r="G356" s="56"/>
      <c r="H356" s="56"/>
    </row>
    <row r="357">
      <c r="A357" s="56"/>
      <c r="B357" s="56"/>
      <c r="C357" s="56"/>
      <c r="D357" s="58"/>
      <c r="E357" s="280"/>
      <c r="F357" s="56"/>
      <c r="G357" s="56"/>
      <c r="H357" s="56"/>
    </row>
    <row r="358">
      <c r="A358" s="56"/>
      <c r="B358" s="56"/>
      <c r="C358" s="56"/>
      <c r="D358" s="58"/>
      <c r="E358" s="280"/>
      <c r="F358" s="56"/>
      <c r="G358" s="56"/>
      <c r="H358" s="56"/>
    </row>
    <row r="359">
      <c r="A359" s="56"/>
      <c r="B359" s="56"/>
      <c r="C359" s="56"/>
      <c r="D359" s="58"/>
      <c r="E359" s="280"/>
      <c r="F359" s="56"/>
      <c r="G359" s="56"/>
      <c r="H359" s="56"/>
    </row>
    <row r="360">
      <c r="A360" s="56"/>
      <c r="B360" s="56"/>
      <c r="C360" s="56"/>
      <c r="D360" s="58"/>
      <c r="E360" s="280"/>
      <c r="F360" s="56"/>
      <c r="G360" s="56"/>
      <c r="H360" s="56"/>
    </row>
    <row r="361">
      <c r="A361" s="56"/>
      <c r="B361" s="56"/>
      <c r="C361" s="56"/>
      <c r="D361" s="58"/>
      <c r="E361" s="280"/>
      <c r="F361" s="56"/>
      <c r="G361" s="56"/>
      <c r="H361" s="56"/>
    </row>
    <row r="362">
      <c r="A362" s="56"/>
      <c r="B362" s="56"/>
      <c r="C362" s="56"/>
      <c r="D362" s="58"/>
      <c r="E362" s="280"/>
      <c r="F362" s="56"/>
      <c r="G362" s="56"/>
      <c r="H362" s="56"/>
    </row>
    <row r="363">
      <c r="A363" s="56"/>
      <c r="B363" s="56"/>
      <c r="C363" s="56"/>
      <c r="D363" s="58"/>
      <c r="E363" s="280"/>
      <c r="F363" s="56"/>
      <c r="G363" s="56"/>
      <c r="H363" s="56"/>
    </row>
    <row r="364">
      <c r="A364" s="56"/>
      <c r="B364" s="56"/>
      <c r="C364" s="56"/>
      <c r="D364" s="58"/>
      <c r="E364" s="280"/>
      <c r="F364" s="56"/>
      <c r="G364" s="56"/>
      <c r="H364" s="56"/>
    </row>
    <row r="365">
      <c r="A365" s="56"/>
      <c r="B365" s="56"/>
      <c r="C365" s="56"/>
      <c r="D365" s="58"/>
      <c r="E365" s="280"/>
      <c r="F365" s="56"/>
      <c r="G365" s="56"/>
      <c r="H365" s="56"/>
    </row>
    <row r="366">
      <c r="A366" s="56"/>
      <c r="B366" s="56"/>
      <c r="C366" s="56"/>
      <c r="D366" s="58"/>
      <c r="E366" s="280"/>
      <c r="F366" s="56"/>
      <c r="G366" s="56"/>
      <c r="H366" s="56"/>
    </row>
    <row r="367">
      <c r="A367" s="56"/>
      <c r="B367" s="56"/>
      <c r="C367" s="56"/>
      <c r="D367" s="58"/>
      <c r="E367" s="280"/>
      <c r="F367" s="56"/>
      <c r="G367" s="56"/>
      <c r="H367" s="56"/>
    </row>
    <row r="368">
      <c r="A368" s="56"/>
      <c r="B368" s="56"/>
      <c r="C368" s="56"/>
      <c r="D368" s="58"/>
      <c r="E368" s="280"/>
      <c r="F368" s="56"/>
      <c r="G368" s="56"/>
      <c r="H368" s="56"/>
    </row>
    <row r="369">
      <c r="A369" s="56"/>
      <c r="B369" s="56"/>
      <c r="C369" s="56"/>
      <c r="D369" s="58"/>
      <c r="E369" s="280"/>
      <c r="F369" s="56"/>
      <c r="G369" s="56"/>
      <c r="H369" s="56"/>
    </row>
    <row r="370">
      <c r="A370" s="56"/>
      <c r="B370" s="56"/>
      <c r="C370" s="56"/>
      <c r="D370" s="58"/>
      <c r="E370" s="280"/>
      <c r="F370" s="56"/>
      <c r="G370" s="56"/>
      <c r="H370" s="56"/>
    </row>
    <row r="371">
      <c r="A371" s="56"/>
      <c r="B371" s="56"/>
      <c r="C371" s="56"/>
      <c r="D371" s="58"/>
      <c r="E371" s="280"/>
      <c r="F371" s="56"/>
      <c r="G371" s="56"/>
      <c r="H371" s="56"/>
    </row>
    <row r="372">
      <c r="A372" s="56"/>
      <c r="B372" s="56"/>
      <c r="C372" s="56"/>
      <c r="D372" s="58"/>
      <c r="E372" s="280"/>
      <c r="F372" s="56"/>
      <c r="G372" s="56"/>
      <c r="H372" s="56"/>
    </row>
    <row r="373">
      <c r="A373" s="56"/>
      <c r="B373" s="56"/>
      <c r="C373" s="56"/>
      <c r="D373" s="58"/>
      <c r="E373" s="280"/>
      <c r="F373" s="56"/>
      <c r="G373" s="56"/>
      <c r="H373" s="56"/>
    </row>
    <row r="374">
      <c r="A374" s="56"/>
      <c r="B374" s="56"/>
      <c r="C374" s="56"/>
      <c r="D374" s="58"/>
      <c r="E374" s="280"/>
      <c r="F374" s="56"/>
      <c r="G374" s="56"/>
      <c r="H374" s="56"/>
    </row>
    <row r="375">
      <c r="A375" s="56"/>
      <c r="B375" s="56"/>
      <c r="C375" s="56"/>
      <c r="D375" s="58"/>
      <c r="E375" s="280"/>
      <c r="F375" s="56"/>
      <c r="G375" s="56"/>
      <c r="H375" s="56"/>
    </row>
    <row r="376">
      <c r="A376" s="56"/>
      <c r="B376" s="56"/>
      <c r="C376" s="56"/>
      <c r="D376" s="58"/>
      <c r="E376" s="280"/>
      <c r="F376" s="56"/>
      <c r="G376" s="56"/>
      <c r="H376" s="56"/>
    </row>
    <row r="377">
      <c r="A377" s="56"/>
      <c r="B377" s="56"/>
      <c r="C377" s="56"/>
      <c r="D377" s="58"/>
      <c r="E377" s="280"/>
      <c r="F377" s="56"/>
      <c r="G377" s="56"/>
      <c r="H377" s="56"/>
    </row>
    <row r="378">
      <c r="A378" s="56"/>
      <c r="B378" s="56"/>
      <c r="C378" s="56"/>
      <c r="D378" s="58"/>
      <c r="E378" s="280"/>
      <c r="F378" s="56"/>
      <c r="G378" s="56"/>
      <c r="H378" s="56"/>
    </row>
    <row r="379">
      <c r="A379" s="56"/>
      <c r="B379" s="56"/>
      <c r="C379" s="56"/>
      <c r="D379" s="58"/>
      <c r="E379" s="280"/>
      <c r="F379" s="56"/>
      <c r="G379" s="56"/>
      <c r="H379" s="56"/>
    </row>
    <row r="380">
      <c r="A380" s="56"/>
      <c r="B380" s="56"/>
      <c r="C380" s="56"/>
      <c r="D380" s="58"/>
      <c r="E380" s="280"/>
      <c r="F380" s="56"/>
      <c r="G380" s="56"/>
      <c r="H380" s="56"/>
    </row>
    <row r="381">
      <c r="A381" s="56"/>
      <c r="B381" s="56"/>
      <c r="C381" s="56"/>
      <c r="D381" s="58"/>
      <c r="E381" s="280"/>
      <c r="F381" s="56"/>
      <c r="G381" s="56"/>
      <c r="H381" s="56"/>
    </row>
    <row r="382">
      <c r="A382" s="56"/>
      <c r="B382" s="56"/>
      <c r="C382" s="56"/>
      <c r="D382" s="58"/>
      <c r="E382" s="280"/>
      <c r="F382" s="56"/>
      <c r="G382" s="56"/>
      <c r="H382" s="56"/>
    </row>
    <row r="383">
      <c r="A383" s="56"/>
      <c r="B383" s="56"/>
      <c r="C383" s="56"/>
      <c r="D383" s="58"/>
      <c r="E383" s="280"/>
      <c r="F383" s="56"/>
      <c r="G383" s="56"/>
      <c r="H383" s="56"/>
    </row>
    <row r="384">
      <c r="A384" s="56"/>
      <c r="B384" s="56"/>
      <c r="C384" s="56"/>
      <c r="D384" s="58"/>
      <c r="E384" s="280"/>
      <c r="F384" s="56"/>
      <c r="G384" s="56"/>
      <c r="H384" s="56"/>
    </row>
    <row r="385">
      <c r="A385" s="56"/>
      <c r="B385" s="56"/>
      <c r="C385" s="56"/>
      <c r="D385" s="58"/>
      <c r="E385" s="280"/>
      <c r="F385" s="56"/>
      <c r="G385" s="56"/>
      <c r="H385" s="56"/>
    </row>
    <row r="386">
      <c r="A386" s="56"/>
      <c r="B386" s="56"/>
      <c r="C386" s="56"/>
      <c r="D386" s="58"/>
      <c r="E386" s="280"/>
      <c r="F386" s="56"/>
      <c r="G386" s="56"/>
      <c r="H386" s="56"/>
    </row>
    <row r="387">
      <c r="A387" s="56"/>
      <c r="B387" s="56"/>
      <c r="C387" s="56"/>
      <c r="D387" s="58"/>
      <c r="E387" s="280"/>
      <c r="F387" s="56"/>
      <c r="G387" s="56"/>
      <c r="H387" s="56"/>
    </row>
    <row r="388">
      <c r="A388" s="56"/>
      <c r="B388" s="56"/>
      <c r="C388" s="56"/>
      <c r="D388" s="58"/>
      <c r="E388" s="280"/>
      <c r="F388" s="56"/>
      <c r="G388" s="56"/>
      <c r="H388" s="56"/>
    </row>
    <row r="389">
      <c r="A389" s="56"/>
      <c r="B389" s="56"/>
      <c r="C389" s="56"/>
      <c r="D389" s="58"/>
      <c r="E389" s="280"/>
      <c r="F389" s="56"/>
      <c r="G389" s="56"/>
      <c r="H389" s="56"/>
    </row>
    <row r="390">
      <c r="A390" s="56"/>
      <c r="B390" s="56"/>
      <c r="C390" s="56"/>
      <c r="D390" s="58"/>
      <c r="E390" s="280"/>
      <c r="F390" s="56"/>
      <c r="G390" s="56"/>
      <c r="H390" s="56"/>
    </row>
    <row r="391">
      <c r="A391" s="56"/>
      <c r="B391" s="56"/>
      <c r="C391" s="56"/>
      <c r="D391" s="58"/>
      <c r="E391" s="280"/>
      <c r="F391" s="56"/>
      <c r="G391" s="56"/>
      <c r="H391" s="56"/>
    </row>
    <row r="392">
      <c r="A392" s="56"/>
      <c r="B392" s="56"/>
      <c r="C392" s="56"/>
      <c r="D392" s="58"/>
      <c r="E392" s="280"/>
      <c r="F392" s="56"/>
      <c r="G392" s="56"/>
      <c r="H392" s="56"/>
    </row>
    <row r="393">
      <c r="A393" s="56"/>
      <c r="B393" s="56"/>
      <c r="C393" s="56"/>
      <c r="D393" s="58"/>
      <c r="E393" s="280"/>
      <c r="F393" s="56"/>
      <c r="G393" s="56"/>
      <c r="H393" s="56"/>
    </row>
    <row r="394">
      <c r="A394" s="56"/>
      <c r="B394" s="56"/>
      <c r="C394" s="56"/>
      <c r="D394" s="58"/>
      <c r="E394" s="280"/>
      <c r="F394" s="56"/>
      <c r="G394" s="56"/>
      <c r="H394" s="56"/>
    </row>
    <row r="395">
      <c r="A395" s="56"/>
      <c r="B395" s="56"/>
      <c r="C395" s="56"/>
      <c r="D395" s="58"/>
      <c r="E395" s="280"/>
      <c r="F395" s="56"/>
      <c r="G395" s="56"/>
      <c r="H395" s="56"/>
    </row>
    <row r="396">
      <c r="A396" s="56"/>
      <c r="B396" s="56"/>
      <c r="C396" s="56"/>
      <c r="D396" s="58"/>
      <c r="E396" s="280"/>
      <c r="F396" s="56"/>
      <c r="G396" s="56"/>
      <c r="H396" s="56"/>
    </row>
    <row r="397">
      <c r="A397" s="56"/>
      <c r="B397" s="56"/>
      <c r="C397" s="56"/>
      <c r="D397" s="58"/>
      <c r="E397" s="280"/>
      <c r="F397" s="56"/>
      <c r="G397" s="56"/>
      <c r="H397" s="56"/>
    </row>
    <row r="398">
      <c r="A398" s="56"/>
      <c r="B398" s="56"/>
      <c r="C398" s="56"/>
      <c r="D398" s="58"/>
      <c r="E398" s="280"/>
      <c r="F398" s="56"/>
      <c r="G398" s="56"/>
      <c r="H398" s="56"/>
    </row>
    <row r="399">
      <c r="A399" s="56"/>
      <c r="B399" s="56"/>
      <c r="C399" s="56"/>
      <c r="D399" s="58"/>
      <c r="E399" s="280"/>
      <c r="F399" s="56"/>
      <c r="G399" s="56"/>
      <c r="H399" s="56"/>
    </row>
    <row r="400">
      <c r="A400" s="56"/>
      <c r="B400" s="56"/>
      <c r="C400" s="56"/>
      <c r="D400" s="58"/>
      <c r="E400" s="280"/>
      <c r="F400" s="56"/>
      <c r="G400" s="56"/>
      <c r="H400" s="56"/>
    </row>
    <row r="401">
      <c r="A401" s="56"/>
      <c r="B401" s="56"/>
      <c r="C401" s="56"/>
      <c r="D401" s="58"/>
      <c r="E401" s="280"/>
      <c r="F401" s="56"/>
      <c r="G401" s="56"/>
      <c r="H401" s="56"/>
    </row>
    <row r="402">
      <c r="A402" s="56"/>
      <c r="B402" s="56"/>
      <c r="C402" s="56"/>
      <c r="D402" s="58"/>
      <c r="E402" s="280"/>
      <c r="F402" s="56"/>
      <c r="G402" s="56"/>
      <c r="H402" s="56"/>
    </row>
    <row r="403">
      <c r="A403" s="56"/>
      <c r="B403" s="56"/>
      <c r="C403" s="56"/>
      <c r="D403" s="58"/>
      <c r="E403" s="280"/>
      <c r="F403" s="56"/>
      <c r="G403" s="56"/>
      <c r="H403" s="56"/>
    </row>
    <row r="404">
      <c r="A404" s="56"/>
      <c r="B404" s="56"/>
      <c r="C404" s="56"/>
      <c r="D404" s="58"/>
      <c r="E404" s="280"/>
      <c r="F404" s="56"/>
      <c r="G404" s="56"/>
      <c r="H404" s="56"/>
    </row>
    <row r="405">
      <c r="A405" s="56"/>
      <c r="B405" s="56"/>
      <c r="C405" s="56"/>
      <c r="D405" s="58"/>
      <c r="E405" s="280"/>
      <c r="F405" s="56"/>
      <c r="G405" s="56"/>
      <c r="H405" s="56"/>
    </row>
    <row r="406">
      <c r="A406" s="56"/>
      <c r="B406" s="56"/>
      <c r="C406" s="56"/>
      <c r="D406" s="58"/>
      <c r="E406" s="280"/>
      <c r="F406" s="56"/>
      <c r="G406" s="56"/>
      <c r="H406" s="56"/>
    </row>
    <row r="407">
      <c r="A407" s="56"/>
      <c r="B407" s="56"/>
      <c r="C407" s="56"/>
      <c r="D407" s="58"/>
      <c r="E407" s="280"/>
      <c r="F407" s="56"/>
      <c r="G407" s="56"/>
      <c r="H407" s="56"/>
    </row>
    <row r="408">
      <c r="A408" s="56"/>
      <c r="B408" s="56"/>
      <c r="C408" s="56"/>
      <c r="D408" s="58"/>
      <c r="E408" s="280"/>
      <c r="F408" s="56"/>
      <c r="G408" s="56"/>
      <c r="H408" s="56"/>
    </row>
    <row r="409">
      <c r="A409" s="56"/>
      <c r="B409" s="56"/>
      <c r="C409" s="56"/>
      <c r="D409" s="58"/>
      <c r="E409" s="280"/>
      <c r="F409" s="56"/>
      <c r="G409" s="56"/>
      <c r="H409" s="56"/>
    </row>
    <row r="410">
      <c r="A410" s="56"/>
      <c r="B410" s="56"/>
      <c r="C410" s="56"/>
      <c r="D410" s="58"/>
      <c r="E410" s="280"/>
      <c r="F410" s="56"/>
      <c r="G410" s="56"/>
      <c r="H410" s="56"/>
    </row>
    <row r="411">
      <c r="A411" s="56"/>
      <c r="B411" s="56"/>
      <c r="C411" s="56"/>
      <c r="D411" s="58"/>
      <c r="E411" s="280"/>
      <c r="F411" s="56"/>
      <c r="G411" s="56"/>
      <c r="H411" s="56"/>
    </row>
    <row r="412">
      <c r="A412" s="56"/>
      <c r="B412" s="56"/>
      <c r="C412" s="56"/>
      <c r="D412" s="58"/>
      <c r="E412" s="280"/>
      <c r="F412" s="56"/>
      <c r="G412" s="56"/>
      <c r="H412" s="56"/>
    </row>
    <row r="413">
      <c r="A413" s="56"/>
      <c r="B413" s="56"/>
      <c r="C413" s="56"/>
      <c r="D413" s="58"/>
      <c r="E413" s="280"/>
      <c r="F413" s="56"/>
      <c r="G413" s="56"/>
      <c r="H413" s="56"/>
    </row>
    <row r="414">
      <c r="A414" s="56"/>
      <c r="B414" s="56"/>
      <c r="C414" s="56"/>
      <c r="D414" s="58"/>
      <c r="E414" s="280"/>
      <c r="F414" s="56"/>
      <c r="G414" s="56"/>
      <c r="H414" s="56"/>
    </row>
    <row r="415">
      <c r="A415" s="56"/>
      <c r="B415" s="56"/>
      <c r="C415" s="56"/>
      <c r="D415" s="58"/>
      <c r="E415" s="280"/>
      <c r="F415" s="56"/>
      <c r="G415" s="56"/>
      <c r="H415" s="56"/>
    </row>
    <row r="416">
      <c r="A416" s="56"/>
      <c r="B416" s="56"/>
      <c r="C416" s="56"/>
      <c r="D416" s="58"/>
      <c r="E416" s="280"/>
      <c r="F416" s="56"/>
      <c r="G416" s="56"/>
      <c r="H416" s="56"/>
    </row>
    <row r="417">
      <c r="A417" s="56"/>
      <c r="B417" s="56"/>
      <c r="C417" s="56"/>
      <c r="D417" s="58"/>
      <c r="E417" s="280"/>
      <c r="F417" s="56"/>
      <c r="G417" s="56"/>
      <c r="H417" s="56"/>
    </row>
    <row r="418">
      <c r="A418" s="56"/>
      <c r="B418" s="56"/>
      <c r="C418" s="56"/>
      <c r="D418" s="58"/>
      <c r="E418" s="280"/>
      <c r="F418" s="56"/>
      <c r="G418" s="56"/>
      <c r="H418" s="56"/>
    </row>
    <row r="419">
      <c r="A419" s="56"/>
      <c r="B419" s="56"/>
      <c r="C419" s="56"/>
      <c r="D419" s="58"/>
      <c r="E419" s="280"/>
      <c r="F419" s="56"/>
      <c r="G419" s="56"/>
      <c r="H419" s="56"/>
    </row>
    <row r="420">
      <c r="A420" s="56"/>
      <c r="B420" s="56"/>
      <c r="C420" s="56"/>
      <c r="D420" s="58"/>
      <c r="E420" s="280"/>
      <c r="F420" s="56"/>
      <c r="G420" s="56"/>
      <c r="H420" s="56"/>
    </row>
    <row r="421">
      <c r="A421" s="56"/>
      <c r="B421" s="56"/>
      <c r="C421" s="56"/>
      <c r="D421" s="58"/>
      <c r="E421" s="280"/>
      <c r="F421" s="56"/>
      <c r="G421" s="56"/>
      <c r="H421" s="56"/>
    </row>
    <row r="422">
      <c r="A422" s="56"/>
      <c r="B422" s="56"/>
      <c r="C422" s="56"/>
      <c r="D422" s="58"/>
      <c r="E422" s="280"/>
      <c r="F422" s="56"/>
      <c r="G422" s="56"/>
      <c r="H422" s="56"/>
    </row>
    <row r="423">
      <c r="A423" s="56"/>
      <c r="B423" s="56"/>
      <c r="C423" s="56"/>
      <c r="D423" s="58"/>
      <c r="E423" s="280"/>
      <c r="F423" s="56"/>
      <c r="G423" s="56"/>
      <c r="H423" s="56"/>
    </row>
    <row r="424">
      <c r="A424" s="56"/>
      <c r="B424" s="56"/>
      <c r="C424" s="56"/>
      <c r="D424" s="58"/>
      <c r="E424" s="280"/>
      <c r="F424" s="56"/>
      <c r="G424" s="56"/>
      <c r="H424" s="56"/>
    </row>
    <row r="425">
      <c r="A425" s="56"/>
      <c r="B425" s="56"/>
      <c r="C425" s="56"/>
      <c r="D425" s="58"/>
      <c r="E425" s="280"/>
      <c r="F425" s="56"/>
      <c r="G425" s="56"/>
      <c r="H425" s="56"/>
    </row>
    <row r="426">
      <c r="A426" s="56"/>
      <c r="B426" s="56"/>
      <c r="C426" s="56"/>
      <c r="D426" s="58"/>
      <c r="E426" s="280"/>
      <c r="F426" s="56"/>
      <c r="G426" s="56"/>
      <c r="H426" s="56"/>
    </row>
    <row r="427">
      <c r="A427" s="56"/>
      <c r="B427" s="56"/>
      <c r="C427" s="56"/>
      <c r="D427" s="58"/>
      <c r="E427" s="280"/>
      <c r="F427" s="56"/>
      <c r="G427" s="56"/>
      <c r="H427" s="56"/>
    </row>
    <row r="428">
      <c r="A428" s="56"/>
      <c r="B428" s="56"/>
      <c r="C428" s="56"/>
      <c r="D428" s="58"/>
      <c r="E428" s="280"/>
      <c r="F428" s="56"/>
      <c r="G428" s="56"/>
      <c r="H428" s="56"/>
    </row>
    <row r="429">
      <c r="A429" s="56"/>
      <c r="B429" s="56"/>
      <c r="C429" s="56"/>
      <c r="D429" s="58"/>
      <c r="E429" s="280"/>
      <c r="F429" s="56"/>
      <c r="G429" s="56"/>
      <c r="H429" s="56"/>
    </row>
    <row r="430">
      <c r="A430" s="56"/>
      <c r="B430" s="56"/>
      <c r="C430" s="56"/>
      <c r="D430" s="58"/>
      <c r="E430" s="280"/>
      <c r="F430" s="56"/>
      <c r="G430" s="56"/>
      <c r="H430" s="56"/>
    </row>
    <row r="431">
      <c r="A431" s="56"/>
      <c r="B431" s="56"/>
      <c r="C431" s="56"/>
      <c r="D431" s="58"/>
      <c r="E431" s="280"/>
      <c r="F431" s="56"/>
      <c r="G431" s="56"/>
      <c r="H431" s="56"/>
    </row>
    <row r="432">
      <c r="A432" s="56"/>
      <c r="B432" s="56"/>
      <c r="C432" s="56"/>
      <c r="D432" s="58"/>
      <c r="E432" s="280"/>
      <c r="F432" s="56"/>
      <c r="G432" s="56"/>
      <c r="H432" s="56"/>
    </row>
    <row r="433">
      <c r="A433" s="56"/>
      <c r="B433" s="56"/>
      <c r="C433" s="56"/>
      <c r="D433" s="58"/>
      <c r="E433" s="280"/>
      <c r="F433" s="56"/>
      <c r="G433" s="56"/>
      <c r="H433" s="56"/>
    </row>
    <row r="434">
      <c r="A434" s="56"/>
      <c r="B434" s="56"/>
      <c r="C434" s="56"/>
      <c r="D434" s="58"/>
      <c r="E434" s="280"/>
      <c r="F434" s="56"/>
      <c r="G434" s="56"/>
      <c r="H434" s="56"/>
    </row>
    <row r="435">
      <c r="A435" s="56"/>
      <c r="B435" s="56"/>
      <c r="C435" s="56"/>
      <c r="D435" s="58"/>
      <c r="E435" s="280"/>
      <c r="F435" s="56"/>
      <c r="G435" s="56"/>
      <c r="H435" s="56"/>
    </row>
    <row r="436">
      <c r="A436" s="56"/>
      <c r="B436" s="56"/>
      <c r="C436" s="56"/>
      <c r="D436" s="58"/>
      <c r="E436" s="280"/>
      <c r="F436" s="56"/>
      <c r="G436" s="56"/>
      <c r="H436" s="56"/>
    </row>
    <row r="437">
      <c r="A437" s="56"/>
      <c r="B437" s="56"/>
      <c r="C437" s="56"/>
      <c r="D437" s="58"/>
      <c r="E437" s="280"/>
      <c r="F437" s="56"/>
      <c r="G437" s="56"/>
      <c r="H437" s="56"/>
    </row>
    <row r="438">
      <c r="A438" s="56"/>
      <c r="B438" s="56"/>
      <c r="C438" s="56"/>
      <c r="D438" s="58"/>
      <c r="E438" s="280"/>
      <c r="F438" s="56"/>
      <c r="G438" s="56"/>
      <c r="H438" s="56"/>
    </row>
    <row r="439">
      <c r="A439" s="56"/>
      <c r="B439" s="56"/>
      <c r="C439" s="56"/>
      <c r="D439" s="58"/>
      <c r="E439" s="280"/>
      <c r="F439" s="56"/>
      <c r="G439" s="56"/>
      <c r="H439" s="56"/>
    </row>
    <row r="440">
      <c r="A440" s="56"/>
      <c r="B440" s="56"/>
      <c r="C440" s="56"/>
      <c r="D440" s="58"/>
      <c r="E440" s="280"/>
      <c r="F440" s="56"/>
      <c r="G440" s="56"/>
      <c r="H440" s="56"/>
    </row>
    <row r="441">
      <c r="A441" s="56"/>
      <c r="B441" s="56"/>
      <c r="C441" s="56"/>
      <c r="D441" s="58"/>
      <c r="E441" s="280"/>
      <c r="F441" s="56"/>
      <c r="G441" s="56"/>
      <c r="H441" s="56"/>
    </row>
    <row r="442">
      <c r="A442" s="56"/>
      <c r="B442" s="56"/>
      <c r="C442" s="56"/>
      <c r="D442" s="58"/>
      <c r="E442" s="280"/>
      <c r="F442" s="56"/>
      <c r="G442" s="56"/>
      <c r="H442" s="56"/>
    </row>
    <row r="443">
      <c r="A443" s="56"/>
      <c r="B443" s="56"/>
      <c r="C443" s="56"/>
      <c r="D443" s="58"/>
      <c r="E443" s="280"/>
      <c r="F443" s="56"/>
      <c r="G443" s="56"/>
      <c r="H443" s="56"/>
    </row>
    <row r="444">
      <c r="A444" s="56"/>
      <c r="B444" s="56"/>
      <c r="C444" s="56"/>
      <c r="D444" s="58"/>
      <c r="E444" s="280"/>
      <c r="F444" s="56"/>
      <c r="G444" s="56"/>
      <c r="H444" s="56"/>
    </row>
    <row r="445">
      <c r="A445" s="56"/>
      <c r="B445" s="56"/>
      <c r="C445" s="56"/>
      <c r="D445" s="58"/>
      <c r="E445" s="280"/>
      <c r="F445" s="56"/>
      <c r="G445" s="56"/>
      <c r="H445" s="56"/>
    </row>
    <row r="446">
      <c r="A446" s="56"/>
      <c r="B446" s="56"/>
      <c r="C446" s="56"/>
      <c r="D446" s="58"/>
      <c r="E446" s="280"/>
      <c r="F446" s="56"/>
      <c r="G446" s="56"/>
      <c r="H446" s="56"/>
    </row>
    <row r="447">
      <c r="A447" s="56"/>
      <c r="B447" s="56"/>
      <c r="C447" s="56"/>
      <c r="D447" s="58"/>
      <c r="E447" s="280"/>
      <c r="F447" s="56"/>
      <c r="G447" s="56"/>
      <c r="H447" s="56"/>
    </row>
    <row r="448">
      <c r="A448" s="56"/>
      <c r="B448" s="56"/>
      <c r="C448" s="56"/>
      <c r="D448" s="58"/>
      <c r="E448" s="280"/>
      <c r="F448" s="56"/>
      <c r="G448" s="56"/>
      <c r="H448" s="56"/>
    </row>
    <row r="449">
      <c r="A449" s="56"/>
      <c r="B449" s="56"/>
      <c r="C449" s="56"/>
      <c r="D449" s="58"/>
      <c r="E449" s="280"/>
      <c r="F449" s="56"/>
      <c r="G449" s="56"/>
      <c r="H449" s="56"/>
    </row>
    <row r="450">
      <c r="A450" s="56"/>
      <c r="B450" s="56"/>
      <c r="C450" s="56"/>
      <c r="D450" s="58"/>
      <c r="E450" s="280"/>
      <c r="F450" s="56"/>
      <c r="G450" s="56"/>
      <c r="H450" s="56"/>
    </row>
    <row r="451">
      <c r="A451" s="56"/>
      <c r="B451" s="56"/>
      <c r="C451" s="56"/>
      <c r="D451" s="58"/>
      <c r="E451" s="280"/>
      <c r="F451" s="56"/>
      <c r="G451" s="56"/>
      <c r="H451" s="56"/>
    </row>
    <row r="452">
      <c r="A452" s="56"/>
      <c r="B452" s="56"/>
      <c r="C452" s="56"/>
      <c r="D452" s="58"/>
      <c r="E452" s="280"/>
      <c r="F452" s="56"/>
      <c r="G452" s="56"/>
      <c r="H452" s="56"/>
    </row>
    <row r="453">
      <c r="A453" s="56"/>
      <c r="B453" s="56"/>
      <c r="C453" s="56"/>
      <c r="D453" s="58"/>
      <c r="E453" s="280"/>
      <c r="F453" s="56"/>
      <c r="G453" s="56"/>
      <c r="H453" s="56"/>
    </row>
    <row r="454">
      <c r="A454" s="56"/>
      <c r="B454" s="56"/>
      <c r="C454" s="56"/>
      <c r="D454" s="58"/>
      <c r="E454" s="280"/>
      <c r="F454" s="56"/>
      <c r="G454" s="56"/>
      <c r="H454" s="56"/>
    </row>
    <row r="455">
      <c r="A455" s="56"/>
      <c r="B455" s="56"/>
      <c r="C455" s="56"/>
      <c r="D455" s="58"/>
      <c r="E455" s="280"/>
      <c r="F455" s="56"/>
      <c r="G455" s="56"/>
      <c r="H455" s="56"/>
    </row>
    <row r="456">
      <c r="A456" s="56"/>
      <c r="B456" s="56"/>
      <c r="C456" s="56"/>
      <c r="D456" s="58"/>
      <c r="E456" s="280"/>
      <c r="F456" s="56"/>
      <c r="G456" s="56"/>
      <c r="H456" s="56"/>
    </row>
    <row r="457">
      <c r="A457" s="56"/>
      <c r="B457" s="56"/>
      <c r="C457" s="56"/>
      <c r="D457" s="58"/>
      <c r="E457" s="280"/>
      <c r="F457" s="56"/>
      <c r="G457" s="56"/>
      <c r="H457" s="56"/>
    </row>
    <row r="458">
      <c r="A458" s="56"/>
      <c r="B458" s="56"/>
      <c r="C458" s="56"/>
      <c r="D458" s="58"/>
      <c r="E458" s="280"/>
      <c r="F458" s="56"/>
      <c r="G458" s="56"/>
      <c r="H458" s="56"/>
    </row>
    <row r="459">
      <c r="A459" s="56"/>
      <c r="B459" s="56"/>
      <c r="C459" s="56"/>
      <c r="D459" s="58"/>
      <c r="E459" s="280"/>
      <c r="F459" s="56"/>
      <c r="G459" s="56"/>
      <c r="H459" s="56"/>
    </row>
    <row r="460">
      <c r="A460" s="56"/>
      <c r="B460" s="56"/>
      <c r="C460" s="56"/>
      <c r="D460" s="58"/>
      <c r="E460" s="280"/>
      <c r="F460" s="56"/>
      <c r="G460" s="56"/>
      <c r="H460" s="56"/>
    </row>
    <row r="461">
      <c r="A461" s="56"/>
      <c r="B461" s="56"/>
      <c r="C461" s="56"/>
      <c r="D461" s="58"/>
      <c r="E461" s="280"/>
      <c r="F461" s="56"/>
      <c r="G461" s="56"/>
      <c r="H461" s="56"/>
    </row>
    <row r="462">
      <c r="A462" s="56"/>
      <c r="B462" s="56"/>
      <c r="C462" s="56"/>
      <c r="D462" s="58"/>
      <c r="E462" s="280"/>
      <c r="F462" s="56"/>
      <c r="G462" s="56"/>
      <c r="H462" s="56"/>
    </row>
    <row r="463">
      <c r="A463" s="56"/>
      <c r="B463" s="56"/>
      <c r="C463" s="56"/>
      <c r="D463" s="58"/>
      <c r="E463" s="280"/>
      <c r="F463" s="56"/>
      <c r="G463" s="56"/>
      <c r="H463" s="56"/>
    </row>
    <row r="464">
      <c r="A464" s="56"/>
      <c r="B464" s="56"/>
      <c r="C464" s="56"/>
      <c r="D464" s="58"/>
      <c r="E464" s="280"/>
      <c r="F464" s="56"/>
      <c r="G464" s="56"/>
      <c r="H464" s="56"/>
    </row>
    <row r="465">
      <c r="A465" s="56"/>
      <c r="B465" s="56"/>
      <c r="C465" s="56"/>
      <c r="D465" s="58"/>
      <c r="E465" s="280"/>
      <c r="F465" s="56"/>
      <c r="G465" s="56"/>
      <c r="H465" s="56"/>
    </row>
    <row r="466">
      <c r="A466" s="56"/>
      <c r="B466" s="56"/>
      <c r="C466" s="56"/>
      <c r="D466" s="58"/>
      <c r="E466" s="280"/>
      <c r="F466" s="56"/>
      <c r="G466" s="56"/>
      <c r="H466" s="56"/>
    </row>
    <row r="467">
      <c r="A467" s="56"/>
      <c r="B467" s="56"/>
      <c r="C467" s="56"/>
      <c r="D467" s="58"/>
      <c r="E467" s="280"/>
      <c r="F467" s="56"/>
      <c r="G467" s="56"/>
      <c r="H467" s="56"/>
    </row>
    <row r="468">
      <c r="A468" s="56"/>
      <c r="B468" s="56"/>
      <c r="C468" s="56"/>
      <c r="D468" s="58"/>
      <c r="E468" s="280"/>
      <c r="F468" s="56"/>
      <c r="G468" s="56"/>
      <c r="H468" s="56"/>
    </row>
    <row r="469">
      <c r="A469" s="56"/>
      <c r="B469" s="56"/>
      <c r="C469" s="56"/>
      <c r="D469" s="58"/>
      <c r="E469" s="280"/>
      <c r="F469" s="56"/>
      <c r="G469" s="56"/>
      <c r="H469" s="56"/>
    </row>
    <row r="470">
      <c r="A470" s="56"/>
      <c r="B470" s="56"/>
      <c r="C470" s="56"/>
      <c r="D470" s="58"/>
      <c r="E470" s="280"/>
      <c r="F470" s="56"/>
      <c r="G470" s="56"/>
      <c r="H470" s="56"/>
    </row>
    <row r="471">
      <c r="A471" s="56"/>
      <c r="B471" s="56"/>
      <c r="C471" s="56"/>
      <c r="D471" s="58"/>
      <c r="E471" s="280"/>
      <c r="F471" s="56"/>
      <c r="G471" s="56"/>
      <c r="H471" s="56"/>
    </row>
    <row r="472">
      <c r="A472" s="56"/>
      <c r="B472" s="56"/>
      <c r="C472" s="56"/>
      <c r="D472" s="58"/>
      <c r="E472" s="280"/>
      <c r="F472" s="56"/>
      <c r="G472" s="56"/>
      <c r="H472" s="56"/>
    </row>
    <row r="473">
      <c r="A473" s="56"/>
      <c r="B473" s="56"/>
      <c r="C473" s="56"/>
      <c r="D473" s="58"/>
      <c r="E473" s="280"/>
      <c r="F473" s="56"/>
      <c r="G473" s="56"/>
      <c r="H473" s="56"/>
    </row>
    <row r="474">
      <c r="A474" s="56"/>
      <c r="B474" s="56"/>
      <c r="C474" s="56"/>
      <c r="D474" s="58"/>
      <c r="E474" s="280"/>
      <c r="F474" s="56"/>
      <c r="G474" s="56"/>
      <c r="H474" s="56"/>
    </row>
    <row r="475">
      <c r="A475" s="56"/>
      <c r="B475" s="56"/>
      <c r="C475" s="56"/>
      <c r="D475" s="58"/>
      <c r="E475" s="280"/>
      <c r="F475" s="56"/>
      <c r="G475" s="56"/>
      <c r="H475" s="56"/>
    </row>
    <row r="476">
      <c r="A476" s="56"/>
      <c r="B476" s="56"/>
      <c r="C476" s="56"/>
      <c r="D476" s="58"/>
      <c r="E476" s="280"/>
      <c r="F476" s="56"/>
      <c r="G476" s="56"/>
      <c r="H476" s="56"/>
    </row>
    <row r="477">
      <c r="A477" s="56"/>
      <c r="B477" s="56"/>
      <c r="C477" s="56"/>
      <c r="D477" s="58"/>
      <c r="E477" s="280"/>
      <c r="F477" s="56"/>
      <c r="G477" s="56"/>
      <c r="H477" s="56"/>
    </row>
    <row r="478">
      <c r="A478" s="56"/>
      <c r="B478" s="56"/>
      <c r="C478" s="56"/>
      <c r="D478" s="58"/>
      <c r="E478" s="280"/>
      <c r="F478" s="56"/>
      <c r="G478" s="56"/>
      <c r="H478" s="56"/>
    </row>
    <row r="479">
      <c r="A479" s="56"/>
      <c r="B479" s="56"/>
      <c r="C479" s="56"/>
      <c r="D479" s="58"/>
      <c r="E479" s="280"/>
      <c r="F479" s="56"/>
      <c r="G479" s="56"/>
      <c r="H479" s="56"/>
    </row>
    <row r="480">
      <c r="A480" s="56"/>
      <c r="B480" s="56"/>
      <c r="C480" s="56"/>
      <c r="D480" s="58"/>
      <c r="E480" s="280"/>
      <c r="F480" s="56"/>
      <c r="G480" s="56"/>
      <c r="H480" s="56"/>
    </row>
    <row r="481">
      <c r="A481" s="56"/>
      <c r="B481" s="56"/>
      <c r="C481" s="56"/>
      <c r="D481" s="58"/>
      <c r="E481" s="280"/>
      <c r="F481" s="56"/>
      <c r="G481" s="56"/>
      <c r="H481" s="56"/>
    </row>
    <row r="482">
      <c r="A482" s="56"/>
      <c r="B482" s="56"/>
      <c r="C482" s="56"/>
      <c r="D482" s="58"/>
      <c r="E482" s="280"/>
      <c r="F482" s="56"/>
      <c r="G482" s="56"/>
      <c r="H482" s="56"/>
    </row>
    <row r="483">
      <c r="A483" s="56"/>
      <c r="B483" s="56"/>
      <c r="C483" s="56"/>
      <c r="D483" s="58"/>
      <c r="E483" s="280"/>
      <c r="F483" s="56"/>
      <c r="G483" s="56"/>
      <c r="H483" s="56"/>
    </row>
    <row r="484">
      <c r="A484" s="56"/>
      <c r="B484" s="56"/>
      <c r="C484" s="56"/>
      <c r="D484" s="58"/>
      <c r="E484" s="280"/>
      <c r="F484" s="56"/>
      <c r="G484" s="56"/>
      <c r="H484" s="56"/>
    </row>
    <row r="485">
      <c r="A485" s="56"/>
      <c r="B485" s="56"/>
      <c r="C485" s="56"/>
      <c r="D485" s="58"/>
      <c r="E485" s="280"/>
      <c r="F485" s="56"/>
      <c r="G485" s="56"/>
      <c r="H485" s="56"/>
    </row>
    <row r="486">
      <c r="A486" s="56"/>
      <c r="B486" s="56"/>
      <c r="C486" s="56"/>
      <c r="D486" s="58"/>
      <c r="E486" s="280"/>
      <c r="F486" s="56"/>
      <c r="G486" s="56"/>
      <c r="H486" s="56"/>
    </row>
    <row r="487">
      <c r="A487" s="56"/>
      <c r="B487" s="56"/>
      <c r="C487" s="56"/>
      <c r="D487" s="58"/>
      <c r="E487" s="280"/>
      <c r="F487" s="56"/>
      <c r="G487" s="56"/>
      <c r="H487" s="56"/>
    </row>
    <row r="488">
      <c r="A488" s="56"/>
      <c r="B488" s="56"/>
      <c r="C488" s="56"/>
      <c r="D488" s="58"/>
      <c r="E488" s="280"/>
      <c r="F488" s="56"/>
      <c r="G488" s="56"/>
      <c r="H488" s="56"/>
    </row>
    <row r="489">
      <c r="A489" s="56"/>
      <c r="B489" s="56"/>
      <c r="C489" s="56"/>
      <c r="D489" s="58"/>
      <c r="E489" s="280"/>
      <c r="F489" s="56"/>
      <c r="G489" s="56"/>
      <c r="H489" s="56"/>
    </row>
    <row r="490">
      <c r="A490" s="56"/>
      <c r="B490" s="56"/>
      <c r="C490" s="56"/>
      <c r="D490" s="58"/>
      <c r="E490" s="280"/>
      <c r="F490" s="56"/>
      <c r="G490" s="56"/>
      <c r="H490" s="56"/>
    </row>
    <row r="491">
      <c r="A491" s="56"/>
      <c r="B491" s="56"/>
      <c r="C491" s="56"/>
      <c r="D491" s="58"/>
      <c r="E491" s="280"/>
      <c r="F491" s="56"/>
      <c r="G491" s="56"/>
      <c r="H491" s="56"/>
    </row>
    <row r="492">
      <c r="A492" s="56"/>
      <c r="B492" s="56"/>
      <c r="C492" s="56"/>
      <c r="D492" s="58"/>
      <c r="E492" s="280"/>
      <c r="F492" s="56"/>
      <c r="G492" s="56"/>
      <c r="H492" s="56"/>
    </row>
    <row r="493">
      <c r="A493" s="56"/>
      <c r="B493" s="56"/>
      <c r="C493" s="56"/>
      <c r="D493" s="58"/>
      <c r="E493" s="280"/>
      <c r="F493" s="56"/>
      <c r="G493" s="56"/>
      <c r="H493" s="56"/>
    </row>
    <row r="494">
      <c r="A494" s="56"/>
      <c r="B494" s="56"/>
      <c r="C494" s="56"/>
      <c r="D494" s="58"/>
      <c r="E494" s="280"/>
      <c r="F494" s="56"/>
      <c r="G494" s="56"/>
      <c r="H494" s="56"/>
    </row>
    <row r="495">
      <c r="A495" s="56"/>
      <c r="B495" s="56"/>
      <c r="C495" s="56"/>
      <c r="D495" s="58"/>
      <c r="E495" s="280"/>
      <c r="F495" s="56"/>
      <c r="G495" s="56"/>
      <c r="H495" s="56"/>
    </row>
    <row r="496">
      <c r="A496" s="56"/>
      <c r="B496" s="56"/>
      <c r="C496" s="56"/>
      <c r="D496" s="58"/>
      <c r="E496" s="280"/>
      <c r="F496" s="56"/>
      <c r="G496" s="56"/>
      <c r="H496" s="56"/>
    </row>
    <row r="497">
      <c r="A497" s="56"/>
      <c r="B497" s="56"/>
      <c r="C497" s="56"/>
      <c r="D497" s="58"/>
      <c r="E497" s="280"/>
      <c r="F497" s="56"/>
      <c r="G497" s="56"/>
      <c r="H497" s="56"/>
    </row>
    <row r="498">
      <c r="A498" s="56"/>
      <c r="B498" s="56"/>
      <c r="C498" s="56"/>
      <c r="D498" s="58"/>
      <c r="E498" s="280"/>
      <c r="F498" s="56"/>
      <c r="G498" s="56"/>
      <c r="H498" s="56"/>
    </row>
    <row r="499">
      <c r="A499" s="56"/>
      <c r="B499" s="56"/>
      <c r="C499" s="56"/>
      <c r="D499" s="58"/>
      <c r="E499" s="280"/>
      <c r="F499" s="56"/>
      <c r="G499" s="56"/>
      <c r="H499" s="56"/>
    </row>
    <row r="500">
      <c r="A500" s="56"/>
      <c r="B500" s="56"/>
      <c r="C500" s="56"/>
      <c r="D500" s="58"/>
      <c r="E500" s="280"/>
      <c r="F500" s="56"/>
      <c r="G500" s="56"/>
      <c r="H500" s="56"/>
    </row>
    <row r="501">
      <c r="A501" s="56"/>
      <c r="B501" s="56"/>
      <c r="C501" s="56"/>
      <c r="D501" s="58"/>
      <c r="E501" s="280"/>
      <c r="F501" s="56"/>
      <c r="G501" s="56"/>
      <c r="H501" s="56"/>
    </row>
    <row r="502">
      <c r="A502" s="56"/>
      <c r="B502" s="56"/>
      <c r="C502" s="56"/>
      <c r="D502" s="58"/>
      <c r="E502" s="280"/>
      <c r="F502" s="56"/>
      <c r="G502" s="56"/>
      <c r="H502" s="56"/>
    </row>
    <row r="503">
      <c r="A503" s="56"/>
      <c r="B503" s="56"/>
      <c r="C503" s="56"/>
      <c r="D503" s="58"/>
      <c r="E503" s="280"/>
      <c r="F503" s="56"/>
      <c r="G503" s="56"/>
      <c r="H503" s="56"/>
    </row>
    <row r="504">
      <c r="A504" s="56"/>
      <c r="B504" s="56"/>
      <c r="C504" s="56"/>
      <c r="D504" s="58"/>
      <c r="E504" s="280"/>
      <c r="F504" s="56"/>
      <c r="G504" s="56"/>
      <c r="H504" s="56"/>
    </row>
    <row r="505">
      <c r="A505" s="56"/>
      <c r="B505" s="56"/>
      <c r="C505" s="56"/>
      <c r="D505" s="58"/>
      <c r="E505" s="280"/>
      <c r="F505" s="56"/>
      <c r="G505" s="56"/>
      <c r="H505" s="56"/>
    </row>
    <row r="506">
      <c r="A506" s="56"/>
      <c r="B506" s="56"/>
      <c r="C506" s="56"/>
      <c r="D506" s="58"/>
      <c r="E506" s="280"/>
      <c r="F506" s="56"/>
      <c r="G506" s="56"/>
      <c r="H506" s="56"/>
    </row>
    <row r="507">
      <c r="A507" s="56"/>
      <c r="B507" s="56"/>
      <c r="C507" s="56"/>
      <c r="D507" s="58"/>
      <c r="E507" s="280"/>
      <c r="F507" s="56"/>
      <c r="G507" s="56"/>
      <c r="H507" s="56"/>
    </row>
    <row r="508">
      <c r="A508" s="56"/>
      <c r="B508" s="56"/>
      <c r="C508" s="56"/>
      <c r="D508" s="58"/>
      <c r="E508" s="280"/>
      <c r="F508" s="56"/>
      <c r="G508" s="56"/>
      <c r="H508" s="56"/>
    </row>
    <row r="509">
      <c r="A509" s="56"/>
      <c r="B509" s="56"/>
      <c r="C509" s="56"/>
      <c r="D509" s="58"/>
      <c r="E509" s="280"/>
      <c r="F509" s="56"/>
      <c r="G509" s="56"/>
      <c r="H509" s="56"/>
    </row>
    <row r="510">
      <c r="A510" s="56"/>
      <c r="B510" s="56"/>
      <c r="C510" s="56"/>
      <c r="D510" s="58"/>
      <c r="E510" s="280"/>
      <c r="F510" s="56"/>
      <c r="G510" s="56"/>
      <c r="H510" s="56"/>
    </row>
    <row r="511">
      <c r="A511" s="56"/>
      <c r="B511" s="56"/>
      <c r="C511" s="56"/>
      <c r="D511" s="58"/>
      <c r="E511" s="280"/>
      <c r="F511" s="56"/>
      <c r="G511" s="56"/>
      <c r="H511" s="56"/>
    </row>
    <row r="512">
      <c r="A512" s="56"/>
      <c r="B512" s="56"/>
      <c r="C512" s="56"/>
      <c r="D512" s="58"/>
      <c r="E512" s="280"/>
      <c r="F512" s="56"/>
      <c r="G512" s="56"/>
      <c r="H512" s="56"/>
    </row>
    <row r="513">
      <c r="A513" s="56"/>
      <c r="B513" s="56"/>
      <c r="C513" s="56"/>
      <c r="D513" s="58"/>
      <c r="E513" s="280"/>
      <c r="F513" s="56"/>
      <c r="G513" s="56"/>
      <c r="H513" s="56"/>
    </row>
    <row r="514">
      <c r="A514" s="56"/>
      <c r="B514" s="56"/>
      <c r="C514" s="56"/>
      <c r="D514" s="58"/>
      <c r="E514" s="280"/>
      <c r="F514" s="56"/>
      <c r="G514" s="56"/>
      <c r="H514" s="56"/>
    </row>
    <row r="515">
      <c r="A515" s="56"/>
      <c r="B515" s="56"/>
      <c r="C515" s="56"/>
      <c r="D515" s="58"/>
      <c r="E515" s="280"/>
      <c r="F515" s="56"/>
      <c r="G515" s="56"/>
      <c r="H515" s="56"/>
    </row>
    <row r="516">
      <c r="A516" s="56"/>
      <c r="B516" s="56"/>
      <c r="C516" s="56"/>
      <c r="D516" s="58"/>
      <c r="E516" s="280"/>
      <c r="F516" s="56"/>
      <c r="G516" s="56"/>
      <c r="H516" s="56"/>
    </row>
    <row r="517">
      <c r="A517" s="56"/>
      <c r="B517" s="56"/>
      <c r="C517" s="56"/>
      <c r="D517" s="58"/>
      <c r="E517" s="280"/>
      <c r="F517" s="56"/>
      <c r="G517" s="56"/>
      <c r="H517" s="56"/>
    </row>
    <row r="518">
      <c r="A518" s="56"/>
      <c r="B518" s="56"/>
      <c r="C518" s="56"/>
      <c r="D518" s="58"/>
      <c r="E518" s="280"/>
      <c r="F518" s="56"/>
      <c r="G518" s="56"/>
      <c r="H518" s="56"/>
    </row>
    <row r="519">
      <c r="A519" s="56"/>
      <c r="B519" s="56"/>
      <c r="C519" s="56"/>
      <c r="D519" s="58"/>
      <c r="E519" s="280"/>
      <c r="F519" s="56"/>
      <c r="G519" s="56"/>
      <c r="H519" s="56"/>
    </row>
    <row r="520">
      <c r="A520" s="56"/>
      <c r="B520" s="56"/>
      <c r="C520" s="56"/>
      <c r="D520" s="58"/>
      <c r="E520" s="280"/>
      <c r="F520" s="56"/>
      <c r="G520" s="56"/>
      <c r="H520" s="56"/>
    </row>
    <row r="521">
      <c r="A521" s="56"/>
      <c r="B521" s="56"/>
      <c r="C521" s="56"/>
      <c r="D521" s="58"/>
      <c r="E521" s="280"/>
      <c r="F521" s="56"/>
      <c r="G521" s="56"/>
      <c r="H521" s="56"/>
    </row>
    <row r="522">
      <c r="A522" s="56"/>
      <c r="B522" s="56"/>
      <c r="C522" s="56"/>
      <c r="D522" s="58"/>
      <c r="E522" s="280"/>
      <c r="F522" s="56"/>
      <c r="G522" s="56"/>
      <c r="H522" s="56"/>
    </row>
    <row r="523">
      <c r="A523" s="56"/>
      <c r="B523" s="56"/>
      <c r="C523" s="56"/>
      <c r="D523" s="58"/>
      <c r="E523" s="280"/>
      <c r="F523" s="56"/>
      <c r="G523" s="56"/>
      <c r="H523" s="56"/>
    </row>
    <row r="524">
      <c r="A524" s="56"/>
      <c r="B524" s="56"/>
      <c r="C524" s="56"/>
      <c r="D524" s="58"/>
      <c r="E524" s="280"/>
      <c r="F524" s="56"/>
      <c r="G524" s="56"/>
      <c r="H524" s="56"/>
    </row>
    <row r="525">
      <c r="A525" s="56"/>
      <c r="B525" s="56"/>
      <c r="C525" s="56"/>
      <c r="D525" s="58"/>
      <c r="E525" s="280"/>
      <c r="F525" s="56"/>
      <c r="G525" s="56"/>
      <c r="H525" s="56"/>
    </row>
    <row r="526">
      <c r="A526" s="56"/>
      <c r="B526" s="56"/>
      <c r="C526" s="56"/>
      <c r="D526" s="58"/>
      <c r="E526" s="280"/>
      <c r="F526" s="56"/>
      <c r="G526" s="56"/>
      <c r="H526" s="56"/>
    </row>
    <row r="527">
      <c r="A527" s="56"/>
      <c r="B527" s="56"/>
      <c r="C527" s="56"/>
      <c r="D527" s="58"/>
      <c r="E527" s="280"/>
      <c r="F527" s="56"/>
      <c r="G527" s="56"/>
      <c r="H527" s="56"/>
    </row>
    <row r="528">
      <c r="A528" s="56"/>
      <c r="B528" s="56"/>
      <c r="C528" s="56"/>
      <c r="D528" s="58"/>
      <c r="E528" s="280"/>
      <c r="F528" s="56"/>
      <c r="G528" s="56"/>
      <c r="H528" s="56"/>
    </row>
    <row r="529">
      <c r="A529" s="56"/>
      <c r="B529" s="56"/>
      <c r="C529" s="56"/>
      <c r="D529" s="58"/>
      <c r="E529" s="280"/>
      <c r="F529" s="56"/>
      <c r="G529" s="56"/>
      <c r="H529" s="56"/>
    </row>
    <row r="530">
      <c r="A530" s="56"/>
      <c r="B530" s="56"/>
      <c r="C530" s="56"/>
      <c r="D530" s="58"/>
      <c r="E530" s="280"/>
      <c r="F530" s="56"/>
      <c r="G530" s="56"/>
      <c r="H530" s="56"/>
    </row>
    <row r="531">
      <c r="A531" s="56"/>
      <c r="B531" s="56"/>
      <c r="C531" s="56"/>
      <c r="D531" s="58"/>
      <c r="E531" s="280"/>
      <c r="F531" s="56"/>
      <c r="G531" s="56"/>
      <c r="H531" s="56"/>
    </row>
    <row r="532">
      <c r="A532" s="56"/>
      <c r="B532" s="56"/>
      <c r="C532" s="56"/>
      <c r="D532" s="58"/>
      <c r="E532" s="280"/>
      <c r="F532" s="56"/>
      <c r="G532" s="56"/>
      <c r="H532" s="56"/>
    </row>
    <row r="533">
      <c r="A533" s="56"/>
      <c r="B533" s="56"/>
      <c r="C533" s="56"/>
      <c r="D533" s="58"/>
      <c r="E533" s="280"/>
      <c r="F533" s="56"/>
      <c r="G533" s="56"/>
      <c r="H533" s="56"/>
    </row>
    <row r="534">
      <c r="A534" s="56"/>
      <c r="B534" s="56"/>
      <c r="C534" s="56"/>
      <c r="D534" s="58"/>
      <c r="E534" s="280"/>
      <c r="F534" s="56"/>
      <c r="G534" s="56"/>
      <c r="H534" s="56"/>
    </row>
    <row r="535">
      <c r="A535" s="56"/>
      <c r="B535" s="56"/>
      <c r="C535" s="56"/>
      <c r="D535" s="58"/>
      <c r="E535" s="280"/>
      <c r="F535" s="56"/>
      <c r="G535" s="56"/>
      <c r="H535" s="56"/>
    </row>
    <row r="536">
      <c r="A536" s="56"/>
      <c r="B536" s="56"/>
      <c r="C536" s="56"/>
      <c r="D536" s="58"/>
      <c r="E536" s="280"/>
      <c r="F536" s="56"/>
      <c r="G536" s="56"/>
      <c r="H536" s="56"/>
    </row>
    <row r="537">
      <c r="A537" s="56"/>
      <c r="B537" s="56"/>
      <c r="C537" s="56"/>
      <c r="D537" s="58"/>
      <c r="E537" s="280"/>
      <c r="F537" s="56"/>
      <c r="G537" s="56"/>
      <c r="H537" s="56"/>
    </row>
    <row r="538">
      <c r="A538" s="56"/>
      <c r="B538" s="56"/>
      <c r="C538" s="56"/>
      <c r="D538" s="58"/>
      <c r="E538" s="280"/>
      <c r="F538" s="56"/>
      <c r="G538" s="56"/>
      <c r="H538" s="56"/>
    </row>
    <row r="539">
      <c r="A539" s="56"/>
      <c r="B539" s="56"/>
      <c r="C539" s="56"/>
      <c r="D539" s="58"/>
      <c r="E539" s="280"/>
      <c r="F539" s="56"/>
      <c r="G539" s="56"/>
      <c r="H539" s="56"/>
    </row>
    <row r="540">
      <c r="A540" s="56"/>
      <c r="B540" s="56"/>
      <c r="C540" s="56"/>
      <c r="D540" s="58"/>
      <c r="E540" s="280"/>
      <c r="F540" s="56"/>
      <c r="G540" s="56"/>
      <c r="H540" s="56"/>
    </row>
    <row r="541">
      <c r="A541" s="56"/>
      <c r="B541" s="56"/>
      <c r="C541" s="56"/>
      <c r="D541" s="58"/>
      <c r="E541" s="280"/>
      <c r="F541" s="56"/>
      <c r="G541" s="56"/>
      <c r="H541" s="56"/>
    </row>
    <row r="542">
      <c r="A542" s="56"/>
      <c r="B542" s="56"/>
      <c r="C542" s="56"/>
      <c r="D542" s="58"/>
      <c r="E542" s="280"/>
      <c r="F542" s="56"/>
      <c r="G542" s="56"/>
      <c r="H542" s="56"/>
    </row>
    <row r="543">
      <c r="A543" s="56"/>
      <c r="B543" s="56"/>
      <c r="C543" s="56"/>
      <c r="D543" s="58"/>
      <c r="E543" s="280"/>
      <c r="F543" s="56"/>
      <c r="G543" s="56"/>
      <c r="H543" s="56"/>
    </row>
    <row r="544">
      <c r="A544" s="56"/>
      <c r="B544" s="56"/>
      <c r="C544" s="56"/>
      <c r="D544" s="58"/>
      <c r="E544" s="280"/>
      <c r="F544" s="56"/>
      <c r="G544" s="56"/>
      <c r="H544" s="56"/>
    </row>
    <row r="545">
      <c r="A545" s="56"/>
      <c r="B545" s="56"/>
      <c r="C545" s="56"/>
      <c r="D545" s="58"/>
      <c r="E545" s="280"/>
      <c r="F545" s="56"/>
      <c r="G545" s="56"/>
      <c r="H545" s="56"/>
    </row>
    <row r="546">
      <c r="A546" s="56"/>
      <c r="B546" s="56"/>
      <c r="C546" s="56"/>
      <c r="D546" s="58"/>
      <c r="E546" s="280"/>
      <c r="F546" s="56"/>
      <c r="G546" s="56"/>
      <c r="H546" s="56"/>
    </row>
    <row r="547">
      <c r="A547" s="56"/>
      <c r="B547" s="56"/>
      <c r="C547" s="56"/>
      <c r="D547" s="58"/>
      <c r="E547" s="280"/>
      <c r="F547" s="56"/>
      <c r="G547" s="56"/>
      <c r="H547" s="56"/>
    </row>
    <row r="548">
      <c r="A548" s="56"/>
      <c r="B548" s="56"/>
      <c r="C548" s="56"/>
      <c r="D548" s="58"/>
      <c r="E548" s="280"/>
      <c r="F548" s="56"/>
      <c r="G548" s="56"/>
      <c r="H548" s="56"/>
    </row>
    <row r="549">
      <c r="A549" s="56"/>
      <c r="B549" s="56"/>
      <c r="C549" s="56"/>
      <c r="D549" s="58"/>
      <c r="E549" s="280"/>
      <c r="F549" s="56"/>
      <c r="G549" s="56"/>
      <c r="H549" s="56"/>
    </row>
    <row r="550">
      <c r="A550" s="56"/>
      <c r="B550" s="56"/>
      <c r="C550" s="56"/>
      <c r="D550" s="58"/>
      <c r="E550" s="280"/>
      <c r="F550" s="56"/>
      <c r="G550" s="56"/>
      <c r="H550" s="56"/>
    </row>
    <row r="551">
      <c r="A551" s="56"/>
      <c r="B551" s="56"/>
      <c r="C551" s="56"/>
      <c r="D551" s="58"/>
      <c r="E551" s="280"/>
      <c r="F551" s="56"/>
      <c r="G551" s="56"/>
      <c r="H551" s="56"/>
    </row>
    <row r="552">
      <c r="A552" s="56"/>
      <c r="B552" s="56"/>
      <c r="C552" s="56"/>
      <c r="D552" s="58"/>
      <c r="E552" s="280"/>
      <c r="F552" s="56"/>
      <c r="G552" s="56"/>
      <c r="H552" s="56"/>
    </row>
    <row r="553">
      <c r="A553" s="56"/>
      <c r="B553" s="56"/>
      <c r="C553" s="56"/>
      <c r="D553" s="58"/>
      <c r="E553" s="280"/>
      <c r="F553" s="56"/>
      <c r="G553" s="56"/>
      <c r="H553" s="56"/>
    </row>
    <row r="554">
      <c r="A554" s="56"/>
      <c r="B554" s="56"/>
      <c r="C554" s="56"/>
      <c r="D554" s="58"/>
      <c r="E554" s="280"/>
      <c r="F554" s="56"/>
      <c r="G554" s="56"/>
      <c r="H554" s="56"/>
    </row>
    <row r="555">
      <c r="A555" s="56"/>
      <c r="B555" s="56"/>
      <c r="C555" s="56"/>
      <c r="D555" s="58"/>
      <c r="E555" s="280"/>
      <c r="F555" s="56"/>
      <c r="G555" s="56"/>
      <c r="H555" s="56"/>
    </row>
    <row r="556">
      <c r="A556" s="56"/>
      <c r="B556" s="56"/>
      <c r="C556" s="56"/>
      <c r="D556" s="58"/>
      <c r="E556" s="280"/>
      <c r="F556" s="56"/>
      <c r="G556" s="56"/>
      <c r="H556" s="56"/>
    </row>
    <row r="557">
      <c r="A557" s="56"/>
      <c r="B557" s="56"/>
      <c r="C557" s="56"/>
      <c r="D557" s="58"/>
      <c r="E557" s="280"/>
      <c r="F557" s="56"/>
      <c r="G557" s="56"/>
      <c r="H557" s="56"/>
    </row>
    <row r="558">
      <c r="A558" s="56"/>
      <c r="B558" s="56"/>
      <c r="C558" s="56"/>
      <c r="D558" s="58"/>
      <c r="E558" s="280"/>
      <c r="F558" s="56"/>
      <c r="G558" s="56"/>
      <c r="H558" s="56"/>
    </row>
    <row r="559">
      <c r="A559" s="56"/>
      <c r="B559" s="56"/>
      <c r="C559" s="56"/>
      <c r="D559" s="58"/>
      <c r="E559" s="280"/>
      <c r="F559" s="56"/>
      <c r="G559" s="56"/>
      <c r="H559" s="56"/>
    </row>
    <row r="560">
      <c r="A560" s="56"/>
      <c r="B560" s="56"/>
      <c r="C560" s="56"/>
      <c r="D560" s="58"/>
      <c r="E560" s="280"/>
      <c r="F560" s="56"/>
      <c r="G560" s="56"/>
      <c r="H560" s="56"/>
    </row>
    <row r="561">
      <c r="A561" s="56"/>
      <c r="B561" s="56"/>
      <c r="C561" s="56"/>
      <c r="D561" s="58"/>
      <c r="E561" s="280"/>
      <c r="F561" s="56"/>
      <c r="G561" s="56"/>
      <c r="H561" s="56"/>
    </row>
    <row r="562">
      <c r="A562" s="56"/>
      <c r="B562" s="56"/>
      <c r="C562" s="56"/>
      <c r="D562" s="58"/>
      <c r="E562" s="280"/>
      <c r="F562" s="56"/>
      <c r="G562" s="56"/>
      <c r="H562" s="56"/>
    </row>
    <row r="563">
      <c r="A563" s="56"/>
      <c r="B563" s="56"/>
      <c r="C563" s="56"/>
      <c r="D563" s="58"/>
      <c r="E563" s="280"/>
      <c r="F563" s="56"/>
      <c r="G563" s="56"/>
      <c r="H563" s="56"/>
    </row>
    <row r="564">
      <c r="A564" s="56"/>
      <c r="B564" s="56"/>
      <c r="C564" s="56"/>
      <c r="D564" s="58"/>
      <c r="E564" s="280"/>
      <c r="F564" s="56"/>
      <c r="G564" s="56"/>
      <c r="H564" s="56"/>
    </row>
    <row r="565">
      <c r="A565" s="56"/>
      <c r="B565" s="56"/>
      <c r="C565" s="56"/>
      <c r="D565" s="58"/>
      <c r="E565" s="280"/>
      <c r="F565" s="56"/>
      <c r="G565" s="56"/>
      <c r="H565" s="56"/>
    </row>
    <row r="566">
      <c r="A566" s="56"/>
      <c r="B566" s="56"/>
      <c r="C566" s="56"/>
      <c r="D566" s="58"/>
      <c r="E566" s="280"/>
      <c r="F566" s="56"/>
      <c r="G566" s="56"/>
      <c r="H566" s="56"/>
    </row>
    <row r="567">
      <c r="A567" s="56"/>
      <c r="B567" s="56"/>
      <c r="C567" s="56"/>
      <c r="D567" s="58"/>
      <c r="E567" s="280"/>
      <c r="F567" s="56"/>
      <c r="G567" s="56"/>
      <c r="H567" s="56"/>
    </row>
    <row r="568">
      <c r="A568" s="56"/>
      <c r="B568" s="56"/>
      <c r="C568" s="56"/>
      <c r="D568" s="58"/>
      <c r="E568" s="280"/>
      <c r="F568" s="56"/>
      <c r="G568" s="56"/>
      <c r="H568" s="56"/>
    </row>
    <row r="569">
      <c r="A569" s="56"/>
      <c r="B569" s="56"/>
      <c r="C569" s="56"/>
      <c r="D569" s="58"/>
      <c r="E569" s="280"/>
      <c r="F569" s="56"/>
      <c r="G569" s="56"/>
      <c r="H569" s="56"/>
    </row>
    <row r="570">
      <c r="A570" s="56"/>
      <c r="B570" s="56"/>
      <c r="C570" s="56"/>
      <c r="D570" s="58"/>
      <c r="E570" s="280"/>
      <c r="F570" s="56"/>
      <c r="G570" s="56"/>
      <c r="H570" s="56"/>
    </row>
    <row r="571">
      <c r="A571" s="56"/>
      <c r="B571" s="56"/>
      <c r="C571" s="56"/>
      <c r="D571" s="58"/>
      <c r="E571" s="280"/>
      <c r="F571" s="56"/>
      <c r="G571" s="56"/>
      <c r="H571" s="56"/>
    </row>
    <row r="572">
      <c r="A572" s="56"/>
      <c r="B572" s="56"/>
      <c r="C572" s="56"/>
      <c r="D572" s="58"/>
      <c r="E572" s="280"/>
      <c r="F572" s="56"/>
      <c r="G572" s="56"/>
      <c r="H572" s="56"/>
    </row>
    <row r="573">
      <c r="A573" s="56"/>
      <c r="B573" s="56"/>
      <c r="C573" s="56"/>
      <c r="D573" s="58"/>
      <c r="E573" s="280"/>
      <c r="F573" s="56"/>
      <c r="G573" s="56"/>
      <c r="H573" s="56"/>
    </row>
    <row r="574">
      <c r="A574" s="56"/>
      <c r="B574" s="56"/>
      <c r="C574" s="56"/>
      <c r="D574" s="58"/>
      <c r="E574" s="280"/>
      <c r="F574" s="56"/>
      <c r="G574" s="56"/>
      <c r="H574" s="56"/>
    </row>
    <row r="575">
      <c r="A575" s="56"/>
      <c r="B575" s="56"/>
      <c r="C575" s="56"/>
      <c r="D575" s="58"/>
      <c r="E575" s="280"/>
      <c r="F575" s="56"/>
      <c r="G575" s="56"/>
      <c r="H575" s="56"/>
    </row>
    <row r="576">
      <c r="A576" s="56"/>
      <c r="B576" s="56"/>
      <c r="C576" s="56"/>
      <c r="D576" s="58"/>
      <c r="E576" s="280"/>
      <c r="F576" s="56"/>
      <c r="G576" s="56"/>
      <c r="H576" s="56"/>
    </row>
    <row r="577">
      <c r="A577" s="56"/>
      <c r="B577" s="56"/>
      <c r="C577" s="56"/>
      <c r="D577" s="58"/>
      <c r="E577" s="280"/>
      <c r="F577" s="56"/>
      <c r="G577" s="56"/>
      <c r="H577" s="56"/>
    </row>
    <row r="578">
      <c r="A578" s="56"/>
      <c r="B578" s="56"/>
      <c r="C578" s="56"/>
      <c r="D578" s="58"/>
      <c r="E578" s="280"/>
      <c r="F578" s="56"/>
      <c r="G578" s="56"/>
      <c r="H578" s="56"/>
    </row>
    <row r="579">
      <c r="A579" s="56"/>
      <c r="B579" s="56"/>
      <c r="C579" s="56"/>
      <c r="D579" s="58"/>
      <c r="E579" s="280"/>
      <c r="F579" s="56"/>
      <c r="G579" s="56"/>
      <c r="H579" s="56"/>
    </row>
    <row r="580">
      <c r="A580" s="56"/>
      <c r="B580" s="56"/>
      <c r="C580" s="56"/>
      <c r="D580" s="58"/>
      <c r="E580" s="280"/>
      <c r="F580" s="56"/>
      <c r="G580" s="56"/>
      <c r="H580" s="56"/>
    </row>
    <row r="581">
      <c r="A581" s="56"/>
      <c r="B581" s="56"/>
      <c r="C581" s="56"/>
      <c r="D581" s="58"/>
      <c r="E581" s="280"/>
      <c r="F581" s="56"/>
      <c r="G581" s="56"/>
      <c r="H581" s="56"/>
    </row>
    <row r="582">
      <c r="A582" s="56"/>
      <c r="B582" s="56"/>
      <c r="C582" s="56"/>
      <c r="D582" s="58"/>
      <c r="E582" s="280"/>
      <c r="F582" s="56"/>
      <c r="G582" s="56"/>
      <c r="H582" s="56"/>
    </row>
    <row r="583">
      <c r="A583" s="56"/>
      <c r="B583" s="56"/>
      <c r="C583" s="56"/>
      <c r="D583" s="58"/>
      <c r="E583" s="280"/>
      <c r="F583" s="56"/>
      <c r="G583" s="56"/>
      <c r="H583" s="56"/>
    </row>
    <row r="584">
      <c r="A584" s="56"/>
      <c r="B584" s="56"/>
      <c r="C584" s="56"/>
      <c r="D584" s="58"/>
      <c r="E584" s="280"/>
      <c r="F584" s="56"/>
      <c r="G584" s="56"/>
      <c r="H584" s="56"/>
    </row>
    <row r="585">
      <c r="A585" s="56"/>
      <c r="B585" s="56"/>
      <c r="C585" s="56"/>
      <c r="D585" s="58"/>
      <c r="E585" s="280"/>
      <c r="F585" s="56"/>
      <c r="G585" s="56"/>
      <c r="H585" s="56"/>
    </row>
    <row r="586">
      <c r="A586" s="56"/>
      <c r="B586" s="56"/>
      <c r="C586" s="56"/>
      <c r="D586" s="58"/>
      <c r="E586" s="280"/>
      <c r="F586" s="56"/>
      <c r="G586" s="56"/>
      <c r="H586" s="56"/>
    </row>
    <row r="587">
      <c r="A587" s="56"/>
      <c r="B587" s="56"/>
      <c r="C587" s="56"/>
      <c r="D587" s="58"/>
      <c r="E587" s="280"/>
      <c r="F587" s="56"/>
      <c r="G587" s="56"/>
      <c r="H587" s="56"/>
    </row>
    <row r="588">
      <c r="A588" s="56"/>
      <c r="B588" s="56"/>
      <c r="C588" s="56"/>
      <c r="D588" s="58"/>
      <c r="E588" s="280"/>
      <c r="F588" s="56"/>
      <c r="G588" s="56"/>
      <c r="H588" s="56"/>
    </row>
    <row r="589">
      <c r="A589" s="56"/>
      <c r="B589" s="56"/>
      <c r="C589" s="56"/>
      <c r="D589" s="58"/>
      <c r="E589" s="280"/>
      <c r="F589" s="56"/>
      <c r="G589" s="56"/>
      <c r="H589" s="56"/>
    </row>
    <row r="590">
      <c r="A590" s="56"/>
      <c r="B590" s="56"/>
      <c r="C590" s="56"/>
      <c r="D590" s="58"/>
      <c r="E590" s="280"/>
      <c r="F590" s="56"/>
      <c r="G590" s="56"/>
      <c r="H590" s="56"/>
    </row>
    <row r="591">
      <c r="A591" s="56"/>
      <c r="B591" s="56"/>
      <c r="C591" s="56"/>
      <c r="D591" s="58"/>
      <c r="E591" s="280"/>
      <c r="F591" s="56"/>
      <c r="G591" s="56"/>
      <c r="H591" s="56"/>
    </row>
    <row r="592">
      <c r="A592" s="56"/>
      <c r="B592" s="56"/>
      <c r="C592" s="56"/>
      <c r="D592" s="58"/>
      <c r="E592" s="280"/>
      <c r="F592" s="56"/>
      <c r="G592" s="56"/>
      <c r="H592" s="56"/>
    </row>
    <row r="593">
      <c r="A593" s="56"/>
      <c r="B593" s="56"/>
      <c r="C593" s="56"/>
      <c r="D593" s="58"/>
      <c r="E593" s="280"/>
      <c r="F593" s="56"/>
      <c r="G593" s="56"/>
      <c r="H593" s="56"/>
    </row>
    <row r="594">
      <c r="A594" s="56"/>
      <c r="B594" s="56"/>
      <c r="C594" s="56"/>
      <c r="D594" s="58"/>
      <c r="E594" s="280"/>
      <c r="F594" s="56"/>
      <c r="G594" s="56"/>
      <c r="H594" s="56"/>
    </row>
    <row r="595">
      <c r="A595" s="56"/>
      <c r="B595" s="56"/>
      <c r="C595" s="56"/>
      <c r="D595" s="58"/>
      <c r="E595" s="280"/>
      <c r="F595" s="56"/>
      <c r="G595" s="56"/>
      <c r="H595" s="56"/>
    </row>
    <row r="596">
      <c r="A596" s="56"/>
      <c r="B596" s="56"/>
      <c r="C596" s="56"/>
      <c r="D596" s="58"/>
      <c r="E596" s="280"/>
      <c r="F596" s="56"/>
      <c r="G596" s="56"/>
      <c r="H596" s="56"/>
    </row>
    <row r="597">
      <c r="A597" s="56"/>
      <c r="B597" s="56"/>
      <c r="C597" s="56"/>
      <c r="D597" s="58"/>
      <c r="E597" s="280"/>
      <c r="F597" s="56"/>
      <c r="G597" s="56"/>
      <c r="H597" s="56"/>
    </row>
    <row r="598">
      <c r="A598" s="56"/>
      <c r="B598" s="56"/>
      <c r="C598" s="56"/>
      <c r="D598" s="58"/>
      <c r="E598" s="280"/>
      <c r="F598" s="56"/>
      <c r="G598" s="56"/>
      <c r="H598" s="56"/>
    </row>
    <row r="599">
      <c r="A599" s="56"/>
      <c r="B599" s="56"/>
      <c r="C599" s="56"/>
      <c r="D599" s="58"/>
      <c r="E599" s="280"/>
      <c r="F599" s="56"/>
      <c r="G599" s="56"/>
      <c r="H599" s="56"/>
    </row>
    <row r="600">
      <c r="A600" s="56"/>
      <c r="B600" s="56"/>
      <c r="C600" s="56"/>
      <c r="D600" s="58"/>
      <c r="E600" s="280"/>
      <c r="F600" s="56"/>
      <c r="G600" s="56"/>
      <c r="H600" s="56"/>
    </row>
    <row r="601">
      <c r="A601" s="56"/>
      <c r="B601" s="56"/>
      <c r="C601" s="56"/>
      <c r="D601" s="58"/>
      <c r="E601" s="280"/>
      <c r="F601" s="56"/>
      <c r="G601" s="56"/>
      <c r="H601" s="56"/>
    </row>
    <row r="602">
      <c r="A602" s="56"/>
      <c r="B602" s="56"/>
      <c r="C602" s="56"/>
      <c r="D602" s="58"/>
      <c r="E602" s="280"/>
      <c r="F602" s="56"/>
      <c r="G602" s="56"/>
      <c r="H602" s="56"/>
    </row>
    <row r="603">
      <c r="A603" s="56"/>
      <c r="B603" s="56"/>
      <c r="C603" s="56"/>
      <c r="D603" s="58"/>
      <c r="E603" s="280"/>
      <c r="F603" s="56"/>
      <c r="G603" s="56"/>
      <c r="H603" s="56"/>
    </row>
    <row r="604">
      <c r="A604" s="56"/>
      <c r="B604" s="56"/>
      <c r="C604" s="56"/>
      <c r="D604" s="58"/>
      <c r="E604" s="280"/>
      <c r="F604" s="56"/>
      <c r="G604" s="56"/>
      <c r="H604" s="56"/>
    </row>
    <row r="605">
      <c r="A605" s="56"/>
      <c r="B605" s="56"/>
      <c r="C605" s="56"/>
      <c r="D605" s="58"/>
      <c r="E605" s="280"/>
      <c r="F605" s="56"/>
      <c r="G605" s="56"/>
      <c r="H605" s="56"/>
    </row>
    <row r="606">
      <c r="A606" s="56"/>
      <c r="B606" s="56"/>
      <c r="C606" s="56"/>
      <c r="D606" s="58"/>
      <c r="E606" s="280"/>
      <c r="F606" s="56"/>
      <c r="G606" s="56"/>
      <c r="H606" s="56"/>
    </row>
    <row r="607">
      <c r="A607" s="56"/>
      <c r="B607" s="56"/>
      <c r="C607" s="56"/>
      <c r="D607" s="58"/>
      <c r="E607" s="280"/>
      <c r="F607" s="56"/>
      <c r="G607" s="56"/>
      <c r="H607" s="56"/>
    </row>
    <row r="608">
      <c r="A608" s="56"/>
      <c r="B608" s="56"/>
      <c r="C608" s="56"/>
      <c r="D608" s="58"/>
      <c r="E608" s="280"/>
      <c r="F608" s="56"/>
      <c r="G608" s="56"/>
      <c r="H608" s="56"/>
    </row>
    <row r="609">
      <c r="A609" s="56"/>
      <c r="B609" s="56"/>
      <c r="C609" s="56"/>
      <c r="D609" s="58"/>
      <c r="E609" s="280"/>
      <c r="F609" s="56"/>
      <c r="G609" s="56"/>
      <c r="H609" s="56"/>
    </row>
    <row r="610">
      <c r="A610" s="56"/>
      <c r="B610" s="56"/>
      <c r="C610" s="56"/>
      <c r="D610" s="58"/>
      <c r="E610" s="280"/>
      <c r="F610" s="56"/>
      <c r="G610" s="56"/>
      <c r="H610" s="56"/>
    </row>
    <row r="611">
      <c r="A611" s="56"/>
      <c r="B611" s="56"/>
      <c r="C611" s="56"/>
      <c r="D611" s="58"/>
      <c r="E611" s="280"/>
      <c r="F611" s="56"/>
      <c r="G611" s="56"/>
      <c r="H611" s="56"/>
    </row>
    <row r="612">
      <c r="A612" s="56"/>
      <c r="B612" s="56"/>
      <c r="C612" s="56"/>
      <c r="D612" s="58"/>
      <c r="E612" s="280"/>
      <c r="F612" s="56"/>
      <c r="G612" s="56"/>
      <c r="H612" s="56"/>
    </row>
    <row r="613">
      <c r="A613" s="56"/>
      <c r="B613" s="56"/>
      <c r="C613" s="56"/>
      <c r="D613" s="58"/>
      <c r="E613" s="280"/>
      <c r="F613" s="56"/>
      <c r="G613" s="56"/>
      <c r="H613" s="56"/>
    </row>
    <row r="614">
      <c r="A614" s="56"/>
      <c r="B614" s="56"/>
      <c r="C614" s="56"/>
      <c r="D614" s="58"/>
      <c r="E614" s="280"/>
      <c r="F614" s="56"/>
      <c r="G614" s="56"/>
      <c r="H614" s="56"/>
    </row>
    <row r="615">
      <c r="A615" s="56"/>
      <c r="B615" s="56"/>
      <c r="C615" s="56"/>
      <c r="D615" s="58"/>
      <c r="E615" s="280"/>
      <c r="F615" s="56"/>
      <c r="G615" s="56"/>
      <c r="H615" s="56"/>
    </row>
    <row r="616">
      <c r="A616" s="56"/>
      <c r="B616" s="56"/>
      <c r="C616" s="56"/>
      <c r="D616" s="58"/>
      <c r="E616" s="280"/>
      <c r="F616" s="56"/>
      <c r="G616" s="56"/>
      <c r="H616" s="56"/>
    </row>
    <row r="617">
      <c r="A617" s="56"/>
      <c r="B617" s="56"/>
      <c r="C617" s="56"/>
      <c r="D617" s="58"/>
      <c r="E617" s="280"/>
      <c r="F617" s="56"/>
      <c r="G617" s="56"/>
      <c r="H617" s="56"/>
    </row>
    <row r="618">
      <c r="A618" s="56"/>
      <c r="B618" s="56"/>
      <c r="C618" s="56"/>
      <c r="D618" s="58"/>
      <c r="E618" s="280"/>
      <c r="F618" s="56"/>
      <c r="G618" s="56"/>
      <c r="H618" s="56"/>
    </row>
    <row r="619">
      <c r="A619" s="56"/>
      <c r="B619" s="56"/>
      <c r="C619" s="56"/>
      <c r="D619" s="58"/>
      <c r="E619" s="280"/>
      <c r="F619" s="56"/>
      <c r="G619" s="56"/>
      <c r="H619" s="56"/>
    </row>
    <row r="620">
      <c r="A620" s="56"/>
      <c r="B620" s="56"/>
      <c r="C620" s="56"/>
      <c r="D620" s="58"/>
      <c r="E620" s="280"/>
      <c r="F620" s="56"/>
      <c r="G620" s="56"/>
      <c r="H620" s="56"/>
    </row>
    <row r="621">
      <c r="A621" s="56"/>
      <c r="B621" s="56"/>
      <c r="C621" s="56"/>
      <c r="D621" s="58"/>
      <c r="E621" s="280"/>
      <c r="F621" s="56"/>
      <c r="G621" s="56"/>
      <c r="H621" s="56"/>
    </row>
    <row r="622">
      <c r="A622" s="56"/>
      <c r="B622" s="56"/>
      <c r="C622" s="56"/>
      <c r="D622" s="58"/>
      <c r="E622" s="280"/>
      <c r="F622" s="56"/>
      <c r="G622" s="56"/>
      <c r="H622" s="56"/>
    </row>
    <row r="623">
      <c r="A623" s="56"/>
      <c r="B623" s="56"/>
      <c r="C623" s="56"/>
      <c r="D623" s="58"/>
      <c r="E623" s="280"/>
      <c r="F623" s="56"/>
      <c r="G623" s="56"/>
      <c r="H623" s="56"/>
    </row>
    <row r="624">
      <c r="A624" s="56"/>
      <c r="B624" s="56"/>
      <c r="C624" s="56"/>
      <c r="D624" s="58"/>
      <c r="E624" s="280"/>
      <c r="F624" s="56"/>
      <c r="G624" s="56"/>
      <c r="H624" s="56"/>
    </row>
    <row r="625">
      <c r="A625" s="56"/>
      <c r="B625" s="56"/>
      <c r="C625" s="56"/>
      <c r="D625" s="58"/>
      <c r="E625" s="280"/>
      <c r="F625" s="56"/>
      <c r="G625" s="56"/>
      <c r="H625" s="56"/>
    </row>
    <row r="626">
      <c r="A626" s="56"/>
      <c r="B626" s="56"/>
      <c r="C626" s="56"/>
      <c r="D626" s="58"/>
      <c r="E626" s="280"/>
      <c r="F626" s="56"/>
      <c r="G626" s="56"/>
      <c r="H626" s="56"/>
    </row>
    <row r="627">
      <c r="A627" s="56"/>
      <c r="B627" s="56"/>
      <c r="C627" s="56"/>
      <c r="D627" s="58"/>
      <c r="E627" s="280"/>
      <c r="F627" s="56"/>
      <c r="G627" s="56"/>
      <c r="H627" s="56"/>
    </row>
    <row r="628">
      <c r="A628" s="56"/>
      <c r="B628" s="56"/>
      <c r="C628" s="56"/>
      <c r="D628" s="58"/>
      <c r="E628" s="280"/>
      <c r="F628" s="56"/>
      <c r="G628" s="56"/>
      <c r="H628" s="56"/>
    </row>
    <row r="629">
      <c r="A629" s="56"/>
      <c r="B629" s="56"/>
      <c r="C629" s="56"/>
      <c r="D629" s="58"/>
      <c r="E629" s="280"/>
      <c r="F629" s="56"/>
      <c r="G629" s="56"/>
      <c r="H629" s="56"/>
    </row>
    <row r="630">
      <c r="A630" s="56"/>
      <c r="B630" s="56"/>
      <c r="C630" s="56"/>
      <c r="D630" s="58"/>
      <c r="E630" s="280"/>
      <c r="F630" s="56"/>
      <c r="G630" s="56"/>
      <c r="H630" s="56"/>
    </row>
    <row r="631">
      <c r="A631" s="56"/>
      <c r="B631" s="56"/>
      <c r="C631" s="56"/>
      <c r="D631" s="58"/>
      <c r="E631" s="280"/>
      <c r="F631" s="56"/>
      <c r="G631" s="56"/>
      <c r="H631" s="56"/>
    </row>
    <row r="632">
      <c r="A632" s="56"/>
      <c r="B632" s="56"/>
      <c r="C632" s="56"/>
      <c r="D632" s="58"/>
      <c r="E632" s="280"/>
      <c r="F632" s="56"/>
      <c r="G632" s="56"/>
      <c r="H632" s="56"/>
    </row>
    <row r="633">
      <c r="A633" s="56"/>
      <c r="B633" s="56"/>
      <c r="C633" s="56"/>
      <c r="D633" s="58"/>
      <c r="E633" s="280"/>
      <c r="F633" s="56"/>
      <c r="G633" s="56"/>
      <c r="H633" s="56"/>
    </row>
    <row r="634">
      <c r="A634" s="56"/>
      <c r="B634" s="56"/>
      <c r="C634" s="56"/>
      <c r="D634" s="58"/>
      <c r="E634" s="280"/>
      <c r="F634" s="56"/>
      <c r="G634" s="56"/>
      <c r="H634" s="56"/>
    </row>
    <row r="635">
      <c r="A635" s="56"/>
      <c r="B635" s="56"/>
      <c r="C635" s="56"/>
      <c r="D635" s="58"/>
      <c r="E635" s="280"/>
      <c r="F635" s="56"/>
      <c r="G635" s="56"/>
      <c r="H635" s="56"/>
    </row>
    <row r="636">
      <c r="A636" s="56"/>
      <c r="B636" s="56"/>
      <c r="C636" s="56"/>
      <c r="D636" s="58"/>
      <c r="E636" s="280"/>
      <c r="F636" s="56"/>
      <c r="G636" s="56"/>
      <c r="H636" s="56"/>
    </row>
    <row r="637">
      <c r="A637" s="56"/>
      <c r="B637" s="56"/>
      <c r="C637" s="56"/>
      <c r="D637" s="58"/>
      <c r="E637" s="280"/>
      <c r="F637" s="56"/>
      <c r="G637" s="56"/>
      <c r="H637" s="56"/>
    </row>
    <row r="638">
      <c r="A638" s="56"/>
      <c r="B638" s="56"/>
      <c r="C638" s="56"/>
      <c r="D638" s="58"/>
      <c r="E638" s="280"/>
      <c r="F638" s="56"/>
      <c r="G638" s="56"/>
      <c r="H638" s="56"/>
    </row>
    <row r="639">
      <c r="A639" s="56"/>
      <c r="B639" s="56"/>
      <c r="C639" s="56"/>
      <c r="D639" s="58"/>
      <c r="E639" s="280"/>
      <c r="F639" s="56"/>
      <c r="G639" s="56"/>
      <c r="H639" s="56"/>
    </row>
    <row r="640">
      <c r="A640" s="56"/>
      <c r="B640" s="56"/>
      <c r="C640" s="56"/>
      <c r="D640" s="58"/>
      <c r="E640" s="280"/>
      <c r="F640" s="56"/>
      <c r="G640" s="56"/>
      <c r="H640" s="56"/>
    </row>
    <row r="641">
      <c r="A641" s="56"/>
      <c r="B641" s="56"/>
      <c r="C641" s="56"/>
      <c r="D641" s="58"/>
      <c r="E641" s="280"/>
      <c r="F641" s="56"/>
      <c r="G641" s="56"/>
      <c r="H641" s="56"/>
    </row>
    <row r="642">
      <c r="A642" s="56"/>
      <c r="B642" s="56"/>
      <c r="C642" s="56"/>
      <c r="D642" s="58"/>
      <c r="E642" s="280"/>
      <c r="F642" s="56"/>
      <c r="G642" s="56"/>
      <c r="H642" s="56"/>
    </row>
    <row r="643">
      <c r="A643" s="56"/>
      <c r="B643" s="56"/>
      <c r="C643" s="56"/>
      <c r="D643" s="58"/>
      <c r="E643" s="280"/>
      <c r="F643" s="56"/>
      <c r="G643" s="56"/>
      <c r="H643" s="56"/>
    </row>
    <row r="644">
      <c r="A644" s="56"/>
      <c r="B644" s="56"/>
      <c r="C644" s="56"/>
      <c r="D644" s="58"/>
      <c r="E644" s="280"/>
      <c r="F644" s="56"/>
      <c r="G644" s="56"/>
      <c r="H644" s="56"/>
    </row>
    <row r="645">
      <c r="A645" s="56"/>
      <c r="B645" s="56"/>
      <c r="C645" s="56"/>
      <c r="D645" s="58"/>
      <c r="E645" s="280"/>
      <c r="F645" s="56"/>
      <c r="G645" s="56"/>
      <c r="H645" s="56"/>
    </row>
    <row r="646">
      <c r="A646" s="56"/>
      <c r="B646" s="56"/>
      <c r="C646" s="56"/>
      <c r="D646" s="58"/>
      <c r="E646" s="280"/>
      <c r="F646" s="56"/>
      <c r="G646" s="56"/>
      <c r="H646" s="56"/>
    </row>
    <row r="647">
      <c r="A647" s="56"/>
      <c r="B647" s="56"/>
      <c r="C647" s="56"/>
      <c r="D647" s="58"/>
      <c r="E647" s="280"/>
      <c r="F647" s="56"/>
      <c r="G647" s="56"/>
      <c r="H647" s="56"/>
    </row>
    <row r="648">
      <c r="A648" s="56"/>
      <c r="B648" s="56"/>
      <c r="C648" s="56"/>
      <c r="D648" s="58"/>
      <c r="E648" s="280"/>
      <c r="F648" s="56"/>
      <c r="G648" s="56"/>
      <c r="H648" s="56"/>
    </row>
    <row r="649">
      <c r="A649" s="56"/>
      <c r="B649" s="56"/>
      <c r="C649" s="56"/>
      <c r="D649" s="58"/>
      <c r="E649" s="280"/>
      <c r="F649" s="56"/>
      <c r="G649" s="56"/>
      <c r="H649" s="56"/>
    </row>
    <row r="650">
      <c r="A650" s="56"/>
      <c r="B650" s="56"/>
      <c r="C650" s="56"/>
      <c r="D650" s="58"/>
      <c r="E650" s="280"/>
      <c r="F650" s="56"/>
      <c r="G650" s="56"/>
      <c r="H650" s="56"/>
    </row>
    <row r="651">
      <c r="A651" s="56"/>
      <c r="B651" s="56"/>
      <c r="C651" s="56"/>
      <c r="D651" s="58"/>
      <c r="E651" s="280"/>
      <c r="F651" s="56"/>
      <c r="G651" s="56"/>
      <c r="H651" s="56"/>
    </row>
    <row r="652">
      <c r="A652" s="56"/>
      <c r="B652" s="56"/>
      <c r="C652" s="56"/>
      <c r="D652" s="58"/>
      <c r="E652" s="280"/>
      <c r="F652" s="56"/>
      <c r="G652" s="56"/>
      <c r="H652" s="56"/>
    </row>
    <row r="653">
      <c r="A653" s="56"/>
      <c r="B653" s="56"/>
      <c r="C653" s="56"/>
      <c r="D653" s="58"/>
      <c r="E653" s="280"/>
      <c r="F653" s="56"/>
      <c r="G653" s="56"/>
      <c r="H653" s="56"/>
    </row>
    <row r="654">
      <c r="A654" s="56"/>
      <c r="B654" s="56"/>
      <c r="C654" s="56"/>
      <c r="D654" s="58"/>
      <c r="E654" s="280"/>
      <c r="F654" s="56"/>
      <c r="G654" s="56"/>
      <c r="H654" s="56"/>
    </row>
    <row r="655">
      <c r="A655" s="56"/>
      <c r="B655" s="56"/>
      <c r="C655" s="56"/>
      <c r="D655" s="58"/>
      <c r="E655" s="280"/>
      <c r="F655" s="56"/>
      <c r="G655" s="56"/>
      <c r="H655" s="56"/>
    </row>
    <row r="656">
      <c r="A656" s="56"/>
      <c r="B656" s="56"/>
      <c r="C656" s="56"/>
      <c r="D656" s="58"/>
      <c r="E656" s="280"/>
      <c r="F656" s="56"/>
      <c r="G656" s="56"/>
      <c r="H656" s="56"/>
    </row>
    <row r="657">
      <c r="A657" s="56"/>
      <c r="B657" s="56"/>
      <c r="C657" s="56"/>
      <c r="D657" s="58"/>
      <c r="E657" s="280"/>
      <c r="F657" s="56"/>
      <c r="G657" s="56"/>
      <c r="H657" s="56"/>
    </row>
    <row r="658">
      <c r="A658" s="56"/>
      <c r="B658" s="56"/>
      <c r="C658" s="56"/>
      <c r="D658" s="58"/>
      <c r="E658" s="280"/>
      <c r="F658" s="56"/>
      <c r="G658" s="56"/>
      <c r="H658" s="56"/>
    </row>
    <row r="659">
      <c r="A659" s="56"/>
      <c r="B659" s="56"/>
      <c r="C659" s="56"/>
      <c r="D659" s="58"/>
      <c r="E659" s="280"/>
      <c r="F659" s="56"/>
      <c r="G659" s="56"/>
      <c r="H659" s="56"/>
    </row>
    <row r="660">
      <c r="A660" s="56"/>
      <c r="B660" s="56"/>
      <c r="C660" s="56"/>
      <c r="D660" s="58"/>
      <c r="E660" s="280"/>
      <c r="F660" s="56"/>
      <c r="G660" s="56"/>
      <c r="H660" s="56"/>
    </row>
    <row r="661">
      <c r="A661" s="56"/>
      <c r="B661" s="56"/>
      <c r="C661" s="56"/>
      <c r="D661" s="58"/>
      <c r="E661" s="280"/>
      <c r="F661" s="56"/>
      <c r="G661" s="56"/>
      <c r="H661" s="56"/>
    </row>
    <row r="662">
      <c r="A662" s="56"/>
      <c r="B662" s="56"/>
      <c r="C662" s="56"/>
      <c r="D662" s="58"/>
      <c r="E662" s="280"/>
      <c r="F662" s="56"/>
      <c r="G662" s="56"/>
      <c r="H662" s="56"/>
    </row>
    <row r="663">
      <c r="A663" s="56"/>
      <c r="B663" s="56"/>
      <c r="C663" s="56"/>
      <c r="D663" s="58"/>
      <c r="E663" s="280"/>
      <c r="F663" s="56"/>
      <c r="G663" s="56"/>
      <c r="H663" s="56"/>
    </row>
    <row r="664">
      <c r="A664" s="56"/>
      <c r="B664" s="56"/>
      <c r="C664" s="56"/>
      <c r="D664" s="58"/>
      <c r="E664" s="280"/>
      <c r="F664" s="56"/>
      <c r="G664" s="56"/>
      <c r="H664" s="56"/>
    </row>
    <row r="665">
      <c r="A665" s="56"/>
      <c r="B665" s="56"/>
      <c r="C665" s="56"/>
      <c r="D665" s="58"/>
      <c r="E665" s="280"/>
      <c r="F665" s="56"/>
      <c r="G665" s="56"/>
      <c r="H665" s="56"/>
    </row>
    <row r="666">
      <c r="A666" s="56"/>
      <c r="B666" s="56"/>
      <c r="C666" s="56"/>
      <c r="D666" s="58"/>
      <c r="E666" s="280"/>
      <c r="F666" s="56"/>
      <c r="G666" s="56"/>
      <c r="H666" s="56"/>
    </row>
    <row r="667">
      <c r="A667" s="56"/>
      <c r="B667" s="56"/>
      <c r="C667" s="56"/>
      <c r="D667" s="58"/>
      <c r="E667" s="280"/>
      <c r="F667" s="56"/>
      <c r="G667" s="56"/>
      <c r="H667" s="56"/>
    </row>
    <row r="668">
      <c r="A668" s="56"/>
      <c r="B668" s="56"/>
      <c r="C668" s="56"/>
      <c r="D668" s="58"/>
      <c r="E668" s="280"/>
      <c r="F668" s="56"/>
      <c r="G668" s="56"/>
      <c r="H668" s="56"/>
    </row>
    <row r="669">
      <c r="A669" s="56"/>
      <c r="B669" s="56"/>
      <c r="C669" s="56"/>
      <c r="D669" s="58"/>
      <c r="E669" s="280"/>
      <c r="F669" s="56"/>
      <c r="G669" s="56"/>
      <c r="H669" s="56"/>
    </row>
    <row r="670">
      <c r="A670" s="56"/>
      <c r="B670" s="56"/>
      <c r="C670" s="56"/>
      <c r="D670" s="58"/>
      <c r="E670" s="280"/>
      <c r="F670" s="56"/>
      <c r="G670" s="56"/>
      <c r="H670" s="56"/>
    </row>
    <row r="671">
      <c r="A671" s="56"/>
      <c r="B671" s="56"/>
      <c r="C671" s="56"/>
      <c r="D671" s="58"/>
      <c r="E671" s="280"/>
      <c r="F671" s="56"/>
      <c r="G671" s="56"/>
      <c r="H671" s="56"/>
    </row>
    <row r="672">
      <c r="A672" s="56"/>
      <c r="B672" s="56"/>
      <c r="C672" s="56"/>
      <c r="D672" s="58"/>
      <c r="E672" s="280"/>
      <c r="F672" s="56"/>
      <c r="G672" s="56"/>
      <c r="H672" s="56"/>
    </row>
    <row r="673">
      <c r="A673" s="56"/>
      <c r="B673" s="56"/>
      <c r="C673" s="56"/>
      <c r="D673" s="58"/>
      <c r="E673" s="280"/>
      <c r="F673" s="56"/>
      <c r="G673" s="56"/>
      <c r="H673" s="56"/>
    </row>
    <row r="674">
      <c r="A674" s="56"/>
      <c r="B674" s="56"/>
      <c r="C674" s="56"/>
      <c r="D674" s="58"/>
      <c r="E674" s="280"/>
      <c r="F674" s="56"/>
      <c r="G674" s="56"/>
      <c r="H674" s="56"/>
    </row>
    <row r="675">
      <c r="A675" s="56"/>
      <c r="B675" s="56"/>
      <c r="C675" s="56"/>
      <c r="D675" s="58"/>
      <c r="E675" s="280"/>
      <c r="F675" s="56"/>
      <c r="G675" s="56"/>
      <c r="H675" s="56"/>
    </row>
    <row r="676">
      <c r="A676" s="56"/>
      <c r="B676" s="56"/>
      <c r="C676" s="56"/>
      <c r="D676" s="58"/>
      <c r="E676" s="280"/>
      <c r="F676" s="56"/>
      <c r="G676" s="56"/>
      <c r="H676" s="56"/>
    </row>
    <row r="677">
      <c r="A677" s="56"/>
      <c r="B677" s="56"/>
      <c r="C677" s="56"/>
      <c r="D677" s="58"/>
      <c r="E677" s="280"/>
      <c r="F677" s="56"/>
      <c r="G677" s="56"/>
      <c r="H677" s="56"/>
    </row>
    <row r="678">
      <c r="A678" s="56"/>
      <c r="B678" s="56"/>
      <c r="C678" s="56"/>
      <c r="D678" s="58"/>
      <c r="E678" s="280"/>
      <c r="F678" s="56"/>
      <c r="G678" s="56"/>
      <c r="H678" s="56"/>
    </row>
    <row r="679">
      <c r="A679" s="56"/>
      <c r="B679" s="56"/>
      <c r="C679" s="56"/>
      <c r="D679" s="58"/>
      <c r="E679" s="280"/>
      <c r="F679" s="56"/>
      <c r="G679" s="56"/>
      <c r="H679" s="56"/>
    </row>
    <row r="680">
      <c r="A680" s="56"/>
      <c r="B680" s="56"/>
      <c r="C680" s="56"/>
      <c r="D680" s="58"/>
      <c r="E680" s="280"/>
      <c r="F680" s="56"/>
      <c r="G680" s="56"/>
      <c r="H680" s="56"/>
    </row>
    <row r="681">
      <c r="A681" s="56"/>
      <c r="B681" s="56"/>
      <c r="C681" s="56"/>
      <c r="D681" s="58"/>
      <c r="E681" s="280"/>
      <c r="F681" s="56"/>
      <c r="G681" s="56"/>
      <c r="H681" s="56"/>
    </row>
    <row r="682">
      <c r="A682" s="56"/>
      <c r="B682" s="56"/>
      <c r="C682" s="56"/>
      <c r="D682" s="58"/>
      <c r="E682" s="280"/>
      <c r="F682" s="56"/>
      <c r="G682" s="56"/>
      <c r="H682" s="56"/>
    </row>
    <row r="683">
      <c r="A683" s="56"/>
      <c r="B683" s="56"/>
      <c r="C683" s="56"/>
      <c r="D683" s="58"/>
      <c r="E683" s="280"/>
      <c r="F683" s="56"/>
      <c r="G683" s="56"/>
      <c r="H683" s="56"/>
    </row>
    <row r="684">
      <c r="A684" s="56"/>
      <c r="B684" s="56"/>
      <c r="C684" s="56"/>
      <c r="D684" s="58"/>
      <c r="E684" s="280"/>
      <c r="F684" s="56"/>
      <c r="G684" s="56"/>
      <c r="H684" s="56"/>
    </row>
    <row r="685">
      <c r="A685" s="56"/>
      <c r="B685" s="56"/>
      <c r="C685" s="56"/>
      <c r="D685" s="58"/>
      <c r="E685" s="280"/>
      <c r="F685" s="56"/>
      <c r="G685" s="56"/>
      <c r="H685" s="56"/>
    </row>
    <row r="686">
      <c r="A686" s="56"/>
      <c r="B686" s="56"/>
      <c r="C686" s="56"/>
      <c r="D686" s="58"/>
      <c r="E686" s="280"/>
      <c r="F686" s="56"/>
      <c r="G686" s="56"/>
      <c r="H686" s="56"/>
    </row>
    <row r="687">
      <c r="A687" s="56"/>
      <c r="B687" s="56"/>
      <c r="C687" s="56"/>
      <c r="D687" s="58"/>
      <c r="E687" s="280"/>
      <c r="F687" s="56"/>
      <c r="G687" s="56"/>
      <c r="H687" s="56"/>
    </row>
    <row r="688">
      <c r="A688" s="56"/>
      <c r="B688" s="56"/>
      <c r="C688" s="56"/>
      <c r="D688" s="58"/>
      <c r="E688" s="280"/>
      <c r="F688" s="56"/>
      <c r="G688" s="56"/>
      <c r="H688" s="56"/>
    </row>
    <row r="689">
      <c r="A689" s="56"/>
      <c r="B689" s="56"/>
      <c r="C689" s="56"/>
      <c r="D689" s="58"/>
      <c r="E689" s="280"/>
      <c r="F689" s="56"/>
      <c r="G689" s="56"/>
      <c r="H689" s="56"/>
    </row>
    <row r="690">
      <c r="A690" s="56"/>
      <c r="B690" s="56"/>
      <c r="C690" s="56"/>
      <c r="D690" s="58"/>
      <c r="E690" s="280"/>
      <c r="F690" s="56"/>
      <c r="G690" s="56"/>
      <c r="H690" s="56"/>
    </row>
    <row r="691">
      <c r="A691" s="56"/>
      <c r="B691" s="56"/>
      <c r="C691" s="56"/>
      <c r="D691" s="58"/>
      <c r="E691" s="280"/>
      <c r="F691" s="56"/>
      <c r="G691" s="56"/>
      <c r="H691" s="56"/>
    </row>
    <row r="692">
      <c r="A692" s="56"/>
      <c r="B692" s="56"/>
      <c r="C692" s="56"/>
      <c r="D692" s="58"/>
      <c r="E692" s="280"/>
      <c r="F692" s="56"/>
      <c r="G692" s="56"/>
      <c r="H692" s="56"/>
    </row>
    <row r="693">
      <c r="A693" s="56"/>
      <c r="B693" s="56"/>
      <c r="C693" s="56"/>
      <c r="D693" s="58"/>
      <c r="E693" s="280"/>
      <c r="F693" s="56"/>
      <c r="G693" s="56"/>
      <c r="H693" s="56"/>
    </row>
    <row r="694">
      <c r="A694" s="56"/>
      <c r="B694" s="56"/>
      <c r="C694" s="56"/>
      <c r="D694" s="58"/>
      <c r="E694" s="280"/>
      <c r="F694" s="56"/>
      <c r="G694" s="56"/>
      <c r="H694" s="56"/>
    </row>
    <row r="695">
      <c r="A695" s="56"/>
      <c r="B695" s="56"/>
      <c r="C695" s="56"/>
      <c r="D695" s="58"/>
      <c r="E695" s="280"/>
      <c r="F695" s="56"/>
      <c r="G695" s="56"/>
      <c r="H695" s="56"/>
    </row>
    <row r="696">
      <c r="A696" s="56"/>
      <c r="B696" s="56"/>
      <c r="C696" s="56"/>
      <c r="D696" s="58"/>
      <c r="E696" s="280"/>
      <c r="F696" s="56"/>
      <c r="G696" s="56"/>
      <c r="H696" s="56"/>
    </row>
    <row r="697">
      <c r="A697" s="56"/>
      <c r="B697" s="56"/>
      <c r="C697" s="56"/>
      <c r="D697" s="58"/>
      <c r="E697" s="280"/>
      <c r="F697" s="56"/>
      <c r="G697" s="56"/>
      <c r="H697" s="56"/>
    </row>
    <row r="698">
      <c r="A698" s="56"/>
      <c r="B698" s="56"/>
      <c r="C698" s="56"/>
      <c r="D698" s="58"/>
      <c r="E698" s="280"/>
      <c r="F698" s="56"/>
      <c r="G698" s="56"/>
      <c r="H698" s="56"/>
    </row>
    <row r="699">
      <c r="A699" s="56"/>
      <c r="B699" s="56"/>
      <c r="C699" s="56"/>
      <c r="D699" s="58"/>
      <c r="E699" s="280"/>
      <c r="F699" s="56"/>
      <c r="G699" s="56"/>
      <c r="H699" s="56"/>
    </row>
    <row r="700">
      <c r="A700" s="56"/>
      <c r="B700" s="56"/>
      <c r="C700" s="56"/>
      <c r="D700" s="58"/>
      <c r="E700" s="280"/>
      <c r="F700" s="56"/>
      <c r="G700" s="56"/>
      <c r="H700" s="56"/>
    </row>
    <row r="701">
      <c r="A701" s="56"/>
      <c r="B701" s="56"/>
      <c r="C701" s="56"/>
      <c r="D701" s="58"/>
      <c r="E701" s="280"/>
      <c r="F701" s="56"/>
      <c r="G701" s="56"/>
      <c r="H701" s="56"/>
    </row>
    <row r="702">
      <c r="A702" s="56"/>
      <c r="B702" s="56"/>
      <c r="C702" s="56"/>
      <c r="D702" s="58"/>
      <c r="E702" s="280"/>
      <c r="F702" s="56"/>
      <c r="G702" s="56"/>
      <c r="H702" s="56"/>
    </row>
    <row r="703">
      <c r="A703" s="56"/>
      <c r="B703" s="56"/>
      <c r="C703" s="56"/>
      <c r="D703" s="58"/>
      <c r="E703" s="280"/>
      <c r="F703" s="56"/>
      <c r="G703" s="56"/>
      <c r="H703" s="56"/>
    </row>
    <row r="704">
      <c r="A704" s="56"/>
      <c r="B704" s="56"/>
      <c r="C704" s="56"/>
      <c r="D704" s="58"/>
      <c r="E704" s="280"/>
      <c r="F704" s="56"/>
      <c r="G704" s="56"/>
      <c r="H704" s="56"/>
    </row>
    <row r="705">
      <c r="A705" s="56"/>
      <c r="B705" s="56"/>
      <c r="C705" s="56"/>
      <c r="D705" s="58"/>
      <c r="E705" s="280"/>
      <c r="F705" s="56"/>
      <c r="G705" s="56"/>
      <c r="H705" s="56"/>
    </row>
    <row r="706">
      <c r="A706" s="56"/>
      <c r="B706" s="56"/>
      <c r="C706" s="56"/>
      <c r="D706" s="58"/>
      <c r="E706" s="280"/>
      <c r="F706" s="56"/>
      <c r="G706" s="56"/>
      <c r="H706" s="56"/>
    </row>
    <row r="707">
      <c r="A707" s="56"/>
      <c r="B707" s="56"/>
      <c r="C707" s="56"/>
      <c r="D707" s="58"/>
      <c r="E707" s="280"/>
      <c r="F707" s="56"/>
      <c r="G707" s="56"/>
      <c r="H707" s="56"/>
    </row>
    <row r="708">
      <c r="A708" s="56"/>
      <c r="B708" s="56"/>
      <c r="C708" s="56"/>
      <c r="D708" s="58"/>
      <c r="E708" s="280"/>
      <c r="F708" s="56"/>
      <c r="G708" s="56"/>
      <c r="H708" s="56"/>
    </row>
    <row r="709">
      <c r="A709" s="56"/>
      <c r="B709" s="56"/>
      <c r="C709" s="56"/>
      <c r="D709" s="58"/>
      <c r="E709" s="280"/>
      <c r="F709" s="56"/>
      <c r="G709" s="56"/>
      <c r="H709" s="56"/>
    </row>
    <row r="710">
      <c r="A710" s="56"/>
      <c r="B710" s="56"/>
      <c r="C710" s="56"/>
      <c r="D710" s="58"/>
      <c r="E710" s="280"/>
      <c r="F710" s="56"/>
      <c r="G710" s="56"/>
      <c r="H710" s="56"/>
    </row>
    <row r="711">
      <c r="A711" s="56"/>
      <c r="B711" s="56"/>
      <c r="C711" s="56"/>
      <c r="D711" s="58"/>
      <c r="E711" s="280"/>
      <c r="F711" s="56"/>
      <c r="G711" s="56"/>
      <c r="H711" s="56"/>
    </row>
    <row r="712">
      <c r="A712" s="56"/>
      <c r="B712" s="56"/>
      <c r="C712" s="56"/>
      <c r="D712" s="58"/>
      <c r="E712" s="280"/>
      <c r="F712" s="56"/>
      <c r="G712" s="56"/>
      <c r="H712" s="56"/>
    </row>
    <row r="713">
      <c r="A713" s="56"/>
      <c r="B713" s="56"/>
      <c r="C713" s="56"/>
      <c r="D713" s="58"/>
      <c r="E713" s="280"/>
      <c r="F713" s="56"/>
      <c r="G713" s="56"/>
      <c r="H713" s="56"/>
    </row>
    <row r="714">
      <c r="A714" s="56"/>
      <c r="B714" s="56"/>
      <c r="C714" s="56"/>
      <c r="D714" s="58"/>
      <c r="E714" s="280"/>
      <c r="F714" s="56"/>
      <c r="G714" s="56"/>
      <c r="H714" s="56"/>
    </row>
    <row r="715">
      <c r="A715" s="56"/>
      <c r="B715" s="56"/>
      <c r="C715" s="56"/>
      <c r="D715" s="58"/>
      <c r="E715" s="280"/>
      <c r="F715" s="56"/>
      <c r="G715" s="56"/>
      <c r="H715" s="56"/>
    </row>
    <row r="716">
      <c r="A716" s="56"/>
      <c r="B716" s="56"/>
      <c r="C716" s="56"/>
      <c r="D716" s="58"/>
      <c r="E716" s="280"/>
      <c r="F716" s="56"/>
      <c r="G716" s="56"/>
      <c r="H716" s="56"/>
    </row>
    <row r="717">
      <c r="A717" s="56"/>
      <c r="B717" s="56"/>
      <c r="C717" s="56"/>
      <c r="D717" s="58"/>
      <c r="E717" s="280"/>
      <c r="F717" s="56"/>
      <c r="G717" s="56"/>
      <c r="H717" s="56"/>
    </row>
    <row r="718">
      <c r="A718" s="56"/>
      <c r="B718" s="56"/>
      <c r="C718" s="56"/>
      <c r="D718" s="58"/>
      <c r="E718" s="280"/>
      <c r="F718" s="56"/>
      <c r="G718" s="56"/>
      <c r="H718" s="56"/>
    </row>
    <row r="719">
      <c r="A719" s="56"/>
      <c r="B719" s="56"/>
      <c r="C719" s="56"/>
      <c r="D719" s="58"/>
      <c r="E719" s="280"/>
      <c r="F719" s="56"/>
      <c r="G719" s="56"/>
      <c r="H719" s="56"/>
    </row>
    <row r="720">
      <c r="A720" s="56"/>
      <c r="B720" s="56"/>
      <c r="C720" s="56"/>
      <c r="D720" s="58"/>
      <c r="E720" s="280"/>
      <c r="F720" s="56"/>
      <c r="G720" s="56"/>
      <c r="H720" s="56"/>
    </row>
    <row r="721">
      <c r="A721" s="56"/>
      <c r="B721" s="56"/>
      <c r="C721" s="56"/>
      <c r="D721" s="58"/>
      <c r="E721" s="280"/>
      <c r="F721" s="56"/>
      <c r="G721" s="56"/>
      <c r="H721" s="56"/>
    </row>
    <row r="722">
      <c r="A722" s="56"/>
      <c r="B722" s="56"/>
      <c r="C722" s="56"/>
      <c r="D722" s="58"/>
      <c r="E722" s="280"/>
      <c r="F722" s="56"/>
      <c r="G722" s="56"/>
      <c r="H722" s="56"/>
    </row>
    <row r="723">
      <c r="A723" s="56"/>
      <c r="B723" s="56"/>
      <c r="C723" s="56"/>
      <c r="D723" s="58"/>
      <c r="E723" s="280"/>
      <c r="F723" s="56"/>
      <c r="G723" s="56"/>
      <c r="H723" s="56"/>
    </row>
    <row r="724">
      <c r="A724" s="56"/>
      <c r="B724" s="56"/>
      <c r="C724" s="56"/>
      <c r="D724" s="58"/>
      <c r="E724" s="280"/>
      <c r="F724" s="56"/>
      <c r="G724" s="56"/>
      <c r="H724" s="56"/>
    </row>
    <row r="725">
      <c r="A725" s="56"/>
      <c r="B725" s="56"/>
      <c r="C725" s="56"/>
      <c r="D725" s="58"/>
      <c r="E725" s="280"/>
      <c r="F725" s="56"/>
      <c r="G725" s="56"/>
      <c r="H725" s="56"/>
    </row>
    <row r="726">
      <c r="A726" s="56"/>
      <c r="B726" s="56"/>
      <c r="C726" s="56"/>
      <c r="D726" s="58"/>
      <c r="E726" s="280"/>
      <c r="F726" s="56"/>
      <c r="G726" s="56"/>
      <c r="H726" s="56"/>
    </row>
    <row r="727">
      <c r="A727" s="56"/>
      <c r="B727" s="56"/>
      <c r="C727" s="56"/>
      <c r="D727" s="58"/>
      <c r="E727" s="280"/>
      <c r="F727" s="56"/>
      <c r="G727" s="56"/>
      <c r="H727" s="56"/>
    </row>
    <row r="728">
      <c r="A728" s="56"/>
      <c r="B728" s="56"/>
      <c r="C728" s="56"/>
      <c r="D728" s="58"/>
      <c r="E728" s="280"/>
      <c r="F728" s="56"/>
      <c r="G728" s="56"/>
      <c r="H728" s="56"/>
    </row>
    <row r="729">
      <c r="A729" s="56"/>
      <c r="B729" s="56"/>
      <c r="C729" s="56"/>
      <c r="D729" s="58"/>
      <c r="E729" s="280"/>
      <c r="F729" s="56"/>
      <c r="G729" s="56"/>
      <c r="H729" s="56"/>
    </row>
    <row r="730">
      <c r="A730" s="56"/>
      <c r="B730" s="56"/>
      <c r="C730" s="56"/>
      <c r="D730" s="58"/>
      <c r="E730" s="280"/>
      <c r="F730" s="56"/>
      <c r="G730" s="56"/>
      <c r="H730" s="56"/>
    </row>
    <row r="731">
      <c r="A731" s="56"/>
      <c r="B731" s="56"/>
      <c r="C731" s="56"/>
      <c r="D731" s="58"/>
      <c r="E731" s="280"/>
      <c r="F731" s="56"/>
      <c r="G731" s="56"/>
      <c r="H731" s="56"/>
    </row>
    <row r="732">
      <c r="A732" s="56"/>
      <c r="B732" s="56"/>
      <c r="C732" s="56"/>
      <c r="D732" s="58"/>
      <c r="E732" s="280"/>
      <c r="F732" s="56"/>
      <c r="G732" s="56"/>
      <c r="H732" s="56"/>
    </row>
    <row r="733">
      <c r="A733" s="56"/>
      <c r="B733" s="56"/>
      <c r="C733" s="56"/>
      <c r="D733" s="58"/>
      <c r="E733" s="280"/>
      <c r="F733" s="56"/>
      <c r="G733" s="56"/>
      <c r="H733" s="56"/>
    </row>
    <row r="734">
      <c r="A734" s="56"/>
      <c r="B734" s="56"/>
      <c r="C734" s="56"/>
      <c r="D734" s="58"/>
      <c r="E734" s="280"/>
      <c r="F734" s="56"/>
      <c r="G734" s="56"/>
      <c r="H734" s="56"/>
    </row>
    <row r="735">
      <c r="A735" s="56"/>
      <c r="B735" s="56"/>
      <c r="C735" s="56"/>
      <c r="D735" s="58"/>
      <c r="E735" s="280"/>
      <c r="F735" s="56"/>
      <c r="G735" s="56"/>
      <c r="H735" s="56"/>
    </row>
    <row r="736">
      <c r="A736" s="56"/>
      <c r="B736" s="56"/>
      <c r="C736" s="56"/>
      <c r="D736" s="58"/>
      <c r="E736" s="280"/>
      <c r="F736" s="56"/>
      <c r="G736" s="56"/>
      <c r="H736" s="56"/>
    </row>
    <row r="737">
      <c r="A737" s="56"/>
      <c r="B737" s="56"/>
      <c r="C737" s="56"/>
      <c r="D737" s="58"/>
      <c r="E737" s="280"/>
      <c r="F737" s="56"/>
      <c r="G737" s="56"/>
      <c r="H737" s="56"/>
    </row>
    <row r="738">
      <c r="A738" s="56"/>
      <c r="B738" s="56"/>
      <c r="C738" s="56"/>
      <c r="D738" s="58"/>
      <c r="E738" s="280"/>
      <c r="F738" s="56"/>
      <c r="G738" s="56"/>
      <c r="H738" s="56"/>
    </row>
    <row r="739">
      <c r="A739" s="56"/>
      <c r="B739" s="56"/>
      <c r="C739" s="56"/>
      <c r="D739" s="58"/>
      <c r="E739" s="280"/>
      <c r="F739" s="56"/>
      <c r="G739" s="56"/>
      <c r="H739" s="56"/>
    </row>
    <row r="740">
      <c r="A740" s="56"/>
      <c r="B740" s="56"/>
      <c r="C740" s="56"/>
      <c r="D740" s="58"/>
      <c r="E740" s="280"/>
      <c r="F740" s="56"/>
      <c r="G740" s="56"/>
      <c r="H740" s="56"/>
    </row>
    <row r="741">
      <c r="A741" s="56"/>
      <c r="B741" s="56"/>
      <c r="C741" s="56"/>
      <c r="D741" s="58"/>
      <c r="E741" s="280"/>
      <c r="F741" s="56"/>
      <c r="G741" s="56"/>
      <c r="H741" s="56"/>
    </row>
    <row r="742">
      <c r="A742" s="56"/>
      <c r="B742" s="56"/>
      <c r="C742" s="56"/>
      <c r="D742" s="58"/>
      <c r="E742" s="280"/>
      <c r="F742" s="56"/>
      <c r="G742" s="56"/>
      <c r="H742" s="56"/>
    </row>
    <row r="743">
      <c r="A743" s="56"/>
      <c r="B743" s="56"/>
      <c r="C743" s="56"/>
      <c r="D743" s="58"/>
      <c r="E743" s="280"/>
      <c r="F743" s="56"/>
      <c r="G743" s="56"/>
      <c r="H743" s="56"/>
    </row>
    <row r="744">
      <c r="A744" s="56"/>
      <c r="B744" s="56"/>
      <c r="C744" s="56"/>
      <c r="D744" s="58"/>
      <c r="E744" s="280"/>
      <c r="F744" s="56"/>
      <c r="G744" s="56"/>
      <c r="H744" s="56"/>
    </row>
    <row r="745">
      <c r="A745" s="56"/>
      <c r="B745" s="56"/>
      <c r="C745" s="56"/>
      <c r="D745" s="58"/>
      <c r="E745" s="280"/>
      <c r="F745" s="56"/>
      <c r="G745" s="56"/>
      <c r="H745" s="56"/>
    </row>
    <row r="746">
      <c r="A746" s="56"/>
      <c r="B746" s="56"/>
      <c r="C746" s="56"/>
      <c r="D746" s="58"/>
      <c r="E746" s="280"/>
      <c r="F746" s="56"/>
      <c r="G746" s="56"/>
      <c r="H746" s="56"/>
    </row>
    <row r="747">
      <c r="A747" s="56"/>
      <c r="B747" s="56"/>
      <c r="C747" s="56"/>
      <c r="D747" s="58"/>
      <c r="E747" s="280"/>
      <c r="F747" s="56"/>
      <c r="G747" s="56"/>
      <c r="H747" s="56"/>
    </row>
    <row r="748">
      <c r="A748" s="56"/>
      <c r="B748" s="56"/>
      <c r="C748" s="56"/>
      <c r="D748" s="58"/>
      <c r="E748" s="280"/>
      <c r="F748" s="56"/>
      <c r="G748" s="56"/>
      <c r="H748" s="56"/>
    </row>
    <row r="749">
      <c r="A749" s="56"/>
      <c r="B749" s="56"/>
      <c r="C749" s="56"/>
      <c r="D749" s="58"/>
      <c r="E749" s="280"/>
      <c r="F749" s="56"/>
      <c r="G749" s="56"/>
      <c r="H749" s="56"/>
    </row>
    <row r="750">
      <c r="A750" s="56"/>
      <c r="B750" s="56"/>
      <c r="C750" s="56"/>
      <c r="D750" s="58"/>
      <c r="E750" s="280"/>
      <c r="F750" s="56"/>
      <c r="G750" s="56"/>
      <c r="H750" s="56"/>
    </row>
    <row r="751">
      <c r="A751" s="56"/>
      <c r="B751" s="56"/>
      <c r="C751" s="56"/>
      <c r="D751" s="58"/>
      <c r="E751" s="280"/>
      <c r="F751" s="56"/>
      <c r="G751" s="56"/>
      <c r="H751" s="56"/>
    </row>
    <row r="752">
      <c r="A752" s="56"/>
      <c r="B752" s="56"/>
      <c r="C752" s="56"/>
      <c r="D752" s="58"/>
      <c r="E752" s="280"/>
      <c r="F752" s="56"/>
      <c r="G752" s="56"/>
      <c r="H752" s="56"/>
    </row>
    <row r="753">
      <c r="A753" s="56"/>
      <c r="B753" s="56"/>
      <c r="C753" s="56"/>
      <c r="D753" s="58"/>
      <c r="E753" s="280"/>
      <c r="F753" s="56"/>
      <c r="G753" s="56"/>
      <c r="H753" s="56"/>
    </row>
    <row r="754">
      <c r="A754" s="56"/>
      <c r="B754" s="56"/>
      <c r="C754" s="56"/>
      <c r="D754" s="58"/>
      <c r="E754" s="280"/>
      <c r="F754" s="56"/>
      <c r="G754" s="56"/>
      <c r="H754" s="56"/>
    </row>
    <row r="755">
      <c r="A755" s="56"/>
      <c r="B755" s="56"/>
      <c r="C755" s="56"/>
      <c r="D755" s="58"/>
      <c r="E755" s="280"/>
      <c r="F755" s="56"/>
      <c r="G755" s="56"/>
      <c r="H755" s="56"/>
    </row>
    <row r="756">
      <c r="A756" s="56"/>
      <c r="B756" s="56"/>
      <c r="C756" s="56"/>
      <c r="D756" s="58"/>
      <c r="E756" s="280"/>
      <c r="F756" s="56"/>
      <c r="G756" s="56"/>
      <c r="H756" s="56"/>
    </row>
    <row r="757">
      <c r="A757" s="56"/>
      <c r="B757" s="56"/>
      <c r="C757" s="56"/>
      <c r="D757" s="58"/>
      <c r="E757" s="280"/>
      <c r="F757" s="56"/>
      <c r="G757" s="56"/>
      <c r="H757" s="56"/>
    </row>
    <row r="758">
      <c r="A758" s="56"/>
      <c r="B758" s="56"/>
      <c r="C758" s="56"/>
      <c r="D758" s="58"/>
      <c r="E758" s="280"/>
      <c r="F758" s="56"/>
      <c r="G758" s="56"/>
      <c r="H758" s="56"/>
    </row>
    <row r="759">
      <c r="A759" s="56"/>
      <c r="B759" s="56"/>
      <c r="C759" s="56"/>
      <c r="D759" s="58"/>
      <c r="E759" s="280"/>
      <c r="F759" s="56"/>
      <c r="G759" s="56"/>
      <c r="H759" s="56"/>
    </row>
    <row r="760">
      <c r="A760" s="56"/>
      <c r="B760" s="56"/>
      <c r="C760" s="56"/>
      <c r="D760" s="58"/>
      <c r="E760" s="280"/>
      <c r="F760" s="56"/>
      <c r="G760" s="56"/>
      <c r="H760" s="56"/>
    </row>
    <row r="761">
      <c r="A761" s="56"/>
      <c r="B761" s="56"/>
      <c r="C761" s="56"/>
      <c r="D761" s="58"/>
      <c r="E761" s="280"/>
      <c r="F761" s="56"/>
      <c r="G761" s="56"/>
      <c r="H761" s="56"/>
    </row>
    <row r="762">
      <c r="A762" s="56"/>
      <c r="B762" s="56"/>
      <c r="C762" s="56"/>
      <c r="D762" s="58"/>
      <c r="E762" s="280"/>
      <c r="F762" s="56"/>
      <c r="G762" s="56"/>
      <c r="H762" s="56"/>
    </row>
    <row r="763">
      <c r="A763" s="56"/>
      <c r="B763" s="56"/>
      <c r="C763" s="56"/>
      <c r="D763" s="58"/>
      <c r="E763" s="280"/>
      <c r="F763" s="56"/>
      <c r="G763" s="56"/>
      <c r="H763" s="56"/>
    </row>
    <row r="764">
      <c r="A764" s="56"/>
      <c r="B764" s="56"/>
      <c r="C764" s="56"/>
      <c r="D764" s="58"/>
      <c r="E764" s="280"/>
      <c r="F764" s="56"/>
      <c r="G764" s="56"/>
      <c r="H764" s="56"/>
    </row>
    <row r="765">
      <c r="A765" s="56"/>
      <c r="B765" s="56"/>
      <c r="C765" s="56"/>
      <c r="D765" s="58"/>
      <c r="E765" s="280"/>
      <c r="F765" s="56"/>
      <c r="G765" s="56"/>
      <c r="H765" s="56"/>
    </row>
    <row r="766">
      <c r="A766" s="56"/>
      <c r="B766" s="56"/>
      <c r="C766" s="56"/>
      <c r="D766" s="58"/>
      <c r="E766" s="280"/>
      <c r="F766" s="56"/>
      <c r="G766" s="56"/>
      <c r="H766" s="56"/>
    </row>
    <row r="767">
      <c r="A767" s="56"/>
      <c r="B767" s="56"/>
      <c r="C767" s="56"/>
      <c r="D767" s="58"/>
      <c r="E767" s="280"/>
      <c r="F767" s="56"/>
      <c r="G767" s="56"/>
      <c r="H767" s="56"/>
    </row>
    <row r="768">
      <c r="A768" s="56"/>
      <c r="B768" s="56"/>
      <c r="C768" s="56"/>
      <c r="D768" s="58"/>
      <c r="E768" s="280"/>
      <c r="F768" s="56"/>
      <c r="G768" s="56"/>
      <c r="H768" s="56"/>
    </row>
    <row r="769">
      <c r="A769" s="56"/>
      <c r="B769" s="56"/>
      <c r="C769" s="56"/>
      <c r="D769" s="58"/>
      <c r="E769" s="280"/>
      <c r="F769" s="56"/>
      <c r="G769" s="56"/>
      <c r="H769" s="56"/>
    </row>
    <row r="770">
      <c r="A770" s="56"/>
      <c r="B770" s="56"/>
      <c r="C770" s="56"/>
      <c r="D770" s="58"/>
      <c r="E770" s="280"/>
      <c r="F770" s="56"/>
      <c r="G770" s="56"/>
      <c r="H770" s="56"/>
    </row>
    <row r="771">
      <c r="A771" s="56"/>
      <c r="B771" s="56"/>
      <c r="C771" s="56"/>
      <c r="D771" s="58"/>
      <c r="E771" s="280"/>
      <c r="F771" s="56"/>
      <c r="G771" s="56"/>
      <c r="H771" s="56"/>
    </row>
    <row r="772">
      <c r="A772" s="56"/>
      <c r="B772" s="56"/>
      <c r="C772" s="56"/>
      <c r="D772" s="58"/>
      <c r="E772" s="280"/>
      <c r="F772" s="56"/>
      <c r="G772" s="56"/>
      <c r="H772" s="56"/>
    </row>
    <row r="773">
      <c r="A773" s="56"/>
      <c r="B773" s="56"/>
      <c r="C773" s="56"/>
      <c r="D773" s="58"/>
      <c r="E773" s="280"/>
      <c r="F773" s="56"/>
      <c r="G773" s="56"/>
      <c r="H773" s="56"/>
    </row>
    <row r="774">
      <c r="A774" s="56"/>
      <c r="B774" s="56"/>
      <c r="C774" s="56"/>
      <c r="D774" s="58"/>
      <c r="E774" s="280"/>
      <c r="F774" s="56"/>
      <c r="G774" s="56"/>
      <c r="H774" s="56"/>
    </row>
    <row r="775">
      <c r="A775" s="56"/>
      <c r="B775" s="56"/>
      <c r="C775" s="56"/>
      <c r="D775" s="58"/>
      <c r="E775" s="280"/>
      <c r="F775" s="56"/>
      <c r="G775" s="56"/>
      <c r="H775" s="56"/>
    </row>
    <row r="776">
      <c r="A776" s="56"/>
      <c r="B776" s="56"/>
      <c r="C776" s="56"/>
      <c r="D776" s="58"/>
      <c r="E776" s="280"/>
      <c r="F776" s="56"/>
      <c r="G776" s="56"/>
      <c r="H776" s="56"/>
    </row>
    <row r="777">
      <c r="A777" s="56"/>
      <c r="B777" s="56"/>
      <c r="C777" s="56"/>
      <c r="D777" s="58"/>
      <c r="E777" s="280"/>
      <c r="F777" s="56"/>
      <c r="G777" s="56"/>
      <c r="H777" s="56"/>
    </row>
    <row r="778">
      <c r="A778" s="56"/>
      <c r="B778" s="56"/>
      <c r="C778" s="56"/>
      <c r="D778" s="58"/>
      <c r="E778" s="280"/>
      <c r="F778" s="56"/>
      <c r="G778" s="56"/>
      <c r="H778" s="56"/>
    </row>
    <row r="779">
      <c r="A779" s="56"/>
      <c r="B779" s="56"/>
      <c r="C779" s="56"/>
      <c r="D779" s="58"/>
      <c r="E779" s="280"/>
      <c r="F779" s="56"/>
      <c r="G779" s="56"/>
      <c r="H779" s="56"/>
    </row>
    <row r="780">
      <c r="A780" s="56"/>
      <c r="B780" s="56"/>
      <c r="C780" s="56"/>
      <c r="D780" s="58"/>
      <c r="E780" s="280"/>
      <c r="F780" s="56"/>
      <c r="G780" s="56"/>
      <c r="H780" s="56"/>
    </row>
    <row r="781">
      <c r="A781" s="56"/>
      <c r="B781" s="56"/>
      <c r="C781" s="56"/>
      <c r="D781" s="58"/>
      <c r="E781" s="280"/>
      <c r="F781" s="56"/>
      <c r="G781" s="56"/>
      <c r="H781" s="56"/>
    </row>
    <row r="782">
      <c r="A782" s="56"/>
      <c r="B782" s="56"/>
      <c r="C782" s="56"/>
      <c r="D782" s="58"/>
      <c r="E782" s="280"/>
      <c r="F782" s="56"/>
      <c r="G782" s="56"/>
      <c r="H782" s="56"/>
    </row>
    <row r="783">
      <c r="A783" s="56"/>
      <c r="B783" s="56"/>
      <c r="C783" s="56"/>
      <c r="D783" s="58"/>
      <c r="E783" s="280"/>
      <c r="F783" s="56"/>
      <c r="G783" s="56"/>
      <c r="H783" s="56"/>
    </row>
    <row r="784">
      <c r="A784" s="56"/>
      <c r="B784" s="56"/>
      <c r="C784" s="56"/>
      <c r="D784" s="58"/>
      <c r="E784" s="280"/>
      <c r="F784" s="56"/>
      <c r="G784" s="56"/>
      <c r="H784" s="56"/>
    </row>
    <row r="785">
      <c r="A785" s="56"/>
      <c r="B785" s="56"/>
      <c r="C785" s="56"/>
      <c r="D785" s="58"/>
      <c r="E785" s="280"/>
      <c r="F785" s="56"/>
      <c r="G785" s="56"/>
      <c r="H785" s="56"/>
    </row>
    <row r="786">
      <c r="A786" s="56"/>
      <c r="B786" s="56"/>
      <c r="C786" s="56"/>
      <c r="D786" s="58"/>
      <c r="E786" s="280"/>
      <c r="F786" s="56"/>
      <c r="G786" s="56"/>
      <c r="H786" s="56"/>
    </row>
    <row r="787">
      <c r="A787" s="56"/>
      <c r="B787" s="56"/>
      <c r="C787" s="56"/>
      <c r="D787" s="58"/>
      <c r="E787" s="280"/>
      <c r="F787" s="56"/>
      <c r="G787" s="56"/>
      <c r="H787" s="56"/>
    </row>
    <row r="788">
      <c r="A788" s="56"/>
      <c r="B788" s="56"/>
      <c r="C788" s="56"/>
      <c r="D788" s="58"/>
      <c r="E788" s="280"/>
      <c r="F788" s="56"/>
      <c r="G788" s="56"/>
      <c r="H788" s="56"/>
    </row>
    <row r="789">
      <c r="A789" s="56"/>
      <c r="B789" s="56"/>
      <c r="C789" s="56"/>
      <c r="D789" s="58"/>
      <c r="E789" s="280"/>
      <c r="F789" s="56"/>
      <c r="G789" s="56"/>
      <c r="H789" s="56"/>
    </row>
    <row r="790">
      <c r="A790" s="56"/>
      <c r="B790" s="56"/>
      <c r="C790" s="56"/>
      <c r="D790" s="58"/>
      <c r="E790" s="280"/>
      <c r="F790" s="56"/>
      <c r="G790" s="56"/>
      <c r="H790" s="56"/>
    </row>
    <row r="791">
      <c r="A791" s="56"/>
      <c r="B791" s="56"/>
      <c r="C791" s="56"/>
      <c r="D791" s="58"/>
      <c r="E791" s="280"/>
      <c r="F791" s="56"/>
      <c r="G791" s="56"/>
      <c r="H791" s="56"/>
    </row>
    <row r="792">
      <c r="A792" s="56"/>
      <c r="B792" s="56"/>
      <c r="C792" s="56"/>
      <c r="D792" s="58"/>
      <c r="E792" s="280"/>
      <c r="F792" s="56"/>
      <c r="G792" s="56"/>
      <c r="H792" s="56"/>
    </row>
    <row r="793">
      <c r="A793" s="56"/>
      <c r="B793" s="56"/>
      <c r="C793" s="56"/>
      <c r="D793" s="58"/>
      <c r="E793" s="280"/>
      <c r="F793" s="56"/>
      <c r="G793" s="56"/>
      <c r="H793" s="56"/>
    </row>
    <row r="794">
      <c r="A794" s="56"/>
      <c r="B794" s="56"/>
      <c r="C794" s="56"/>
      <c r="D794" s="58"/>
      <c r="E794" s="280"/>
      <c r="F794" s="56"/>
      <c r="G794" s="56"/>
      <c r="H794" s="56"/>
    </row>
    <row r="795">
      <c r="A795" s="56"/>
      <c r="B795" s="56"/>
      <c r="C795" s="56"/>
      <c r="D795" s="58"/>
      <c r="E795" s="280"/>
      <c r="F795" s="56"/>
      <c r="G795" s="56"/>
      <c r="H795" s="56"/>
    </row>
    <row r="796">
      <c r="A796" s="56"/>
      <c r="B796" s="56"/>
      <c r="C796" s="56"/>
      <c r="D796" s="58"/>
      <c r="E796" s="280"/>
      <c r="F796" s="56"/>
      <c r="G796" s="56"/>
      <c r="H796" s="56"/>
    </row>
    <row r="797">
      <c r="A797" s="56"/>
      <c r="B797" s="56"/>
      <c r="C797" s="56"/>
      <c r="D797" s="58"/>
      <c r="E797" s="280"/>
      <c r="F797" s="56"/>
      <c r="G797" s="56"/>
      <c r="H797" s="56"/>
    </row>
    <row r="798">
      <c r="A798" s="56"/>
      <c r="B798" s="56"/>
      <c r="C798" s="56"/>
      <c r="D798" s="58"/>
      <c r="E798" s="280"/>
      <c r="F798" s="56"/>
      <c r="G798" s="56"/>
      <c r="H798" s="56"/>
    </row>
    <row r="799">
      <c r="A799" s="56"/>
      <c r="B799" s="56"/>
      <c r="C799" s="56"/>
      <c r="D799" s="58"/>
      <c r="E799" s="280"/>
      <c r="F799" s="56"/>
      <c r="G799" s="56"/>
      <c r="H799" s="56"/>
    </row>
    <row r="800">
      <c r="A800" s="56"/>
      <c r="B800" s="56"/>
      <c r="C800" s="56"/>
      <c r="D800" s="58"/>
      <c r="E800" s="280"/>
      <c r="F800" s="56"/>
      <c r="G800" s="56"/>
      <c r="H800" s="56"/>
    </row>
    <row r="801">
      <c r="A801" s="56"/>
      <c r="B801" s="56"/>
      <c r="C801" s="56"/>
      <c r="D801" s="58"/>
      <c r="E801" s="280"/>
      <c r="F801" s="56"/>
      <c r="G801" s="56"/>
      <c r="H801" s="56"/>
    </row>
    <row r="802">
      <c r="A802" s="56"/>
      <c r="B802" s="56"/>
      <c r="C802" s="56"/>
      <c r="D802" s="58"/>
      <c r="E802" s="280"/>
      <c r="F802" s="56"/>
      <c r="G802" s="56"/>
      <c r="H802" s="56"/>
    </row>
    <row r="803">
      <c r="A803" s="56"/>
      <c r="B803" s="56"/>
      <c r="C803" s="56"/>
      <c r="D803" s="58"/>
      <c r="E803" s="280"/>
      <c r="F803" s="56"/>
      <c r="G803" s="56"/>
      <c r="H803" s="56"/>
    </row>
    <row r="804">
      <c r="A804" s="56"/>
      <c r="B804" s="56"/>
      <c r="C804" s="56"/>
      <c r="D804" s="58"/>
      <c r="E804" s="280"/>
      <c r="F804" s="56"/>
      <c r="G804" s="56"/>
      <c r="H804" s="56"/>
    </row>
    <row r="805">
      <c r="A805" s="56"/>
      <c r="B805" s="56"/>
      <c r="C805" s="56"/>
      <c r="D805" s="58"/>
      <c r="E805" s="280"/>
      <c r="F805" s="56"/>
      <c r="G805" s="56"/>
      <c r="H805" s="56"/>
    </row>
    <row r="806">
      <c r="A806" s="56"/>
      <c r="B806" s="56"/>
      <c r="C806" s="56"/>
      <c r="D806" s="58"/>
      <c r="E806" s="280"/>
      <c r="F806" s="56"/>
      <c r="G806" s="56"/>
      <c r="H806" s="56"/>
    </row>
    <row r="807">
      <c r="A807" s="56"/>
      <c r="B807" s="56"/>
      <c r="C807" s="56"/>
      <c r="D807" s="58"/>
      <c r="E807" s="280"/>
      <c r="F807" s="56"/>
      <c r="G807" s="56"/>
      <c r="H807" s="56"/>
    </row>
    <row r="808">
      <c r="A808" s="56"/>
      <c r="B808" s="56"/>
      <c r="C808" s="56"/>
      <c r="D808" s="58"/>
      <c r="E808" s="280"/>
      <c r="F808" s="56"/>
      <c r="G808" s="56"/>
      <c r="H808" s="56"/>
    </row>
    <row r="809">
      <c r="A809" s="56"/>
      <c r="B809" s="56"/>
      <c r="C809" s="56"/>
      <c r="D809" s="58"/>
      <c r="E809" s="280"/>
      <c r="F809" s="56"/>
      <c r="G809" s="56"/>
      <c r="H809" s="56"/>
    </row>
    <row r="810">
      <c r="A810" s="56"/>
      <c r="B810" s="56"/>
      <c r="C810" s="56"/>
      <c r="D810" s="58"/>
      <c r="E810" s="280"/>
      <c r="F810" s="56"/>
      <c r="G810" s="56"/>
      <c r="H810" s="56"/>
    </row>
    <row r="811">
      <c r="A811" s="56"/>
      <c r="B811" s="56"/>
      <c r="C811" s="56"/>
      <c r="D811" s="58"/>
      <c r="E811" s="280"/>
      <c r="F811" s="56"/>
      <c r="G811" s="56"/>
      <c r="H811" s="56"/>
    </row>
    <row r="812">
      <c r="A812" s="56"/>
      <c r="B812" s="56"/>
      <c r="C812" s="56"/>
      <c r="D812" s="58"/>
      <c r="E812" s="280"/>
      <c r="F812" s="56"/>
      <c r="G812" s="56"/>
      <c r="H812" s="56"/>
    </row>
    <row r="813">
      <c r="A813" s="56"/>
      <c r="B813" s="56"/>
      <c r="C813" s="56"/>
      <c r="D813" s="58"/>
      <c r="E813" s="280"/>
      <c r="F813" s="56"/>
      <c r="G813" s="56"/>
      <c r="H813" s="56"/>
    </row>
    <row r="814">
      <c r="A814" s="56"/>
      <c r="B814" s="56"/>
      <c r="C814" s="56"/>
      <c r="D814" s="58"/>
      <c r="E814" s="280"/>
      <c r="F814" s="56"/>
      <c r="G814" s="56"/>
      <c r="H814" s="56"/>
    </row>
    <row r="815">
      <c r="A815" s="56"/>
      <c r="B815" s="56"/>
      <c r="C815" s="56"/>
      <c r="D815" s="58"/>
      <c r="E815" s="280"/>
      <c r="F815" s="56"/>
      <c r="G815" s="56"/>
      <c r="H815" s="56"/>
    </row>
    <row r="816">
      <c r="A816" s="56"/>
      <c r="B816" s="56"/>
      <c r="C816" s="56"/>
      <c r="D816" s="58"/>
      <c r="E816" s="280"/>
      <c r="F816" s="56"/>
      <c r="G816" s="56"/>
      <c r="H816" s="56"/>
    </row>
    <row r="817">
      <c r="A817" s="56"/>
      <c r="B817" s="56"/>
      <c r="C817" s="56"/>
      <c r="D817" s="58"/>
      <c r="E817" s="280"/>
      <c r="F817" s="56"/>
      <c r="G817" s="56"/>
      <c r="H817" s="56"/>
    </row>
    <row r="818">
      <c r="A818" s="56"/>
      <c r="B818" s="56"/>
      <c r="C818" s="56"/>
      <c r="D818" s="58"/>
      <c r="E818" s="280"/>
      <c r="F818" s="56"/>
      <c r="G818" s="56"/>
      <c r="H818" s="56"/>
    </row>
    <row r="819">
      <c r="A819" s="56"/>
      <c r="B819" s="56"/>
      <c r="C819" s="56"/>
      <c r="D819" s="58"/>
      <c r="E819" s="280"/>
      <c r="F819" s="56"/>
      <c r="G819" s="56"/>
      <c r="H819" s="56"/>
    </row>
    <row r="820">
      <c r="A820" s="56"/>
      <c r="B820" s="56"/>
      <c r="C820" s="56"/>
      <c r="D820" s="58"/>
      <c r="E820" s="280"/>
      <c r="F820" s="56"/>
      <c r="G820" s="56"/>
      <c r="H820" s="56"/>
    </row>
    <row r="821">
      <c r="A821" s="56"/>
      <c r="B821" s="56"/>
      <c r="C821" s="56"/>
      <c r="D821" s="58"/>
      <c r="E821" s="280"/>
      <c r="F821" s="56"/>
      <c r="G821" s="56"/>
      <c r="H821" s="56"/>
    </row>
    <row r="822">
      <c r="A822" s="56"/>
      <c r="B822" s="56"/>
      <c r="C822" s="56"/>
      <c r="D822" s="58"/>
      <c r="E822" s="280"/>
      <c r="F822" s="56"/>
      <c r="G822" s="56"/>
      <c r="H822" s="56"/>
    </row>
    <row r="823">
      <c r="A823" s="56"/>
      <c r="B823" s="56"/>
      <c r="C823" s="56"/>
      <c r="D823" s="58"/>
      <c r="E823" s="280"/>
      <c r="F823" s="56"/>
      <c r="G823" s="56"/>
      <c r="H823" s="56"/>
    </row>
    <row r="824">
      <c r="A824" s="56"/>
      <c r="B824" s="56"/>
      <c r="C824" s="56"/>
      <c r="D824" s="58"/>
      <c r="E824" s="280"/>
      <c r="F824" s="56"/>
      <c r="G824" s="56"/>
      <c r="H824" s="56"/>
    </row>
    <row r="825">
      <c r="A825" s="56"/>
      <c r="B825" s="56"/>
      <c r="C825" s="56"/>
      <c r="D825" s="58"/>
      <c r="E825" s="280"/>
      <c r="F825" s="56"/>
      <c r="G825" s="56"/>
      <c r="H825" s="56"/>
    </row>
    <row r="826">
      <c r="A826" s="56"/>
      <c r="B826" s="56"/>
      <c r="C826" s="56"/>
      <c r="D826" s="58"/>
      <c r="E826" s="280"/>
      <c r="F826" s="56"/>
      <c r="G826" s="56"/>
      <c r="H826" s="56"/>
    </row>
    <row r="827">
      <c r="A827" s="56"/>
      <c r="B827" s="56"/>
      <c r="C827" s="56"/>
      <c r="D827" s="58"/>
      <c r="E827" s="280"/>
      <c r="F827" s="56"/>
      <c r="G827" s="56"/>
      <c r="H827" s="56"/>
    </row>
    <row r="828">
      <c r="A828" s="56"/>
      <c r="B828" s="56"/>
      <c r="C828" s="56"/>
      <c r="D828" s="58"/>
      <c r="E828" s="280"/>
      <c r="F828" s="56"/>
      <c r="G828" s="56"/>
      <c r="H828" s="56"/>
    </row>
    <row r="829">
      <c r="A829" s="56"/>
      <c r="B829" s="56"/>
      <c r="C829" s="56"/>
      <c r="D829" s="58"/>
      <c r="E829" s="280"/>
      <c r="F829" s="56"/>
      <c r="G829" s="56"/>
      <c r="H829" s="56"/>
    </row>
    <row r="830">
      <c r="A830" s="56"/>
      <c r="B830" s="56"/>
      <c r="C830" s="56"/>
      <c r="D830" s="58"/>
      <c r="E830" s="280"/>
      <c r="F830" s="56"/>
      <c r="G830" s="56"/>
      <c r="H830" s="56"/>
    </row>
    <row r="831">
      <c r="A831" s="56"/>
      <c r="B831" s="56"/>
      <c r="C831" s="56"/>
      <c r="D831" s="58"/>
      <c r="E831" s="280"/>
      <c r="F831" s="56"/>
      <c r="G831" s="56"/>
      <c r="H831" s="56"/>
    </row>
    <row r="832">
      <c r="A832" s="56"/>
      <c r="B832" s="56"/>
      <c r="C832" s="56"/>
      <c r="D832" s="58"/>
      <c r="E832" s="280"/>
      <c r="F832" s="56"/>
      <c r="G832" s="56"/>
      <c r="H832" s="56"/>
    </row>
    <row r="833">
      <c r="A833" s="56"/>
      <c r="B833" s="56"/>
      <c r="C833" s="56"/>
      <c r="D833" s="58"/>
      <c r="E833" s="280"/>
      <c r="F833" s="56"/>
      <c r="G833" s="56"/>
      <c r="H833" s="56"/>
    </row>
    <row r="834">
      <c r="A834" s="56"/>
      <c r="B834" s="56"/>
      <c r="C834" s="56"/>
      <c r="D834" s="58"/>
      <c r="E834" s="280"/>
      <c r="F834" s="56"/>
      <c r="G834" s="56"/>
      <c r="H834" s="56"/>
    </row>
    <row r="835">
      <c r="A835" s="56"/>
      <c r="B835" s="56"/>
      <c r="C835" s="56"/>
      <c r="D835" s="58"/>
      <c r="E835" s="280"/>
      <c r="F835" s="56"/>
      <c r="G835" s="56"/>
      <c r="H835" s="56"/>
    </row>
    <row r="836">
      <c r="A836" s="56"/>
      <c r="B836" s="56"/>
      <c r="C836" s="56"/>
      <c r="D836" s="58"/>
      <c r="E836" s="280"/>
      <c r="F836" s="56"/>
      <c r="G836" s="56"/>
      <c r="H836" s="56"/>
    </row>
    <row r="837">
      <c r="A837" s="56"/>
      <c r="B837" s="56"/>
      <c r="C837" s="56"/>
      <c r="D837" s="58"/>
      <c r="E837" s="280"/>
      <c r="F837" s="56"/>
      <c r="G837" s="56"/>
      <c r="H837" s="56"/>
    </row>
    <row r="838">
      <c r="A838" s="56"/>
      <c r="B838" s="56"/>
      <c r="C838" s="56"/>
      <c r="D838" s="58"/>
      <c r="E838" s="280"/>
      <c r="F838" s="56"/>
      <c r="G838" s="56"/>
      <c r="H838" s="56"/>
    </row>
    <row r="839">
      <c r="A839" s="56"/>
      <c r="B839" s="56"/>
      <c r="C839" s="56"/>
      <c r="D839" s="58"/>
      <c r="E839" s="280"/>
      <c r="F839" s="56"/>
      <c r="G839" s="56"/>
      <c r="H839" s="56"/>
    </row>
    <row r="840">
      <c r="A840" s="56"/>
      <c r="B840" s="56"/>
      <c r="C840" s="56"/>
      <c r="D840" s="58"/>
      <c r="E840" s="280"/>
      <c r="F840" s="56"/>
      <c r="G840" s="56"/>
      <c r="H840" s="56"/>
    </row>
    <row r="841">
      <c r="A841" s="56"/>
      <c r="B841" s="56"/>
      <c r="C841" s="56"/>
      <c r="D841" s="58"/>
      <c r="E841" s="280"/>
      <c r="F841" s="56"/>
      <c r="G841" s="56"/>
      <c r="H841" s="56"/>
    </row>
    <row r="842">
      <c r="A842" s="56"/>
      <c r="B842" s="56"/>
      <c r="C842" s="56"/>
      <c r="D842" s="58"/>
      <c r="E842" s="280"/>
      <c r="F842" s="56"/>
      <c r="G842" s="56"/>
      <c r="H842" s="56"/>
    </row>
    <row r="843">
      <c r="A843" s="56"/>
      <c r="B843" s="56"/>
      <c r="C843" s="56"/>
      <c r="D843" s="58"/>
      <c r="E843" s="280"/>
      <c r="F843" s="56"/>
      <c r="G843" s="56"/>
      <c r="H843" s="56"/>
    </row>
    <row r="844">
      <c r="A844" s="56"/>
      <c r="B844" s="56"/>
      <c r="C844" s="56"/>
      <c r="D844" s="58"/>
      <c r="E844" s="280"/>
      <c r="F844" s="56"/>
      <c r="G844" s="56"/>
      <c r="H844" s="56"/>
    </row>
    <row r="845">
      <c r="A845" s="56"/>
      <c r="B845" s="56"/>
      <c r="C845" s="56"/>
      <c r="D845" s="58"/>
      <c r="E845" s="280"/>
      <c r="F845" s="56"/>
      <c r="G845" s="56"/>
      <c r="H845" s="56"/>
    </row>
    <row r="846">
      <c r="A846" s="56"/>
      <c r="B846" s="56"/>
      <c r="C846" s="56"/>
      <c r="D846" s="58"/>
      <c r="E846" s="280"/>
      <c r="F846" s="56"/>
      <c r="G846" s="56"/>
      <c r="H846" s="56"/>
    </row>
    <row r="847">
      <c r="A847" s="56"/>
      <c r="B847" s="56"/>
      <c r="C847" s="56"/>
      <c r="D847" s="58"/>
      <c r="E847" s="280"/>
      <c r="F847" s="56"/>
      <c r="G847" s="56"/>
      <c r="H847" s="56"/>
    </row>
    <row r="848">
      <c r="A848" s="56"/>
      <c r="B848" s="56"/>
      <c r="C848" s="56"/>
      <c r="D848" s="58"/>
      <c r="E848" s="280"/>
      <c r="F848" s="56"/>
      <c r="G848" s="56"/>
      <c r="H848" s="56"/>
    </row>
    <row r="849">
      <c r="A849" s="56"/>
      <c r="B849" s="56"/>
      <c r="C849" s="56"/>
      <c r="D849" s="58"/>
      <c r="E849" s="280"/>
      <c r="F849" s="56"/>
      <c r="G849" s="56"/>
      <c r="H849" s="56"/>
    </row>
    <row r="850">
      <c r="A850" s="56"/>
      <c r="B850" s="56"/>
      <c r="C850" s="56"/>
      <c r="D850" s="58"/>
      <c r="E850" s="280"/>
      <c r="F850" s="56"/>
      <c r="G850" s="56"/>
      <c r="H850" s="56"/>
    </row>
    <row r="851">
      <c r="A851" s="56"/>
      <c r="B851" s="56"/>
      <c r="C851" s="56"/>
      <c r="D851" s="58"/>
      <c r="E851" s="280"/>
      <c r="F851" s="56"/>
      <c r="G851" s="56"/>
      <c r="H851" s="56"/>
    </row>
    <row r="852">
      <c r="A852" s="56"/>
      <c r="B852" s="56"/>
      <c r="C852" s="56"/>
      <c r="D852" s="58"/>
      <c r="E852" s="280"/>
      <c r="F852" s="56"/>
      <c r="G852" s="56"/>
      <c r="H852" s="56"/>
    </row>
    <row r="853">
      <c r="A853" s="56"/>
      <c r="B853" s="56"/>
      <c r="C853" s="56"/>
      <c r="D853" s="58"/>
      <c r="E853" s="280"/>
      <c r="F853" s="56"/>
      <c r="G853" s="56"/>
      <c r="H853" s="56"/>
    </row>
    <row r="854">
      <c r="A854" s="56"/>
      <c r="B854" s="56"/>
      <c r="C854" s="56"/>
      <c r="D854" s="58"/>
      <c r="E854" s="280"/>
      <c r="F854" s="56"/>
      <c r="G854" s="56"/>
      <c r="H854" s="56"/>
    </row>
    <row r="855">
      <c r="A855" s="56"/>
      <c r="B855" s="56"/>
      <c r="C855" s="56"/>
      <c r="D855" s="58"/>
      <c r="E855" s="280"/>
      <c r="F855" s="56"/>
      <c r="G855" s="56"/>
      <c r="H855" s="56"/>
    </row>
    <row r="856">
      <c r="A856" s="56"/>
      <c r="B856" s="56"/>
      <c r="C856" s="56"/>
      <c r="D856" s="58"/>
      <c r="E856" s="280"/>
      <c r="F856" s="56"/>
      <c r="G856" s="56"/>
      <c r="H856" s="56"/>
    </row>
    <row r="857">
      <c r="A857" s="56"/>
      <c r="B857" s="56"/>
      <c r="C857" s="56"/>
      <c r="D857" s="58"/>
      <c r="E857" s="280"/>
      <c r="F857" s="56"/>
      <c r="G857" s="56"/>
      <c r="H857" s="56"/>
    </row>
    <row r="858">
      <c r="A858" s="56"/>
      <c r="B858" s="56"/>
      <c r="C858" s="56"/>
      <c r="D858" s="58"/>
      <c r="E858" s="280"/>
      <c r="F858" s="56"/>
      <c r="G858" s="56"/>
      <c r="H858" s="56"/>
    </row>
    <row r="859">
      <c r="A859" s="56"/>
      <c r="B859" s="56"/>
      <c r="C859" s="56"/>
      <c r="D859" s="58"/>
      <c r="E859" s="280"/>
      <c r="F859" s="56"/>
      <c r="G859" s="56"/>
      <c r="H859" s="56"/>
    </row>
    <row r="860">
      <c r="A860" s="56"/>
      <c r="B860" s="56"/>
      <c r="C860" s="56"/>
      <c r="D860" s="58"/>
      <c r="E860" s="280"/>
      <c r="F860" s="56"/>
      <c r="G860" s="56"/>
      <c r="H860" s="56"/>
    </row>
    <row r="861">
      <c r="A861" s="56"/>
      <c r="B861" s="56"/>
      <c r="C861" s="56"/>
      <c r="D861" s="58"/>
      <c r="E861" s="280"/>
      <c r="F861" s="56"/>
      <c r="G861" s="56"/>
      <c r="H861" s="56"/>
    </row>
    <row r="862">
      <c r="A862" s="56"/>
      <c r="B862" s="56"/>
      <c r="C862" s="56"/>
      <c r="D862" s="58"/>
      <c r="E862" s="280"/>
      <c r="F862" s="56"/>
      <c r="G862" s="56"/>
      <c r="H862" s="56"/>
    </row>
    <row r="863">
      <c r="A863" s="56"/>
      <c r="B863" s="56"/>
      <c r="C863" s="56"/>
      <c r="D863" s="58"/>
      <c r="E863" s="280"/>
      <c r="F863" s="56"/>
      <c r="G863" s="56"/>
      <c r="H863" s="56"/>
    </row>
    <row r="864">
      <c r="A864" s="56"/>
      <c r="B864" s="56"/>
      <c r="C864" s="56"/>
      <c r="D864" s="58"/>
      <c r="E864" s="280"/>
      <c r="F864" s="56"/>
      <c r="G864" s="56"/>
      <c r="H864" s="56"/>
    </row>
    <row r="865">
      <c r="A865" s="56"/>
      <c r="B865" s="56"/>
      <c r="C865" s="56"/>
      <c r="D865" s="58"/>
      <c r="E865" s="280"/>
      <c r="F865" s="56"/>
      <c r="G865" s="56"/>
      <c r="H865" s="56"/>
    </row>
    <row r="866">
      <c r="A866" s="56"/>
      <c r="B866" s="56"/>
      <c r="C866" s="56"/>
      <c r="D866" s="58"/>
      <c r="E866" s="280"/>
      <c r="F866" s="56"/>
      <c r="G866" s="56"/>
      <c r="H866" s="56"/>
    </row>
    <row r="867">
      <c r="A867" s="56"/>
      <c r="B867" s="56"/>
      <c r="C867" s="56"/>
      <c r="D867" s="58"/>
      <c r="E867" s="280"/>
      <c r="F867" s="56"/>
      <c r="G867" s="56"/>
      <c r="H867" s="56"/>
    </row>
    <row r="868">
      <c r="A868" s="56"/>
      <c r="B868" s="56"/>
      <c r="C868" s="56"/>
      <c r="D868" s="58"/>
      <c r="E868" s="280"/>
      <c r="F868" s="56"/>
      <c r="G868" s="56"/>
      <c r="H868" s="56"/>
    </row>
    <row r="869">
      <c r="A869" s="56"/>
      <c r="B869" s="56"/>
      <c r="C869" s="56"/>
      <c r="D869" s="58"/>
      <c r="E869" s="280"/>
      <c r="F869" s="56"/>
      <c r="G869" s="56"/>
      <c r="H869" s="56"/>
    </row>
    <row r="870">
      <c r="A870" s="56"/>
      <c r="B870" s="56"/>
      <c r="C870" s="56"/>
      <c r="D870" s="58"/>
      <c r="E870" s="280"/>
      <c r="F870" s="56"/>
      <c r="G870" s="56"/>
      <c r="H870" s="56"/>
    </row>
    <row r="871">
      <c r="A871" s="56"/>
      <c r="B871" s="56"/>
      <c r="C871" s="56"/>
      <c r="D871" s="58"/>
      <c r="E871" s="280"/>
      <c r="F871" s="56"/>
      <c r="G871" s="56"/>
      <c r="H871" s="56"/>
    </row>
    <row r="872">
      <c r="A872" s="56"/>
      <c r="B872" s="56"/>
      <c r="C872" s="56"/>
      <c r="D872" s="58"/>
      <c r="E872" s="280"/>
      <c r="F872" s="56"/>
      <c r="G872" s="56"/>
      <c r="H872" s="56"/>
    </row>
    <row r="873">
      <c r="A873" s="56"/>
      <c r="B873" s="56"/>
      <c r="C873" s="56"/>
      <c r="D873" s="58"/>
      <c r="E873" s="280"/>
      <c r="F873" s="56"/>
      <c r="G873" s="56"/>
      <c r="H873" s="56"/>
    </row>
    <row r="874">
      <c r="A874" s="56"/>
      <c r="B874" s="56"/>
      <c r="C874" s="56"/>
      <c r="D874" s="58"/>
      <c r="E874" s="280"/>
      <c r="F874" s="56"/>
      <c r="G874" s="56"/>
      <c r="H874" s="56"/>
    </row>
    <row r="875">
      <c r="A875" s="56"/>
      <c r="B875" s="56"/>
      <c r="C875" s="56"/>
      <c r="D875" s="58"/>
      <c r="E875" s="280"/>
      <c r="F875" s="56"/>
      <c r="G875" s="56"/>
      <c r="H875" s="56"/>
    </row>
    <row r="876">
      <c r="A876" s="56"/>
      <c r="B876" s="56"/>
      <c r="C876" s="56"/>
      <c r="D876" s="58"/>
      <c r="E876" s="280"/>
      <c r="F876" s="56"/>
      <c r="G876" s="56"/>
      <c r="H876" s="56"/>
    </row>
    <row r="877">
      <c r="A877" s="56"/>
      <c r="B877" s="56"/>
      <c r="C877" s="56"/>
      <c r="D877" s="58"/>
      <c r="E877" s="280"/>
      <c r="F877" s="56"/>
      <c r="G877" s="56"/>
      <c r="H877" s="56"/>
    </row>
    <row r="878">
      <c r="A878" s="56"/>
      <c r="B878" s="56"/>
      <c r="C878" s="56"/>
      <c r="D878" s="58"/>
      <c r="E878" s="280"/>
      <c r="F878" s="56"/>
      <c r="G878" s="56"/>
      <c r="H878" s="56"/>
    </row>
    <row r="879">
      <c r="A879" s="56"/>
      <c r="B879" s="56"/>
      <c r="C879" s="56"/>
      <c r="D879" s="58"/>
      <c r="E879" s="280"/>
      <c r="F879" s="56"/>
      <c r="G879" s="56"/>
      <c r="H879" s="56"/>
    </row>
    <row r="880">
      <c r="A880" s="56"/>
      <c r="B880" s="56"/>
      <c r="C880" s="56"/>
      <c r="D880" s="58"/>
      <c r="E880" s="280"/>
      <c r="F880" s="56"/>
      <c r="G880" s="56"/>
      <c r="H880" s="56"/>
    </row>
    <row r="881">
      <c r="A881" s="56"/>
      <c r="B881" s="56"/>
      <c r="C881" s="56"/>
      <c r="D881" s="58"/>
      <c r="E881" s="280"/>
      <c r="F881" s="56"/>
      <c r="G881" s="56"/>
      <c r="H881" s="56"/>
    </row>
    <row r="882">
      <c r="A882" s="56"/>
      <c r="B882" s="56"/>
      <c r="C882" s="56"/>
      <c r="D882" s="58"/>
      <c r="E882" s="280"/>
      <c r="F882" s="56"/>
      <c r="G882" s="56"/>
      <c r="H882" s="56"/>
    </row>
    <row r="883">
      <c r="A883" s="56"/>
      <c r="B883" s="56"/>
      <c r="C883" s="56"/>
      <c r="D883" s="58"/>
      <c r="E883" s="280"/>
      <c r="F883" s="56"/>
      <c r="G883" s="56"/>
      <c r="H883" s="56"/>
    </row>
    <row r="884">
      <c r="A884" s="56"/>
      <c r="B884" s="56"/>
      <c r="C884" s="56"/>
      <c r="D884" s="58"/>
      <c r="E884" s="280"/>
      <c r="F884" s="56"/>
      <c r="G884" s="56"/>
      <c r="H884" s="56"/>
    </row>
    <row r="885">
      <c r="A885" s="56"/>
      <c r="B885" s="56"/>
      <c r="C885" s="56"/>
      <c r="D885" s="58"/>
      <c r="E885" s="280"/>
      <c r="F885" s="56"/>
      <c r="G885" s="56"/>
      <c r="H885" s="56"/>
    </row>
    <row r="886">
      <c r="A886" s="56"/>
      <c r="B886" s="56"/>
      <c r="C886" s="56"/>
      <c r="D886" s="58"/>
      <c r="E886" s="280"/>
      <c r="F886" s="56"/>
      <c r="G886" s="56"/>
      <c r="H886" s="56"/>
    </row>
    <row r="887">
      <c r="A887" s="56"/>
      <c r="B887" s="56"/>
      <c r="C887" s="56"/>
      <c r="D887" s="58"/>
      <c r="E887" s="280"/>
      <c r="F887" s="56"/>
      <c r="G887" s="56"/>
      <c r="H887" s="56"/>
    </row>
    <row r="888">
      <c r="A888" s="56"/>
      <c r="B888" s="56"/>
      <c r="C888" s="56"/>
      <c r="D888" s="58"/>
      <c r="E888" s="280"/>
      <c r="F888" s="56"/>
      <c r="G888" s="56"/>
      <c r="H888" s="56"/>
    </row>
    <row r="889">
      <c r="A889" s="56"/>
      <c r="B889" s="56"/>
      <c r="C889" s="56"/>
      <c r="D889" s="58"/>
      <c r="E889" s="280"/>
      <c r="F889" s="56"/>
      <c r="G889" s="56"/>
      <c r="H889" s="56"/>
    </row>
    <row r="890">
      <c r="A890" s="56"/>
      <c r="B890" s="56"/>
      <c r="C890" s="56"/>
      <c r="D890" s="58"/>
      <c r="E890" s="280"/>
      <c r="F890" s="56"/>
      <c r="G890" s="56"/>
      <c r="H890" s="56"/>
    </row>
    <row r="891">
      <c r="A891" s="56"/>
      <c r="B891" s="56"/>
      <c r="C891" s="56"/>
      <c r="D891" s="58"/>
      <c r="E891" s="280"/>
      <c r="F891" s="56"/>
      <c r="G891" s="56"/>
      <c r="H891" s="56"/>
    </row>
    <row r="892">
      <c r="A892" s="56"/>
      <c r="B892" s="56"/>
      <c r="C892" s="56"/>
      <c r="D892" s="58"/>
      <c r="E892" s="280"/>
      <c r="F892" s="56"/>
      <c r="G892" s="56"/>
      <c r="H892" s="56"/>
    </row>
    <row r="893">
      <c r="A893" s="56"/>
      <c r="B893" s="56"/>
      <c r="C893" s="56"/>
      <c r="D893" s="58"/>
      <c r="E893" s="280"/>
      <c r="F893" s="56"/>
      <c r="G893" s="56"/>
      <c r="H893" s="56"/>
    </row>
    <row r="894">
      <c r="A894" s="56"/>
      <c r="B894" s="56"/>
      <c r="C894" s="56"/>
      <c r="D894" s="58"/>
      <c r="E894" s="280"/>
      <c r="F894" s="56"/>
      <c r="G894" s="56"/>
      <c r="H894" s="56"/>
    </row>
    <row r="895">
      <c r="A895" s="56"/>
      <c r="B895" s="56"/>
      <c r="C895" s="56"/>
      <c r="D895" s="58"/>
      <c r="E895" s="280"/>
      <c r="F895" s="56"/>
      <c r="G895" s="56"/>
      <c r="H895" s="56"/>
    </row>
    <row r="896">
      <c r="A896" s="56"/>
      <c r="B896" s="56"/>
      <c r="C896" s="56"/>
      <c r="D896" s="58"/>
      <c r="E896" s="280"/>
      <c r="F896" s="56"/>
      <c r="G896" s="56"/>
      <c r="H896" s="56"/>
    </row>
    <row r="897">
      <c r="A897" s="56"/>
      <c r="B897" s="56"/>
      <c r="C897" s="56"/>
      <c r="D897" s="58"/>
      <c r="E897" s="280"/>
      <c r="F897" s="56"/>
      <c r="G897" s="56"/>
      <c r="H897" s="56"/>
    </row>
    <row r="898">
      <c r="A898" s="56"/>
      <c r="B898" s="56"/>
      <c r="C898" s="56"/>
      <c r="D898" s="58"/>
      <c r="E898" s="280"/>
      <c r="F898" s="56"/>
      <c r="G898" s="56"/>
      <c r="H898" s="56"/>
    </row>
    <row r="899">
      <c r="A899" s="56"/>
      <c r="B899" s="56"/>
      <c r="C899" s="56"/>
      <c r="D899" s="58"/>
      <c r="E899" s="280"/>
      <c r="F899" s="56"/>
      <c r="G899" s="56"/>
      <c r="H899" s="56"/>
    </row>
    <row r="900">
      <c r="A900" s="56"/>
      <c r="B900" s="56"/>
      <c r="C900" s="56"/>
      <c r="D900" s="58"/>
      <c r="E900" s="280"/>
      <c r="F900" s="56"/>
      <c r="G900" s="56"/>
      <c r="H900" s="56"/>
    </row>
    <row r="901">
      <c r="A901" s="56"/>
      <c r="B901" s="56"/>
      <c r="C901" s="56"/>
      <c r="D901" s="58"/>
      <c r="E901" s="280"/>
      <c r="F901" s="56"/>
      <c r="G901" s="56"/>
      <c r="H901" s="56"/>
    </row>
    <row r="902">
      <c r="A902" s="56"/>
      <c r="B902" s="56"/>
      <c r="C902" s="56"/>
      <c r="D902" s="58"/>
      <c r="E902" s="280"/>
      <c r="F902" s="56"/>
      <c r="G902" s="56"/>
      <c r="H902" s="56"/>
    </row>
    <row r="903">
      <c r="A903" s="56"/>
      <c r="B903" s="56"/>
      <c r="C903" s="56"/>
      <c r="D903" s="58"/>
      <c r="E903" s="280"/>
      <c r="F903" s="56"/>
      <c r="G903" s="56"/>
      <c r="H903" s="56"/>
    </row>
    <row r="904">
      <c r="A904" s="56"/>
      <c r="B904" s="56"/>
      <c r="C904" s="56"/>
      <c r="D904" s="58"/>
      <c r="E904" s="280"/>
      <c r="F904" s="56"/>
      <c r="G904" s="56"/>
      <c r="H904" s="56"/>
    </row>
    <row r="905">
      <c r="A905" s="56"/>
      <c r="B905" s="56"/>
      <c r="C905" s="56"/>
      <c r="D905" s="58"/>
      <c r="E905" s="280"/>
      <c r="F905" s="56"/>
      <c r="G905" s="56"/>
      <c r="H905" s="56"/>
    </row>
    <row r="906">
      <c r="A906" s="56"/>
      <c r="B906" s="56"/>
      <c r="C906" s="56"/>
      <c r="D906" s="58"/>
      <c r="E906" s="280"/>
      <c r="F906" s="56"/>
      <c r="G906" s="56"/>
      <c r="H906" s="56"/>
    </row>
    <row r="907">
      <c r="A907" s="56"/>
      <c r="B907" s="56"/>
      <c r="C907" s="56"/>
      <c r="D907" s="58"/>
      <c r="E907" s="280"/>
      <c r="F907" s="56"/>
      <c r="G907" s="56"/>
      <c r="H907" s="56"/>
    </row>
    <row r="908">
      <c r="A908" s="56"/>
      <c r="B908" s="56"/>
      <c r="C908" s="56"/>
      <c r="D908" s="58"/>
      <c r="E908" s="280"/>
      <c r="F908" s="56"/>
      <c r="G908" s="56"/>
      <c r="H908" s="56"/>
    </row>
    <row r="909">
      <c r="A909" s="56"/>
      <c r="B909" s="56"/>
      <c r="C909" s="56"/>
      <c r="D909" s="58"/>
      <c r="E909" s="280"/>
      <c r="F909" s="56"/>
      <c r="G909" s="56"/>
      <c r="H909" s="56"/>
    </row>
    <row r="910">
      <c r="A910" s="56"/>
      <c r="B910" s="56"/>
      <c r="C910" s="56"/>
      <c r="D910" s="58"/>
      <c r="E910" s="280"/>
      <c r="F910" s="56"/>
      <c r="G910" s="56"/>
      <c r="H910" s="56"/>
    </row>
    <row r="911">
      <c r="A911" s="56"/>
      <c r="B911" s="56"/>
      <c r="C911" s="56"/>
      <c r="D911" s="58"/>
      <c r="E911" s="280"/>
      <c r="F911" s="56"/>
      <c r="G911" s="56"/>
      <c r="H911" s="56"/>
    </row>
    <row r="912">
      <c r="A912" s="56"/>
      <c r="B912" s="56"/>
      <c r="C912" s="56"/>
      <c r="D912" s="58"/>
      <c r="E912" s="280"/>
      <c r="F912" s="56"/>
      <c r="G912" s="56"/>
      <c r="H912" s="56"/>
    </row>
    <row r="913">
      <c r="A913" s="56"/>
      <c r="B913" s="56"/>
      <c r="C913" s="56"/>
      <c r="D913" s="58"/>
      <c r="E913" s="280"/>
      <c r="F913" s="56"/>
      <c r="G913" s="56"/>
      <c r="H913" s="56"/>
    </row>
    <row r="914">
      <c r="A914" s="56"/>
      <c r="B914" s="56"/>
      <c r="C914" s="56"/>
      <c r="D914" s="58"/>
      <c r="E914" s="280"/>
      <c r="F914" s="56"/>
      <c r="G914" s="56"/>
      <c r="H914" s="56"/>
    </row>
    <row r="915">
      <c r="A915" s="56"/>
      <c r="B915" s="56"/>
      <c r="C915" s="56"/>
      <c r="D915" s="58"/>
      <c r="E915" s="280"/>
      <c r="F915" s="56"/>
      <c r="G915" s="56"/>
      <c r="H915" s="56"/>
    </row>
    <row r="916">
      <c r="A916" s="56"/>
      <c r="B916" s="56"/>
      <c r="C916" s="56"/>
      <c r="D916" s="58"/>
      <c r="E916" s="280"/>
      <c r="F916" s="56"/>
      <c r="G916" s="56"/>
      <c r="H916" s="56"/>
    </row>
    <row r="917">
      <c r="A917" s="56"/>
      <c r="B917" s="56"/>
      <c r="C917" s="56"/>
      <c r="D917" s="58"/>
      <c r="E917" s="280"/>
      <c r="F917" s="56"/>
      <c r="G917" s="56"/>
      <c r="H917" s="56"/>
    </row>
    <row r="918">
      <c r="A918" s="56"/>
      <c r="B918" s="56"/>
      <c r="C918" s="56"/>
      <c r="D918" s="58"/>
      <c r="E918" s="280"/>
      <c r="F918" s="56"/>
      <c r="G918" s="56"/>
      <c r="H918" s="56"/>
    </row>
    <row r="919">
      <c r="A919" s="56"/>
      <c r="B919" s="56"/>
      <c r="C919" s="56"/>
      <c r="D919" s="58"/>
      <c r="E919" s="280"/>
      <c r="F919" s="56"/>
      <c r="G919" s="56"/>
      <c r="H919" s="56"/>
    </row>
    <row r="920">
      <c r="A920" s="56"/>
      <c r="B920" s="56"/>
      <c r="C920" s="56"/>
      <c r="D920" s="58"/>
      <c r="E920" s="280"/>
      <c r="F920" s="56"/>
      <c r="G920" s="56"/>
      <c r="H920" s="56"/>
    </row>
    <row r="921">
      <c r="A921" s="56"/>
      <c r="B921" s="56"/>
      <c r="C921" s="56"/>
      <c r="D921" s="58"/>
      <c r="E921" s="280"/>
      <c r="F921" s="56"/>
      <c r="G921" s="56"/>
      <c r="H921" s="56"/>
    </row>
    <row r="922">
      <c r="A922" s="56"/>
      <c r="B922" s="56"/>
      <c r="C922" s="56"/>
      <c r="D922" s="58"/>
      <c r="E922" s="280"/>
      <c r="F922" s="56"/>
      <c r="G922" s="56"/>
      <c r="H922" s="56"/>
    </row>
    <row r="923">
      <c r="A923" s="56"/>
      <c r="B923" s="56"/>
      <c r="C923" s="56"/>
      <c r="D923" s="58"/>
      <c r="E923" s="280"/>
      <c r="F923" s="56"/>
      <c r="G923" s="56"/>
      <c r="H923" s="56"/>
    </row>
    <row r="924">
      <c r="A924" s="56"/>
      <c r="B924" s="56"/>
      <c r="C924" s="56"/>
      <c r="D924" s="58"/>
      <c r="E924" s="280"/>
      <c r="F924" s="56"/>
      <c r="G924" s="56"/>
      <c r="H924" s="56"/>
    </row>
    <row r="925">
      <c r="A925" s="56"/>
      <c r="B925" s="56"/>
      <c r="C925" s="56"/>
      <c r="D925" s="58"/>
      <c r="E925" s="280"/>
      <c r="F925" s="56"/>
      <c r="G925" s="56"/>
      <c r="H925" s="56"/>
    </row>
    <row r="926">
      <c r="A926" s="56"/>
      <c r="B926" s="56"/>
      <c r="C926" s="56"/>
      <c r="D926" s="58"/>
      <c r="E926" s="280"/>
      <c r="F926" s="56"/>
      <c r="G926" s="56"/>
      <c r="H926" s="56"/>
    </row>
    <row r="927">
      <c r="A927" s="56"/>
      <c r="B927" s="56"/>
      <c r="C927" s="56"/>
      <c r="D927" s="58"/>
      <c r="E927" s="280"/>
      <c r="F927" s="56"/>
      <c r="G927" s="56"/>
      <c r="H927" s="56"/>
    </row>
    <row r="928">
      <c r="A928" s="56"/>
      <c r="B928" s="56"/>
      <c r="C928" s="56"/>
      <c r="D928" s="58"/>
      <c r="E928" s="280"/>
      <c r="F928" s="56"/>
      <c r="G928" s="56"/>
      <c r="H928" s="56"/>
    </row>
    <row r="929">
      <c r="A929" s="56"/>
      <c r="B929" s="56"/>
      <c r="C929" s="56"/>
      <c r="D929" s="58"/>
      <c r="E929" s="280"/>
      <c r="F929" s="56"/>
      <c r="G929" s="56"/>
      <c r="H929" s="56"/>
    </row>
    <row r="930">
      <c r="A930" s="56"/>
      <c r="B930" s="56"/>
      <c r="C930" s="56"/>
      <c r="D930" s="58"/>
      <c r="E930" s="280"/>
      <c r="F930" s="56"/>
      <c r="G930" s="56"/>
      <c r="H930" s="56"/>
    </row>
    <row r="931">
      <c r="A931" s="56"/>
      <c r="B931" s="56"/>
      <c r="C931" s="56"/>
      <c r="D931" s="58"/>
      <c r="E931" s="280"/>
      <c r="F931" s="56"/>
      <c r="G931" s="56"/>
      <c r="H931" s="56"/>
    </row>
    <row r="932">
      <c r="A932" s="56"/>
      <c r="B932" s="56"/>
      <c r="C932" s="56"/>
      <c r="D932" s="58"/>
      <c r="E932" s="280"/>
      <c r="F932" s="56"/>
      <c r="G932" s="56"/>
      <c r="H932" s="56"/>
    </row>
    <row r="933">
      <c r="A933" s="56"/>
      <c r="B933" s="56"/>
      <c r="C933" s="56"/>
      <c r="D933" s="58"/>
      <c r="E933" s="280"/>
      <c r="F933" s="56"/>
      <c r="G933" s="56"/>
      <c r="H933" s="56"/>
    </row>
    <row r="934">
      <c r="A934" s="56"/>
      <c r="B934" s="56"/>
      <c r="C934" s="56"/>
      <c r="D934" s="58"/>
      <c r="E934" s="280"/>
      <c r="F934" s="56"/>
      <c r="G934" s="56"/>
      <c r="H934" s="56"/>
    </row>
    <row r="935">
      <c r="A935" s="56"/>
      <c r="B935" s="56"/>
      <c r="C935" s="56"/>
      <c r="D935" s="58"/>
      <c r="E935" s="280"/>
      <c r="F935" s="56"/>
      <c r="G935" s="56"/>
      <c r="H935" s="56"/>
    </row>
    <row r="936">
      <c r="A936" s="56"/>
      <c r="B936" s="56"/>
      <c r="C936" s="56"/>
      <c r="D936" s="58"/>
      <c r="E936" s="280"/>
      <c r="F936" s="56"/>
      <c r="G936" s="56"/>
      <c r="H936" s="56"/>
    </row>
    <row r="937">
      <c r="A937" s="56"/>
      <c r="B937" s="56"/>
      <c r="C937" s="56"/>
      <c r="D937" s="58"/>
      <c r="E937" s="280"/>
      <c r="F937" s="56"/>
      <c r="G937" s="56"/>
      <c r="H937" s="56"/>
    </row>
    <row r="938">
      <c r="A938" s="56"/>
      <c r="B938" s="56"/>
      <c r="C938" s="56"/>
      <c r="D938" s="58"/>
      <c r="E938" s="280"/>
      <c r="F938" s="56"/>
      <c r="G938" s="56"/>
      <c r="H938" s="56"/>
    </row>
    <row r="939">
      <c r="A939" s="56"/>
      <c r="B939" s="56"/>
      <c r="C939" s="56"/>
      <c r="D939" s="58"/>
      <c r="E939" s="280"/>
      <c r="F939" s="56"/>
      <c r="G939" s="56"/>
      <c r="H939" s="56"/>
    </row>
    <row r="940">
      <c r="A940" s="56"/>
      <c r="B940" s="56"/>
      <c r="C940" s="56"/>
      <c r="D940" s="58"/>
      <c r="E940" s="280"/>
      <c r="F940" s="56"/>
      <c r="G940" s="56"/>
      <c r="H940" s="56"/>
    </row>
    <row r="941">
      <c r="A941" s="56"/>
      <c r="B941" s="56"/>
      <c r="C941" s="56"/>
      <c r="D941" s="58"/>
      <c r="E941" s="280"/>
      <c r="F941" s="56"/>
      <c r="G941" s="56"/>
      <c r="H941" s="56"/>
    </row>
    <row r="942">
      <c r="A942" s="56"/>
      <c r="B942" s="56"/>
      <c r="C942" s="56"/>
      <c r="D942" s="58"/>
      <c r="E942" s="280"/>
      <c r="F942" s="56"/>
      <c r="G942" s="56"/>
      <c r="H942" s="56"/>
    </row>
    <row r="943">
      <c r="A943" s="56"/>
      <c r="B943" s="56"/>
      <c r="C943" s="56"/>
      <c r="D943" s="58"/>
      <c r="E943" s="280"/>
      <c r="F943" s="56"/>
      <c r="G943" s="56"/>
      <c r="H943" s="56"/>
    </row>
    <row r="944">
      <c r="A944" s="56"/>
      <c r="B944" s="56"/>
      <c r="C944" s="56"/>
      <c r="D944" s="58"/>
      <c r="E944" s="280"/>
      <c r="F944" s="56"/>
      <c r="G944" s="56"/>
      <c r="H944" s="56"/>
    </row>
    <row r="945">
      <c r="A945" s="56"/>
      <c r="B945" s="56"/>
      <c r="C945" s="56"/>
      <c r="D945" s="58"/>
      <c r="E945" s="280"/>
      <c r="F945" s="56"/>
      <c r="G945" s="56"/>
      <c r="H945" s="56"/>
    </row>
    <row r="946">
      <c r="A946" s="56"/>
      <c r="B946" s="56"/>
      <c r="C946" s="56"/>
      <c r="D946" s="58"/>
      <c r="E946" s="280"/>
      <c r="F946" s="56"/>
      <c r="G946" s="56"/>
      <c r="H946" s="56"/>
    </row>
    <row r="947">
      <c r="A947" s="56"/>
      <c r="B947" s="56"/>
      <c r="C947" s="56"/>
      <c r="D947" s="58"/>
      <c r="E947" s="280"/>
      <c r="F947" s="56"/>
      <c r="G947" s="56"/>
      <c r="H947" s="56"/>
    </row>
    <row r="948">
      <c r="A948" s="56"/>
      <c r="B948" s="56"/>
      <c r="C948" s="56"/>
      <c r="D948" s="58"/>
      <c r="E948" s="280"/>
      <c r="F948" s="56"/>
      <c r="G948" s="56"/>
      <c r="H948" s="56"/>
    </row>
    <row r="949">
      <c r="A949" s="56"/>
      <c r="B949" s="56"/>
      <c r="C949" s="56"/>
      <c r="D949" s="58"/>
      <c r="E949" s="280"/>
      <c r="F949" s="56"/>
      <c r="G949" s="56"/>
      <c r="H949" s="56"/>
    </row>
    <row r="950">
      <c r="A950" s="56"/>
      <c r="B950" s="56"/>
      <c r="C950" s="56"/>
      <c r="D950" s="58"/>
      <c r="E950" s="280"/>
      <c r="F950" s="56"/>
      <c r="G950" s="56"/>
      <c r="H950" s="56"/>
    </row>
    <row r="951">
      <c r="A951" s="56"/>
      <c r="B951" s="56"/>
      <c r="C951" s="56"/>
      <c r="D951" s="58"/>
      <c r="E951" s="280"/>
      <c r="F951" s="56"/>
      <c r="G951" s="56"/>
      <c r="H951" s="56"/>
    </row>
    <row r="952">
      <c r="A952" s="56"/>
      <c r="B952" s="56"/>
      <c r="C952" s="56"/>
      <c r="D952" s="58"/>
      <c r="E952" s="280"/>
      <c r="F952" s="56"/>
      <c r="G952" s="56"/>
      <c r="H952" s="56"/>
    </row>
    <row r="953">
      <c r="A953" s="56"/>
      <c r="B953" s="56"/>
      <c r="C953" s="56"/>
      <c r="D953" s="58"/>
      <c r="E953" s="280"/>
      <c r="F953" s="56"/>
      <c r="G953" s="56"/>
      <c r="H953" s="56"/>
    </row>
    <row r="954">
      <c r="A954" s="56"/>
      <c r="B954" s="56"/>
      <c r="C954" s="56"/>
      <c r="D954" s="58"/>
      <c r="E954" s="280"/>
      <c r="F954" s="56"/>
      <c r="G954" s="56"/>
      <c r="H954" s="56"/>
    </row>
    <row r="955">
      <c r="A955" s="56"/>
      <c r="B955" s="56"/>
      <c r="C955" s="56"/>
      <c r="D955" s="58"/>
      <c r="E955" s="280"/>
      <c r="F955" s="56"/>
      <c r="G955" s="56"/>
      <c r="H955" s="56"/>
    </row>
    <row r="956">
      <c r="A956" s="56"/>
      <c r="B956" s="56"/>
      <c r="C956" s="56"/>
      <c r="D956" s="58"/>
      <c r="E956" s="280"/>
      <c r="F956" s="56"/>
      <c r="G956" s="56"/>
      <c r="H956" s="56"/>
    </row>
    <row r="957">
      <c r="A957" s="56"/>
      <c r="B957" s="56"/>
      <c r="C957" s="56"/>
      <c r="D957" s="58"/>
      <c r="E957" s="280"/>
      <c r="F957" s="56"/>
      <c r="G957" s="56"/>
      <c r="H957" s="56"/>
    </row>
    <row r="958">
      <c r="A958" s="56"/>
      <c r="B958" s="56"/>
      <c r="C958" s="56"/>
      <c r="D958" s="58"/>
      <c r="E958" s="280"/>
      <c r="F958" s="56"/>
      <c r="G958" s="56"/>
      <c r="H958" s="56"/>
    </row>
    <row r="959">
      <c r="A959" s="56"/>
      <c r="B959" s="56"/>
      <c r="C959" s="56"/>
      <c r="D959" s="58"/>
      <c r="E959" s="280"/>
      <c r="F959" s="56"/>
      <c r="G959" s="56"/>
      <c r="H959" s="56"/>
    </row>
    <row r="960">
      <c r="A960" s="56"/>
      <c r="B960" s="56"/>
      <c r="C960" s="56"/>
      <c r="D960" s="58"/>
      <c r="E960" s="280"/>
      <c r="F960" s="56"/>
      <c r="G960" s="56"/>
      <c r="H960" s="56"/>
    </row>
    <row r="961">
      <c r="A961" s="56"/>
      <c r="B961" s="56"/>
      <c r="C961" s="56"/>
      <c r="D961" s="58"/>
      <c r="E961" s="280"/>
      <c r="F961" s="56"/>
      <c r="G961" s="56"/>
      <c r="H961" s="56"/>
    </row>
    <row r="962">
      <c r="A962" s="56"/>
      <c r="B962" s="56"/>
      <c r="C962" s="56"/>
      <c r="D962" s="58"/>
      <c r="E962" s="280"/>
      <c r="F962" s="56"/>
      <c r="G962" s="56"/>
      <c r="H962" s="56"/>
    </row>
    <row r="963">
      <c r="A963" s="56"/>
      <c r="B963" s="56"/>
      <c r="C963" s="56"/>
      <c r="D963" s="58"/>
      <c r="E963" s="280"/>
      <c r="F963" s="56"/>
      <c r="G963" s="56"/>
      <c r="H963" s="56"/>
    </row>
    <row r="964">
      <c r="A964" s="56"/>
      <c r="B964" s="56"/>
      <c r="C964" s="56"/>
      <c r="D964" s="58"/>
      <c r="E964" s="280"/>
      <c r="F964" s="56"/>
      <c r="G964" s="56"/>
      <c r="H964" s="56"/>
    </row>
    <row r="965">
      <c r="A965" s="56"/>
      <c r="B965" s="56"/>
      <c r="C965" s="56"/>
      <c r="D965" s="58"/>
      <c r="E965" s="280"/>
      <c r="F965" s="56"/>
      <c r="G965" s="56"/>
      <c r="H965" s="56"/>
    </row>
    <row r="966">
      <c r="A966" s="56"/>
      <c r="B966" s="56"/>
      <c r="C966" s="56"/>
      <c r="D966" s="58"/>
      <c r="E966" s="280"/>
      <c r="F966" s="56"/>
      <c r="G966" s="56"/>
      <c r="H966" s="56"/>
    </row>
    <row r="967">
      <c r="A967" s="56"/>
      <c r="B967" s="56"/>
      <c r="C967" s="56"/>
      <c r="D967" s="58"/>
      <c r="E967" s="280"/>
      <c r="F967" s="56"/>
      <c r="G967" s="56"/>
      <c r="H967" s="56"/>
    </row>
    <row r="968">
      <c r="A968" s="56"/>
      <c r="B968" s="56"/>
      <c r="C968" s="56"/>
      <c r="D968" s="58"/>
      <c r="E968" s="280"/>
      <c r="F968" s="56"/>
      <c r="G968" s="56"/>
      <c r="H968" s="56"/>
    </row>
    <row r="969">
      <c r="A969" s="56"/>
      <c r="B969" s="56"/>
      <c r="C969" s="56"/>
      <c r="D969" s="58"/>
      <c r="E969" s="280"/>
      <c r="F969" s="56"/>
      <c r="G969" s="56"/>
      <c r="H969" s="56"/>
    </row>
    <row r="970">
      <c r="A970" s="56"/>
      <c r="B970" s="56"/>
      <c r="C970" s="56"/>
      <c r="D970" s="58"/>
      <c r="E970" s="280"/>
      <c r="F970" s="56"/>
      <c r="G970" s="56"/>
      <c r="H970" s="56"/>
    </row>
    <row r="971">
      <c r="A971" s="56"/>
      <c r="B971" s="56"/>
      <c r="C971" s="56"/>
      <c r="D971" s="58"/>
      <c r="E971" s="280"/>
      <c r="F971" s="56"/>
      <c r="G971" s="56"/>
      <c r="H971" s="56"/>
    </row>
    <row r="972">
      <c r="A972" s="56"/>
      <c r="B972" s="56"/>
      <c r="C972" s="56"/>
      <c r="D972" s="58"/>
      <c r="E972" s="280"/>
      <c r="F972" s="56"/>
      <c r="G972" s="56"/>
      <c r="H972" s="56"/>
    </row>
    <row r="973">
      <c r="A973" s="56"/>
      <c r="B973" s="56"/>
      <c r="C973" s="56"/>
      <c r="D973" s="58"/>
      <c r="E973" s="280"/>
      <c r="F973" s="56"/>
      <c r="G973" s="56"/>
      <c r="H973" s="56"/>
    </row>
    <row r="974">
      <c r="A974" s="56"/>
      <c r="B974" s="56"/>
      <c r="C974" s="56"/>
      <c r="D974" s="58"/>
      <c r="E974" s="280"/>
      <c r="F974" s="56"/>
      <c r="G974" s="56"/>
      <c r="H974" s="56"/>
    </row>
    <row r="975">
      <c r="A975" s="56"/>
      <c r="B975" s="56"/>
      <c r="C975" s="56"/>
      <c r="D975" s="58"/>
      <c r="E975" s="280"/>
      <c r="F975" s="56"/>
      <c r="G975" s="56"/>
      <c r="H975" s="56"/>
    </row>
    <row r="976">
      <c r="A976" s="56"/>
      <c r="B976" s="56"/>
      <c r="C976" s="56"/>
      <c r="D976" s="58"/>
      <c r="E976" s="280"/>
      <c r="F976" s="56"/>
      <c r="G976" s="56"/>
      <c r="H976" s="56"/>
    </row>
    <row r="977">
      <c r="A977" s="56"/>
      <c r="B977" s="56"/>
      <c r="C977" s="56"/>
      <c r="D977" s="58"/>
      <c r="E977" s="280"/>
      <c r="F977" s="56"/>
      <c r="G977" s="56"/>
      <c r="H977" s="56"/>
    </row>
    <row r="978">
      <c r="A978" s="56"/>
      <c r="B978" s="56"/>
      <c r="C978" s="56"/>
      <c r="D978" s="58"/>
      <c r="E978" s="280"/>
      <c r="F978" s="56"/>
      <c r="G978" s="56"/>
      <c r="H978" s="56"/>
    </row>
    <row r="979">
      <c r="A979" s="56"/>
      <c r="B979" s="56"/>
      <c r="C979" s="56"/>
      <c r="D979" s="58"/>
      <c r="E979" s="280"/>
      <c r="F979" s="56"/>
      <c r="G979" s="56"/>
      <c r="H979" s="56"/>
    </row>
    <row r="980">
      <c r="A980" s="56"/>
      <c r="B980" s="56"/>
      <c r="C980" s="56"/>
      <c r="D980" s="58"/>
      <c r="E980" s="280"/>
      <c r="F980" s="56"/>
      <c r="G980" s="56"/>
      <c r="H980" s="56"/>
    </row>
    <row r="981">
      <c r="A981" s="56"/>
      <c r="B981" s="56"/>
      <c r="C981" s="56"/>
      <c r="D981" s="58"/>
      <c r="E981" s="280"/>
      <c r="F981" s="56"/>
      <c r="G981" s="56"/>
      <c r="H981" s="56"/>
    </row>
    <row r="982">
      <c r="A982" s="56"/>
      <c r="B982" s="56"/>
      <c r="C982" s="56"/>
      <c r="D982" s="58"/>
      <c r="E982" s="280"/>
      <c r="F982" s="56"/>
      <c r="G982" s="56"/>
      <c r="H982" s="56"/>
    </row>
    <row r="983">
      <c r="A983" s="56"/>
      <c r="B983" s="56"/>
      <c r="C983" s="56"/>
      <c r="D983" s="58"/>
      <c r="E983" s="280"/>
      <c r="F983" s="56"/>
      <c r="G983" s="56"/>
      <c r="H983" s="56"/>
    </row>
    <row r="984">
      <c r="A984" s="56"/>
      <c r="B984" s="56"/>
      <c r="C984" s="56"/>
      <c r="D984" s="58"/>
      <c r="E984" s="280"/>
      <c r="F984" s="56"/>
      <c r="G984" s="56"/>
      <c r="H984" s="56"/>
    </row>
    <row r="985">
      <c r="A985" s="56"/>
      <c r="B985" s="56"/>
      <c r="C985" s="56"/>
      <c r="D985" s="58"/>
      <c r="E985" s="280"/>
      <c r="F985" s="56"/>
      <c r="G985" s="56"/>
      <c r="H985" s="56"/>
    </row>
    <row r="986">
      <c r="A986" s="56"/>
      <c r="B986" s="56"/>
      <c r="C986" s="56"/>
      <c r="D986" s="58"/>
      <c r="E986" s="280"/>
      <c r="F986" s="56"/>
      <c r="G986" s="56"/>
      <c r="H986" s="56"/>
    </row>
    <row r="987">
      <c r="A987" s="56"/>
      <c r="B987" s="56"/>
      <c r="C987" s="56"/>
      <c r="D987" s="58"/>
      <c r="E987" s="280"/>
      <c r="F987" s="56"/>
      <c r="G987" s="56"/>
      <c r="H987" s="56"/>
    </row>
    <row r="988">
      <c r="A988" s="56"/>
      <c r="B988" s="56"/>
      <c r="C988" s="56"/>
      <c r="D988" s="58"/>
      <c r="E988" s="280"/>
      <c r="F988" s="56"/>
      <c r="G988" s="56"/>
      <c r="H988" s="56"/>
    </row>
    <row r="989">
      <c r="A989" s="56"/>
      <c r="B989" s="56"/>
      <c r="C989" s="56"/>
      <c r="D989" s="58"/>
      <c r="E989" s="280"/>
      <c r="F989" s="56"/>
      <c r="G989" s="56"/>
      <c r="H989" s="56"/>
    </row>
    <row r="990">
      <c r="A990" s="56"/>
      <c r="B990" s="56"/>
      <c r="C990" s="56"/>
      <c r="D990" s="58"/>
      <c r="E990" s="280"/>
      <c r="F990" s="56"/>
      <c r="G990" s="56"/>
      <c r="H990" s="56"/>
    </row>
    <row r="991">
      <c r="A991" s="56"/>
      <c r="B991" s="56"/>
      <c r="C991" s="56"/>
      <c r="D991" s="58"/>
      <c r="E991" s="280"/>
      <c r="F991" s="56"/>
      <c r="G991" s="56"/>
      <c r="H991" s="56"/>
    </row>
    <row r="992">
      <c r="A992" s="56"/>
      <c r="B992" s="56"/>
      <c r="C992" s="56"/>
      <c r="D992" s="58"/>
      <c r="E992" s="280"/>
      <c r="F992" s="56"/>
      <c r="G992" s="56"/>
      <c r="H992" s="56"/>
    </row>
    <row r="993">
      <c r="A993" s="56"/>
      <c r="B993" s="56"/>
      <c r="C993" s="56"/>
      <c r="D993" s="58"/>
      <c r="E993" s="280"/>
      <c r="F993" s="56"/>
      <c r="G993" s="56"/>
      <c r="H993" s="56"/>
    </row>
    <row r="994">
      <c r="A994" s="56"/>
      <c r="B994" s="56"/>
      <c r="C994" s="56"/>
      <c r="D994" s="58"/>
      <c r="E994" s="280"/>
      <c r="F994" s="56"/>
      <c r="G994" s="56"/>
      <c r="H994" s="56"/>
    </row>
    <row r="995">
      <c r="A995" s="56"/>
      <c r="B995" s="56"/>
      <c r="C995" s="56"/>
      <c r="D995" s="58"/>
      <c r="E995" s="280"/>
      <c r="F995" s="56"/>
      <c r="G995" s="56"/>
      <c r="H995" s="56"/>
    </row>
    <row r="996">
      <c r="A996" s="56"/>
      <c r="B996" s="56"/>
      <c r="C996" s="56"/>
      <c r="D996" s="58"/>
      <c r="E996" s="280"/>
      <c r="F996" s="56"/>
      <c r="G996" s="56"/>
      <c r="H996" s="56"/>
    </row>
    <row r="997">
      <c r="A997" s="56"/>
      <c r="B997" s="56"/>
      <c r="C997" s="56"/>
      <c r="D997" s="58"/>
      <c r="E997" s="280"/>
      <c r="F997" s="56"/>
      <c r="G997" s="56"/>
      <c r="H997" s="56"/>
    </row>
    <row r="998">
      <c r="A998" s="56"/>
      <c r="B998" s="56"/>
      <c r="C998" s="56"/>
      <c r="D998" s="58"/>
      <c r="E998" s="280"/>
      <c r="F998" s="56"/>
      <c r="G998" s="56"/>
      <c r="H998" s="56"/>
    </row>
    <row r="999">
      <c r="A999" s="56"/>
      <c r="B999" s="56"/>
      <c r="C999" s="56"/>
      <c r="D999" s="58"/>
      <c r="E999" s="280"/>
      <c r="F999" s="56"/>
      <c r="G999" s="56"/>
      <c r="H999" s="56"/>
    </row>
    <row r="1000">
      <c r="A1000" s="56"/>
      <c r="B1000" s="56"/>
      <c r="C1000" s="56"/>
      <c r="D1000" s="58"/>
      <c r="E1000" s="280"/>
      <c r="F1000" s="56"/>
      <c r="G1000" s="56"/>
      <c r="H1000" s="56"/>
    </row>
    <row r="1001">
      <c r="A1001" s="56"/>
      <c r="B1001" s="56"/>
      <c r="C1001" s="56"/>
      <c r="D1001" s="58"/>
      <c r="E1001" s="280"/>
      <c r="F1001" s="56"/>
      <c r="G1001" s="56"/>
      <c r="H1001" s="56"/>
    </row>
    <row r="1002">
      <c r="A1002" s="56"/>
      <c r="B1002" s="56"/>
      <c r="C1002" s="56"/>
      <c r="D1002" s="58"/>
      <c r="E1002" s="280"/>
      <c r="F1002" s="56"/>
      <c r="G1002" s="56"/>
      <c r="H1002" s="56"/>
    </row>
    <row r="1003">
      <c r="A1003" s="56"/>
      <c r="B1003" s="56"/>
      <c r="C1003" s="56"/>
      <c r="D1003" s="58"/>
      <c r="E1003" s="280"/>
      <c r="F1003" s="56"/>
      <c r="G1003" s="56"/>
      <c r="H1003" s="56"/>
    </row>
    <row r="1004">
      <c r="A1004" s="56"/>
      <c r="B1004" s="56"/>
      <c r="C1004" s="56"/>
      <c r="D1004" s="58"/>
      <c r="E1004" s="280"/>
      <c r="F1004" s="56"/>
      <c r="G1004" s="56"/>
      <c r="H1004" s="56"/>
    </row>
    <row r="1005">
      <c r="A1005" s="56"/>
      <c r="B1005" s="56"/>
      <c r="C1005" s="56"/>
      <c r="D1005" s="58"/>
      <c r="E1005" s="280"/>
      <c r="F1005" s="56"/>
      <c r="G1005" s="56"/>
      <c r="H1005" s="56"/>
    </row>
  </sheetData>
  <dataValidations>
    <dataValidation type="list" allowBlank="1" showErrorMessage="1" sqref="C2:C7 C9:C10 C13:C19">
      <formula1>"Test in progress,To test,Test complete"</formula1>
    </dataValidation>
    <dataValidation type="list" allowBlank="1" showErrorMessage="1" sqref="C8 C11:C12">
      <formula1>"Test in progress,To test,Test complete,Lost"</formula1>
    </dataValidation>
  </dataValidation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</hyperlinks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41.38"/>
    <col customWidth="1" min="3" max="3" width="34.5"/>
    <col customWidth="1" min="4" max="4" width="94.0"/>
  </cols>
  <sheetData>
    <row r="1">
      <c r="A1" s="105" t="s">
        <v>666</v>
      </c>
      <c r="B1" s="38" t="s">
        <v>357</v>
      </c>
      <c r="C1" s="38" t="s">
        <v>785</v>
      </c>
      <c r="D1" s="296" t="s">
        <v>82</v>
      </c>
    </row>
    <row r="2">
      <c r="A2" s="297">
        <v>45804.0</v>
      </c>
      <c r="B2" s="298"/>
      <c r="C2" s="298"/>
      <c r="D2" s="299" t="s">
        <v>786</v>
      </c>
    </row>
    <row r="3">
      <c r="A3" s="107">
        <v>45800.0</v>
      </c>
      <c r="B3" s="4" t="s">
        <v>787</v>
      </c>
      <c r="C3" s="4" t="s">
        <v>788</v>
      </c>
      <c r="D3" s="53"/>
    </row>
    <row r="4">
      <c r="A4" s="107">
        <v>45800.0</v>
      </c>
      <c r="B4" s="4" t="s">
        <v>789</v>
      </c>
      <c r="C4" s="4" t="s">
        <v>790</v>
      </c>
      <c r="D4" s="53" t="s">
        <v>791</v>
      </c>
    </row>
    <row r="5">
      <c r="A5" s="107">
        <v>45800.0</v>
      </c>
      <c r="B5" s="4" t="s">
        <v>792</v>
      </c>
      <c r="C5" s="4" t="s">
        <v>591</v>
      </c>
      <c r="D5" s="53" t="s">
        <v>793</v>
      </c>
    </row>
    <row r="6">
      <c r="A6" s="107">
        <v>45799.0</v>
      </c>
      <c r="B6" s="4" t="s">
        <v>794</v>
      </c>
      <c r="C6" s="4" t="s">
        <v>795</v>
      </c>
      <c r="D6" s="53" t="s">
        <v>796</v>
      </c>
    </row>
    <row r="7">
      <c r="A7" s="107">
        <v>45799.0</v>
      </c>
      <c r="B7" s="4" t="s">
        <v>792</v>
      </c>
      <c r="C7" s="4" t="s">
        <v>797</v>
      </c>
      <c r="D7" s="53" t="s">
        <v>798</v>
      </c>
    </row>
    <row r="8">
      <c r="A8" s="107">
        <v>45799.0</v>
      </c>
      <c r="B8" s="4" t="s">
        <v>787</v>
      </c>
      <c r="C8" s="4" t="s">
        <v>799</v>
      </c>
      <c r="D8" s="53" t="s">
        <v>800</v>
      </c>
    </row>
    <row r="9">
      <c r="A9" s="107">
        <v>45798.0</v>
      </c>
      <c r="B9" s="4" t="s">
        <v>794</v>
      </c>
      <c r="C9" s="4" t="s">
        <v>795</v>
      </c>
      <c r="D9" s="53" t="s">
        <v>801</v>
      </c>
    </row>
    <row r="10">
      <c r="A10" s="107">
        <v>45798.0</v>
      </c>
      <c r="B10" s="4" t="s">
        <v>792</v>
      </c>
      <c r="C10" s="4" t="s">
        <v>802</v>
      </c>
      <c r="D10" s="53" t="s">
        <v>803</v>
      </c>
    </row>
    <row r="11">
      <c r="A11" s="107">
        <v>45798.0</v>
      </c>
      <c r="B11" s="4" t="s">
        <v>787</v>
      </c>
      <c r="C11" s="4" t="s">
        <v>804</v>
      </c>
      <c r="D11" s="53" t="s">
        <v>805</v>
      </c>
    </row>
    <row r="12">
      <c r="A12" s="107">
        <v>45798.0</v>
      </c>
      <c r="B12" s="4" t="s">
        <v>787</v>
      </c>
      <c r="C12" s="4" t="s">
        <v>806</v>
      </c>
      <c r="D12" s="53" t="s">
        <v>807</v>
      </c>
    </row>
    <row r="16">
      <c r="A16" s="8"/>
      <c r="D16" s="56"/>
    </row>
    <row r="17">
      <c r="A17" s="8"/>
      <c r="D17" s="56"/>
    </row>
    <row r="18">
      <c r="A18" s="8"/>
      <c r="D18" s="56"/>
    </row>
    <row r="19">
      <c r="A19" s="8"/>
      <c r="D19" s="56"/>
    </row>
    <row r="20">
      <c r="A20" s="8"/>
      <c r="D20" s="56"/>
    </row>
    <row r="21">
      <c r="A21" s="8"/>
      <c r="D21" s="56"/>
    </row>
    <row r="22">
      <c r="A22" s="8"/>
      <c r="D22" s="56"/>
    </row>
    <row r="23">
      <c r="A23" s="8"/>
      <c r="D23" s="56"/>
    </row>
    <row r="24">
      <c r="A24" s="8"/>
      <c r="D24" s="56"/>
    </row>
    <row r="25">
      <c r="A25" s="8"/>
      <c r="D25" s="56"/>
    </row>
    <row r="26">
      <c r="A26" s="8"/>
      <c r="D26" s="56"/>
    </row>
    <row r="27">
      <c r="A27" s="8"/>
      <c r="D27" s="56"/>
    </row>
    <row r="28">
      <c r="A28" s="8"/>
      <c r="D28" s="56"/>
    </row>
    <row r="29">
      <c r="A29" s="8"/>
      <c r="D29" s="56"/>
    </row>
    <row r="30">
      <c r="A30" s="8"/>
      <c r="D30" s="56"/>
    </row>
    <row r="31">
      <c r="A31" s="8"/>
      <c r="D31" s="56"/>
    </row>
    <row r="32">
      <c r="A32" s="8"/>
      <c r="D32" s="56"/>
    </row>
    <row r="33">
      <c r="A33" s="8"/>
      <c r="D33" s="56"/>
    </row>
    <row r="34">
      <c r="A34" s="8"/>
      <c r="D34" s="56"/>
    </row>
    <row r="35">
      <c r="A35" s="8"/>
      <c r="D35" s="56"/>
    </row>
    <row r="36">
      <c r="A36" s="8"/>
      <c r="D36" s="56"/>
    </row>
    <row r="37">
      <c r="A37" s="8"/>
      <c r="D37" s="56"/>
    </row>
    <row r="38">
      <c r="A38" s="8"/>
      <c r="D38" s="56"/>
    </row>
    <row r="39">
      <c r="A39" s="8"/>
      <c r="D39" s="56"/>
    </row>
    <row r="40">
      <c r="A40" s="8"/>
      <c r="D40" s="56"/>
    </row>
    <row r="41">
      <c r="A41" s="8"/>
      <c r="D41" s="56"/>
    </row>
    <row r="42">
      <c r="A42" s="8"/>
      <c r="D42" s="56"/>
    </row>
    <row r="43">
      <c r="A43" s="8"/>
      <c r="D43" s="56"/>
    </row>
    <row r="44">
      <c r="A44" s="8"/>
      <c r="D44" s="56"/>
    </row>
    <row r="45">
      <c r="A45" s="8"/>
      <c r="D45" s="56"/>
    </row>
    <row r="46">
      <c r="A46" s="8"/>
      <c r="D46" s="56"/>
    </row>
    <row r="47">
      <c r="A47" s="8"/>
      <c r="D47" s="56"/>
    </row>
    <row r="48">
      <c r="A48" s="8"/>
      <c r="D48" s="56"/>
    </row>
    <row r="49">
      <c r="A49" s="8"/>
      <c r="D49" s="56"/>
    </row>
    <row r="50">
      <c r="A50" s="8"/>
      <c r="D50" s="56"/>
    </row>
    <row r="51">
      <c r="A51" s="8"/>
      <c r="D51" s="56"/>
    </row>
    <row r="52">
      <c r="A52" s="8"/>
      <c r="D52" s="56"/>
    </row>
    <row r="53">
      <c r="A53" s="8"/>
      <c r="D53" s="56"/>
    </row>
    <row r="54">
      <c r="A54" s="8"/>
      <c r="D54" s="56"/>
    </row>
    <row r="55">
      <c r="A55" s="8"/>
      <c r="D55" s="56"/>
    </row>
    <row r="56">
      <c r="A56" s="8"/>
      <c r="D56" s="56"/>
    </row>
    <row r="57">
      <c r="A57" s="8"/>
      <c r="D57" s="56"/>
    </row>
    <row r="58">
      <c r="A58" s="8"/>
      <c r="D58" s="56"/>
    </row>
    <row r="59">
      <c r="A59" s="8"/>
      <c r="D59" s="56"/>
    </row>
    <row r="60">
      <c r="A60" s="8"/>
      <c r="D60" s="56"/>
    </row>
    <row r="61">
      <c r="A61" s="8"/>
      <c r="D61" s="56"/>
    </row>
    <row r="62">
      <c r="A62" s="8"/>
      <c r="D62" s="56"/>
    </row>
    <row r="63">
      <c r="A63" s="8"/>
      <c r="D63" s="56"/>
    </row>
    <row r="64">
      <c r="A64" s="8"/>
      <c r="D64" s="56"/>
    </row>
    <row r="65">
      <c r="A65" s="8"/>
      <c r="D65" s="56"/>
    </row>
    <row r="66">
      <c r="A66" s="8"/>
      <c r="D66" s="56"/>
    </row>
    <row r="67">
      <c r="A67" s="8"/>
      <c r="D67" s="56"/>
    </row>
    <row r="68">
      <c r="A68" s="8"/>
      <c r="D68" s="56"/>
    </row>
    <row r="69">
      <c r="A69" s="8"/>
      <c r="D69" s="56"/>
    </row>
    <row r="70">
      <c r="A70" s="8"/>
      <c r="D70" s="56"/>
    </row>
    <row r="71">
      <c r="A71" s="8"/>
      <c r="D71" s="56"/>
    </row>
    <row r="72">
      <c r="A72" s="8"/>
      <c r="D72" s="56"/>
    </row>
    <row r="73">
      <c r="A73" s="8"/>
      <c r="D73" s="56"/>
    </row>
    <row r="74">
      <c r="A74" s="8"/>
      <c r="D74" s="56"/>
    </row>
    <row r="75">
      <c r="A75" s="8"/>
      <c r="D75" s="56"/>
    </row>
    <row r="76">
      <c r="A76" s="8"/>
      <c r="D76" s="56"/>
    </row>
    <row r="77">
      <c r="A77" s="8"/>
      <c r="D77" s="56"/>
    </row>
    <row r="78">
      <c r="A78" s="8"/>
      <c r="D78" s="56"/>
    </row>
    <row r="79">
      <c r="A79" s="8"/>
      <c r="D79" s="56"/>
    </row>
    <row r="80">
      <c r="A80" s="8"/>
      <c r="D80" s="56"/>
    </row>
    <row r="81">
      <c r="A81" s="8"/>
      <c r="D81" s="56"/>
    </row>
    <row r="82">
      <c r="A82" s="8"/>
      <c r="D82" s="56"/>
    </row>
    <row r="83">
      <c r="A83" s="8"/>
      <c r="D83" s="56"/>
    </row>
    <row r="84">
      <c r="A84" s="8"/>
      <c r="D84" s="56"/>
    </row>
    <row r="85">
      <c r="A85" s="8"/>
      <c r="D85" s="56"/>
    </row>
    <row r="86">
      <c r="A86" s="8"/>
      <c r="D86" s="56"/>
    </row>
    <row r="87">
      <c r="A87" s="8"/>
      <c r="D87" s="56"/>
    </row>
    <row r="88">
      <c r="A88" s="8"/>
      <c r="D88" s="56"/>
    </row>
    <row r="89">
      <c r="A89" s="8"/>
      <c r="D89" s="56"/>
    </row>
    <row r="90">
      <c r="A90" s="8"/>
      <c r="D90" s="56"/>
    </row>
    <row r="91">
      <c r="A91" s="8"/>
      <c r="D91" s="56"/>
    </row>
    <row r="92">
      <c r="A92" s="8"/>
      <c r="D92" s="56"/>
    </row>
    <row r="93">
      <c r="A93" s="8"/>
      <c r="D93" s="56"/>
    </row>
    <row r="94">
      <c r="A94" s="8"/>
      <c r="D94" s="56"/>
    </row>
    <row r="95">
      <c r="A95" s="8"/>
      <c r="D95" s="56"/>
    </row>
    <row r="96">
      <c r="A96" s="8"/>
      <c r="D96" s="56"/>
    </row>
    <row r="97">
      <c r="A97" s="8"/>
      <c r="D97" s="56"/>
    </row>
    <row r="98">
      <c r="A98" s="8"/>
      <c r="D98" s="56"/>
    </row>
    <row r="99">
      <c r="A99" s="8"/>
      <c r="D99" s="56"/>
    </row>
    <row r="100">
      <c r="A100" s="8"/>
      <c r="D100" s="56"/>
    </row>
    <row r="101">
      <c r="A101" s="8"/>
      <c r="D101" s="56"/>
    </row>
    <row r="102">
      <c r="A102" s="8"/>
      <c r="D102" s="56"/>
    </row>
    <row r="103">
      <c r="A103" s="8"/>
      <c r="D103" s="56"/>
    </row>
    <row r="104">
      <c r="A104" s="8"/>
      <c r="D104" s="56"/>
    </row>
    <row r="105">
      <c r="A105" s="8"/>
      <c r="D105" s="56"/>
    </row>
    <row r="106">
      <c r="A106" s="8"/>
      <c r="D106" s="56"/>
    </row>
    <row r="107">
      <c r="A107" s="8"/>
      <c r="D107" s="56"/>
    </row>
    <row r="108">
      <c r="A108" s="8"/>
      <c r="D108" s="56"/>
    </row>
    <row r="109">
      <c r="A109" s="8"/>
      <c r="D109" s="56"/>
    </row>
    <row r="110">
      <c r="A110" s="8"/>
      <c r="D110" s="56"/>
    </row>
    <row r="111">
      <c r="A111" s="8"/>
      <c r="D111" s="56"/>
    </row>
    <row r="112">
      <c r="A112" s="8"/>
      <c r="D112" s="56"/>
    </row>
    <row r="113">
      <c r="A113" s="8"/>
      <c r="D113" s="56"/>
    </row>
    <row r="114">
      <c r="A114" s="8"/>
      <c r="D114" s="56"/>
    </row>
    <row r="115">
      <c r="A115" s="8"/>
      <c r="D115" s="56"/>
    </row>
    <row r="116">
      <c r="A116" s="8"/>
      <c r="D116" s="56"/>
    </row>
    <row r="117">
      <c r="A117" s="8"/>
      <c r="D117" s="56"/>
    </row>
    <row r="118">
      <c r="A118" s="8"/>
      <c r="D118" s="56"/>
    </row>
    <row r="119">
      <c r="A119" s="8"/>
      <c r="D119" s="56"/>
    </row>
    <row r="120">
      <c r="A120" s="8"/>
      <c r="D120" s="56"/>
    </row>
    <row r="121">
      <c r="A121" s="8"/>
      <c r="D121" s="56"/>
    </row>
    <row r="122">
      <c r="A122" s="8"/>
      <c r="D122" s="56"/>
    </row>
    <row r="123">
      <c r="A123" s="8"/>
      <c r="D123" s="56"/>
    </row>
    <row r="124">
      <c r="A124" s="8"/>
      <c r="D124" s="56"/>
    </row>
    <row r="125">
      <c r="A125" s="8"/>
      <c r="D125" s="56"/>
    </row>
    <row r="126">
      <c r="A126" s="8"/>
      <c r="D126" s="56"/>
    </row>
    <row r="127">
      <c r="A127" s="8"/>
      <c r="D127" s="56"/>
    </row>
    <row r="128">
      <c r="A128" s="8"/>
      <c r="D128" s="56"/>
    </row>
    <row r="129">
      <c r="A129" s="8"/>
      <c r="D129" s="56"/>
    </row>
    <row r="130">
      <c r="A130" s="8"/>
      <c r="D130" s="56"/>
    </row>
    <row r="131">
      <c r="A131" s="8"/>
      <c r="D131" s="56"/>
    </row>
    <row r="132">
      <c r="A132" s="8"/>
      <c r="D132" s="56"/>
    </row>
    <row r="133">
      <c r="A133" s="8"/>
      <c r="D133" s="56"/>
    </row>
    <row r="134">
      <c r="A134" s="8"/>
      <c r="D134" s="56"/>
    </row>
    <row r="135">
      <c r="A135" s="8"/>
      <c r="D135" s="56"/>
    </row>
    <row r="136">
      <c r="A136" s="8"/>
      <c r="D136" s="56"/>
    </row>
    <row r="137">
      <c r="A137" s="8"/>
      <c r="D137" s="56"/>
    </row>
    <row r="138">
      <c r="A138" s="8"/>
      <c r="D138" s="56"/>
    </row>
    <row r="139">
      <c r="A139" s="8"/>
      <c r="D139" s="56"/>
    </row>
    <row r="140">
      <c r="A140" s="8"/>
      <c r="D140" s="56"/>
    </row>
    <row r="141">
      <c r="A141" s="8"/>
      <c r="D141" s="56"/>
    </row>
    <row r="142">
      <c r="A142" s="8"/>
      <c r="D142" s="56"/>
    </row>
    <row r="143">
      <c r="A143" s="8"/>
      <c r="D143" s="56"/>
    </row>
    <row r="144">
      <c r="A144" s="8"/>
      <c r="D144" s="56"/>
    </row>
    <row r="145">
      <c r="A145" s="8"/>
      <c r="D145" s="56"/>
    </row>
    <row r="146">
      <c r="A146" s="8"/>
      <c r="D146" s="56"/>
    </row>
    <row r="147">
      <c r="A147" s="8"/>
      <c r="D147" s="56"/>
    </row>
    <row r="148">
      <c r="A148" s="8"/>
      <c r="D148" s="56"/>
    </row>
    <row r="149">
      <c r="A149" s="8"/>
      <c r="D149" s="56"/>
    </row>
    <row r="150">
      <c r="A150" s="8"/>
      <c r="D150" s="56"/>
    </row>
    <row r="151">
      <c r="A151" s="8"/>
      <c r="D151" s="56"/>
    </row>
    <row r="152">
      <c r="A152" s="8"/>
      <c r="D152" s="56"/>
    </row>
    <row r="153">
      <c r="A153" s="8"/>
      <c r="D153" s="56"/>
    </row>
    <row r="154">
      <c r="A154" s="8"/>
      <c r="D154" s="56"/>
    </row>
    <row r="155">
      <c r="A155" s="8"/>
      <c r="D155" s="56"/>
    </row>
    <row r="156">
      <c r="A156" s="8"/>
      <c r="D156" s="56"/>
    </row>
    <row r="157">
      <c r="A157" s="8"/>
      <c r="D157" s="56"/>
    </row>
    <row r="158">
      <c r="A158" s="8"/>
      <c r="D158" s="56"/>
    </row>
    <row r="159">
      <c r="A159" s="8"/>
      <c r="D159" s="56"/>
    </row>
    <row r="160">
      <c r="A160" s="8"/>
      <c r="D160" s="56"/>
    </row>
    <row r="161">
      <c r="A161" s="8"/>
      <c r="D161" s="56"/>
    </row>
    <row r="162">
      <c r="A162" s="8"/>
      <c r="D162" s="56"/>
    </row>
    <row r="163">
      <c r="A163" s="8"/>
      <c r="D163" s="56"/>
    </row>
    <row r="164">
      <c r="A164" s="8"/>
      <c r="D164" s="56"/>
    </row>
    <row r="165">
      <c r="A165" s="8"/>
      <c r="D165" s="56"/>
    </row>
    <row r="166">
      <c r="A166" s="8"/>
      <c r="D166" s="56"/>
    </row>
    <row r="167">
      <c r="A167" s="8"/>
      <c r="D167" s="56"/>
    </row>
    <row r="168">
      <c r="A168" s="8"/>
      <c r="D168" s="56"/>
    </row>
    <row r="169">
      <c r="A169" s="8"/>
      <c r="D169" s="56"/>
    </row>
    <row r="170">
      <c r="A170" s="8"/>
      <c r="D170" s="56"/>
    </row>
    <row r="171">
      <c r="A171" s="8"/>
      <c r="D171" s="56"/>
    </row>
    <row r="172">
      <c r="A172" s="8"/>
      <c r="D172" s="56"/>
    </row>
    <row r="173">
      <c r="A173" s="8"/>
      <c r="D173" s="56"/>
    </row>
    <row r="174">
      <c r="A174" s="8"/>
      <c r="D174" s="56"/>
    </row>
    <row r="175">
      <c r="A175" s="8"/>
      <c r="D175" s="56"/>
    </row>
    <row r="176">
      <c r="A176" s="8"/>
      <c r="D176" s="56"/>
    </row>
    <row r="177">
      <c r="A177" s="8"/>
      <c r="D177" s="56"/>
    </row>
    <row r="178">
      <c r="A178" s="8"/>
      <c r="D178" s="56"/>
    </row>
    <row r="179">
      <c r="A179" s="8"/>
      <c r="D179" s="56"/>
    </row>
    <row r="180">
      <c r="A180" s="8"/>
      <c r="D180" s="56"/>
    </row>
    <row r="181">
      <c r="A181" s="8"/>
      <c r="D181" s="56"/>
    </row>
    <row r="182">
      <c r="A182" s="8"/>
      <c r="D182" s="56"/>
    </row>
    <row r="183">
      <c r="A183" s="8"/>
      <c r="D183" s="56"/>
    </row>
    <row r="184">
      <c r="A184" s="8"/>
      <c r="D184" s="56"/>
    </row>
    <row r="185">
      <c r="A185" s="8"/>
      <c r="D185" s="56"/>
    </row>
    <row r="186">
      <c r="A186" s="8"/>
      <c r="D186" s="56"/>
    </row>
    <row r="187">
      <c r="A187" s="8"/>
      <c r="D187" s="56"/>
    </row>
    <row r="188">
      <c r="A188" s="8"/>
      <c r="D188" s="56"/>
    </row>
    <row r="189">
      <c r="A189" s="8"/>
      <c r="D189" s="56"/>
    </row>
    <row r="190">
      <c r="A190" s="8"/>
      <c r="D190" s="56"/>
    </row>
    <row r="191">
      <c r="A191" s="8"/>
      <c r="D191" s="56"/>
    </row>
    <row r="192">
      <c r="A192" s="8"/>
      <c r="D192" s="56"/>
    </row>
    <row r="193">
      <c r="A193" s="8"/>
      <c r="D193" s="56"/>
    </row>
    <row r="194">
      <c r="A194" s="8"/>
      <c r="D194" s="56"/>
    </row>
    <row r="195">
      <c r="A195" s="8"/>
      <c r="D195" s="56"/>
    </row>
    <row r="196">
      <c r="A196" s="8"/>
      <c r="D196" s="56"/>
    </row>
    <row r="197">
      <c r="A197" s="8"/>
      <c r="D197" s="56"/>
    </row>
    <row r="198">
      <c r="A198" s="8"/>
      <c r="D198" s="56"/>
    </row>
    <row r="199">
      <c r="A199" s="8"/>
      <c r="D199" s="56"/>
    </row>
    <row r="200">
      <c r="A200" s="8"/>
      <c r="D200" s="56"/>
    </row>
    <row r="201">
      <c r="A201" s="8"/>
      <c r="D201" s="56"/>
    </row>
    <row r="202">
      <c r="A202" s="8"/>
      <c r="D202" s="56"/>
    </row>
    <row r="203">
      <c r="A203" s="8"/>
      <c r="D203" s="56"/>
    </row>
    <row r="204">
      <c r="A204" s="8"/>
      <c r="D204" s="56"/>
    </row>
    <row r="205">
      <c r="A205" s="8"/>
      <c r="D205" s="56"/>
    </row>
    <row r="206">
      <c r="A206" s="8"/>
      <c r="D206" s="56"/>
    </row>
    <row r="207">
      <c r="A207" s="8"/>
      <c r="D207" s="56"/>
    </row>
    <row r="208">
      <c r="A208" s="8"/>
      <c r="D208" s="56"/>
    </row>
    <row r="209">
      <c r="A209" s="8"/>
      <c r="D209" s="56"/>
    </row>
    <row r="210">
      <c r="A210" s="8"/>
      <c r="D210" s="56"/>
    </row>
    <row r="211">
      <c r="A211" s="8"/>
      <c r="D211" s="56"/>
    </row>
    <row r="212">
      <c r="A212" s="8"/>
      <c r="D212" s="56"/>
    </row>
    <row r="213">
      <c r="A213" s="8"/>
      <c r="D213" s="56"/>
    </row>
    <row r="214">
      <c r="A214" s="8"/>
      <c r="D214" s="56"/>
    </row>
    <row r="215">
      <c r="A215" s="8"/>
      <c r="D215" s="56"/>
    </row>
    <row r="216">
      <c r="A216" s="8"/>
      <c r="D216" s="56"/>
    </row>
    <row r="217">
      <c r="A217" s="8"/>
      <c r="D217" s="56"/>
    </row>
    <row r="218">
      <c r="A218" s="8"/>
      <c r="D218" s="56"/>
    </row>
    <row r="219">
      <c r="A219" s="8"/>
      <c r="D219" s="56"/>
    </row>
    <row r="220">
      <c r="A220" s="8"/>
      <c r="D220" s="56"/>
    </row>
    <row r="221">
      <c r="A221" s="8"/>
      <c r="D221" s="56"/>
    </row>
    <row r="222">
      <c r="A222" s="8"/>
      <c r="D222" s="56"/>
    </row>
    <row r="223">
      <c r="A223" s="8"/>
      <c r="D223" s="56"/>
    </row>
    <row r="224">
      <c r="A224" s="8"/>
      <c r="D224" s="56"/>
    </row>
    <row r="225">
      <c r="A225" s="8"/>
      <c r="D225" s="56"/>
    </row>
    <row r="226">
      <c r="A226" s="8"/>
      <c r="D226" s="56"/>
    </row>
    <row r="227">
      <c r="A227" s="8"/>
      <c r="D227" s="56"/>
    </row>
    <row r="228">
      <c r="A228" s="8"/>
      <c r="D228" s="56"/>
    </row>
    <row r="229">
      <c r="A229" s="8"/>
      <c r="D229" s="56"/>
    </row>
    <row r="230">
      <c r="A230" s="8"/>
      <c r="D230" s="56"/>
    </row>
    <row r="231">
      <c r="A231" s="8"/>
      <c r="D231" s="56"/>
    </row>
    <row r="232">
      <c r="A232" s="8"/>
      <c r="D232" s="56"/>
    </row>
    <row r="233">
      <c r="A233" s="8"/>
      <c r="D233" s="56"/>
    </row>
    <row r="234">
      <c r="A234" s="8"/>
      <c r="D234" s="56"/>
    </row>
    <row r="235">
      <c r="A235" s="8"/>
      <c r="D235" s="56"/>
    </row>
    <row r="236">
      <c r="A236" s="8"/>
      <c r="D236" s="56"/>
    </row>
    <row r="237">
      <c r="A237" s="8"/>
      <c r="D237" s="56"/>
    </row>
    <row r="238">
      <c r="A238" s="8"/>
      <c r="D238" s="56"/>
    </row>
    <row r="239">
      <c r="A239" s="8"/>
      <c r="D239" s="56"/>
    </row>
    <row r="240">
      <c r="A240" s="8"/>
      <c r="D240" s="56"/>
    </row>
    <row r="241">
      <c r="A241" s="8"/>
      <c r="D241" s="56"/>
    </row>
    <row r="242">
      <c r="A242" s="8"/>
      <c r="D242" s="56"/>
    </row>
    <row r="243">
      <c r="A243" s="8"/>
      <c r="D243" s="56"/>
    </row>
    <row r="244">
      <c r="A244" s="8"/>
      <c r="D244" s="56"/>
    </row>
    <row r="245">
      <c r="A245" s="8"/>
      <c r="D245" s="56"/>
    </row>
    <row r="246">
      <c r="A246" s="8"/>
      <c r="D246" s="56"/>
    </row>
    <row r="247">
      <c r="A247" s="8"/>
      <c r="D247" s="56"/>
    </row>
    <row r="248">
      <c r="A248" s="8"/>
      <c r="D248" s="56"/>
    </row>
    <row r="249">
      <c r="A249" s="8"/>
      <c r="D249" s="56"/>
    </row>
    <row r="250">
      <c r="A250" s="8"/>
      <c r="D250" s="56"/>
    </row>
    <row r="251">
      <c r="A251" s="8"/>
      <c r="D251" s="56"/>
    </row>
    <row r="252">
      <c r="A252" s="8"/>
      <c r="D252" s="56"/>
    </row>
    <row r="253">
      <c r="A253" s="8"/>
      <c r="D253" s="56"/>
    </row>
    <row r="254">
      <c r="A254" s="8"/>
      <c r="D254" s="56"/>
    </row>
    <row r="255">
      <c r="A255" s="8"/>
      <c r="D255" s="56"/>
    </row>
    <row r="256">
      <c r="A256" s="8"/>
      <c r="D256" s="56"/>
    </row>
    <row r="257">
      <c r="A257" s="8"/>
      <c r="D257" s="56"/>
    </row>
    <row r="258">
      <c r="A258" s="8"/>
      <c r="D258" s="56"/>
    </row>
    <row r="259">
      <c r="A259" s="8"/>
      <c r="D259" s="56"/>
    </row>
    <row r="260">
      <c r="A260" s="8"/>
      <c r="D260" s="56"/>
    </row>
    <row r="261">
      <c r="A261" s="8"/>
      <c r="D261" s="56"/>
    </row>
    <row r="262">
      <c r="A262" s="8"/>
      <c r="D262" s="56"/>
    </row>
    <row r="263">
      <c r="A263" s="8"/>
      <c r="D263" s="56"/>
    </row>
    <row r="264">
      <c r="A264" s="8"/>
      <c r="D264" s="56"/>
    </row>
    <row r="265">
      <c r="A265" s="8"/>
      <c r="D265" s="56"/>
    </row>
    <row r="266">
      <c r="A266" s="8"/>
      <c r="D266" s="56"/>
    </row>
    <row r="267">
      <c r="A267" s="8"/>
      <c r="D267" s="56"/>
    </row>
    <row r="268">
      <c r="A268" s="8"/>
      <c r="D268" s="56"/>
    </row>
    <row r="269">
      <c r="A269" s="8"/>
      <c r="D269" s="56"/>
    </row>
    <row r="270">
      <c r="A270" s="8"/>
      <c r="D270" s="56"/>
    </row>
    <row r="271">
      <c r="A271" s="8"/>
      <c r="D271" s="56"/>
    </row>
    <row r="272">
      <c r="A272" s="8"/>
      <c r="D272" s="56"/>
    </row>
    <row r="273">
      <c r="A273" s="8"/>
      <c r="D273" s="56"/>
    </row>
    <row r="274">
      <c r="A274" s="8"/>
      <c r="D274" s="56"/>
    </row>
    <row r="275">
      <c r="A275" s="8"/>
      <c r="D275" s="56"/>
    </row>
    <row r="276">
      <c r="A276" s="8"/>
      <c r="D276" s="56"/>
    </row>
    <row r="277">
      <c r="A277" s="8"/>
      <c r="D277" s="56"/>
    </row>
    <row r="278">
      <c r="A278" s="8"/>
      <c r="D278" s="56"/>
    </row>
    <row r="279">
      <c r="A279" s="8"/>
      <c r="D279" s="56"/>
    </row>
    <row r="280">
      <c r="A280" s="8"/>
      <c r="D280" s="56"/>
    </row>
    <row r="281">
      <c r="A281" s="8"/>
      <c r="D281" s="56"/>
    </row>
    <row r="282">
      <c r="A282" s="8"/>
      <c r="D282" s="56"/>
    </row>
    <row r="283">
      <c r="A283" s="8"/>
      <c r="D283" s="56"/>
    </row>
    <row r="284">
      <c r="A284" s="8"/>
      <c r="D284" s="56"/>
    </row>
    <row r="285">
      <c r="A285" s="8"/>
      <c r="D285" s="56"/>
    </row>
    <row r="286">
      <c r="A286" s="8"/>
      <c r="D286" s="56"/>
    </row>
    <row r="287">
      <c r="A287" s="8"/>
      <c r="D287" s="56"/>
    </row>
    <row r="288">
      <c r="A288" s="8"/>
      <c r="D288" s="56"/>
    </row>
    <row r="289">
      <c r="A289" s="8"/>
      <c r="D289" s="56"/>
    </row>
    <row r="290">
      <c r="A290" s="8"/>
      <c r="D290" s="56"/>
    </row>
    <row r="291">
      <c r="A291" s="8"/>
      <c r="D291" s="56"/>
    </row>
    <row r="292">
      <c r="A292" s="8"/>
      <c r="D292" s="56"/>
    </row>
    <row r="293">
      <c r="A293" s="8"/>
      <c r="D293" s="56"/>
    </row>
    <row r="294">
      <c r="A294" s="8"/>
      <c r="D294" s="56"/>
    </row>
    <row r="295">
      <c r="A295" s="8"/>
      <c r="D295" s="56"/>
    </row>
    <row r="296">
      <c r="A296" s="8"/>
      <c r="D296" s="56"/>
    </row>
    <row r="297">
      <c r="A297" s="8"/>
      <c r="D297" s="56"/>
    </row>
    <row r="298">
      <c r="A298" s="8"/>
      <c r="D298" s="56"/>
    </row>
    <row r="299">
      <c r="A299" s="8"/>
      <c r="D299" s="56"/>
    </row>
    <row r="300">
      <c r="A300" s="8"/>
      <c r="D300" s="56"/>
    </row>
    <row r="301">
      <c r="A301" s="8"/>
      <c r="D301" s="56"/>
    </row>
    <row r="302">
      <c r="A302" s="8"/>
      <c r="D302" s="56"/>
    </row>
    <row r="303">
      <c r="A303" s="8"/>
      <c r="D303" s="56"/>
    </row>
    <row r="304">
      <c r="A304" s="8"/>
      <c r="D304" s="56"/>
    </row>
    <row r="305">
      <c r="A305" s="8"/>
      <c r="D305" s="56"/>
    </row>
    <row r="306">
      <c r="A306" s="8"/>
      <c r="D306" s="56"/>
    </row>
    <row r="307">
      <c r="A307" s="8"/>
      <c r="D307" s="56"/>
    </row>
    <row r="308">
      <c r="A308" s="8"/>
      <c r="D308" s="56"/>
    </row>
    <row r="309">
      <c r="A309" s="8"/>
      <c r="D309" s="56"/>
    </row>
    <row r="310">
      <c r="A310" s="8"/>
      <c r="D310" s="56"/>
    </row>
    <row r="311">
      <c r="A311" s="8"/>
      <c r="D311" s="56"/>
    </row>
    <row r="312">
      <c r="A312" s="8"/>
      <c r="D312" s="56"/>
    </row>
    <row r="313">
      <c r="A313" s="8"/>
      <c r="D313" s="56"/>
    </row>
    <row r="314">
      <c r="A314" s="8"/>
      <c r="D314" s="56"/>
    </row>
    <row r="315">
      <c r="A315" s="8"/>
      <c r="D315" s="56"/>
    </row>
    <row r="316">
      <c r="A316" s="8"/>
      <c r="D316" s="56"/>
    </row>
    <row r="317">
      <c r="A317" s="8"/>
      <c r="D317" s="56"/>
    </row>
    <row r="318">
      <c r="A318" s="8"/>
      <c r="D318" s="56"/>
    </row>
    <row r="319">
      <c r="A319" s="8"/>
      <c r="D319" s="56"/>
    </row>
    <row r="320">
      <c r="A320" s="8"/>
      <c r="D320" s="56"/>
    </row>
    <row r="321">
      <c r="A321" s="8"/>
      <c r="D321" s="56"/>
    </row>
    <row r="322">
      <c r="A322" s="8"/>
      <c r="D322" s="56"/>
    </row>
    <row r="323">
      <c r="A323" s="8"/>
      <c r="D323" s="56"/>
    </row>
    <row r="324">
      <c r="A324" s="8"/>
      <c r="D324" s="56"/>
    </row>
    <row r="325">
      <c r="A325" s="8"/>
      <c r="D325" s="56"/>
    </row>
    <row r="326">
      <c r="A326" s="8"/>
      <c r="D326" s="56"/>
    </row>
    <row r="327">
      <c r="A327" s="8"/>
      <c r="D327" s="56"/>
    </row>
    <row r="328">
      <c r="A328" s="8"/>
      <c r="D328" s="56"/>
    </row>
    <row r="329">
      <c r="A329" s="8"/>
      <c r="D329" s="56"/>
    </row>
    <row r="330">
      <c r="A330" s="8"/>
      <c r="D330" s="56"/>
    </row>
    <row r="331">
      <c r="A331" s="8"/>
      <c r="D331" s="56"/>
    </row>
    <row r="332">
      <c r="A332" s="8"/>
      <c r="D332" s="56"/>
    </row>
    <row r="333">
      <c r="A333" s="8"/>
      <c r="D333" s="56"/>
    </row>
    <row r="334">
      <c r="A334" s="8"/>
      <c r="D334" s="56"/>
    </row>
    <row r="335">
      <c r="A335" s="8"/>
      <c r="D335" s="56"/>
    </row>
    <row r="336">
      <c r="A336" s="8"/>
      <c r="D336" s="56"/>
    </row>
    <row r="337">
      <c r="A337" s="8"/>
      <c r="D337" s="56"/>
    </row>
    <row r="338">
      <c r="A338" s="8"/>
      <c r="D338" s="56"/>
    </row>
    <row r="339">
      <c r="A339" s="8"/>
      <c r="D339" s="56"/>
    </row>
    <row r="340">
      <c r="A340" s="8"/>
      <c r="D340" s="56"/>
    </row>
    <row r="341">
      <c r="A341" s="8"/>
      <c r="D341" s="56"/>
    </row>
    <row r="342">
      <c r="A342" s="8"/>
      <c r="D342" s="56"/>
    </row>
    <row r="343">
      <c r="A343" s="8"/>
      <c r="D343" s="56"/>
    </row>
    <row r="344">
      <c r="A344" s="8"/>
      <c r="D344" s="56"/>
    </row>
    <row r="345">
      <c r="A345" s="8"/>
      <c r="D345" s="56"/>
    </row>
    <row r="346">
      <c r="A346" s="8"/>
      <c r="D346" s="56"/>
    </row>
    <row r="347">
      <c r="A347" s="8"/>
      <c r="D347" s="56"/>
    </row>
    <row r="348">
      <c r="A348" s="8"/>
      <c r="D348" s="56"/>
    </row>
    <row r="349">
      <c r="A349" s="8"/>
      <c r="D349" s="56"/>
    </row>
    <row r="350">
      <c r="A350" s="8"/>
      <c r="D350" s="56"/>
    </row>
    <row r="351">
      <c r="A351" s="8"/>
      <c r="D351" s="56"/>
    </row>
    <row r="352">
      <c r="A352" s="8"/>
      <c r="D352" s="56"/>
    </row>
    <row r="353">
      <c r="A353" s="8"/>
      <c r="D353" s="56"/>
    </row>
    <row r="354">
      <c r="A354" s="8"/>
      <c r="D354" s="56"/>
    </row>
    <row r="355">
      <c r="A355" s="8"/>
      <c r="D355" s="56"/>
    </row>
    <row r="356">
      <c r="A356" s="8"/>
      <c r="D356" s="56"/>
    </row>
    <row r="357">
      <c r="A357" s="8"/>
      <c r="D357" s="56"/>
    </row>
    <row r="358">
      <c r="A358" s="8"/>
      <c r="D358" s="56"/>
    </row>
    <row r="359">
      <c r="A359" s="8"/>
      <c r="D359" s="56"/>
    </row>
    <row r="360">
      <c r="A360" s="8"/>
      <c r="D360" s="56"/>
    </row>
    <row r="361">
      <c r="A361" s="8"/>
      <c r="D361" s="56"/>
    </row>
    <row r="362">
      <c r="A362" s="8"/>
      <c r="D362" s="56"/>
    </row>
    <row r="363">
      <c r="A363" s="8"/>
      <c r="D363" s="56"/>
    </row>
    <row r="364">
      <c r="A364" s="8"/>
      <c r="D364" s="56"/>
    </row>
    <row r="365">
      <c r="A365" s="8"/>
      <c r="D365" s="56"/>
    </row>
    <row r="366">
      <c r="A366" s="8"/>
      <c r="D366" s="56"/>
    </row>
    <row r="367">
      <c r="A367" s="8"/>
      <c r="D367" s="56"/>
    </row>
    <row r="368">
      <c r="A368" s="8"/>
      <c r="D368" s="56"/>
    </row>
    <row r="369">
      <c r="A369" s="8"/>
      <c r="D369" s="56"/>
    </row>
    <row r="370">
      <c r="A370" s="8"/>
      <c r="D370" s="56"/>
    </row>
    <row r="371">
      <c r="A371" s="8"/>
      <c r="D371" s="56"/>
    </row>
    <row r="372">
      <c r="A372" s="8"/>
      <c r="D372" s="56"/>
    </row>
    <row r="373">
      <c r="A373" s="8"/>
      <c r="D373" s="56"/>
    </row>
    <row r="374">
      <c r="A374" s="8"/>
      <c r="D374" s="56"/>
    </row>
    <row r="375">
      <c r="A375" s="8"/>
      <c r="D375" s="56"/>
    </row>
    <row r="376">
      <c r="A376" s="8"/>
      <c r="D376" s="56"/>
    </row>
    <row r="377">
      <c r="A377" s="8"/>
      <c r="D377" s="56"/>
    </row>
    <row r="378">
      <c r="A378" s="8"/>
      <c r="D378" s="56"/>
    </row>
    <row r="379">
      <c r="A379" s="8"/>
      <c r="D379" s="56"/>
    </row>
    <row r="380">
      <c r="A380" s="8"/>
      <c r="D380" s="56"/>
    </row>
    <row r="381">
      <c r="A381" s="8"/>
      <c r="D381" s="56"/>
    </row>
    <row r="382">
      <c r="A382" s="8"/>
      <c r="D382" s="56"/>
    </row>
    <row r="383">
      <c r="A383" s="8"/>
      <c r="D383" s="56"/>
    </row>
    <row r="384">
      <c r="A384" s="8"/>
      <c r="D384" s="56"/>
    </row>
    <row r="385">
      <c r="A385" s="8"/>
      <c r="D385" s="56"/>
    </row>
    <row r="386">
      <c r="A386" s="8"/>
      <c r="D386" s="56"/>
    </row>
    <row r="387">
      <c r="A387" s="8"/>
      <c r="D387" s="56"/>
    </row>
    <row r="388">
      <c r="A388" s="8"/>
      <c r="D388" s="56"/>
    </row>
    <row r="389">
      <c r="A389" s="8"/>
      <c r="D389" s="56"/>
    </row>
    <row r="390">
      <c r="A390" s="8"/>
      <c r="D390" s="56"/>
    </row>
    <row r="391">
      <c r="A391" s="8"/>
      <c r="D391" s="56"/>
    </row>
    <row r="392">
      <c r="A392" s="8"/>
      <c r="D392" s="56"/>
    </row>
    <row r="393">
      <c r="A393" s="8"/>
      <c r="D393" s="56"/>
    </row>
    <row r="394">
      <c r="A394" s="8"/>
      <c r="D394" s="56"/>
    </row>
    <row r="395">
      <c r="A395" s="8"/>
      <c r="D395" s="56"/>
    </row>
    <row r="396">
      <c r="A396" s="8"/>
      <c r="D396" s="56"/>
    </row>
    <row r="397">
      <c r="A397" s="8"/>
      <c r="D397" s="56"/>
    </row>
    <row r="398">
      <c r="A398" s="8"/>
      <c r="D398" s="56"/>
    </row>
    <row r="399">
      <c r="A399" s="8"/>
      <c r="D399" s="56"/>
    </row>
    <row r="400">
      <c r="A400" s="8"/>
      <c r="D400" s="56"/>
    </row>
    <row r="401">
      <c r="A401" s="8"/>
      <c r="D401" s="56"/>
    </row>
    <row r="402">
      <c r="A402" s="8"/>
      <c r="D402" s="56"/>
    </row>
    <row r="403">
      <c r="A403" s="8"/>
      <c r="D403" s="56"/>
    </row>
    <row r="404">
      <c r="A404" s="8"/>
      <c r="D404" s="56"/>
    </row>
    <row r="405">
      <c r="A405" s="8"/>
      <c r="D405" s="56"/>
    </row>
    <row r="406">
      <c r="A406" s="8"/>
      <c r="D406" s="56"/>
    </row>
    <row r="407">
      <c r="A407" s="8"/>
      <c r="D407" s="56"/>
    </row>
    <row r="408">
      <c r="A408" s="8"/>
      <c r="D408" s="56"/>
    </row>
    <row r="409">
      <c r="A409" s="8"/>
      <c r="D409" s="56"/>
    </row>
    <row r="410">
      <c r="A410" s="8"/>
      <c r="D410" s="56"/>
    </row>
    <row r="411">
      <c r="A411" s="8"/>
      <c r="D411" s="56"/>
    </row>
    <row r="412">
      <c r="A412" s="8"/>
      <c r="D412" s="56"/>
    </row>
    <row r="413">
      <c r="A413" s="8"/>
      <c r="D413" s="56"/>
    </row>
    <row r="414">
      <c r="A414" s="8"/>
      <c r="D414" s="56"/>
    </row>
    <row r="415">
      <c r="A415" s="8"/>
      <c r="D415" s="56"/>
    </row>
    <row r="416">
      <c r="A416" s="8"/>
      <c r="D416" s="56"/>
    </row>
    <row r="417">
      <c r="A417" s="8"/>
      <c r="D417" s="56"/>
    </row>
    <row r="418">
      <c r="A418" s="8"/>
      <c r="D418" s="56"/>
    </row>
    <row r="419">
      <c r="A419" s="8"/>
      <c r="D419" s="56"/>
    </row>
    <row r="420">
      <c r="A420" s="8"/>
      <c r="D420" s="56"/>
    </row>
    <row r="421">
      <c r="A421" s="8"/>
      <c r="D421" s="56"/>
    </row>
    <row r="422">
      <c r="A422" s="8"/>
      <c r="D422" s="56"/>
    </row>
    <row r="423">
      <c r="A423" s="8"/>
      <c r="D423" s="56"/>
    </row>
    <row r="424">
      <c r="A424" s="8"/>
      <c r="D424" s="56"/>
    </row>
    <row r="425">
      <c r="A425" s="8"/>
      <c r="D425" s="56"/>
    </row>
    <row r="426">
      <c r="A426" s="8"/>
      <c r="D426" s="56"/>
    </row>
    <row r="427">
      <c r="A427" s="8"/>
      <c r="D427" s="56"/>
    </row>
    <row r="428">
      <c r="A428" s="8"/>
      <c r="D428" s="56"/>
    </row>
    <row r="429">
      <c r="A429" s="8"/>
      <c r="D429" s="56"/>
    </row>
    <row r="430">
      <c r="A430" s="8"/>
      <c r="D430" s="56"/>
    </row>
    <row r="431">
      <c r="A431" s="8"/>
      <c r="D431" s="56"/>
    </row>
    <row r="432">
      <c r="A432" s="8"/>
      <c r="D432" s="56"/>
    </row>
    <row r="433">
      <c r="A433" s="8"/>
      <c r="D433" s="56"/>
    </row>
    <row r="434">
      <c r="A434" s="8"/>
      <c r="D434" s="56"/>
    </row>
    <row r="435">
      <c r="A435" s="8"/>
      <c r="D435" s="56"/>
    </row>
    <row r="436">
      <c r="A436" s="8"/>
      <c r="D436" s="56"/>
    </row>
    <row r="437">
      <c r="A437" s="8"/>
      <c r="D437" s="56"/>
    </row>
    <row r="438">
      <c r="A438" s="8"/>
      <c r="D438" s="56"/>
    </row>
    <row r="439">
      <c r="A439" s="8"/>
      <c r="D439" s="56"/>
    </row>
    <row r="440">
      <c r="A440" s="8"/>
      <c r="D440" s="56"/>
    </row>
    <row r="441">
      <c r="A441" s="8"/>
      <c r="D441" s="56"/>
    </row>
    <row r="442">
      <c r="A442" s="8"/>
      <c r="D442" s="56"/>
    </row>
    <row r="443">
      <c r="A443" s="8"/>
      <c r="D443" s="56"/>
    </row>
    <row r="444">
      <c r="A444" s="8"/>
      <c r="D444" s="56"/>
    </row>
    <row r="445">
      <c r="A445" s="8"/>
      <c r="D445" s="56"/>
    </row>
    <row r="446">
      <c r="A446" s="8"/>
      <c r="D446" s="56"/>
    </row>
    <row r="447">
      <c r="A447" s="8"/>
      <c r="D447" s="56"/>
    </row>
    <row r="448">
      <c r="A448" s="8"/>
      <c r="D448" s="56"/>
    </row>
    <row r="449">
      <c r="A449" s="8"/>
      <c r="D449" s="56"/>
    </row>
    <row r="450">
      <c r="A450" s="8"/>
      <c r="D450" s="56"/>
    </row>
    <row r="451">
      <c r="A451" s="8"/>
      <c r="D451" s="56"/>
    </row>
    <row r="452">
      <c r="A452" s="8"/>
      <c r="D452" s="56"/>
    </row>
    <row r="453">
      <c r="A453" s="8"/>
      <c r="D453" s="56"/>
    </row>
    <row r="454">
      <c r="A454" s="8"/>
      <c r="D454" s="56"/>
    </row>
    <row r="455">
      <c r="A455" s="8"/>
      <c r="D455" s="56"/>
    </row>
    <row r="456">
      <c r="A456" s="8"/>
      <c r="D456" s="56"/>
    </row>
    <row r="457">
      <c r="A457" s="8"/>
      <c r="D457" s="56"/>
    </row>
    <row r="458">
      <c r="A458" s="8"/>
      <c r="D458" s="56"/>
    </row>
    <row r="459">
      <c r="A459" s="8"/>
      <c r="D459" s="56"/>
    </row>
    <row r="460">
      <c r="A460" s="8"/>
      <c r="D460" s="56"/>
    </row>
    <row r="461">
      <c r="A461" s="8"/>
      <c r="D461" s="56"/>
    </row>
    <row r="462">
      <c r="A462" s="8"/>
      <c r="D462" s="56"/>
    </row>
    <row r="463">
      <c r="A463" s="8"/>
      <c r="D463" s="56"/>
    </row>
    <row r="464">
      <c r="A464" s="8"/>
      <c r="D464" s="56"/>
    </row>
    <row r="465">
      <c r="A465" s="8"/>
      <c r="D465" s="56"/>
    </row>
    <row r="466">
      <c r="A466" s="8"/>
      <c r="D466" s="56"/>
    </row>
    <row r="467">
      <c r="A467" s="8"/>
      <c r="D467" s="56"/>
    </row>
    <row r="468">
      <c r="A468" s="8"/>
      <c r="D468" s="56"/>
    </row>
    <row r="469">
      <c r="A469" s="8"/>
      <c r="D469" s="56"/>
    </row>
    <row r="470">
      <c r="A470" s="8"/>
      <c r="D470" s="56"/>
    </row>
    <row r="471">
      <c r="A471" s="8"/>
      <c r="D471" s="56"/>
    </row>
    <row r="472">
      <c r="A472" s="8"/>
      <c r="D472" s="56"/>
    </row>
    <row r="473">
      <c r="A473" s="8"/>
      <c r="D473" s="56"/>
    </row>
    <row r="474">
      <c r="A474" s="8"/>
      <c r="D474" s="56"/>
    </row>
    <row r="475">
      <c r="A475" s="8"/>
      <c r="D475" s="56"/>
    </row>
    <row r="476">
      <c r="A476" s="8"/>
      <c r="D476" s="56"/>
    </row>
    <row r="477">
      <c r="A477" s="8"/>
      <c r="D477" s="56"/>
    </row>
    <row r="478">
      <c r="A478" s="8"/>
      <c r="D478" s="56"/>
    </row>
    <row r="479">
      <c r="A479" s="8"/>
      <c r="D479" s="56"/>
    </row>
    <row r="480">
      <c r="A480" s="8"/>
      <c r="D480" s="56"/>
    </row>
    <row r="481">
      <c r="A481" s="8"/>
      <c r="D481" s="56"/>
    </row>
    <row r="482">
      <c r="A482" s="8"/>
      <c r="D482" s="56"/>
    </row>
    <row r="483">
      <c r="A483" s="8"/>
      <c r="D483" s="56"/>
    </row>
    <row r="484">
      <c r="A484" s="8"/>
      <c r="D484" s="56"/>
    </row>
    <row r="485">
      <c r="A485" s="8"/>
      <c r="D485" s="56"/>
    </row>
    <row r="486">
      <c r="A486" s="8"/>
      <c r="D486" s="56"/>
    </row>
    <row r="487">
      <c r="A487" s="8"/>
      <c r="D487" s="56"/>
    </row>
    <row r="488">
      <c r="A488" s="8"/>
      <c r="D488" s="56"/>
    </row>
    <row r="489">
      <c r="A489" s="8"/>
      <c r="D489" s="56"/>
    </row>
    <row r="490">
      <c r="A490" s="8"/>
      <c r="D490" s="56"/>
    </row>
    <row r="491">
      <c r="A491" s="8"/>
      <c r="D491" s="56"/>
    </row>
    <row r="492">
      <c r="A492" s="8"/>
      <c r="D492" s="56"/>
    </row>
    <row r="493">
      <c r="A493" s="8"/>
      <c r="D493" s="56"/>
    </row>
    <row r="494">
      <c r="A494" s="8"/>
      <c r="D494" s="56"/>
    </row>
    <row r="495">
      <c r="A495" s="8"/>
      <c r="D495" s="56"/>
    </row>
    <row r="496">
      <c r="A496" s="8"/>
      <c r="D496" s="56"/>
    </row>
    <row r="497">
      <c r="A497" s="8"/>
      <c r="D497" s="56"/>
    </row>
    <row r="498">
      <c r="A498" s="8"/>
      <c r="D498" s="56"/>
    </row>
    <row r="499">
      <c r="A499" s="8"/>
      <c r="D499" s="56"/>
    </row>
    <row r="500">
      <c r="A500" s="8"/>
      <c r="D500" s="56"/>
    </row>
    <row r="501">
      <c r="A501" s="8"/>
      <c r="D501" s="56"/>
    </row>
    <row r="502">
      <c r="A502" s="8"/>
      <c r="D502" s="56"/>
    </row>
    <row r="503">
      <c r="A503" s="8"/>
      <c r="D503" s="56"/>
    </row>
    <row r="504">
      <c r="A504" s="8"/>
      <c r="D504" s="56"/>
    </row>
    <row r="505">
      <c r="A505" s="8"/>
      <c r="D505" s="56"/>
    </row>
    <row r="506">
      <c r="A506" s="8"/>
      <c r="D506" s="56"/>
    </row>
    <row r="507">
      <c r="A507" s="8"/>
      <c r="D507" s="56"/>
    </row>
    <row r="508">
      <c r="A508" s="8"/>
      <c r="D508" s="56"/>
    </row>
    <row r="509">
      <c r="A509" s="8"/>
      <c r="D509" s="56"/>
    </row>
    <row r="510">
      <c r="A510" s="8"/>
      <c r="D510" s="56"/>
    </row>
    <row r="511">
      <c r="A511" s="8"/>
      <c r="D511" s="56"/>
    </row>
    <row r="512">
      <c r="A512" s="8"/>
      <c r="D512" s="56"/>
    </row>
    <row r="513">
      <c r="A513" s="8"/>
      <c r="D513" s="56"/>
    </row>
    <row r="514">
      <c r="A514" s="8"/>
      <c r="D514" s="56"/>
    </row>
    <row r="515">
      <c r="A515" s="8"/>
      <c r="D515" s="56"/>
    </row>
    <row r="516">
      <c r="A516" s="8"/>
      <c r="D516" s="56"/>
    </row>
    <row r="517">
      <c r="A517" s="8"/>
      <c r="D517" s="56"/>
    </row>
    <row r="518">
      <c r="A518" s="8"/>
      <c r="D518" s="56"/>
    </row>
    <row r="519">
      <c r="A519" s="8"/>
      <c r="D519" s="56"/>
    </row>
    <row r="520">
      <c r="A520" s="8"/>
      <c r="D520" s="56"/>
    </row>
    <row r="521">
      <c r="A521" s="8"/>
      <c r="D521" s="56"/>
    </row>
    <row r="522">
      <c r="A522" s="8"/>
      <c r="D522" s="56"/>
    </row>
    <row r="523">
      <c r="A523" s="8"/>
      <c r="D523" s="56"/>
    </row>
    <row r="524">
      <c r="A524" s="8"/>
      <c r="D524" s="56"/>
    </row>
    <row r="525">
      <c r="A525" s="8"/>
      <c r="D525" s="56"/>
    </row>
    <row r="526">
      <c r="A526" s="8"/>
      <c r="D526" s="56"/>
    </row>
    <row r="527">
      <c r="A527" s="8"/>
      <c r="D527" s="56"/>
    </row>
    <row r="528">
      <c r="A528" s="8"/>
      <c r="D528" s="56"/>
    </row>
    <row r="529">
      <c r="A529" s="8"/>
      <c r="D529" s="56"/>
    </row>
    <row r="530">
      <c r="A530" s="8"/>
      <c r="D530" s="56"/>
    </row>
    <row r="531">
      <c r="A531" s="8"/>
      <c r="D531" s="56"/>
    </row>
    <row r="532">
      <c r="A532" s="8"/>
      <c r="D532" s="56"/>
    </row>
    <row r="533">
      <c r="A533" s="8"/>
      <c r="D533" s="56"/>
    </row>
    <row r="534">
      <c r="A534" s="8"/>
      <c r="D534" s="56"/>
    </row>
    <row r="535">
      <c r="A535" s="8"/>
      <c r="D535" s="56"/>
    </row>
    <row r="536">
      <c r="A536" s="8"/>
      <c r="D536" s="56"/>
    </row>
    <row r="537">
      <c r="A537" s="8"/>
      <c r="D537" s="56"/>
    </row>
    <row r="538">
      <c r="A538" s="8"/>
      <c r="D538" s="56"/>
    </row>
    <row r="539">
      <c r="A539" s="8"/>
      <c r="D539" s="56"/>
    </row>
    <row r="540">
      <c r="A540" s="8"/>
      <c r="D540" s="56"/>
    </row>
    <row r="541">
      <c r="A541" s="8"/>
      <c r="D541" s="56"/>
    </row>
    <row r="542">
      <c r="A542" s="8"/>
      <c r="D542" s="56"/>
    </row>
    <row r="543">
      <c r="A543" s="8"/>
      <c r="D543" s="56"/>
    </row>
    <row r="544">
      <c r="A544" s="8"/>
      <c r="D544" s="56"/>
    </row>
    <row r="545">
      <c r="A545" s="8"/>
      <c r="D545" s="56"/>
    </row>
    <row r="546">
      <c r="A546" s="8"/>
      <c r="D546" s="56"/>
    </row>
    <row r="547">
      <c r="A547" s="8"/>
      <c r="D547" s="56"/>
    </row>
    <row r="548">
      <c r="A548" s="8"/>
      <c r="D548" s="56"/>
    </row>
    <row r="549">
      <c r="A549" s="8"/>
      <c r="D549" s="56"/>
    </row>
    <row r="550">
      <c r="A550" s="8"/>
      <c r="D550" s="56"/>
    </row>
    <row r="551">
      <c r="A551" s="8"/>
      <c r="D551" s="56"/>
    </row>
    <row r="552">
      <c r="A552" s="8"/>
      <c r="D552" s="56"/>
    </row>
    <row r="553">
      <c r="A553" s="8"/>
      <c r="D553" s="56"/>
    </row>
    <row r="554">
      <c r="A554" s="8"/>
      <c r="D554" s="56"/>
    </row>
    <row r="555">
      <c r="A555" s="8"/>
      <c r="D555" s="56"/>
    </row>
    <row r="556">
      <c r="A556" s="8"/>
      <c r="D556" s="56"/>
    </row>
    <row r="557">
      <c r="A557" s="8"/>
      <c r="D557" s="56"/>
    </row>
    <row r="558">
      <c r="A558" s="8"/>
      <c r="D558" s="56"/>
    </row>
    <row r="559">
      <c r="A559" s="8"/>
      <c r="D559" s="56"/>
    </row>
    <row r="560">
      <c r="A560" s="8"/>
      <c r="D560" s="56"/>
    </row>
    <row r="561">
      <c r="A561" s="8"/>
      <c r="D561" s="56"/>
    </row>
    <row r="562">
      <c r="A562" s="8"/>
      <c r="D562" s="56"/>
    </row>
    <row r="563">
      <c r="A563" s="8"/>
      <c r="D563" s="56"/>
    </row>
    <row r="564">
      <c r="A564" s="8"/>
      <c r="D564" s="56"/>
    </row>
    <row r="565">
      <c r="A565" s="8"/>
      <c r="D565" s="56"/>
    </row>
    <row r="566">
      <c r="A566" s="8"/>
      <c r="D566" s="56"/>
    </row>
    <row r="567">
      <c r="A567" s="8"/>
      <c r="D567" s="56"/>
    </row>
    <row r="568">
      <c r="A568" s="8"/>
      <c r="D568" s="56"/>
    </row>
    <row r="569">
      <c r="A569" s="8"/>
      <c r="D569" s="56"/>
    </row>
    <row r="570">
      <c r="A570" s="8"/>
      <c r="D570" s="56"/>
    </row>
    <row r="571">
      <c r="A571" s="8"/>
      <c r="D571" s="56"/>
    </row>
    <row r="572">
      <c r="A572" s="8"/>
      <c r="D572" s="56"/>
    </row>
    <row r="573">
      <c r="A573" s="8"/>
      <c r="D573" s="56"/>
    </row>
    <row r="574">
      <c r="A574" s="8"/>
      <c r="D574" s="56"/>
    </row>
    <row r="575">
      <c r="A575" s="8"/>
      <c r="D575" s="56"/>
    </row>
    <row r="576">
      <c r="A576" s="8"/>
      <c r="D576" s="56"/>
    </row>
    <row r="577">
      <c r="A577" s="8"/>
      <c r="D577" s="56"/>
    </row>
    <row r="578">
      <c r="A578" s="8"/>
      <c r="D578" s="56"/>
    </row>
    <row r="579">
      <c r="A579" s="8"/>
      <c r="D579" s="56"/>
    </row>
    <row r="580">
      <c r="A580" s="8"/>
      <c r="D580" s="56"/>
    </row>
    <row r="581">
      <c r="A581" s="8"/>
      <c r="D581" s="56"/>
    </row>
    <row r="582">
      <c r="A582" s="8"/>
      <c r="D582" s="56"/>
    </row>
    <row r="583">
      <c r="A583" s="8"/>
      <c r="D583" s="56"/>
    </row>
    <row r="584">
      <c r="A584" s="8"/>
      <c r="D584" s="56"/>
    </row>
    <row r="585">
      <c r="A585" s="8"/>
      <c r="D585" s="56"/>
    </row>
    <row r="586">
      <c r="A586" s="8"/>
      <c r="D586" s="56"/>
    </row>
    <row r="587">
      <c r="A587" s="8"/>
      <c r="D587" s="56"/>
    </row>
    <row r="588">
      <c r="A588" s="8"/>
      <c r="D588" s="56"/>
    </row>
    <row r="589">
      <c r="A589" s="8"/>
      <c r="D589" s="56"/>
    </row>
    <row r="590">
      <c r="A590" s="8"/>
      <c r="D590" s="56"/>
    </row>
    <row r="591">
      <c r="A591" s="8"/>
      <c r="D591" s="56"/>
    </row>
    <row r="592">
      <c r="A592" s="8"/>
      <c r="D592" s="56"/>
    </row>
    <row r="593">
      <c r="A593" s="8"/>
      <c r="D593" s="56"/>
    </row>
    <row r="594">
      <c r="A594" s="8"/>
      <c r="D594" s="56"/>
    </row>
    <row r="595">
      <c r="A595" s="8"/>
      <c r="D595" s="56"/>
    </row>
    <row r="596">
      <c r="A596" s="8"/>
      <c r="D596" s="56"/>
    </row>
    <row r="597">
      <c r="A597" s="8"/>
      <c r="D597" s="56"/>
    </row>
    <row r="598">
      <c r="A598" s="8"/>
      <c r="D598" s="56"/>
    </row>
    <row r="599">
      <c r="A599" s="8"/>
      <c r="D599" s="56"/>
    </row>
    <row r="600">
      <c r="A600" s="8"/>
      <c r="D600" s="56"/>
    </row>
    <row r="601">
      <c r="A601" s="8"/>
      <c r="D601" s="56"/>
    </row>
    <row r="602">
      <c r="A602" s="8"/>
      <c r="D602" s="56"/>
    </row>
    <row r="603">
      <c r="A603" s="8"/>
      <c r="D603" s="56"/>
    </row>
    <row r="604">
      <c r="A604" s="8"/>
      <c r="D604" s="56"/>
    </row>
    <row r="605">
      <c r="A605" s="8"/>
      <c r="D605" s="56"/>
    </row>
    <row r="606">
      <c r="A606" s="8"/>
      <c r="D606" s="56"/>
    </row>
    <row r="607">
      <c r="A607" s="8"/>
      <c r="D607" s="56"/>
    </row>
    <row r="608">
      <c r="A608" s="8"/>
      <c r="D608" s="56"/>
    </row>
    <row r="609">
      <c r="A609" s="8"/>
      <c r="D609" s="56"/>
    </row>
    <row r="610">
      <c r="A610" s="8"/>
      <c r="D610" s="56"/>
    </row>
    <row r="611">
      <c r="A611" s="8"/>
      <c r="D611" s="56"/>
    </row>
    <row r="612">
      <c r="A612" s="8"/>
      <c r="D612" s="56"/>
    </row>
    <row r="613">
      <c r="A613" s="8"/>
      <c r="D613" s="56"/>
    </row>
    <row r="614">
      <c r="A614" s="8"/>
      <c r="D614" s="56"/>
    </row>
    <row r="615">
      <c r="A615" s="8"/>
      <c r="D615" s="56"/>
    </row>
    <row r="616">
      <c r="A616" s="8"/>
      <c r="D616" s="56"/>
    </row>
    <row r="617">
      <c r="A617" s="8"/>
      <c r="D617" s="56"/>
    </row>
    <row r="618">
      <c r="A618" s="8"/>
      <c r="D618" s="56"/>
    </row>
    <row r="619">
      <c r="A619" s="8"/>
      <c r="D619" s="56"/>
    </row>
    <row r="620">
      <c r="A620" s="8"/>
      <c r="D620" s="56"/>
    </row>
    <row r="621">
      <c r="A621" s="8"/>
      <c r="D621" s="56"/>
    </row>
    <row r="622">
      <c r="A622" s="8"/>
      <c r="D622" s="56"/>
    </row>
    <row r="623">
      <c r="A623" s="8"/>
      <c r="D623" s="56"/>
    </row>
    <row r="624">
      <c r="A624" s="8"/>
      <c r="D624" s="56"/>
    </row>
    <row r="625">
      <c r="A625" s="8"/>
      <c r="D625" s="56"/>
    </row>
    <row r="626">
      <c r="A626" s="8"/>
      <c r="D626" s="56"/>
    </row>
    <row r="627">
      <c r="A627" s="8"/>
      <c r="D627" s="56"/>
    </row>
    <row r="628">
      <c r="A628" s="8"/>
      <c r="D628" s="56"/>
    </row>
    <row r="629">
      <c r="A629" s="8"/>
      <c r="D629" s="56"/>
    </row>
    <row r="630">
      <c r="A630" s="8"/>
      <c r="D630" s="56"/>
    </row>
    <row r="631">
      <c r="A631" s="8"/>
      <c r="D631" s="56"/>
    </row>
    <row r="632">
      <c r="A632" s="8"/>
      <c r="D632" s="56"/>
    </row>
    <row r="633">
      <c r="A633" s="8"/>
      <c r="D633" s="56"/>
    </row>
    <row r="634">
      <c r="A634" s="8"/>
      <c r="D634" s="56"/>
    </row>
    <row r="635">
      <c r="A635" s="8"/>
      <c r="D635" s="56"/>
    </row>
    <row r="636">
      <c r="A636" s="8"/>
      <c r="D636" s="56"/>
    </row>
    <row r="637">
      <c r="A637" s="8"/>
      <c r="D637" s="56"/>
    </row>
    <row r="638">
      <c r="A638" s="8"/>
      <c r="D638" s="56"/>
    </row>
    <row r="639">
      <c r="A639" s="8"/>
      <c r="D639" s="56"/>
    </row>
    <row r="640">
      <c r="A640" s="8"/>
      <c r="D640" s="56"/>
    </row>
    <row r="641">
      <c r="A641" s="8"/>
      <c r="D641" s="56"/>
    </row>
    <row r="642">
      <c r="A642" s="8"/>
      <c r="D642" s="56"/>
    </row>
    <row r="643">
      <c r="A643" s="8"/>
      <c r="D643" s="56"/>
    </row>
    <row r="644">
      <c r="A644" s="8"/>
      <c r="D644" s="56"/>
    </row>
    <row r="645">
      <c r="A645" s="8"/>
      <c r="D645" s="56"/>
    </row>
    <row r="646">
      <c r="A646" s="8"/>
      <c r="D646" s="56"/>
    </row>
    <row r="647">
      <c r="A647" s="8"/>
      <c r="D647" s="56"/>
    </row>
    <row r="648">
      <c r="A648" s="8"/>
      <c r="D648" s="56"/>
    </row>
    <row r="649">
      <c r="A649" s="8"/>
      <c r="D649" s="56"/>
    </row>
    <row r="650">
      <c r="A650" s="8"/>
      <c r="D650" s="56"/>
    </row>
    <row r="651">
      <c r="A651" s="8"/>
      <c r="D651" s="56"/>
    </row>
    <row r="652">
      <c r="A652" s="8"/>
      <c r="D652" s="56"/>
    </row>
    <row r="653">
      <c r="A653" s="8"/>
      <c r="D653" s="56"/>
    </row>
    <row r="654">
      <c r="A654" s="8"/>
      <c r="D654" s="56"/>
    </row>
    <row r="655">
      <c r="A655" s="8"/>
      <c r="D655" s="56"/>
    </row>
    <row r="656">
      <c r="A656" s="8"/>
      <c r="D656" s="56"/>
    </row>
    <row r="657">
      <c r="A657" s="8"/>
      <c r="D657" s="56"/>
    </row>
    <row r="658">
      <c r="A658" s="8"/>
      <c r="D658" s="56"/>
    </row>
    <row r="659">
      <c r="A659" s="8"/>
      <c r="D659" s="56"/>
    </row>
    <row r="660">
      <c r="A660" s="8"/>
      <c r="D660" s="56"/>
    </row>
    <row r="661">
      <c r="A661" s="8"/>
      <c r="D661" s="56"/>
    </row>
    <row r="662">
      <c r="A662" s="8"/>
      <c r="D662" s="56"/>
    </row>
    <row r="663">
      <c r="A663" s="8"/>
      <c r="D663" s="56"/>
    </row>
    <row r="664">
      <c r="A664" s="8"/>
      <c r="D664" s="56"/>
    </row>
    <row r="665">
      <c r="A665" s="8"/>
      <c r="D665" s="56"/>
    </row>
    <row r="666">
      <c r="A666" s="8"/>
      <c r="D666" s="56"/>
    </row>
    <row r="667">
      <c r="A667" s="8"/>
      <c r="D667" s="56"/>
    </row>
    <row r="668">
      <c r="A668" s="8"/>
      <c r="D668" s="56"/>
    </row>
    <row r="669">
      <c r="A669" s="8"/>
      <c r="D669" s="56"/>
    </row>
    <row r="670">
      <c r="A670" s="8"/>
      <c r="D670" s="56"/>
    </row>
    <row r="671">
      <c r="A671" s="8"/>
      <c r="D671" s="56"/>
    </row>
    <row r="672">
      <c r="A672" s="8"/>
      <c r="D672" s="56"/>
    </row>
    <row r="673">
      <c r="A673" s="8"/>
      <c r="D673" s="56"/>
    </row>
    <row r="674">
      <c r="A674" s="8"/>
      <c r="D674" s="56"/>
    </row>
    <row r="675">
      <c r="A675" s="8"/>
      <c r="D675" s="56"/>
    </row>
    <row r="676">
      <c r="A676" s="8"/>
      <c r="D676" s="56"/>
    </row>
    <row r="677">
      <c r="A677" s="8"/>
      <c r="D677" s="56"/>
    </row>
    <row r="678">
      <c r="A678" s="8"/>
      <c r="D678" s="56"/>
    </row>
    <row r="679">
      <c r="A679" s="8"/>
      <c r="D679" s="56"/>
    </row>
    <row r="680">
      <c r="A680" s="8"/>
      <c r="D680" s="56"/>
    </row>
    <row r="681">
      <c r="A681" s="8"/>
      <c r="D681" s="56"/>
    </row>
    <row r="682">
      <c r="A682" s="8"/>
      <c r="D682" s="56"/>
    </row>
    <row r="683">
      <c r="A683" s="8"/>
      <c r="D683" s="56"/>
    </row>
    <row r="684">
      <c r="A684" s="8"/>
      <c r="D684" s="56"/>
    </row>
    <row r="685">
      <c r="A685" s="8"/>
      <c r="D685" s="56"/>
    </row>
    <row r="686">
      <c r="A686" s="8"/>
      <c r="D686" s="56"/>
    </row>
    <row r="687">
      <c r="A687" s="8"/>
      <c r="D687" s="56"/>
    </row>
    <row r="688">
      <c r="A688" s="8"/>
      <c r="D688" s="56"/>
    </row>
    <row r="689">
      <c r="A689" s="8"/>
      <c r="D689" s="56"/>
    </row>
    <row r="690">
      <c r="A690" s="8"/>
      <c r="D690" s="56"/>
    </row>
    <row r="691">
      <c r="A691" s="8"/>
      <c r="D691" s="56"/>
    </row>
    <row r="692">
      <c r="A692" s="8"/>
      <c r="D692" s="56"/>
    </row>
    <row r="693">
      <c r="A693" s="8"/>
      <c r="D693" s="56"/>
    </row>
    <row r="694">
      <c r="A694" s="8"/>
      <c r="D694" s="56"/>
    </row>
    <row r="695">
      <c r="A695" s="8"/>
      <c r="D695" s="56"/>
    </row>
    <row r="696">
      <c r="A696" s="8"/>
      <c r="D696" s="56"/>
    </row>
    <row r="697">
      <c r="A697" s="8"/>
      <c r="D697" s="56"/>
    </row>
    <row r="698">
      <c r="A698" s="8"/>
      <c r="D698" s="56"/>
    </row>
    <row r="699">
      <c r="A699" s="8"/>
      <c r="D699" s="56"/>
    </row>
    <row r="700">
      <c r="A700" s="8"/>
      <c r="D700" s="56"/>
    </row>
    <row r="701">
      <c r="A701" s="8"/>
      <c r="D701" s="56"/>
    </row>
    <row r="702">
      <c r="A702" s="8"/>
      <c r="D702" s="56"/>
    </row>
    <row r="703">
      <c r="A703" s="8"/>
      <c r="D703" s="56"/>
    </row>
    <row r="704">
      <c r="A704" s="8"/>
      <c r="D704" s="56"/>
    </row>
    <row r="705">
      <c r="A705" s="8"/>
      <c r="D705" s="56"/>
    </row>
    <row r="706">
      <c r="A706" s="8"/>
      <c r="D706" s="56"/>
    </row>
    <row r="707">
      <c r="A707" s="8"/>
      <c r="D707" s="56"/>
    </row>
    <row r="708">
      <c r="A708" s="8"/>
      <c r="D708" s="56"/>
    </row>
    <row r="709">
      <c r="A709" s="8"/>
      <c r="D709" s="56"/>
    </row>
    <row r="710">
      <c r="A710" s="8"/>
      <c r="D710" s="56"/>
    </row>
    <row r="711">
      <c r="A711" s="8"/>
      <c r="D711" s="56"/>
    </row>
    <row r="712">
      <c r="A712" s="8"/>
      <c r="D712" s="56"/>
    </row>
    <row r="713">
      <c r="A713" s="8"/>
      <c r="D713" s="56"/>
    </row>
    <row r="714">
      <c r="A714" s="8"/>
      <c r="D714" s="56"/>
    </row>
    <row r="715">
      <c r="A715" s="8"/>
      <c r="D715" s="56"/>
    </row>
    <row r="716">
      <c r="A716" s="8"/>
      <c r="D716" s="56"/>
    </row>
    <row r="717">
      <c r="A717" s="8"/>
      <c r="D717" s="56"/>
    </row>
    <row r="718">
      <c r="A718" s="8"/>
      <c r="D718" s="56"/>
    </row>
    <row r="719">
      <c r="A719" s="8"/>
      <c r="D719" s="56"/>
    </row>
    <row r="720">
      <c r="A720" s="8"/>
      <c r="D720" s="56"/>
    </row>
    <row r="721">
      <c r="A721" s="8"/>
      <c r="D721" s="56"/>
    </row>
    <row r="722">
      <c r="A722" s="8"/>
      <c r="D722" s="56"/>
    </row>
    <row r="723">
      <c r="A723" s="8"/>
      <c r="D723" s="56"/>
    </row>
    <row r="724">
      <c r="A724" s="8"/>
      <c r="D724" s="56"/>
    </row>
    <row r="725">
      <c r="A725" s="8"/>
      <c r="D725" s="56"/>
    </row>
    <row r="726">
      <c r="A726" s="8"/>
      <c r="D726" s="56"/>
    </row>
    <row r="727">
      <c r="A727" s="8"/>
      <c r="D727" s="56"/>
    </row>
    <row r="728">
      <c r="A728" s="8"/>
      <c r="D728" s="56"/>
    </row>
    <row r="729">
      <c r="A729" s="8"/>
      <c r="D729" s="56"/>
    </row>
    <row r="730">
      <c r="A730" s="8"/>
      <c r="D730" s="56"/>
    </row>
    <row r="731">
      <c r="A731" s="8"/>
      <c r="D731" s="56"/>
    </row>
    <row r="732">
      <c r="A732" s="8"/>
      <c r="D732" s="56"/>
    </row>
    <row r="733">
      <c r="A733" s="8"/>
      <c r="D733" s="56"/>
    </row>
    <row r="734">
      <c r="A734" s="8"/>
      <c r="D734" s="56"/>
    </row>
    <row r="735">
      <c r="A735" s="8"/>
      <c r="D735" s="56"/>
    </row>
    <row r="736">
      <c r="A736" s="8"/>
      <c r="D736" s="56"/>
    </row>
    <row r="737">
      <c r="A737" s="8"/>
      <c r="D737" s="56"/>
    </row>
    <row r="738">
      <c r="A738" s="8"/>
      <c r="D738" s="56"/>
    </row>
    <row r="739">
      <c r="A739" s="8"/>
      <c r="D739" s="56"/>
    </row>
    <row r="740">
      <c r="A740" s="8"/>
      <c r="D740" s="56"/>
    </row>
    <row r="741">
      <c r="A741" s="8"/>
      <c r="D741" s="56"/>
    </row>
    <row r="742">
      <c r="A742" s="8"/>
      <c r="D742" s="56"/>
    </row>
    <row r="743">
      <c r="A743" s="8"/>
      <c r="D743" s="56"/>
    </row>
    <row r="744">
      <c r="A744" s="8"/>
      <c r="D744" s="56"/>
    </row>
    <row r="745">
      <c r="A745" s="8"/>
      <c r="D745" s="56"/>
    </row>
    <row r="746">
      <c r="A746" s="8"/>
      <c r="D746" s="56"/>
    </row>
    <row r="747">
      <c r="A747" s="8"/>
      <c r="D747" s="56"/>
    </row>
    <row r="748">
      <c r="A748" s="8"/>
      <c r="D748" s="56"/>
    </row>
    <row r="749">
      <c r="A749" s="8"/>
      <c r="D749" s="56"/>
    </row>
    <row r="750">
      <c r="A750" s="8"/>
      <c r="D750" s="56"/>
    </row>
    <row r="751">
      <c r="A751" s="8"/>
      <c r="D751" s="56"/>
    </row>
    <row r="752">
      <c r="A752" s="8"/>
      <c r="D752" s="56"/>
    </row>
    <row r="753">
      <c r="A753" s="8"/>
      <c r="D753" s="56"/>
    </row>
    <row r="754">
      <c r="A754" s="8"/>
      <c r="D754" s="56"/>
    </row>
    <row r="755">
      <c r="A755" s="8"/>
      <c r="D755" s="56"/>
    </row>
    <row r="756">
      <c r="A756" s="8"/>
      <c r="D756" s="56"/>
    </row>
    <row r="757">
      <c r="A757" s="8"/>
      <c r="D757" s="56"/>
    </row>
    <row r="758">
      <c r="A758" s="8"/>
      <c r="D758" s="56"/>
    </row>
    <row r="759">
      <c r="A759" s="8"/>
      <c r="D759" s="56"/>
    </row>
    <row r="760">
      <c r="A760" s="8"/>
      <c r="D760" s="56"/>
    </row>
    <row r="761">
      <c r="A761" s="8"/>
      <c r="D761" s="56"/>
    </row>
    <row r="762">
      <c r="A762" s="8"/>
      <c r="D762" s="56"/>
    </row>
    <row r="763">
      <c r="A763" s="8"/>
      <c r="D763" s="56"/>
    </row>
    <row r="764">
      <c r="A764" s="8"/>
      <c r="D764" s="56"/>
    </row>
    <row r="765">
      <c r="A765" s="8"/>
      <c r="D765" s="56"/>
    </row>
    <row r="766">
      <c r="A766" s="8"/>
      <c r="D766" s="56"/>
    </row>
    <row r="767">
      <c r="A767" s="8"/>
      <c r="D767" s="56"/>
    </row>
    <row r="768">
      <c r="A768" s="8"/>
      <c r="D768" s="56"/>
    </row>
    <row r="769">
      <c r="A769" s="8"/>
      <c r="D769" s="56"/>
    </row>
    <row r="770">
      <c r="A770" s="8"/>
      <c r="D770" s="56"/>
    </row>
    <row r="771">
      <c r="A771" s="8"/>
      <c r="D771" s="56"/>
    </row>
    <row r="772">
      <c r="A772" s="8"/>
      <c r="D772" s="56"/>
    </row>
    <row r="773">
      <c r="A773" s="8"/>
      <c r="D773" s="56"/>
    </row>
    <row r="774">
      <c r="A774" s="8"/>
      <c r="D774" s="56"/>
    </row>
    <row r="775">
      <c r="A775" s="8"/>
      <c r="D775" s="56"/>
    </row>
    <row r="776">
      <c r="A776" s="8"/>
      <c r="D776" s="56"/>
    </row>
    <row r="777">
      <c r="A777" s="8"/>
      <c r="D777" s="56"/>
    </row>
    <row r="778">
      <c r="A778" s="8"/>
      <c r="D778" s="56"/>
    </row>
    <row r="779">
      <c r="A779" s="8"/>
      <c r="D779" s="56"/>
    </row>
    <row r="780">
      <c r="A780" s="8"/>
      <c r="D780" s="56"/>
    </row>
    <row r="781">
      <c r="A781" s="8"/>
      <c r="D781" s="56"/>
    </row>
    <row r="782">
      <c r="A782" s="8"/>
      <c r="D782" s="56"/>
    </row>
    <row r="783">
      <c r="A783" s="8"/>
      <c r="D783" s="56"/>
    </row>
    <row r="784">
      <c r="A784" s="8"/>
      <c r="D784" s="56"/>
    </row>
    <row r="785">
      <c r="A785" s="8"/>
      <c r="D785" s="56"/>
    </row>
    <row r="786">
      <c r="A786" s="8"/>
      <c r="D786" s="56"/>
    </row>
    <row r="787">
      <c r="A787" s="8"/>
      <c r="D787" s="56"/>
    </row>
    <row r="788">
      <c r="A788" s="8"/>
      <c r="D788" s="56"/>
    </row>
    <row r="789">
      <c r="A789" s="8"/>
      <c r="D789" s="56"/>
    </row>
    <row r="790">
      <c r="A790" s="8"/>
      <c r="D790" s="56"/>
    </row>
    <row r="791">
      <c r="A791" s="8"/>
      <c r="D791" s="56"/>
    </row>
    <row r="792">
      <c r="A792" s="8"/>
      <c r="D792" s="56"/>
    </row>
    <row r="793">
      <c r="A793" s="8"/>
      <c r="D793" s="56"/>
    </row>
    <row r="794">
      <c r="A794" s="8"/>
      <c r="D794" s="56"/>
    </row>
    <row r="795">
      <c r="A795" s="8"/>
      <c r="D795" s="56"/>
    </row>
    <row r="796">
      <c r="A796" s="8"/>
      <c r="D796" s="56"/>
    </row>
    <row r="797">
      <c r="A797" s="8"/>
      <c r="D797" s="56"/>
    </row>
    <row r="798">
      <c r="A798" s="8"/>
      <c r="D798" s="56"/>
    </row>
    <row r="799">
      <c r="A799" s="8"/>
      <c r="D799" s="56"/>
    </row>
    <row r="800">
      <c r="A800" s="8"/>
      <c r="D800" s="56"/>
    </row>
    <row r="801">
      <c r="A801" s="8"/>
      <c r="D801" s="56"/>
    </row>
    <row r="802">
      <c r="A802" s="8"/>
      <c r="D802" s="56"/>
    </row>
    <row r="803">
      <c r="A803" s="8"/>
      <c r="D803" s="56"/>
    </row>
    <row r="804">
      <c r="A804" s="8"/>
      <c r="D804" s="56"/>
    </row>
    <row r="805">
      <c r="A805" s="8"/>
      <c r="D805" s="56"/>
    </row>
    <row r="806">
      <c r="A806" s="8"/>
      <c r="D806" s="56"/>
    </row>
    <row r="807">
      <c r="A807" s="8"/>
      <c r="D807" s="56"/>
    </row>
    <row r="808">
      <c r="A808" s="8"/>
      <c r="D808" s="56"/>
    </row>
    <row r="809">
      <c r="A809" s="8"/>
      <c r="D809" s="56"/>
    </row>
    <row r="810">
      <c r="A810" s="8"/>
      <c r="D810" s="56"/>
    </row>
    <row r="811">
      <c r="A811" s="8"/>
      <c r="D811" s="56"/>
    </row>
    <row r="812">
      <c r="A812" s="8"/>
      <c r="D812" s="56"/>
    </row>
    <row r="813">
      <c r="A813" s="8"/>
      <c r="D813" s="56"/>
    </row>
    <row r="814">
      <c r="A814" s="8"/>
      <c r="D814" s="56"/>
    </row>
    <row r="815">
      <c r="A815" s="8"/>
      <c r="D815" s="56"/>
    </row>
    <row r="816">
      <c r="A816" s="8"/>
      <c r="D816" s="56"/>
    </row>
    <row r="817">
      <c r="A817" s="8"/>
      <c r="D817" s="56"/>
    </row>
    <row r="818">
      <c r="A818" s="8"/>
      <c r="D818" s="56"/>
    </row>
    <row r="819">
      <c r="A819" s="8"/>
      <c r="D819" s="56"/>
    </row>
    <row r="820">
      <c r="A820" s="8"/>
      <c r="D820" s="56"/>
    </row>
    <row r="821">
      <c r="A821" s="8"/>
      <c r="D821" s="56"/>
    </row>
    <row r="822">
      <c r="A822" s="8"/>
      <c r="D822" s="56"/>
    </row>
    <row r="823">
      <c r="A823" s="8"/>
      <c r="D823" s="56"/>
    </row>
    <row r="824">
      <c r="A824" s="8"/>
      <c r="D824" s="56"/>
    </row>
    <row r="825">
      <c r="A825" s="8"/>
      <c r="D825" s="56"/>
    </row>
    <row r="826">
      <c r="A826" s="8"/>
      <c r="D826" s="56"/>
    </row>
    <row r="827">
      <c r="A827" s="8"/>
      <c r="D827" s="56"/>
    </row>
    <row r="828">
      <c r="A828" s="8"/>
      <c r="D828" s="56"/>
    </row>
    <row r="829">
      <c r="A829" s="8"/>
      <c r="D829" s="56"/>
    </row>
    <row r="830">
      <c r="A830" s="8"/>
      <c r="D830" s="56"/>
    </row>
    <row r="831">
      <c r="A831" s="8"/>
      <c r="D831" s="56"/>
    </row>
    <row r="832">
      <c r="A832" s="8"/>
      <c r="D832" s="56"/>
    </row>
    <row r="833">
      <c r="A833" s="8"/>
      <c r="D833" s="56"/>
    </row>
    <row r="834">
      <c r="A834" s="8"/>
      <c r="D834" s="56"/>
    </row>
    <row r="835">
      <c r="A835" s="8"/>
      <c r="D835" s="56"/>
    </row>
    <row r="836">
      <c r="A836" s="8"/>
      <c r="D836" s="56"/>
    </row>
    <row r="837">
      <c r="A837" s="8"/>
      <c r="D837" s="56"/>
    </row>
    <row r="838">
      <c r="A838" s="8"/>
      <c r="D838" s="56"/>
    </row>
    <row r="839">
      <c r="A839" s="8"/>
      <c r="D839" s="56"/>
    </row>
    <row r="840">
      <c r="A840" s="8"/>
      <c r="D840" s="56"/>
    </row>
    <row r="841">
      <c r="A841" s="8"/>
      <c r="D841" s="56"/>
    </row>
    <row r="842">
      <c r="A842" s="8"/>
      <c r="D842" s="56"/>
    </row>
    <row r="843">
      <c r="A843" s="8"/>
      <c r="D843" s="56"/>
    </row>
    <row r="844">
      <c r="A844" s="8"/>
      <c r="D844" s="56"/>
    </row>
    <row r="845">
      <c r="A845" s="8"/>
      <c r="D845" s="56"/>
    </row>
    <row r="846">
      <c r="A846" s="8"/>
      <c r="D846" s="56"/>
    </row>
    <row r="847">
      <c r="A847" s="8"/>
      <c r="D847" s="56"/>
    </row>
    <row r="848">
      <c r="A848" s="8"/>
      <c r="D848" s="56"/>
    </row>
    <row r="849">
      <c r="A849" s="8"/>
      <c r="D849" s="56"/>
    </row>
    <row r="850">
      <c r="A850" s="8"/>
      <c r="D850" s="56"/>
    </row>
    <row r="851">
      <c r="A851" s="8"/>
      <c r="D851" s="56"/>
    </row>
    <row r="852">
      <c r="A852" s="8"/>
      <c r="D852" s="56"/>
    </row>
    <row r="853">
      <c r="A853" s="8"/>
      <c r="D853" s="56"/>
    </row>
    <row r="854">
      <c r="A854" s="8"/>
      <c r="D854" s="56"/>
    </row>
    <row r="855">
      <c r="A855" s="8"/>
      <c r="D855" s="56"/>
    </row>
    <row r="856">
      <c r="A856" s="8"/>
      <c r="D856" s="56"/>
    </row>
    <row r="857">
      <c r="A857" s="8"/>
      <c r="D857" s="56"/>
    </row>
    <row r="858">
      <c r="A858" s="8"/>
      <c r="D858" s="56"/>
    </row>
    <row r="859">
      <c r="A859" s="8"/>
      <c r="D859" s="56"/>
    </row>
    <row r="860">
      <c r="A860" s="8"/>
      <c r="D860" s="56"/>
    </row>
    <row r="861">
      <c r="A861" s="8"/>
      <c r="D861" s="56"/>
    </row>
    <row r="862">
      <c r="A862" s="8"/>
      <c r="D862" s="56"/>
    </row>
    <row r="863">
      <c r="A863" s="8"/>
      <c r="D863" s="56"/>
    </row>
    <row r="864">
      <c r="A864" s="8"/>
      <c r="D864" s="56"/>
    </row>
    <row r="865">
      <c r="A865" s="8"/>
      <c r="D865" s="56"/>
    </row>
    <row r="866">
      <c r="A866" s="8"/>
      <c r="D866" s="56"/>
    </row>
    <row r="867">
      <c r="A867" s="8"/>
      <c r="D867" s="56"/>
    </row>
    <row r="868">
      <c r="A868" s="8"/>
      <c r="D868" s="56"/>
    </row>
    <row r="869">
      <c r="A869" s="8"/>
      <c r="D869" s="56"/>
    </row>
    <row r="870">
      <c r="A870" s="8"/>
      <c r="D870" s="56"/>
    </row>
    <row r="871">
      <c r="A871" s="8"/>
      <c r="D871" s="56"/>
    </row>
    <row r="872">
      <c r="A872" s="8"/>
      <c r="D872" s="56"/>
    </row>
    <row r="873">
      <c r="A873" s="8"/>
      <c r="D873" s="56"/>
    </row>
    <row r="874">
      <c r="A874" s="8"/>
      <c r="D874" s="56"/>
    </row>
    <row r="875">
      <c r="A875" s="8"/>
      <c r="D875" s="56"/>
    </row>
    <row r="876">
      <c r="A876" s="8"/>
      <c r="D876" s="56"/>
    </row>
    <row r="877">
      <c r="A877" s="8"/>
      <c r="D877" s="56"/>
    </row>
    <row r="878">
      <c r="A878" s="8"/>
      <c r="D878" s="56"/>
    </row>
    <row r="879">
      <c r="A879" s="8"/>
      <c r="D879" s="56"/>
    </row>
    <row r="880">
      <c r="A880" s="8"/>
      <c r="D880" s="56"/>
    </row>
    <row r="881">
      <c r="A881" s="8"/>
      <c r="D881" s="56"/>
    </row>
    <row r="882">
      <c r="A882" s="8"/>
      <c r="D882" s="56"/>
    </row>
    <row r="883">
      <c r="A883" s="8"/>
      <c r="D883" s="56"/>
    </row>
    <row r="884">
      <c r="A884" s="8"/>
      <c r="D884" s="56"/>
    </row>
    <row r="885">
      <c r="A885" s="8"/>
      <c r="D885" s="56"/>
    </row>
    <row r="886">
      <c r="A886" s="8"/>
      <c r="D886" s="56"/>
    </row>
    <row r="887">
      <c r="A887" s="8"/>
      <c r="D887" s="56"/>
    </row>
    <row r="888">
      <c r="A888" s="8"/>
      <c r="D888" s="56"/>
    </row>
    <row r="889">
      <c r="A889" s="8"/>
      <c r="D889" s="56"/>
    </row>
    <row r="890">
      <c r="A890" s="8"/>
      <c r="D890" s="56"/>
    </row>
    <row r="891">
      <c r="A891" s="8"/>
      <c r="D891" s="56"/>
    </row>
    <row r="892">
      <c r="A892" s="8"/>
      <c r="D892" s="56"/>
    </row>
    <row r="893">
      <c r="A893" s="8"/>
      <c r="D893" s="56"/>
    </row>
    <row r="894">
      <c r="A894" s="8"/>
      <c r="D894" s="56"/>
    </row>
    <row r="895">
      <c r="A895" s="8"/>
      <c r="D895" s="56"/>
    </row>
    <row r="896">
      <c r="A896" s="8"/>
      <c r="D896" s="56"/>
    </row>
    <row r="897">
      <c r="A897" s="8"/>
      <c r="D897" s="56"/>
    </row>
    <row r="898">
      <c r="A898" s="8"/>
      <c r="D898" s="56"/>
    </row>
    <row r="899">
      <c r="A899" s="8"/>
      <c r="D899" s="56"/>
    </row>
    <row r="900">
      <c r="A900" s="8"/>
      <c r="D900" s="56"/>
    </row>
    <row r="901">
      <c r="A901" s="8"/>
      <c r="D901" s="56"/>
    </row>
    <row r="902">
      <c r="A902" s="8"/>
      <c r="D902" s="56"/>
    </row>
    <row r="903">
      <c r="A903" s="8"/>
      <c r="D903" s="56"/>
    </row>
    <row r="904">
      <c r="A904" s="8"/>
      <c r="D904" s="56"/>
    </row>
    <row r="905">
      <c r="A905" s="8"/>
      <c r="D905" s="56"/>
    </row>
    <row r="906">
      <c r="A906" s="8"/>
      <c r="D906" s="56"/>
    </row>
    <row r="907">
      <c r="A907" s="8"/>
      <c r="D907" s="56"/>
    </row>
    <row r="908">
      <c r="A908" s="8"/>
      <c r="D908" s="56"/>
    </row>
    <row r="909">
      <c r="A909" s="8"/>
      <c r="D909" s="56"/>
    </row>
    <row r="910">
      <c r="A910" s="8"/>
      <c r="D910" s="56"/>
    </row>
    <row r="911">
      <c r="A911" s="8"/>
      <c r="D911" s="56"/>
    </row>
    <row r="912">
      <c r="A912" s="8"/>
      <c r="D912" s="56"/>
    </row>
    <row r="913">
      <c r="A913" s="8"/>
      <c r="D913" s="56"/>
    </row>
    <row r="914">
      <c r="A914" s="8"/>
      <c r="D914" s="56"/>
    </row>
    <row r="915">
      <c r="A915" s="8"/>
      <c r="D915" s="56"/>
    </row>
    <row r="916">
      <c r="A916" s="8"/>
      <c r="D916" s="56"/>
    </row>
    <row r="917">
      <c r="A917" s="8"/>
      <c r="D917" s="56"/>
    </row>
    <row r="918">
      <c r="A918" s="8"/>
      <c r="D918" s="56"/>
    </row>
    <row r="919">
      <c r="A919" s="8"/>
      <c r="D919" s="56"/>
    </row>
    <row r="920">
      <c r="A920" s="8"/>
      <c r="D920" s="56"/>
    </row>
    <row r="921">
      <c r="A921" s="8"/>
      <c r="D921" s="56"/>
    </row>
    <row r="922">
      <c r="A922" s="8"/>
      <c r="D922" s="56"/>
    </row>
    <row r="923">
      <c r="A923" s="8"/>
      <c r="D923" s="56"/>
    </row>
    <row r="924">
      <c r="A924" s="8"/>
      <c r="D924" s="56"/>
    </row>
    <row r="925">
      <c r="A925" s="8"/>
      <c r="D925" s="56"/>
    </row>
    <row r="926">
      <c r="A926" s="8"/>
      <c r="D926" s="56"/>
    </row>
    <row r="927">
      <c r="A927" s="8"/>
      <c r="D927" s="56"/>
    </row>
    <row r="928">
      <c r="A928" s="8"/>
      <c r="D928" s="56"/>
    </row>
    <row r="929">
      <c r="A929" s="8"/>
      <c r="D929" s="56"/>
    </row>
    <row r="930">
      <c r="A930" s="8"/>
      <c r="D930" s="56"/>
    </row>
    <row r="931">
      <c r="A931" s="8"/>
      <c r="D931" s="56"/>
    </row>
    <row r="932">
      <c r="A932" s="8"/>
      <c r="D932" s="56"/>
    </row>
    <row r="933">
      <c r="A933" s="8"/>
      <c r="D933" s="56"/>
    </row>
    <row r="934">
      <c r="A934" s="8"/>
      <c r="D934" s="56"/>
    </row>
    <row r="935">
      <c r="A935" s="8"/>
      <c r="D935" s="56"/>
    </row>
    <row r="936">
      <c r="A936" s="8"/>
      <c r="D936" s="56"/>
    </row>
    <row r="937">
      <c r="A937" s="8"/>
      <c r="D937" s="56"/>
    </row>
    <row r="938">
      <c r="A938" s="8"/>
      <c r="D938" s="56"/>
    </row>
    <row r="939">
      <c r="A939" s="8"/>
      <c r="D939" s="56"/>
    </row>
    <row r="940">
      <c r="A940" s="8"/>
      <c r="D940" s="56"/>
    </row>
    <row r="941">
      <c r="A941" s="8"/>
      <c r="D941" s="56"/>
    </row>
    <row r="942">
      <c r="A942" s="8"/>
      <c r="D942" s="56"/>
    </row>
    <row r="943">
      <c r="A943" s="8"/>
      <c r="D943" s="56"/>
    </row>
    <row r="944">
      <c r="A944" s="8"/>
      <c r="D944" s="56"/>
    </row>
    <row r="945">
      <c r="A945" s="8"/>
      <c r="D945" s="56"/>
    </row>
    <row r="946">
      <c r="A946" s="8"/>
      <c r="D946" s="56"/>
    </row>
    <row r="947">
      <c r="A947" s="8"/>
      <c r="D947" s="56"/>
    </row>
    <row r="948">
      <c r="A948" s="8"/>
      <c r="D948" s="56"/>
    </row>
    <row r="949">
      <c r="A949" s="8"/>
      <c r="D949" s="56"/>
    </row>
    <row r="950">
      <c r="A950" s="8"/>
      <c r="D950" s="56"/>
    </row>
    <row r="951">
      <c r="A951" s="8"/>
      <c r="D951" s="56"/>
    </row>
    <row r="952">
      <c r="A952" s="8"/>
      <c r="D952" s="56"/>
    </row>
    <row r="953">
      <c r="A953" s="8"/>
      <c r="D953" s="56"/>
    </row>
    <row r="954">
      <c r="A954" s="8"/>
      <c r="D954" s="56"/>
    </row>
    <row r="955">
      <c r="A955" s="8"/>
      <c r="D955" s="56"/>
    </row>
    <row r="956">
      <c r="A956" s="8"/>
      <c r="D956" s="56"/>
    </row>
    <row r="957">
      <c r="A957" s="8"/>
      <c r="D957" s="56"/>
    </row>
    <row r="958">
      <c r="A958" s="8"/>
      <c r="D958" s="56"/>
    </row>
    <row r="959">
      <c r="A959" s="8"/>
      <c r="D959" s="56"/>
    </row>
    <row r="960">
      <c r="A960" s="8"/>
      <c r="D960" s="56"/>
    </row>
    <row r="961">
      <c r="A961" s="8"/>
      <c r="D961" s="56"/>
    </row>
    <row r="962">
      <c r="A962" s="8"/>
      <c r="D962" s="56"/>
    </row>
    <row r="963">
      <c r="A963" s="8"/>
      <c r="D963" s="56"/>
    </row>
    <row r="964">
      <c r="A964" s="8"/>
      <c r="D964" s="56"/>
    </row>
    <row r="965">
      <c r="A965" s="8"/>
      <c r="D965" s="56"/>
    </row>
    <row r="966">
      <c r="A966" s="8"/>
      <c r="D966" s="56"/>
    </row>
    <row r="967">
      <c r="A967" s="8"/>
      <c r="D967" s="56"/>
    </row>
    <row r="968">
      <c r="A968" s="8"/>
      <c r="D968" s="56"/>
    </row>
    <row r="969">
      <c r="A969" s="8"/>
      <c r="D969" s="56"/>
    </row>
    <row r="970">
      <c r="A970" s="8"/>
      <c r="D970" s="56"/>
    </row>
    <row r="971">
      <c r="A971" s="8"/>
      <c r="D971" s="56"/>
    </row>
    <row r="972">
      <c r="A972" s="8"/>
      <c r="D972" s="56"/>
    </row>
    <row r="973">
      <c r="A973" s="8"/>
      <c r="D973" s="56"/>
    </row>
    <row r="974">
      <c r="A974" s="8"/>
      <c r="D974" s="56"/>
    </row>
    <row r="975">
      <c r="A975" s="8"/>
      <c r="D975" s="56"/>
    </row>
    <row r="976">
      <c r="A976" s="8"/>
      <c r="D976" s="56"/>
    </row>
    <row r="977">
      <c r="A977" s="8"/>
      <c r="D977" s="56"/>
    </row>
    <row r="978">
      <c r="A978" s="8"/>
      <c r="D978" s="56"/>
    </row>
    <row r="979">
      <c r="A979" s="8"/>
      <c r="D979" s="56"/>
    </row>
    <row r="980">
      <c r="A980" s="8"/>
      <c r="D980" s="56"/>
    </row>
    <row r="981">
      <c r="A981" s="8"/>
      <c r="D981" s="56"/>
    </row>
    <row r="982">
      <c r="A982" s="8"/>
      <c r="D982" s="56"/>
    </row>
    <row r="983">
      <c r="A983" s="8"/>
      <c r="D983" s="56"/>
    </row>
    <row r="984">
      <c r="A984" s="8"/>
      <c r="D984" s="56"/>
    </row>
    <row r="985">
      <c r="A985" s="8"/>
      <c r="D985" s="56"/>
    </row>
    <row r="986">
      <c r="A986" s="8"/>
      <c r="D986" s="56"/>
    </row>
    <row r="987">
      <c r="A987" s="8"/>
      <c r="D987" s="56"/>
    </row>
    <row r="988">
      <c r="A988" s="8"/>
      <c r="D988" s="56"/>
    </row>
    <row r="989">
      <c r="A989" s="8"/>
      <c r="D989" s="56"/>
    </row>
    <row r="990">
      <c r="A990" s="8"/>
      <c r="D990" s="56"/>
    </row>
    <row r="991">
      <c r="A991" s="8"/>
      <c r="D991" s="56"/>
    </row>
    <row r="992">
      <c r="A992" s="8"/>
      <c r="D992" s="56"/>
    </row>
    <row r="993">
      <c r="A993" s="8"/>
      <c r="D993" s="56"/>
    </row>
    <row r="994">
      <c r="A994" s="8"/>
      <c r="D994" s="56"/>
    </row>
    <row r="995">
      <c r="A995" s="8"/>
      <c r="D995" s="56"/>
    </row>
    <row r="996">
      <c r="A996" s="8"/>
      <c r="D996" s="56"/>
    </row>
    <row r="997">
      <c r="A997" s="8"/>
      <c r="D997" s="56"/>
    </row>
    <row r="998">
      <c r="A998" s="8"/>
      <c r="D998" s="56"/>
    </row>
    <row r="999">
      <c r="A999" s="8"/>
      <c r="D999" s="56"/>
    </row>
    <row r="1000">
      <c r="A1000" s="8"/>
      <c r="D1000" s="56"/>
    </row>
    <row r="1001">
      <c r="A1001" s="8"/>
      <c r="D1001" s="56"/>
    </row>
    <row r="1002">
      <c r="A1002" s="8"/>
      <c r="D1002" s="56"/>
    </row>
    <row r="1003">
      <c r="A1003" s="8"/>
      <c r="D1003" s="56"/>
    </row>
    <row r="1004">
      <c r="A1004" s="8"/>
      <c r="D1004" s="56"/>
    </row>
    <row r="1005">
      <c r="A1005" s="8"/>
      <c r="D1005" s="56"/>
    </row>
    <row r="1006">
      <c r="A1006" s="8"/>
      <c r="D1006" s="56"/>
    </row>
    <row r="1007">
      <c r="A1007" s="8"/>
      <c r="D1007" s="5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13"/>
  </cols>
  <sheetData>
    <row r="1">
      <c r="A1" s="300" t="s">
        <v>808</v>
      </c>
      <c r="B1" s="301" t="s">
        <v>809</v>
      </c>
    </row>
    <row r="2">
      <c r="A2" s="302" t="s">
        <v>810</v>
      </c>
      <c r="B2" s="303">
        <v>45689.0</v>
      </c>
    </row>
    <row r="3">
      <c r="A3" s="95"/>
      <c r="B3" s="95"/>
    </row>
    <row r="4">
      <c r="A4" s="95" t="s">
        <v>811</v>
      </c>
      <c r="B4" s="304" t="b">
        <v>1</v>
      </c>
    </row>
    <row r="5">
      <c r="A5" s="95"/>
      <c r="B5" s="95"/>
    </row>
    <row r="6">
      <c r="A6" s="95" t="s">
        <v>812</v>
      </c>
      <c r="B6" s="304" t="b">
        <v>0</v>
      </c>
    </row>
    <row r="7">
      <c r="A7" s="95"/>
      <c r="B7" s="95"/>
    </row>
    <row r="8">
      <c r="A8" s="95" t="s">
        <v>813</v>
      </c>
      <c r="B8" s="304" t="b">
        <v>0</v>
      </c>
    </row>
    <row r="9">
      <c r="A9" s="95"/>
      <c r="B9" s="95"/>
    </row>
    <row r="10">
      <c r="A10" s="95" t="s">
        <v>814</v>
      </c>
      <c r="B10" s="304" t="b">
        <v>1</v>
      </c>
    </row>
    <row r="11">
      <c r="A11" s="95"/>
      <c r="B11" s="95"/>
    </row>
    <row r="12">
      <c r="A12" s="95" t="s">
        <v>815</v>
      </c>
      <c r="B12" s="304" t="b">
        <v>1</v>
      </c>
    </row>
    <row r="13">
      <c r="A13" s="95"/>
      <c r="B13" s="95"/>
    </row>
    <row r="14">
      <c r="A14" s="95" t="s">
        <v>816</v>
      </c>
      <c r="B14" s="304" t="b">
        <v>0</v>
      </c>
    </row>
    <row r="15">
      <c r="A15" s="95"/>
      <c r="B15" s="95"/>
    </row>
    <row r="16">
      <c r="A16" s="95" t="s">
        <v>817</v>
      </c>
      <c r="B16" s="304" t="b">
        <v>1</v>
      </c>
    </row>
    <row r="17">
      <c r="A17" s="95"/>
      <c r="B17" s="95"/>
    </row>
    <row r="18">
      <c r="A18" s="95" t="s">
        <v>818</v>
      </c>
      <c r="B18" s="304" t="b">
        <v>1</v>
      </c>
    </row>
    <row r="19">
      <c r="A19" s="95"/>
      <c r="B19" s="95"/>
    </row>
    <row r="20">
      <c r="A20" s="95" t="s">
        <v>819</v>
      </c>
      <c r="B20" s="305" t="b">
        <v>1</v>
      </c>
    </row>
    <row r="21">
      <c r="A21" s="95"/>
      <c r="B21" s="95"/>
    </row>
    <row r="22">
      <c r="A22" s="95" t="s">
        <v>820</v>
      </c>
      <c r="B22" s="304" t="b">
        <v>0</v>
      </c>
    </row>
    <row r="23">
      <c r="A23" s="95"/>
      <c r="B23" s="95"/>
    </row>
    <row r="24">
      <c r="A24" s="95" t="s">
        <v>821</v>
      </c>
      <c r="B24" s="304" t="b">
        <v>1</v>
      </c>
    </row>
  </sheetData>
  <hyperlinks>
    <hyperlink r:id="rId1" ref="B20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32.5"/>
    <col customWidth="1" min="3" max="3" width="34.63"/>
  </cols>
  <sheetData>
    <row r="1">
      <c r="A1" s="300" t="s">
        <v>808</v>
      </c>
      <c r="B1" s="301" t="s">
        <v>809</v>
      </c>
    </row>
    <row r="2">
      <c r="A2" s="302" t="s">
        <v>810</v>
      </c>
      <c r="B2" s="303">
        <v>45689.0</v>
      </c>
    </row>
    <row r="3">
      <c r="A3" s="95"/>
      <c r="B3" s="134"/>
    </row>
    <row r="4">
      <c r="A4" s="306" t="s">
        <v>822</v>
      </c>
      <c r="B4" s="304" t="b">
        <v>1</v>
      </c>
    </row>
    <row r="6">
      <c r="A6" s="307" t="s">
        <v>823</v>
      </c>
      <c r="B6" s="304" t="b">
        <v>1</v>
      </c>
    </row>
    <row r="7">
      <c r="A7" s="95"/>
      <c r="B7" s="134"/>
    </row>
    <row r="8">
      <c r="A8" s="307" t="s">
        <v>824</v>
      </c>
      <c r="B8" s="304" t="b">
        <v>1</v>
      </c>
    </row>
    <row r="9">
      <c r="A9" s="95"/>
      <c r="B9" s="134"/>
    </row>
    <row r="10">
      <c r="A10" s="307" t="s">
        <v>825</v>
      </c>
      <c r="B10" s="304" t="b">
        <v>1</v>
      </c>
      <c r="C10" s="4" t="s">
        <v>826</v>
      </c>
    </row>
    <row r="11">
      <c r="B11" s="8"/>
    </row>
    <row r="12">
      <c r="A12" s="308" t="s">
        <v>827</v>
      </c>
      <c r="B12" s="304" t="b">
        <v>1</v>
      </c>
      <c r="C12" s="42" t="s">
        <v>828</v>
      </c>
    </row>
    <row r="13">
      <c r="B13" s="8"/>
    </row>
    <row r="14">
      <c r="A14" s="308" t="s">
        <v>829</v>
      </c>
      <c r="B14" s="304" t="b">
        <v>1</v>
      </c>
    </row>
    <row r="15">
      <c r="B15" s="8"/>
    </row>
    <row r="16">
      <c r="A16" s="308" t="s">
        <v>830</v>
      </c>
      <c r="B16" s="304" t="b">
        <v>1</v>
      </c>
      <c r="C16" s="143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</sheetData>
  <hyperlinks>
    <hyperlink r:id="rId1" ref="C1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25.5"/>
    <col customWidth="1" min="3" max="3" width="24.88"/>
  </cols>
  <sheetData>
    <row r="1">
      <c r="A1" s="309" t="s">
        <v>808</v>
      </c>
      <c r="B1" s="310" t="s">
        <v>809</v>
      </c>
      <c r="C1" s="144"/>
    </row>
    <row r="2">
      <c r="A2" s="311" t="s">
        <v>810</v>
      </c>
      <c r="B2" s="312"/>
      <c r="C2" s="313"/>
      <c r="D2" s="246"/>
      <c r="E2" s="246"/>
    </row>
    <row r="3">
      <c r="A3" s="314"/>
      <c r="B3" s="95"/>
      <c r="C3" s="144"/>
    </row>
    <row r="4">
      <c r="A4" s="315" t="s">
        <v>831</v>
      </c>
      <c r="B4" s="304" t="b">
        <v>1</v>
      </c>
      <c r="C4" s="143"/>
    </row>
    <row r="5">
      <c r="A5" s="315"/>
      <c r="B5" s="316"/>
      <c r="C5" s="144"/>
    </row>
    <row r="6">
      <c r="A6" s="315" t="s">
        <v>832</v>
      </c>
      <c r="B6" s="304" t="b">
        <v>1</v>
      </c>
      <c r="C6" s="317"/>
    </row>
    <row r="7">
      <c r="A7" s="315"/>
      <c r="B7" s="316"/>
      <c r="C7" s="143"/>
    </row>
    <row r="8">
      <c r="A8" s="315" t="s">
        <v>833</v>
      </c>
      <c r="B8" s="304" t="b">
        <v>1</v>
      </c>
      <c r="C8" s="143"/>
    </row>
    <row r="9">
      <c r="A9" s="318"/>
      <c r="B9" s="95"/>
      <c r="C9" s="144"/>
    </row>
    <row r="10">
      <c r="A10" s="319" t="s">
        <v>834</v>
      </c>
      <c r="B10" s="304" t="b">
        <v>1</v>
      </c>
      <c r="C10" s="145"/>
    </row>
    <row r="11">
      <c r="A11" s="318"/>
      <c r="B11" s="95"/>
      <c r="C11" s="144"/>
    </row>
    <row r="12">
      <c r="A12" s="315" t="s">
        <v>835</v>
      </c>
      <c r="B12" s="304" t="b">
        <v>1</v>
      </c>
      <c r="C12" s="143"/>
      <c r="G12" s="108"/>
    </row>
    <row r="13">
      <c r="A13" s="318"/>
      <c r="B13" s="95"/>
      <c r="C13" s="144"/>
    </row>
    <row r="14">
      <c r="A14" s="320" t="s">
        <v>836</v>
      </c>
      <c r="B14" s="304" t="b">
        <v>1</v>
      </c>
      <c r="C14" s="143"/>
    </row>
    <row r="15">
      <c r="A15" s="318"/>
      <c r="B15" s="95"/>
      <c r="C15" s="144"/>
    </row>
    <row r="16">
      <c r="A16" s="320" t="s">
        <v>837</v>
      </c>
      <c r="B16" s="304" t="b">
        <v>1</v>
      </c>
      <c r="C16" s="143"/>
    </row>
    <row r="17">
      <c r="A17" s="318"/>
      <c r="B17" s="95"/>
      <c r="C17" s="144"/>
    </row>
    <row r="18">
      <c r="A18" s="315" t="s">
        <v>838</v>
      </c>
      <c r="B18" s="304" t="b">
        <v>1</v>
      </c>
      <c r="C18" s="143"/>
    </row>
    <row r="19">
      <c r="A19" s="318"/>
      <c r="B19" s="95"/>
      <c r="C19" s="144"/>
    </row>
    <row r="20">
      <c r="A20" s="320" t="s">
        <v>839</v>
      </c>
      <c r="B20" s="304" t="b">
        <v>1</v>
      </c>
      <c r="C20" s="143"/>
    </row>
    <row r="21">
      <c r="A21" s="318"/>
      <c r="B21" s="95"/>
      <c r="C21" s="144"/>
    </row>
    <row r="22">
      <c r="A22" s="321" t="s">
        <v>840</v>
      </c>
      <c r="B22" s="95"/>
      <c r="C22" s="144"/>
    </row>
    <row r="23">
      <c r="A23" s="315" t="s">
        <v>841</v>
      </c>
      <c r="B23" s="304" t="b">
        <v>1</v>
      </c>
      <c r="C23" s="144"/>
    </row>
    <row r="24">
      <c r="A24" s="315" t="s">
        <v>431</v>
      </c>
      <c r="B24" s="304" t="b">
        <v>1</v>
      </c>
      <c r="C24" s="144"/>
    </row>
    <row r="25">
      <c r="A25" s="315" t="s">
        <v>842</v>
      </c>
      <c r="B25" s="304" t="b">
        <v>1</v>
      </c>
      <c r="C25" s="144"/>
    </row>
    <row r="26">
      <c r="A26" s="315" t="s">
        <v>843</v>
      </c>
      <c r="B26" s="304" t="b">
        <v>1</v>
      </c>
      <c r="C26" s="144"/>
    </row>
    <row r="27">
      <c r="A27" s="315" t="s">
        <v>844</v>
      </c>
      <c r="B27" s="304" t="b">
        <v>1</v>
      </c>
      <c r="C27" s="144"/>
    </row>
    <row r="28">
      <c r="A28" s="318"/>
      <c r="B28" s="95"/>
      <c r="C28" s="144"/>
    </row>
    <row r="29">
      <c r="A29" s="315" t="s">
        <v>845</v>
      </c>
      <c r="B29" s="95"/>
      <c r="C29" s="144"/>
    </row>
    <row r="30">
      <c r="A30" s="321" t="s">
        <v>846</v>
      </c>
      <c r="B30" s="304" t="b">
        <v>1</v>
      </c>
      <c r="C30" s="144"/>
    </row>
    <row r="31">
      <c r="A31" s="321" t="s">
        <v>123</v>
      </c>
      <c r="B31" s="304" t="b">
        <v>1</v>
      </c>
      <c r="C31" s="144"/>
    </row>
    <row r="32">
      <c r="A32" s="321" t="s">
        <v>847</v>
      </c>
      <c r="B32" s="304" t="b">
        <v>1</v>
      </c>
      <c r="C32" s="144"/>
    </row>
    <row r="33">
      <c r="A33" s="320" t="s">
        <v>848</v>
      </c>
      <c r="B33" s="304" t="b">
        <v>0</v>
      </c>
      <c r="C33" s="144"/>
    </row>
    <row r="34">
      <c r="A34" s="320" t="s">
        <v>849</v>
      </c>
      <c r="B34" s="316" t="b">
        <v>0</v>
      </c>
      <c r="C34" s="144"/>
    </row>
    <row r="35">
      <c r="A35" s="315" t="s">
        <v>850</v>
      </c>
      <c r="B35" s="304" t="b">
        <v>1</v>
      </c>
      <c r="C35" s="144"/>
    </row>
    <row r="36">
      <c r="A36" s="315" t="s">
        <v>851</v>
      </c>
      <c r="B36" s="316" t="b">
        <v>0</v>
      </c>
      <c r="C36" s="144"/>
    </row>
    <row r="37">
      <c r="A37" s="321" t="s">
        <v>852</v>
      </c>
      <c r="B37" s="304" t="b">
        <v>1</v>
      </c>
      <c r="C37" s="144"/>
    </row>
    <row r="38">
      <c r="A38" s="318"/>
      <c r="B38" s="95"/>
      <c r="C38" s="144"/>
    </row>
    <row r="39">
      <c r="A39" s="315" t="s">
        <v>853</v>
      </c>
      <c r="B39" s="95"/>
      <c r="C39" s="144"/>
    </row>
    <row r="40">
      <c r="A40" s="320" t="s">
        <v>854</v>
      </c>
      <c r="B40" s="304" t="b">
        <v>1</v>
      </c>
      <c r="C40" s="145"/>
    </row>
    <row r="41">
      <c r="A41" s="315" t="s">
        <v>855</v>
      </c>
      <c r="B41" s="304" t="b">
        <v>1</v>
      </c>
      <c r="C41" s="145"/>
    </row>
    <row r="42">
      <c r="A42" s="318"/>
      <c r="B42" s="95"/>
      <c r="C42" s="144"/>
    </row>
    <row r="43">
      <c r="A43" s="319" t="s">
        <v>856</v>
      </c>
      <c r="B43" s="304" t="b">
        <v>1</v>
      </c>
      <c r="C43" s="145" t="s">
        <v>857</v>
      </c>
    </row>
    <row r="44">
      <c r="A44" s="318"/>
      <c r="B44" s="95"/>
      <c r="C44" s="144"/>
    </row>
    <row r="45">
      <c r="A45" s="315" t="s">
        <v>858</v>
      </c>
      <c r="B45" s="95"/>
      <c r="C45" s="144"/>
    </row>
    <row r="46">
      <c r="A46" s="315" t="s">
        <v>859</v>
      </c>
      <c r="B46" s="304" t="b">
        <v>1</v>
      </c>
      <c r="C46" s="143"/>
      <c r="E46" s="108"/>
    </row>
    <row r="47">
      <c r="A47" s="315" t="s">
        <v>860</v>
      </c>
      <c r="B47" s="316" t="b">
        <v>0</v>
      </c>
      <c r="C47" s="143"/>
    </row>
    <row r="48">
      <c r="A48" s="315" t="s">
        <v>861</v>
      </c>
      <c r="B48" s="304" t="b">
        <v>1</v>
      </c>
      <c r="C48" s="143"/>
    </row>
    <row r="49">
      <c r="A49" s="315" t="s">
        <v>862</v>
      </c>
      <c r="B49" s="316" t="b">
        <v>0</v>
      </c>
      <c r="C49" s="144"/>
    </row>
    <row r="50">
      <c r="A50" s="315" t="s">
        <v>863</v>
      </c>
      <c r="B50" s="304" t="b">
        <v>1</v>
      </c>
      <c r="C50" s="144"/>
    </row>
    <row r="51" hidden="1">
      <c r="A51" s="315" t="s">
        <v>864</v>
      </c>
      <c r="B51" s="316" t="b">
        <v>0</v>
      </c>
      <c r="C51" s="144"/>
    </row>
    <row r="52">
      <c r="A52" s="315" t="s">
        <v>865</v>
      </c>
      <c r="B52" s="304" t="b">
        <v>1</v>
      </c>
      <c r="C52" s="144"/>
    </row>
    <row r="53" hidden="1">
      <c r="A53" s="315" t="s">
        <v>866</v>
      </c>
      <c r="B53" s="316" t="b">
        <v>0</v>
      </c>
      <c r="C53" s="144"/>
    </row>
    <row r="54" hidden="1">
      <c r="A54" s="315" t="s">
        <v>867</v>
      </c>
      <c r="B54" s="316" t="b">
        <v>0</v>
      </c>
      <c r="C54" s="144"/>
    </row>
    <row r="55">
      <c r="A55" s="320" t="s">
        <v>868</v>
      </c>
      <c r="B55" s="316" t="b">
        <v>0</v>
      </c>
      <c r="C55" s="144"/>
    </row>
    <row r="56" hidden="1">
      <c r="A56" s="315" t="s">
        <v>869</v>
      </c>
      <c r="B56" s="316" t="b">
        <v>0</v>
      </c>
      <c r="C56" s="144"/>
    </row>
    <row r="57" hidden="1">
      <c r="A57" s="315" t="s">
        <v>870</v>
      </c>
      <c r="B57" s="316" t="b">
        <v>0</v>
      </c>
      <c r="C57" s="144"/>
    </row>
    <row r="58" hidden="1">
      <c r="A58" s="315" t="s">
        <v>871</v>
      </c>
      <c r="B58" s="304" t="b">
        <v>0</v>
      </c>
      <c r="C58" s="144"/>
    </row>
    <row r="59" hidden="1">
      <c r="A59" s="315" t="s">
        <v>872</v>
      </c>
      <c r="B59" s="316" t="b">
        <v>0</v>
      </c>
      <c r="C59" s="144"/>
    </row>
    <row r="60">
      <c r="A60" s="315" t="s">
        <v>873</v>
      </c>
      <c r="B60" s="304" t="b">
        <v>1</v>
      </c>
      <c r="C60" s="144"/>
    </row>
    <row r="61">
      <c r="A61" s="315" t="s">
        <v>874</v>
      </c>
      <c r="B61" s="304" t="b">
        <v>1</v>
      </c>
      <c r="C61" s="144"/>
    </row>
    <row r="62">
      <c r="A62" s="318"/>
      <c r="B62" s="95"/>
      <c r="C62" s="144"/>
    </row>
    <row r="63">
      <c r="A63" s="315" t="s">
        <v>875</v>
      </c>
      <c r="B63" s="316" t="b">
        <v>0</v>
      </c>
      <c r="C63" s="144"/>
    </row>
    <row r="64">
      <c r="A64" s="318"/>
      <c r="B64" s="95"/>
      <c r="C64" s="144"/>
    </row>
    <row r="65">
      <c r="A65" s="322" t="s">
        <v>876</v>
      </c>
      <c r="B65" s="316"/>
      <c r="C65" s="144"/>
    </row>
    <row r="66">
      <c r="A66" s="319" t="s">
        <v>877</v>
      </c>
      <c r="B66" s="304" t="b">
        <v>1</v>
      </c>
      <c r="C66" s="145"/>
    </row>
    <row r="67">
      <c r="A67" s="319" t="s">
        <v>878</v>
      </c>
      <c r="B67" s="304" t="b">
        <v>1</v>
      </c>
      <c r="C67" s="145"/>
    </row>
    <row r="68">
      <c r="A68" s="319" t="s">
        <v>879</v>
      </c>
      <c r="B68" s="304" t="b">
        <v>1</v>
      </c>
      <c r="C68" s="145"/>
    </row>
    <row r="69">
      <c r="A69" s="319" t="s">
        <v>880</v>
      </c>
      <c r="B69" s="304" t="b">
        <v>1</v>
      </c>
      <c r="C69" s="145"/>
    </row>
    <row r="70">
      <c r="A70" s="319" t="s">
        <v>881</v>
      </c>
      <c r="B70" s="304" t="b">
        <v>1</v>
      </c>
      <c r="C70" s="145"/>
    </row>
    <row r="71">
      <c r="A71" s="319" t="s">
        <v>882</v>
      </c>
      <c r="B71" s="304" t="b">
        <v>1</v>
      </c>
      <c r="C71" s="145"/>
    </row>
    <row r="72">
      <c r="A72" s="318"/>
      <c r="B72" s="95"/>
      <c r="C72" s="144"/>
    </row>
    <row r="73">
      <c r="A73" s="323" t="s">
        <v>883</v>
      </c>
      <c r="B73" s="95"/>
      <c r="C73" s="144"/>
    </row>
    <row r="74">
      <c r="A74" s="324" t="s">
        <v>884</v>
      </c>
      <c r="B74" s="325" t="b">
        <v>0</v>
      </c>
      <c r="C74" s="145"/>
    </row>
    <row r="75">
      <c r="A75" s="318"/>
      <c r="B75" s="316"/>
      <c r="C75" s="144"/>
    </row>
    <row r="76">
      <c r="A76" s="318" t="s">
        <v>885</v>
      </c>
      <c r="B76" s="316" t="b">
        <v>0</v>
      </c>
      <c r="C76" s="144"/>
    </row>
    <row r="77">
      <c r="A77" s="318"/>
      <c r="B77" s="95"/>
      <c r="C77" s="144"/>
    </row>
    <row r="78">
      <c r="A78" s="326" t="s">
        <v>886</v>
      </c>
      <c r="B78" s="327" t="b">
        <v>0</v>
      </c>
      <c r="C78" s="144"/>
    </row>
    <row r="79">
      <c r="A79" s="318"/>
      <c r="B79" s="95"/>
      <c r="C79" s="144"/>
    </row>
    <row r="80">
      <c r="A80" s="315" t="s">
        <v>887</v>
      </c>
      <c r="B80" s="304" t="b">
        <v>1</v>
      </c>
      <c r="C80" s="144"/>
    </row>
    <row r="81">
      <c r="A81" s="318"/>
      <c r="B81" s="95"/>
      <c r="C81" s="144"/>
    </row>
    <row r="82">
      <c r="A82" s="315" t="s">
        <v>888</v>
      </c>
      <c r="B82" s="304" t="b">
        <v>1</v>
      </c>
      <c r="C82" s="144"/>
    </row>
    <row r="83">
      <c r="A83" s="318"/>
      <c r="B83" s="95"/>
      <c r="C83" s="144"/>
    </row>
    <row r="84">
      <c r="A84" s="315" t="s">
        <v>889</v>
      </c>
      <c r="B84" s="304" t="b">
        <v>1</v>
      </c>
      <c r="C84" s="144"/>
    </row>
    <row r="85">
      <c r="A85" s="318"/>
      <c r="B85" s="95"/>
      <c r="C85" s="144"/>
    </row>
    <row r="86">
      <c r="A86" s="315" t="s">
        <v>890</v>
      </c>
      <c r="B86" s="316" t="b">
        <v>0</v>
      </c>
      <c r="C86" s="144"/>
    </row>
    <row r="87">
      <c r="A87" s="318"/>
      <c r="B87" s="95"/>
      <c r="C87" s="144"/>
    </row>
    <row r="88">
      <c r="A88" s="315" t="s">
        <v>891</v>
      </c>
      <c r="B88" s="316" t="b">
        <v>0</v>
      </c>
      <c r="C88" s="144"/>
    </row>
    <row r="89">
      <c r="A89" s="314"/>
      <c r="B89" s="95"/>
      <c r="C89" s="144"/>
    </row>
    <row r="90">
      <c r="A90" s="328"/>
      <c r="B90" s="329"/>
      <c r="C90" s="144"/>
    </row>
    <row r="91">
      <c r="B91" s="95"/>
      <c r="C91" s="144"/>
    </row>
    <row r="92">
      <c r="A92" s="330"/>
      <c r="B92" s="95"/>
      <c r="C92" s="144"/>
    </row>
    <row r="93">
      <c r="B93" s="95"/>
      <c r="C93" s="144"/>
    </row>
    <row r="94">
      <c r="B94" s="95"/>
      <c r="C94" s="144"/>
    </row>
    <row r="95">
      <c r="B95" s="95"/>
      <c r="C95" s="144"/>
    </row>
    <row r="96">
      <c r="B96" s="95"/>
      <c r="C96" s="144"/>
    </row>
    <row r="97">
      <c r="B97" s="95"/>
      <c r="C97" s="144"/>
    </row>
    <row r="98">
      <c r="B98" s="95"/>
      <c r="C98" s="144"/>
    </row>
    <row r="99">
      <c r="B99" s="95"/>
      <c r="C99" s="144"/>
    </row>
    <row r="100">
      <c r="B100" s="95"/>
      <c r="C100" s="144"/>
    </row>
    <row r="101">
      <c r="B101" s="95"/>
      <c r="C101" s="144"/>
    </row>
    <row r="102">
      <c r="B102" s="95"/>
      <c r="C102" s="144"/>
    </row>
    <row r="103">
      <c r="B103" s="95"/>
      <c r="C103" s="144"/>
    </row>
    <row r="104">
      <c r="B104" s="95"/>
      <c r="C104" s="144"/>
    </row>
    <row r="105">
      <c r="B105" s="95"/>
      <c r="C105" s="144"/>
    </row>
    <row r="106">
      <c r="B106" s="95"/>
      <c r="C106" s="144"/>
    </row>
    <row r="107">
      <c r="A107" s="315"/>
      <c r="B107" s="95"/>
      <c r="C107" s="144"/>
    </row>
    <row r="108">
      <c r="A108" s="331"/>
      <c r="C108" s="144"/>
    </row>
    <row r="109">
      <c r="A109" s="332" t="s">
        <v>892</v>
      </c>
      <c r="C109" s="144"/>
    </row>
    <row r="110">
      <c r="A110" s="315" t="s">
        <v>893</v>
      </c>
      <c r="C110" s="144"/>
    </row>
    <row r="111">
      <c r="A111" s="315" t="s">
        <v>894</v>
      </c>
      <c r="C111" s="144"/>
    </row>
    <row r="112">
      <c r="A112" s="315" t="s">
        <v>895</v>
      </c>
      <c r="C112" s="144"/>
    </row>
    <row r="113">
      <c r="A113" s="314"/>
      <c r="C113" s="144"/>
    </row>
    <row r="114">
      <c r="A114" s="314"/>
      <c r="C114" s="144"/>
    </row>
    <row r="115">
      <c r="A115" s="332" t="s">
        <v>896</v>
      </c>
      <c r="C115" s="144"/>
    </row>
    <row r="116">
      <c r="A116" s="315" t="s">
        <v>897</v>
      </c>
      <c r="C116" s="144"/>
    </row>
    <row r="117">
      <c r="A117" s="315" t="s">
        <v>898</v>
      </c>
      <c r="C117" s="144"/>
    </row>
    <row r="118">
      <c r="A118" s="314"/>
      <c r="C118" s="144"/>
    </row>
    <row r="119">
      <c r="A119" s="332" t="s">
        <v>899</v>
      </c>
      <c r="C119" s="144"/>
    </row>
    <row r="120">
      <c r="A120" s="315" t="s">
        <v>900</v>
      </c>
      <c r="C120" s="144"/>
    </row>
    <row r="121">
      <c r="A121" s="315" t="s">
        <v>901</v>
      </c>
      <c r="C121" s="144"/>
    </row>
    <row r="122">
      <c r="A122" s="315" t="s">
        <v>902</v>
      </c>
      <c r="C122" s="144"/>
    </row>
    <row r="123">
      <c r="A123" s="315" t="s">
        <v>903</v>
      </c>
      <c r="C123" s="144"/>
    </row>
    <row r="124">
      <c r="A124" s="315" t="s">
        <v>904</v>
      </c>
      <c r="C124" s="144"/>
    </row>
    <row r="125">
      <c r="A125" s="331"/>
      <c r="C125" s="144"/>
    </row>
    <row r="126">
      <c r="A126" s="331"/>
      <c r="C126" s="144"/>
    </row>
    <row r="127">
      <c r="A127" s="331"/>
      <c r="C127" s="144"/>
    </row>
    <row r="128">
      <c r="A128" s="331"/>
      <c r="C128" s="144"/>
    </row>
    <row r="129">
      <c r="A129" s="331"/>
      <c r="C129" s="144"/>
    </row>
    <row r="130">
      <c r="A130" s="331"/>
      <c r="C130" s="144"/>
    </row>
    <row r="131">
      <c r="A131" s="331"/>
      <c r="C131" s="144"/>
    </row>
    <row r="132">
      <c r="A132" s="331"/>
      <c r="C132" s="144"/>
    </row>
    <row r="133">
      <c r="A133" s="331"/>
      <c r="C133" s="144"/>
    </row>
    <row r="134">
      <c r="A134" s="331"/>
      <c r="C134" s="144"/>
    </row>
    <row r="135">
      <c r="A135" s="331"/>
      <c r="C135" s="144"/>
    </row>
    <row r="136">
      <c r="A136" s="331"/>
      <c r="C136" s="144"/>
    </row>
    <row r="137">
      <c r="A137" s="331"/>
      <c r="C137" s="144"/>
    </row>
    <row r="138">
      <c r="A138" s="331"/>
      <c r="C138" s="144"/>
    </row>
    <row r="139">
      <c r="A139" s="331"/>
      <c r="C139" s="144"/>
    </row>
    <row r="140">
      <c r="A140" s="331"/>
      <c r="C140" s="144"/>
    </row>
    <row r="141">
      <c r="A141" s="331"/>
      <c r="C141" s="144"/>
    </row>
    <row r="142">
      <c r="A142" s="331"/>
      <c r="C142" s="144"/>
    </row>
    <row r="143">
      <c r="A143" s="331"/>
      <c r="C143" s="144"/>
    </row>
    <row r="144">
      <c r="A144" s="331"/>
      <c r="C144" s="144"/>
    </row>
    <row r="145">
      <c r="A145" s="331"/>
      <c r="C145" s="144"/>
    </row>
    <row r="146">
      <c r="A146" s="331"/>
      <c r="C146" s="144"/>
    </row>
    <row r="147">
      <c r="A147" s="331"/>
      <c r="C147" s="144"/>
    </row>
    <row r="148">
      <c r="A148" s="331"/>
      <c r="C148" s="144"/>
    </row>
    <row r="149">
      <c r="A149" s="331"/>
      <c r="C149" s="144"/>
    </row>
    <row r="150">
      <c r="A150" s="331"/>
      <c r="C150" s="144"/>
    </row>
    <row r="151">
      <c r="A151" s="331"/>
      <c r="C151" s="144"/>
    </row>
    <row r="152">
      <c r="A152" s="331"/>
      <c r="C152" s="144"/>
    </row>
    <row r="153">
      <c r="A153" s="331"/>
      <c r="C153" s="144"/>
    </row>
    <row r="154">
      <c r="A154" s="331"/>
      <c r="C154" s="144"/>
    </row>
    <row r="155">
      <c r="A155" s="331"/>
      <c r="C155" s="144"/>
    </row>
    <row r="156">
      <c r="A156" s="331"/>
      <c r="C156" s="144"/>
    </row>
    <row r="157">
      <c r="A157" s="331"/>
      <c r="C157" s="144"/>
    </row>
    <row r="158">
      <c r="A158" s="331"/>
      <c r="C158" s="144"/>
    </row>
    <row r="159">
      <c r="A159" s="331"/>
      <c r="C159" s="144"/>
    </row>
    <row r="160">
      <c r="A160" s="331"/>
      <c r="C160" s="144"/>
    </row>
    <row r="161">
      <c r="A161" s="331"/>
      <c r="C161" s="144"/>
    </row>
    <row r="162">
      <c r="A162" s="331"/>
      <c r="C162" s="144"/>
    </row>
    <row r="163">
      <c r="A163" s="331"/>
      <c r="C163" s="144"/>
    </row>
    <row r="164">
      <c r="A164" s="331"/>
      <c r="C164" s="144"/>
    </row>
    <row r="165">
      <c r="A165" s="331"/>
      <c r="C165" s="144"/>
    </row>
    <row r="166">
      <c r="A166" s="331"/>
      <c r="C166" s="144"/>
    </row>
    <row r="167">
      <c r="A167" s="331"/>
      <c r="C167" s="144"/>
    </row>
    <row r="168">
      <c r="A168" s="331"/>
      <c r="C168" s="144"/>
    </row>
    <row r="169">
      <c r="A169" s="331"/>
      <c r="C169" s="144"/>
    </row>
    <row r="170">
      <c r="A170" s="331"/>
      <c r="C170" s="144"/>
    </row>
    <row r="171">
      <c r="A171" s="331"/>
      <c r="C171" s="144"/>
    </row>
    <row r="172">
      <c r="A172" s="331"/>
      <c r="C172" s="144"/>
    </row>
    <row r="173">
      <c r="A173" s="331"/>
      <c r="C173" s="144"/>
    </row>
    <row r="174">
      <c r="A174" s="331"/>
      <c r="C174" s="144"/>
    </row>
    <row r="175">
      <c r="A175" s="331"/>
      <c r="C175" s="144"/>
    </row>
    <row r="176">
      <c r="A176" s="331"/>
      <c r="C176" s="144"/>
    </row>
    <row r="177">
      <c r="A177" s="331"/>
      <c r="C177" s="144"/>
    </row>
    <row r="178">
      <c r="A178" s="331"/>
      <c r="C178" s="144"/>
    </row>
    <row r="179">
      <c r="A179" s="331"/>
      <c r="C179" s="144"/>
    </row>
    <row r="180">
      <c r="A180" s="331"/>
      <c r="C180" s="144"/>
    </row>
    <row r="181">
      <c r="A181" s="331"/>
      <c r="C181" s="144"/>
    </row>
    <row r="182">
      <c r="A182" s="331"/>
      <c r="C182" s="144"/>
    </row>
    <row r="183">
      <c r="A183" s="331"/>
      <c r="C183" s="144"/>
    </row>
    <row r="184">
      <c r="A184" s="331"/>
      <c r="C184" s="144"/>
    </row>
    <row r="185">
      <c r="A185" s="331"/>
      <c r="C185" s="144"/>
    </row>
    <row r="186">
      <c r="A186" s="331"/>
      <c r="C186" s="144"/>
    </row>
    <row r="187">
      <c r="A187" s="331"/>
      <c r="C187" s="144"/>
    </row>
    <row r="188">
      <c r="A188" s="331"/>
      <c r="C188" s="144"/>
    </row>
    <row r="189">
      <c r="A189" s="331"/>
      <c r="C189" s="144"/>
    </row>
    <row r="190">
      <c r="A190" s="331"/>
      <c r="C190" s="144"/>
    </row>
    <row r="191">
      <c r="A191" s="331"/>
      <c r="C191" s="144"/>
    </row>
    <row r="192">
      <c r="A192" s="331"/>
      <c r="C192" s="144"/>
    </row>
    <row r="193">
      <c r="A193" s="331"/>
      <c r="C193" s="144"/>
    </row>
    <row r="194">
      <c r="A194" s="331"/>
      <c r="C194" s="144"/>
    </row>
    <row r="195">
      <c r="A195" s="331"/>
      <c r="C195" s="144"/>
    </row>
    <row r="196">
      <c r="A196" s="331"/>
      <c r="C196" s="144"/>
    </row>
    <row r="197">
      <c r="A197" s="331"/>
      <c r="C197" s="144"/>
    </row>
    <row r="198">
      <c r="A198" s="331"/>
      <c r="C198" s="144"/>
    </row>
    <row r="199">
      <c r="A199" s="331"/>
      <c r="C199" s="144"/>
    </row>
    <row r="200">
      <c r="A200" s="331"/>
      <c r="C200" s="144"/>
    </row>
    <row r="201">
      <c r="A201" s="331"/>
      <c r="C201" s="144"/>
    </row>
    <row r="202">
      <c r="A202" s="331"/>
      <c r="C202" s="144"/>
    </row>
    <row r="203">
      <c r="A203" s="331"/>
      <c r="C203" s="144"/>
    </row>
    <row r="204">
      <c r="A204" s="331"/>
      <c r="C204" s="144"/>
    </row>
    <row r="205">
      <c r="A205" s="331"/>
      <c r="C205" s="144"/>
    </row>
    <row r="206">
      <c r="A206" s="331"/>
      <c r="C206" s="144"/>
    </row>
    <row r="207">
      <c r="A207" s="331"/>
      <c r="C207" s="144"/>
    </row>
    <row r="208">
      <c r="A208" s="331"/>
      <c r="C208" s="144"/>
    </row>
    <row r="209">
      <c r="A209" s="331"/>
      <c r="C209" s="144"/>
    </row>
    <row r="210">
      <c r="A210" s="331"/>
      <c r="C210" s="144"/>
    </row>
    <row r="211">
      <c r="A211" s="331"/>
      <c r="C211" s="144"/>
    </row>
    <row r="212">
      <c r="A212" s="331"/>
      <c r="C212" s="144"/>
    </row>
    <row r="213">
      <c r="A213" s="331"/>
      <c r="C213" s="144"/>
    </row>
    <row r="214">
      <c r="A214" s="331"/>
      <c r="C214" s="144"/>
    </row>
    <row r="215">
      <c r="A215" s="331"/>
      <c r="C215" s="144"/>
    </row>
    <row r="216">
      <c r="A216" s="331"/>
      <c r="C216" s="144"/>
    </row>
    <row r="217">
      <c r="A217" s="331"/>
      <c r="C217" s="144"/>
    </row>
    <row r="218">
      <c r="A218" s="331"/>
      <c r="C218" s="144"/>
    </row>
    <row r="219">
      <c r="A219" s="331"/>
      <c r="C219" s="144"/>
    </row>
    <row r="220">
      <c r="A220" s="331"/>
      <c r="C220" s="144"/>
    </row>
    <row r="221">
      <c r="A221" s="331"/>
      <c r="C221" s="144"/>
    </row>
    <row r="222">
      <c r="A222" s="331"/>
      <c r="C222" s="144"/>
    </row>
    <row r="223">
      <c r="A223" s="331"/>
      <c r="C223" s="144"/>
    </row>
    <row r="224">
      <c r="A224" s="331"/>
      <c r="C224" s="144"/>
    </row>
    <row r="225">
      <c r="A225" s="331"/>
      <c r="C225" s="144"/>
    </row>
    <row r="226">
      <c r="A226" s="331"/>
      <c r="C226" s="144"/>
    </row>
    <row r="227">
      <c r="A227" s="331"/>
      <c r="C227" s="144"/>
    </row>
    <row r="228">
      <c r="A228" s="331"/>
      <c r="C228" s="144"/>
    </row>
    <row r="229">
      <c r="A229" s="331"/>
      <c r="C229" s="144"/>
    </row>
    <row r="230">
      <c r="A230" s="331"/>
      <c r="C230" s="144"/>
    </row>
    <row r="231">
      <c r="A231" s="331"/>
      <c r="C231" s="144"/>
    </row>
    <row r="232">
      <c r="A232" s="331"/>
      <c r="C232" s="144"/>
    </row>
    <row r="233">
      <c r="A233" s="331"/>
      <c r="C233" s="144"/>
    </row>
    <row r="234">
      <c r="A234" s="331"/>
      <c r="C234" s="144"/>
    </row>
    <row r="235">
      <c r="A235" s="331"/>
      <c r="C235" s="144"/>
    </row>
    <row r="236">
      <c r="A236" s="331"/>
      <c r="C236" s="144"/>
    </row>
    <row r="237">
      <c r="A237" s="331"/>
      <c r="C237" s="144"/>
    </row>
    <row r="238">
      <c r="A238" s="331"/>
      <c r="C238" s="144"/>
    </row>
    <row r="239">
      <c r="A239" s="331"/>
      <c r="C239" s="144"/>
    </row>
    <row r="240">
      <c r="A240" s="331"/>
      <c r="C240" s="144"/>
    </row>
    <row r="241">
      <c r="A241" s="331"/>
      <c r="C241" s="144"/>
    </row>
    <row r="242">
      <c r="A242" s="331"/>
      <c r="C242" s="144"/>
    </row>
    <row r="243">
      <c r="A243" s="331"/>
      <c r="C243" s="144"/>
    </row>
    <row r="244">
      <c r="A244" s="331"/>
      <c r="C244" s="144"/>
    </row>
    <row r="245">
      <c r="A245" s="331"/>
      <c r="C245" s="144"/>
    </row>
    <row r="246">
      <c r="A246" s="331"/>
      <c r="C246" s="144"/>
    </row>
    <row r="247">
      <c r="A247" s="331"/>
      <c r="C247" s="144"/>
    </row>
    <row r="248">
      <c r="A248" s="331"/>
      <c r="C248" s="144"/>
    </row>
    <row r="249">
      <c r="A249" s="331"/>
      <c r="C249" s="144"/>
    </row>
    <row r="250">
      <c r="A250" s="331"/>
      <c r="C250" s="144"/>
    </row>
    <row r="251">
      <c r="A251" s="331"/>
      <c r="C251" s="144"/>
    </row>
    <row r="252">
      <c r="A252" s="331"/>
      <c r="C252" s="144"/>
    </row>
    <row r="253">
      <c r="A253" s="331"/>
      <c r="C253" s="144"/>
    </row>
    <row r="254">
      <c r="A254" s="331"/>
      <c r="C254" s="144"/>
    </row>
    <row r="255">
      <c r="A255" s="331"/>
      <c r="C255" s="144"/>
    </row>
    <row r="256">
      <c r="A256" s="331"/>
      <c r="C256" s="144"/>
    </row>
    <row r="257">
      <c r="A257" s="331"/>
      <c r="C257" s="144"/>
    </row>
    <row r="258">
      <c r="A258" s="331"/>
      <c r="C258" s="144"/>
    </row>
    <row r="259">
      <c r="A259" s="331"/>
      <c r="C259" s="144"/>
    </row>
    <row r="260">
      <c r="A260" s="331"/>
      <c r="C260" s="144"/>
    </row>
    <row r="261">
      <c r="A261" s="331"/>
      <c r="C261" s="144"/>
    </row>
    <row r="262">
      <c r="A262" s="331"/>
      <c r="C262" s="144"/>
    </row>
    <row r="263">
      <c r="A263" s="331"/>
      <c r="C263" s="144"/>
    </row>
    <row r="264">
      <c r="A264" s="331"/>
      <c r="C264" s="144"/>
    </row>
    <row r="265">
      <c r="A265" s="331"/>
      <c r="C265" s="144"/>
    </row>
    <row r="266">
      <c r="A266" s="331"/>
      <c r="C266" s="144"/>
    </row>
    <row r="267">
      <c r="A267" s="331"/>
      <c r="C267" s="144"/>
    </row>
    <row r="268">
      <c r="A268" s="331"/>
      <c r="C268" s="144"/>
    </row>
    <row r="269">
      <c r="A269" s="331"/>
      <c r="C269" s="144"/>
    </row>
    <row r="270">
      <c r="A270" s="331"/>
      <c r="C270" s="144"/>
    </row>
    <row r="271">
      <c r="A271" s="331"/>
      <c r="C271" s="144"/>
    </row>
    <row r="272">
      <c r="A272" s="331"/>
      <c r="C272" s="144"/>
    </row>
    <row r="273">
      <c r="A273" s="331"/>
      <c r="C273" s="144"/>
    </row>
    <row r="274">
      <c r="A274" s="331"/>
      <c r="C274" s="144"/>
    </row>
    <row r="275">
      <c r="A275" s="331"/>
      <c r="C275" s="144"/>
    </row>
    <row r="276">
      <c r="A276" s="331"/>
      <c r="C276" s="144"/>
    </row>
    <row r="277">
      <c r="A277" s="331"/>
      <c r="C277" s="144"/>
    </row>
    <row r="278">
      <c r="A278" s="331"/>
      <c r="C278" s="144"/>
    </row>
    <row r="279">
      <c r="A279" s="331"/>
      <c r="C279" s="144"/>
    </row>
    <row r="280">
      <c r="A280" s="331"/>
      <c r="C280" s="144"/>
    </row>
    <row r="281">
      <c r="A281" s="331"/>
      <c r="C281" s="144"/>
    </row>
    <row r="282">
      <c r="A282" s="331"/>
      <c r="C282" s="144"/>
    </row>
    <row r="283">
      <c r="A283" s="331"/>
      <c r="C283" s="144"/>
    </row>
    <row r="284">
      <c r="A284" s="331"/>
      <c r="C284" s="144"/>
    </row>
    <row r="285">
      <c r="A285" s="331"/>
      <c r="C285" s="144"/>
    </row>
    <row r="286">
      <c r="A286" s="331"/>
      <c r="C286" s="144"/>
    </row>
    <row r="287">
      <c r="A287" s="331"/>
      <c r="C287" s="144"/>
    </row>
    <row r="288">
      <c r="A288" s="331"/>
      <c r="C288" s="144"/>
    </row>
    <row r="289">
      <c r="A289" s="331"/>
      <c r="C289" s="144"/>
    </row>
    <row r="290">
      <c r="A290" s="331"/>
      <c r="C290" s="144"/>
    </row>
    <row r="291">
      <c r="A291" s="331"/>
      <c r="C291" s="144"/>
    </row>
    <row r="292">
      <c r="A292" s="331"/>
      <c r="C292" s="144"/>
    </row>
    <row r="293">
      <c r="A293" s="331"/>
      <c r="C293" s="144"/>
    </row>
    <row r="294">
      <c r="A294" s="331"/>
      <c r="C294" s="144"/>
    </row>
    <row r="295">
      <c r="A295" s="331"/>
      <c r="C295" s="144"/>
    </row>
    <row r="296">
      <c r="A296" s="331"/>
      <c r="C296" s="144"/>
    </row>
    <row r="297">
      <c r="A297" s="331"/>
      <c r="C297" s="144"/>
    </row>
    <row r="298">
      <c r="A298" s="331"/>
      <c r="C298" s="144"/>
    </row>
    <row r="299">
      <c r="A299" s="331"/>
      <c r="C299" s="144"/>
    </row>
    <row r="300">
      <c r="A300" s="331"/>
      <c r="C300" s="144"/>
    </row>
    <row r="301">
      <c r="A301" s="331"/>
      <c r="C301" s="144"/>
    </row>
    <row r="302">
      <c r="A302" s="331"/>
      <c r="C302" s="144"/>
    </row>
    <row r="303">
      <c r="A303" s="331"/>
      <c r="C303" s="144"/>
    </row>
    <row r="304">
      <c r="A304" s="331"/>
      <c r="C304" s="144"/>
    </row>
    <row r="305">
      <c r="A305" s="331"/>
      <c r="C305" s="144"/>
    </row>
    <row r="306">
      <c r="A306" s="331"/>
      <c r="C306" s="144"/>
    </row>
    <row r="307">
      <c r="A307" s="331"/>
      <c r="C307" s="144"/>
    </row>
    <row r="308">
      <c r="A308" s="331"/>
      <c r="C308" s="144"/>
    </row>
    <row r="309">
      <c r="A309" s="331"/>
      <c r="C309" s="144"/>
    </row>
    <row r="310">
      <c r="A310" s="331"/>
      <c r="C310" s="144"/>
    </row>
    <row r="311">
      <c r="A311" s="331"/>
      <c r="C311" s="144"/>
    </row>
    <row r="312">
      <c r="A312" s="331"/>
      <c r="C312" s="144"/>
    </row>
    <row r="313">
      <c r="A313" s="331"/>
      <c r="C313" s="144"/>
    </row>
    <row r="314">
      <c r="A314" s="331"/>
      <c r="C314" s="144"/>
    </row>
    <row r="315">
      <c r="A315" s="331"/>
      <c r="C315" s="144"/>
    </row>
    <row r="316">
      <c r="A316" s="331"/>
      <c r="C316" s="144"/>
    </row>
    <row r="317">
      <c r="A317" s="331"/>
      <c r="C317" s="144"/>
    </row>
    <row r="318">
      <c r="A318" s="331"/>
      <c r="C318" s="144"/>
    </row>
    <row r="319">
      <c r="A319" s="331"/>
      <c r="C319" s="144"/>
    </row>
    <row r="320">
      <c r="A320" s="331"/>
      <c r="C320" s="144"/>
    </row>
    <row r="321">
      <c r="A321" s="331"/>
      <c r="C321" s="144"/>
    </row>
    <row r="322">
      <c r="A322" s="331"/>
      <c r="C322" s="144"/>
    </row>
    <row r="323">
      <c r="A323" s="331"/>
      <c r="C323" s="144"/>
    </row>
    <row r="324">
      <c r="A324" s="331"/>
      <c r="C324" s="144"/>
    </row>
    <row r="325">
      <c r="A325" s="331"/>
      <c r="C325" s="144"/>
    </row>
    <row r="326">
      <c r="A326" s="331"/>
      <c r="C326" s="144"/>
    </row>
    <row r="327">
      <c r="A327" s="331"/>
      <c r="C327" s="144"/>
    </row>
    <row r="328">
      <c r="A328" s="331"/>
      <c r="C328" s="144"/>
    </row>
    <row r="329">
      <c r="A329" s="331"/>
      <c r="C329" s="144"/>
    </row>
    <row r="330">
      <c r="A330" s="331"/>
      <c r="C330" s="144"/>
    </row>
    <row r="331">
      <c r="A331" s="331"/>
      <c r="C331" s="144"/>
    </row>
    <row r="332">
      <c r="A332" s="331"/>
      <c r="C332" s="144"/>
    </row>
    <row r="333">
      <c r="A333" s="331"/>
      <c r="C333" s="144"/>
    </row>
    <row r="334">
      <c r="A334" s="331"/>
      <c r="C334" s="144"/>
    </row>
    <row r="335">
      <c r="A335" s="331"/>
      <c r="C335" s="144"/>
    </row>
    <row r="336">
      <c r="A336" s="331"/>
      <c r="C336" s="144"/>
    </row>
    <row r="337">
      <c r="A337" s="331"/>
      <c r="C337" s="144"/>
    </row>
    <row r="338">
      <c r="A338" s="331"/>
      <c r="C338" s="144"/>
    </row>
    <row r="339">
      <c r="A339" s="331"/>
      <c r="C339" s="144"/>
    </row>
    <row r="340">
      <c r="A340" s="331"/>
      <c r="C340" s="144"/>
    </row>
    <row r="341">
      <c r="A341" s="331"/>
      <c r="C341" s="144"/>
    </row>
    <row r="342">
      <c r="A342" s="331"/>
      <c r="C342" s="144"/>
    </row>
    <row r="343">
      <c r="A343" s="331"/>
      <c r="C343" s="144"/>
    </row>
    <row r="344">
      <c r="A344" s="331"/>
      <c r="C344" s="144"/>
    </row>
    <row r="345">
      <c r="A345" s="331"/>
      <c r="C345" s="144"/>
    </row>
    <row r="346">
      <c r="A346" s="331"/>
      <c r="C346" s="144"/>
    </row>
    <row r="347">
      <c r="A347" s="331"/>
      <c r="C347" s="144"/>
    </row>
    <row r="348">
      <c r="A348" s="331"/>
      <c r="C348" s="144"/>
    </row>
    <row r="349">
      <c r="A349" s="331"/>
      <c r="C349" s="144"/>
    </row>
    <row r="350">
      <c r="A350" s="331"/>
      <c r="C350" s="144"/>
    </row>
    <row r="351">
      <c r="A351" s="331"/>
      <c r="C351" s="144"/>
    </row>
    <row r="352">
      <c r="A352" s="331"/>
      <c r="C352" s="144"/>
    </row>
    <row r="353">
      <c r="A353" s="331"/>
      <c r="C353" s="144"/>
    </row>
    <row r="354">
      <c r="A354" s="331"/>
      <c r="C354" s="144"/>
    </row>
    <row r="355">
      <c r="A355" s="331"/>
      <c r="C355" s="144"/>
    </row>
    <row r="356">
      <c r="A356" s="331"/>
      <c r="C356" s="144"/>
    </row>
    <row r="357">
      <c r="A357" s="331"/>
      <c r="C357" s="144"/>
    </row>
    <row r="358">
      <c r="A358" s="331"/>
      <c r="C358" s="144"/>
    </row>
    <row r="359">
      <c r="A359" s="331"/>
      <c r="C359" s="144"/>
    </row>
    <row r="360">
      <c r="A360" s="331"/>
      <c r="C360" s="144"/>
    </row>
    <row r="361">
      <c r="A361" s="331"/>
      <c r="C361" s="144"/>
    </row>
    <row r="362">
      <c r="A362" s="331"/>
      <c r="C362" s="144"/>
    </row>
    <row r="363">
      <c r="A363" s="331"/>
      <c r="C363" s="144"/>
    </row>
    <row r="364">
      <c r="A364" s="331"/>
      <c r="C364" s="144"/>
    </row>
    <row r="365">
      <c r="A365" s="331"/>
      <c r="C365" s="144"/>
    </row>
    <row r="366">
      <c r="A366" s="331"/>
      <c r="C366" s="144"/>
    </row>
    <row r="367">
      <c r="A367" s="331"/>
      <c r="C367" s="144"/>
    </row>
    <row r="368">
      <c r="A368" s="331"/>
      <c r="C368" s="144"/>
    </row>
    <row r="369">
      <c r="A369" s="331"/>
      <c r="C369" s="144"/>
    </row>
    <row r="370">
      <c r="A370" s="331"/>
      <c r="C370" s="144"/>
    </row>
    <row r="371">
      <c r="A371" s="331"/>
      <c r="C371" s="144"/>
    </row>
    <row r="372">
      <c r="A372" s="331"/>
      <c r="C372" s="144"/>
    </row>
    <row r="373">
      <c r="A373" s="331"/>
      <c r="C373" s="144"/>
    </row>
    <row r="374">
      <c r="A374" s="331"/>
      <c r="C374" s="144"/>
    </row>
    <row r="375">
      <c r="A375" s="331"/>
      <c r="C375" s="144"/>
    </row>
    <row r="376">
      <c r="A376" s="331"/>
      <c r="C376" s="144"/>
    </row>
    <row r="377">
      <c r="A377" s="331"/>
      <c r="C377" s="144"/>
    </row>
    <row r="378">
      <c r="A378" s="331"/>
      <c r="C378" s="144"/>
    </row>
    <row r="379">
      <c r="A379" s="331"/>
      <c r="C379" s="144"/>
    </row>
    <row r="380">
      <c r="A380" s="331"/>
      <c r="C380" s="144"/>
    </row>
    <row r="381">
      <c r="A381" s="331"/>
      <c r="C381" s="144"/>
    </row>
    <row r="382">
      <c r="A382" s="331"/>
      <c r="C382" s="144"/>
    </row>
    <row r="383">
      <c r="A383" s="331"/>
      <c r="C383" s="144"/>
    </row>
    <row r="384">
      <c r="A384" s="331"/>
      <c r="C384" s="144"/>
    </row>
    <row r="385">
      <c r="A385" s="331"/>
      <c r="C385" s="144"/>
    </row>
    <row r="386">
      <c r="A386" s="331"/>
      <c r="C386" s="144"/>
    </row>
    <row r="387">
      <c r="A387" s="331"/>
      <c r="C387" s="144"/>
    </row>
    <row r="388">
      <c r="A388" s="331"/>
      <c r="C388" s="144"/>
    </row>
    <row r="389">
      <c r="A389" s="331"/>
      <c r="C389" s="144"/>
    </row>
    <row r="390">
      <c r="A390" s="331"/>
      <c r="C390" s="144"/>
    </row>
    <row r="391">
      <c r="A391" s="331"/>
      <c r="C391" s="144"/>
    </row>
    <row r="392">
      <c r="A392" s="331"/>
      <c r="C392" s="144"/>
    </row>
    <row r="393">
      <c r="A393" s="331"/>
      <c r="C393" s="144"/>
    </row>
    <row r="394">
      <c r="A394" s="331"/>
      <c r="C394" s="144"/>
    </row>
    <row r="395">
      <c r="A395" s="331"/>
      <c r="C395" s="144"/>
    </row>
    <row r="396">
      <c r="A396" s="331"/>
      <c r="C396" s="144"/>
    </row>
    <row r="397">
      <c r="A397" s="331"/>
      <c r="C397" s="144"/>
    </row>
    <row r="398">
      <c r="A398" s="331"/>
      <c r="C398" s="144"/>
    </row>
    <row r="399">
      <c r="A399" s="331"/>
      <c r="C399" s="144"/>
    </row>
    <row r="400">
      <c r="A400" s="331"/>
      <c r="C400" s="144"/>
    </row>
    <row r="401">
      <c r="A401" s="331"/>
      <c r="C401" s="144"/>
    </row>
    <row r="402">
      <c r="A402" s="331"/>
      <c r="C402" s="144"/>
    </row>
    <row r="403">
      <c r="A403" s="331"/>
      <c r="C403" s="144"/>
    </row>
    <row r="404">
      <c r="A404" s="331"/>
      <c r="C404" s="144"/>
    </row>
    <row r="405">
      <c r="A405" s="331"/>
      <c r="C405" s="144"/>
    </row>
    <row r="406">
      <c r="A406" s="331"/>
      <c r="C406" s="144"/>
    </row>
    <row r="407">
      <c r="A407" s="331"/>
      <c r="C407" s="144"/>
    </row>
    <row r="408">
      <c r="A408" s="331"/>
      <c r="C408" s="144"/>
    </row>
    <row r="409">
      <c r="A409" s="331"/>
      <c r="C409" s="144"/>
    </row>
    <row r="410">
      <c r="A410" s="331"/>
      <c r="C410" s="144"/>
    </row>
    <row r="411">
      <c r="A411" s="331"/>
      <c r="C411" s="144"/>
    </row>
    <row r="412">
      <c r="A412" s="331"/>
      <c r="C412" s="144"/>
    </row>
    <row r="413">
      <c r="A413" s="331"/>
      <c r="C413" s="144"/>
    </row>
    <row r="414">
      <c r="A414" s="331"/>
      <c r="C414" s="144"/>
    </row>
    <row r="415">
      <c r="A415" s="331"/>
      <c r="C415" s="144"/>
    </row>
    <row r="416">
      <c r="A416" s="331"/>
      <c r="C416" s="144"/>
    </row>
    <row r="417">
      <c r="A417" s="331"/>
      <c r="C417" s="144"/>
    </row>
    <row r="418">
      <c r="A418" s="331"/>
      <c r="C418" s="144"/>
    </row>
    <row r="419">
      <c r="A419" s="331"/>
      <c r="C419" s="144"/>
    </row>
    <row r="420">
      <c r="A420" s="331"/>
      <c r="C420" s="144"/>
    </row>
    <row r="421">
      <c r="A421" s="331"/>
      <c r="C421" s="144"/>
    </row>
    <row r="422">
      <c r="A422" s="331"/>
      <c r="C422" s="144"/>
    </row>
    <row r="423">
      <c r="A423" s="331"/>
      <c r="C423" s="144"/>
    </row>
    <row r="424">
      <c r="A424" s="331"/>
      <c r="C424" s="144"/>
    </row>
    <row r="425">
      <c r="A425" s="331"/>
      <c r="C425" s="144"/>
    </row>
    <row r="426">
      <c r="A426" s="331"/>
      <c r="C426" s="144"/>
    </row>
    <row r="427">
      <c r="A427" s="331"/>
      <c r="C427" s="144"/>
    </row>
    <row r="428">
      <c r="A428" s="331"/>
      <c r="C428" s="144"/>
    </row>
    <row r="429">
      <c r="A429" s="331"/>
      <c r="C429" s="144"/>
    </row>
    <row r="430">
      <c r="A430" s="331"/>
      <c r="C430" s="144"/>
    </row>
    <row r="431">
      <c r="A431" s="331"/>
      <c r="C431" s="144"/>
    </row>
    <row r="432">
      <c r="A432" s="331"/>
      <c r="C432" s="144"/>
    </row>
    <row r="433">
      <c r="A433" s="331"/>
      <c r="C433" s="144"/>
    </row>
    <row r="434">
      <c r="A434" s="331"/>
      <c r="C434" s="144"/>
    </row>
    <row r="435">
      <c r="A435" s="331"/>
      <c r="C435" s="144"/>
    </row>
    <row r="436">
      <c r="A436" s="331"/>
      <c r="C436" s="144"/>
    </row>
    <row r="437">
      <c r="A437" s="331"/>
      <c r="C437" s="144"/>
    </row>
    <row r="438">
      <c r="A438" s="331"/>
      <c r="C438" s="144"/>
    </row>
    <row r="439">
      <c r="A439" s="331"/>
      <c r="C439" s="144"/>
    </row>
    <row r="440">
      <c r="A440" s="331"/>
      <c r="C440" s="144"/>
    </row>
    <row r="441">
      <c r="A441" s="331"/>
      <c r="C441" s="144"/>
    </row>
    <row r="442">
      <c r="A442" s="331"/>
      <c r="C442" s="144"/>
    </row>
    <row r="443">
      <c r="A443" s="331"/>
      <c r="C443" s="144"/>
    </row>
    <row r="444">
      <c r="A444" s="331"/>
      <c r="C444" s="144"/>
    </row>
    <row r="445">
      <c r="A445" s="331"/>
      <c r="C445" s="144"/>
    </row>
    <row r="446">
      <c r="A446" s="331"/>
      <c r="C446" s="144"/>
    </row>
    <row r="447">
      <c r="A447" s="331"/>
      <c r="C447" s="144"/>
    </row>
    <row r="448">
      <c r="A448" s="331"/>
      <c r="C448" s="144"/>
    </row>
    <row r="449">
      <c r="A449" s="331"/>
      <c r="C449" s="144"/>
    </row>
    <row r="450">
      <c r="A450" s="331"/>
      <c r="C450" s="144"/>
    </row>
    <row r="451">
      <c r="A451" s="331"/>
      <c r="C451" s="144"/>
    </row>
    <row r="452">
      <c r="A452" s="331"/>
      <c r="C452" s="144"/>
    </row>
    <row r="453">
      <c r="A453" s="331"/>
      <c r="C453" s="144"/>
    </row>
    <row r="454">
      <c r="A454" s="331"/>
      <c r="C454" s="144"/>
    </row>
    <row r="455">
      <c r="A455" s="331"/>
      <c r="C455" s="144"/>
    </row>
    <row r="456">
      <c r="A456" s="331"/>
      <c r="C456" s="144"/>
    </row>
    <row r="457">
      <c r="A457" s="331"/>
      <c r="C457" s="144"/>
    </row>
    <row r="458">
      <c r="A458" s="331"/>
      <c r="C458" s="144"/>
    </row>
    <row r="459">
      <c r="A459" s="331"/>
      <c r="C459" s="144"/>
    </row>
    <row r="460">
      <c r="A460" s="331"/>
      <c r="C460" s="144"/>
    </row>
    <row r="461">
      <c r="A461" s="331"/>
      <c r="C461" s="144"/>
    </row>
    <row r="462">
      <c r="A462" s="331"/>
      <c r="C462" s="144"/>
    </row>
    <row r="463">
      <c r="A463" s="331"/>
      <c r="C463" s="144"/>
    </row>
    <row r="464">
      <c r="A464" s="331"/>
      <c r="C464" s="144"/>
    </row>
    <row r="465">
      <c r="A465" s="331"/>
      <c r="C465" s="144"/>
    </row>
    <row r="466">
      <c r="A466" s="331"/>
      <c r="C466" s="144"/>
    </row>
    <row r="467">
      <c r="A467" s="331"/>
      <c r="C467" s="144"/>
    </row>
    <row r="468">
      <c r="A468" s="331"/>
      <c r="C468" s="144"/>
    </row>
    <row r="469">
      <c r="A469" s="331"/>
      <c r="C469" s="144"/>
    </row>
    <row r="470">
      <c r="A470" s="331"/>
      <c r="C470" s="144"/>
    </row>
    <row r="471">
      <c r="A471" s="331"/>
      <c r="C471" s="144"/>
    </row>
    <row r="472">
      <c r="A472" s="331"/>
      <c r="C472" s="144"/>
    </row>
    <row r="473">
      <c r="A473" s="331"/>
      <c r="C473" s="144"/>
    </row>
    <row r="474">
      <c r="A474" s="331"/>
      <c r="C474" s="144"/>
    </row>
    <row r="475">
      <c r="A475" s="331"/>
      <c r="C475" s="144"/>
    </row>
    <row r="476">
      <c r="A476" s="331"/>
      <c r="C476" s="144"/>
    </row>
    <row r="477">
      <c r="A477" s="331"/>
      <c r="C477" s="144"/>
    </row>
    <row r="478">
      <c r="A478" s="331"/>
      <c r="C478" s="144"/>
    </row>
    <row r="479">
      <c r="A479" s="331"/>
      <c r="C479" s="144"/>
    </row>
    <row r="480">
      <c r="A480" s="331"/>
      <c r="C480" s="144"/>
    </row>
    <row r="481">
      <c r="A481" s="331"/>
      <c r="C481" s="144"/>
    </row>
    <row r="482">
      <c r="A482" s="331"/>
      <c r="C482" s="144"/>
    </row>
    <row r="483">
      <c r="A483" s="331"/>
      <c r="C483" s="144"/>
    </row>
    <row r="484">
      <c r="A484" s="331"/>
      <c r="C484" s="144"/>
    </row>
    <row r="485">
      <c r="A485" s="331"/>
      <c r="C485" s="144"/>
    </row>
    <row r="486">
      <c r="A486" s="331"/>
      <c r="C486" s="144"/>
    </row>
    <row r="487">
      <c r="A487" s="331"/>
      <c r="C487" s="144"/>
    </row>
    <row r="488">
      <c r="A488" s="331"/>
      <c r="C488" s="144"/>
    </row>
    <row r="489">
      <c r="A489" s="331"/>
      <c r="C489" s="144"/>
    </row>
    <row r="490">
      <c r="A490" s="331"/>
      <c r="C490" s="144"/>
    </row>
    <row r="491">
      <c r="A491" s="331"/>
      <c r="C491" s="144"/>
    </row>
    <row r="492">
      <c r="A492" s="331"/>
      <c r="C492" s="144"/>
    </row>
    <row r="493">
      <c r="A493" s="331"/>
      <c r="C493" s="144"/>
    </row>
    <row r="494">
      <c r="A494" s="331"/>
      <c r="C494" s="144"/>
    </row>
    <row r="495">
      <c r="A495" s="331"/>
      <c r="C495" s="144"/>
    </row>
    <row r="496">
      <c r="A496" s="331"/>
      <c r="C496" s="144"/>
    </row>
    <row r="497">
      <c r="A497" s="331"/>
      <c r="C497" s="144"/>
    </row>
    <row r="498">
      <c r="A498" s="331"/>
      <c r="C498" s="144"/>
    </row>
    <row r="499">
      <c r="A499" s="331"/>
      <c r="C499" s="144"/>
    </row>
    <row r="500">
      <c r="A500" s="331"/>
      <c r="C500" s="144"/>
    </row>
    <row r="501">
      <c r="A501" s="331"/>
      <c r="C501" s="144"/>
    </row>
    <row r="502">
      <c r="A502" s="331"/>
      <c r="C502" s="144"/>
    </row>
    <row r="503">
      <c r="A503" s="331"/>
      <c r="C503" s="144"/>
    </row>
    <row r="504">
      <c r="A504" s="331"/>
      <c r="C504" s="144"/>
    </row>
    <row r="505">
      <c r="A505" s="331"/>
      <c r="C505" s="144"/>
    </row>
    <row r="506">
      <c r="A506" s="331"/>
      <c r="C506" s="144"/>
    </row>
    <row r="507">
      <c r="A507" s="331"/>
      <c r="C507" s="144"/>
    </row>
    <row r="508">
      <c r="A508" s="331"/>
      <c r="C508" s="144"/>
    </row>
    <row r="509">
      <c r="A509" s="331"/>
      <c r="C509" s="144"/>
    </row>
    <row r="510">
      <c r="A510" s="331"/>
      <c r="C510" s="144"/>
    </row>
    <row r="511">
      <c r="A511" s="331"/>
      <c r="C511" s="144"/>
    </row>
    <row r="512">
      <c r="A512" s="331"/>
      <c r="C512" s="144"/>
    </row>
    <row r="513">
      <c r="A513" s="331"/>
      <c r="C513" s="144"/>
    </row>
    <row r="514">
      <c r="A514" s="331"/>
      <c r="C514" s="144"/>
    </row>
    <row r="515">
      <c r="A515" s="331"/>
      <c r="C515" s="144"/>
    </row>
    <row r="516">
      <c r="A516" s="331"/>
      <c r="C516" s="144"/>
    </row>
    <row r="517">
      <c r="A517" s="331"/>
      <c r="C517" s="144"/>
    </row>
    <row r="518">
      <c r="A518" s="331"/>
      <c r="C518" s="144"/>
    </row>
    <row r="519">
      <c r="A519" s="331"/>
      <c r="C519" s="144"/>
    </row>
    <row r="520">
      <c r="A520" s="331"/>
      <c r="C520" s="144"/>
    </row>
    <row r="521">
      <c r="A521" s="331"/>
      <c r="C521" s="144"/>
    </row>
    <row r="522">
      <c r="A522" s="331"/>
      <c r="C522" s="144"/>
    </row>
    <row r="523">
      <c r="A523" s="331"/>
      <c r="C523" s="144"/>
    </row>
    <row r="524">
      <c r="A524" s="331"/>
      <c r="C524" s="144"/>
    </row>
    <row r="525">
      <c r="A525" s="331"/>
      <c r="C525" s="144"/>
    </row>
    <row r="526">
      <c r="A526" s="331"/>
      <c r="C526" s="144"/>
    </row>
    <row r="527">
      <c r="A527" s="331"/>
      <c r="C527" s="144"/>
    </row>
    <row r="528">
      <c r="A528" s="331"/>
      <c r="C528" s="144"/>
    </row>
    <row r="529">
      <c r="A529" s="331"/>
      <c r="C529" s="144"/>
    </row>
    <row r="530">
      <c r="A530" s="331"/>
      <c r="C530" s="144"/>
    </row>
    <row r="531">
      <c r="A531" s="331"/>
      <c r="C531" s="144"/>
    </row>
    <row r="532">
      <c r="A532" s="331"/>
      <c r="C532" s="144"/>
    </row>
    <row r="533">
      <c r="A533" s="331"/>
      <c r="C533" s="144"/>
    </row>
    <row r="534">
      <c r="A534" s="331"/>
      <c r="C534" s="144"/>
    </row>
    <row r="535">
      <c r="A535" s="331"/>
      <c r="C535" s="144"/>
    </row>
    <row r="536">
      <c r="A536" s="331"/>
      <c r="C536" s="144"/>
    </row>
    <row r="537">
      <c r="A537" s="331"/>
      <c r="C537" s="144"/>
    </row>
    <row r="538">
      <c r="A538" s="331"/>
      <c r="C538" s="144"/>
    </row>
    <row r="539">
      <c r="A539" s="331"/>
      <c r="C539" s="144"/>
    </row>
    <row r="540">
      <c r="A540" s="331"/>
      <c r="C540" s="144"/>
    </row>
    <row r="541">
      <c r="A541" s="331"/>
      <c r="C541" s="144"/>
    </row>
    <row r="542">
      <c r="A542" s="331"/>
      <c r="C542" s="144"/>
    </row>
    <row r="543">
      <c r="A543" s="331"/>
      <c r="C543" s="144"/>
    </row>
    <row r="544">
      <c r="A544" s="331"/>
      <c r="C544" s="144"/>
    </row>
    <row r="545">
      <c r="A545" s="331"/>
      <c r="C545" s="144"/>
    </row>
    <row r="546">
      <c r="A546" s="331"/>
      <c r="C546" s="144"/>
    </row>
    <row r="547">
      <c r="A547" s="331"/>
      <c r="C547" s="144"/>
    </row>
    <row r="548">
      <c r="A548" s="331"/>
      <c r="C548" s="144"/>
    </row>
    <row r="549">
      <c r="A549" s="331"/>
      <c r="C549" s="144"/>
    </row>
    <row r="550">
      <c r="A550" s="331"/>
      <c r="C550" s="144"/>
    </row>
    <row r="551">
      <c r="A551" s="331"/>
      <c r="C551" s="144"/>
    </row>
    <row r="552">
      <c r="A552" s="331"/>
      <c r="C552" s="144"/>
    </row>
    <row r="553">
      <c r="A553" s="331"/>
      <c r="C553" s="144"/>
    </row>
    <row r="554">
      <c r="A554" s="331"/>
      <c r="C554" s="144"/>
    </row>
    <row r="555">
      <c r="A555" s="331"/>
      <c r="C555" s="144"/>
    </row>
    <row r="556">
      <c r="A556" s="331"/>
      <c r="C556" s="144"/>
    </row>
    <row r="557">
      <c r="A557" s="331"/>
      <c r="C557" s="144"/>
    </row>
    <row r="558">
      <c r="A558" s="331"/>
      <c r="C558" s="144"/>
    </row>
    <row r="559">
      <c r="A559" s="331"/>
      <c r="C559" s="144"/>
    </row>
    <row r="560">
      <c r="A560" s="331"/>
      <c r="C560" s="144"/>
    </row>
    <row r="561">
      <c r="A561" s="331"/>
      <c r="C561" s="144"/>
    </row>
    <row r="562">
      <c r="A562" s="331"/>
      <c r="C562" s="144"/>
    </row>
    <row r="563">
      <c r="A563" s="331"/>
      <c r="C563" s="144"/>
    </row>
    <row r="564">
      <c r="A564" s="331"/>
      <c r="C564" s="144"/>
    </row>
    <row r="565">
      <c r="A565" s="331"/>
      <c r="C565" s="144"/>
    </row>
    <row r="566">
      <c r="A566" s="331"/>
      <c r="C566" s="144"/>
    </row>
    <row r="567">
      <c r="A567" s="331"/>
      <c r="C567" s="144"/>
    </row>
    <row r="568">
      <c r="A568" s="331"/>
      <c r="C568" s="144"/>
    </row>
    <row r="569">
      <c r="A569" s="331"/>
      <c r="C569" s="144"/>
    </row>
    <row r="570">
      <c r="A570" s="331"/>
      <c r="C570" s="144"/>
    </row>
    <row r="571">
      <c r="A571" s="331"/>
      <c r="C571" s="144"/>
    </row>
    <row r="572">
      <c r="A572" s="331"/>
      <c r="C572" s="144"/>
    </row>
    <row r="573">
      <c r="A573" s="331"/>
      <c r="C573" s="144"/>
    </row>
    <row r="574">
      <c r="A574" s="331"/>
      <c r="C574" s="144"/>
    </row>
    <row r="575">
      <c r="A575" s="331"/>
      <c r="C575" s="144"/>
    </row>
    <row r="576">
      <c r="A576" s="331"/>
      <c r="C576" s="144"/>
    </row>
    <row r="577">
      <c r="A577" s="331"/>
      <c r="C577" s="144"/>
    </row>
    <row r="578">
      <c r="A578" s="331"/>
      <c r="C578" s="144"/>
    </row>
    <row r="579">
      <c r="A579" s="331"/>
      <c r="C579" s="144"/>
    </row>
    <row r="580">
      <c r="A580" s="331"/>
      <c r="C580" s="144"/>
    </row>
    <row r="581">
      <c r="A581" s="331"/>
      <c r="C581" s="144"/>
    </row>
    <row r="582">
      <c r="A582" s="331"/>
      <c r="C582" s="144"/>
    </row>
    <row r="583">
      <c r="A583" s="331"/>
      <c r="C583" s="144"/>
    </row>
    <row r="584">
      <c r="A584" s="331"/>
      <c r="C584" s="144"/>
    </row>
    <row r="585">
      <c r="A585" s="331"/>
      <c r="C585" s="144"/>
    </row>
    <row r="586">
      <c r="A586" s="331"/>
      <c r="C586" s="144"/>
    </row>
    <row r="587">
      <c r="A587" s="331"/>
      <c r="C587" s="144"/>
    </row>
    <row r="588">
      <c r="A588" s="331"/>
      <c r="C588" s="144"/>
    </row>
    <row r="589">
      <c r="A589" s="331"/>
      <c r="C589" s="144"/>
    </row>
    <row r="590">
      <c r="A590" s="331"/>
      <c r="C590" s="144"/>
    </row>
    <row r="591">
      <c r="A591" s="331"/>
      <c r="C591" s="144"/>
    </row>
    <row r="592">
      <c r="A592" s="331"/>
      <c r="C592" s="144"/>
    </row>
    <row r="593">
      <c r="A593" s="331"/>
      <c r="C593" s="144"/>
    </row>
    <row r="594">
      <c r="A594" s="331"/>
      <c r="C594" s="144"/>
    </row>
    <row r="595">
      <c r="A595" s="331"/>
      <c r="C595" s="144"/>
    </row>
    <row r="596">
      <c r="A596" s="331"/>
      <c r="C596" s="144"/>
    </row>
    <row r="597">
      <c r="A597" s="331"/>
      <c r="C597" s="144"/>
    </row>
    <row r="598">
      <c r="A598" s="331"/>
      <c r="C598" s="144"/>
    </row>
    <row r="599">
      <c r="A599" s="331"/>
      <c r="C599" s="144"/>
    </row>
    <row r="600">
      <c r="A600" s="331"/>
      <c r="C600" s="144"/>
    </row>
    <row r="601">
      <c r="A601" s="331"/>
      <c r="C601" s="144"/>
    </row>
    <row r="602">
      <c r="A602" s="331"/>
      <c r="C602" s="144"/>
    </row>
    <row r="603">
      <c r="A603" s="331"/>
      <c r="C603" s="144"/>
    </row>
    <row r="604">
      <c r="A604" s="331"/>
      <c r="C604" s="144"/>
    </row>
    <row r="605">
      <c r="A605" s="331"/>
      <c r="C605" s="144"/>
    </row>
    <row r="606">
      <c r="A606" s="331"/>
      <c r="C606" s="144"/>
    </row>
    <row r="607">
      <c r="A607" s="331"/>
      <c r="C607" s="144"/>
    </row>
    <row r="608">
      <c r="A608" s="331"/>
      <c r="C608" s="144"/>
    </row>
    <row r="609">
      <c r="A609" s="331"/>
      <c r="C609" s="144"/>
    </row>
    <row r="610">
      <c r="A610" s="331"/>
      <c r="C610" s="144"/>
    </row>
    <row r="611">
      <c r="A611" s="331"/>
      <c r="C611" s="144"/>
    </row>
    <row r="612">
      <c r="A612" s="331"/>
      <c r="C612" s="144"/>
    </row>
    <row r="613">
      <c r="A613" s="331"/>
      <c r="C613" s="144"/>
    </row>
    <row r="614">
      <c r="A614" s="331"/>
      <c r="C614" s="144"/>
    </row>
    <row r="615">
      <c r="A615" s="331"/>
      <c r="C615" s="144"/>
    </row>
    <row r="616">
      <c r="A616" s="331"/>
      <c r="C616" s="144"/>
    </row>
    <row r="617">
      <c r="A617" s="331"/>
      <c r="C617" s="144"/>
    </row>
    <row r="618">
      <c r="A618" s="331"/>
      <c r="C618" s="144"/>
    </row>
    <row r="619">
      <c r="A619" s="331"/>
      <c r="C619" s="144"/>
    </row>
    <row r="620">
      <c r="A620" s="331"/>
      <c r="C620" s="144"/>
    </row>
    <row r="621">
      <c r="A621" s="331"/>
      <c r="C621" s="144"/>
    </row>
    <row r="622">
      <c r="A622" s="331"/>
      <c r="C622" s="144"/>
    </row>
    <row r="623">
      <c r="A623" s="331"/>
      <c r="C623" s="144"/>
    </row>
    <row r="624">
      <c r="A624" s="331"/>
      <c r="C624" s="144"/>
    </row>
    <row r="625">
      <c r="A625" s="331"/>
      <c r="C625" s="144"/>
    </row>
    <row r="626">
      <c r="A626" s="331"/>
      <c r="C626" s="144"/>
    </row>
    <row r="627">
      <c r="A627" s="331"/>
      <c r="C627" s="144"/>
    </row>
    <row r="628">
      <c r="A628" s="331"/>
      <c r="C628" s="144"/>
    </row>
    <row r="629">
      <c r="A629" s="331"/>
      <c r="C629" s="144"/>
    </row>
    <row r="630">
      <c r="A630" s="331"/>
      <c r="C630" s="144"/>
    </row>
    <row r="631">
      <c r="A631" s="331"/>
      <c r="C631" s="144"/>
    </row>
    <row r="632">
      <c r="A632" s="331"/>
      <c r="C632" s="144"/>
    </row>
    <row r="633">
      <c r="A633" s="331"/>
      <c r="C633" s="144"/>
    </row>
    <row r="634">
      <c r="A634" s="331"/>
      <c r="C634" s="144"/>
    </row>
    <row r="635">
      <c r="A635" s="331"/>
      <c r="C635" s="144"/>
    </row>
    <row r="636">
      <c r="A636" s="331"/>
      <c r="C636" s="144"/>
    </row>
    <row r="637">
      <c r="A637" s="331"/>
      <c r="C637" s="144"/>
    </row>
    <row r="638">
      <c r="A638" s="331"/>
      <c r="C638" s="144"/>
    </row>
    <row r="639">
      <c r="A639" s="331"/>
      <c r="C639" s="144"/>
    </row>
    <row r="640">
      <c r="A640" s="331"/>
      <c r="C640" s="144"/>
    </row>
    <row r="641">
      <c r="A641" s="331"/>
      <c r="C641" s="144"/>
    </row>
    <row r="642">
      <c r="A642" s="331"/>
      <c r="C642" s="144"/>
    </row>
    <row r="643">
      <c r="A643" s="331"/>
      <c r="C643" s="144"/>
    </row>
    <row r="644">
      <c r="A644" s="331"/>
      <c r="C644" s="144"/>
    </row>
    <row r="645">
      <c r="A645" s="331"/>
      <c r="C645" s="144"/>
    </row>
    <row r="646">
      <c r="A646" s="331"/>
      <c r="C646" s="144"/>
    </row>
    <row r="647">
      <c r="A647" s="331"/>
      <c r="C647" s="144"/>
    </row>
    <row r="648">
      <c r="A648" s="331"/>
      <c r="C648" s="144"/>
    </row>
    <row r="649">
      <c r="A649" s="331"/>
      <c r="C649" s="144"/>
    </row>
    <row r="650">
      <c r="A650" s="331"/>
      <c r="C650" s="144"/>
    </row>
    <row r="651">
      <c r="A651" s="331"/>
      <c r="C651" s="144"/>
    </row>
    <row r="652">
      <c r="A652" s="331"/>
      <c r="C652" s="144"/>
    </row>
    <row r="653">
      <c r="A653" s="331"/>
      <c r="C653" s="144"/>
    </row>
    <row r="654">
      <c r="A654" s="331"/>
      <c r="C654" s="144"/>
    </row>
    <row r="655">
      <c r="A655" s="331"/>
      <c r="C655" s="144"/>
    </row>
    <row r="656">
      <c r="A656" s="331"/>
      <c r="C656" s="144"/>
    </row>
    <row r="657">
      <c r="A657" s="331"/>
      <c r="C657" s="144"/>
    </row>
    <row r="658">
      <c r="A658" s="331"/>
      <c r="C658" s="144"/>
    </row>
    <row r="659">
      <c r="A659" s="331"/>
      <c r="C659" s="144"/>
    </row>
    <row r="660">
      <c r="A660" s="331"/>
      <c r="C660" s="144"/>
    </row>
    <row r="661">
      <c r="A661" s="331"/>
      <c r="C661" s="144"/>
    </row>
    <row r="662">
      <c r="A662" s="331"/>
      <c r="C662" s="144"/>
    </row>
    <row r="663">
      <c r="A663" s="331"/>
      <c r="C663" s="144"/>
    </row>
    <row r="664">
      <c r="A664" s="331"/>
      <c r="C664" s="144"/>
    </row>
    <row r="665">
      <c r="A665" s="331"/>
      <c r="C665" s="144"/>
    </row>
    <row r="666">
      <c r="A666" s="331"/>
      <c r="C666" s="144"/>
    </row>
    <row r="667">
      <c r="A667" s="331"/>
      <c r="C667" s="144"/>
    </row>
    <row r="668">
      <c r="A668" s="331"/>
      <c r="C668" s="144"/>
    </row>
    <row r="669">
      <c r="A669" s="331"/>
      <c r="C669" s="144"/>
    </row>
    <row r="670">
      <c r="A670" s="331"/>
      <c r="C670" s="144"/>
    </row>
    <row r="671">
      <c r="A671" s="331"/>
      <c r="C671" s="144"/>
    </row>
    <row r="672">
      <c r="A672" s="331"/>
      <c r="C672" s="144"/>
    </row>
    <row r="673">
      <c r="A673" s="331"/>
      <c r="C673" s="144"/>
    </row>
    <row r="674">
      <c r="A674" s="331"/>
      <c r="C674" s="144"/>
    </row>
    <row r="675">
      <c r="A675" s="331"/>
      <c r="C675" s="144"/>
    </row>
    <row r="676">
      <c r="A676" s="331"/>
      <c r="C676" s="144"/>
    </row>
    <row r="677">
      <c r="A677" s="331"/>
      <c r="C677" s="144"/>
    </row>
    <row r="678">
      <c r="A678" s="331"/>
      <c r="C678" s="144"/>
    </row>
    <row r="679">
      <c r="A679" s="331"/>
      <c r="C679" s="144"/>
    </row>
    <row r="680">
      <c r="A680" s="331"/>
      <c r="C680" s="144"/>
    </row>
    <row r="681">
      <c r="A681" s="331"/>
      <c r="C681" s="144"/>
    </row>
    <row r="682">
      <c r="A682" s="331"/>
      <c r="C682" s="144"/>
    </row>
    <row r="683">
      <c r="A683" s="331"/>
      <c r="C683" s="144"/>
    </row>
    <row r="684">
      <c r="A684" s="331"/>
      <c r="C684" s="144"/>
    </row>
    <row r="685">
      <c r="A685" s="331"/>
      <c r="C685" s="144"/>
    </row>
    <row r="686">
      <c r="A686" s="331"/>
      <c r="C686" s="144"/>
    </row>
    <row r="687">
      <c r="A687" s="331"/>
      <c r="C687" s="144"/>
    </row>
    <row r="688">
      <c r="A688" s="331"/>
      <c r="C688" s="144"/>
    </row>
    <row r="689">
      <c r="A689" s="331"/>
      <c r="C689" s="144"/>
    </row>
    <row r="690">
      <c r="A690" s="331"/>
      <c r="C690" s="144"/>
    </row>
    <row r="691">
      <c r="A691" s="331"/>
      <c r="C691" s="144"/>
    </row>
    <row r="692">
      <c r="A692" s="331"/>
      <c r="C692" s="144"/>
    </row>
    <row r="693">
      <c r="A693" s="331"/>
      <c r="C693" s="144"/>
    </row>
    <row r="694">
      <c r="A694" s="331"/>
      <c r="C694" s="144"/>
    </row>
    <row r="695">
      <c r="A695" s="331"/>
      <c r="C695" s="144"/>
    </row>
    <row r="696">
      <c r="A696" s="331"/>
      <c r="C696" s="144"/>
    </row>
    <row r="697">
      <c r="A697" s="331"/>
      <c r="C697" s="144"/>
    </row>
    <row r="698">
      <c r="A698" s="331"/>
      <c r="C698" s="144"/>
    </row>
    <row r="699">
      <c r="A699" s="331"/>
      <c r="C699" s="144"/>
    </row>
    <row r="700">
      <c r="A700" s="331"/>
      <c r="C700" s="144"/>
    </row>
    <row r="701">
      <c r="A701" s="331"/>
      <c r="C701" s="144"/>
    </row>
    <row r="702">
      <c r="A702" s="331"/>
      <c r="C702" s="144"/>
    </row>
    <row r="703">
      <c r="A703" s="331"/>
      <c r="C703" s="144"/>
    </row>
    <row r="704">
      <c r="A704" s="331"/>
      <c r="C704" s="144"/>
    </row>
    <row r="705">
      <c r="A705" s="331"/>
      <c r="C705" s="144"/>
    </row>
    <row r="706">
      <c r="A706" s="331"/>
      <c r="C706" s="144"/>
    </row>
    <row r="707">
      <c r="A707" s="331"/>
      <c r="C707" s="144"/>
    </row>
    <row r="708">
      <c r="A708" s="331"/>
      <c r="C708" s="144"/>
    </row>
    <row r="709">
      <c r="A709" s="331"/>
      <c r="C709" s="144"/>
    </row>
    <row r="710">
      <c r="A710" s="331"/>
      <c r="C710" s="144"/>
    </row>
    <row r="711">
      <c r="A711" s="331"/>
      <c r="C711" s="144"/>
    </row>
    <row r="712">
      <c r="A712" s="331"/>
      <c r="C712" s="144"/>
    </row>
    <row r="713">
      <c r="A713" s="331"/>
      <c r="C713" s="144"/>
    </row>
    <row r="714">
      <c r="A714" s="331"/>
      <c r="C714" s="144"/>
    </row>
    <row r="715">
      <c r="A715" s="331"/>
      <c r="C715" s="144"/>
    </row>
    <row r="716">
      <c r="A716" s="331"/>
      <c r="C716" s="144"/>
    </row>
    <row r="717">
      <c r="A717" s="331"/>
      <c r="C717" s="144"/>
    </row>
    <row r="718">
      <c r="A718" s="331"/>
      <c r="C718" s="144"/>
    </row>
    <row r="719">
      <c r="A719" s="331"/>
      <c r="C719" s="144"/>
    </row>
    <row r="720">
      <c r="A720" s="331"/>
      <c r="C720" s="144"/>
    </row>
    <row r="721">
      <c r="A721" s="331"/>
      <c r="C721" s="144"/>
    </row>
    <row r="722">
      <c r="A722" s="331"/>
      <c r="C722" s="144"/>
    </row>
    <row r="723">
      <c r="A723" s="331"/>
      <c r="C723" s="144"/>
    </row>
    <row r="724">
      <c r="A724" s="331"/>
      <c r="C724" s="144"/>
    </row>
    <row r="725">
      <c r="A725" s="331"/>
      <c r="C725" s="144"/>
    </row>
    <row r="726">
      <c r="A726" s="331"/>
      <c r="C726" s="144"/>
    </row>
    <row r="727">
      <c r="A727" s="331"/>
      <c r="C727" s="144"/>
    </row>
    <row r="728">
      <c r="A728" s="331"/>
      <c r="C728" s="144"/>
    </row>
    <row r="729">
      <c r="A729" s="331"/>
      <c r="C729" s="144"/>
    </row>
    <row r="730">
      <c r="A730" s="331"/>
      <c r="C730" s="144"/>
    </row>
    <row r="731">
      <c r="A731" s="331"/>
      <c r="C731" s="144"/>
    </row>
    <row r="732">
      <c r="A732" s="331"/>
      <c r="C732" s="144"/>
    </row>
    <row r="733">
      <c r="A733" s="331"/>
      <c r="C733" s="144"/>
    </row>
    <row r="734">
      <c r="A734" s="331"/>
      <c r="C734" s="144"/>
    </row>
    <row r="735">
      <c r="A735" s="331"/>
      <c r="C735" s="144"/>
    </row>
    <row r="736">
      <c r="A736" s="331"/>
      <c r="C736" s="144"/>
    </row>
    <row r="737">
      <c r="A737" s="331"/>
      <c r="C737" s="144"/>
    </row>
    <row r="738">
      <c r="A738" s="331"/>
      <c r="C738" s="144"/>
    </row>
    <row r="739">
      <c r="A739" s="331"/>
      <c r="C739" s="144"/>
    </row>
    <row r="740">
      <c r="A740" s="331"/>
      <c r="C740" s="144"/>
    </row>
    <row r="741">
      <c r="A741" s="331"/>
      <c r="C741" s="144"/>
    </row>
    <row r="742">
      <c r="A742" s="331"/>
      <c r="C742" s="144"/>
    </row>
    <row r="743">
      <c r="A743" s="331"/>
      <c r="C743" s="144"/>
    </row>
    <row r="744">
      <c r="A744" s="331"/>
      <c r="C744" s="144"/>
    </row>
    <row r="745">
      <c r="A745" s="331"/>
      <c r="C745" s="144"/>
    </row>
    <row r="746">
      <c r="A746" s="331"/>
      <c r="C746" s="144"/>
    </row>
    <row r="747">
      <c r="A747" s="331"/>
      <c r="C747" s="144"/>
    </row>
    <row r="748">
      <c r="A748" s="331"/>
      <c r="C748" s="144"/>
    </row>
    <row r="749">
      <c r="A749" s="331"/>
      <c r="C749" s="144"/>
    </row>
    <row r="750">
      <c r="A750" s="331"/>
      <c r="C750" s="144"/>
    </row>
    <row r="751">
      <c r="A751" s="331"/>
      <c r="C751" s="144"/>
    </row>
    <row r="752">
      <c r="A752" s="331"/>
      <c r="C752" s="144"/>
    </row>
    <row r="753">
      <c r="A753" s="331"/>
      <c r="C753" s="144"/>
    </row>
    <row r="754">
      <c r="A754" s="331"/>
      <c r="C754" s="144"/>
    </row>
    <row r="755">
      <c r="A755" s="331"/>
      <c r="C755" s="144"/>
    </row>
    <row r="756">
      <c r="A756" s="331"/>
      <c r="C756" s="144"/>
    </row>
    <row r="757">
      <c r="A757" s="331"/>
      <c r="C757" s="144"/>
    </row>
    <row r="758">
      <c r="A758" s="331"/>
      <c r="C758" s="144"/>
    </row>
    <row r="759">
      <c r="A759" s="331"/>
      <c r="C759" s="144"/>
    </row>
    <row r="760">
      <c r="A760" s="331"/>
      <c r="C760" s="144"/>
    </row>
    <row r="761">
      <c r="A761" s="331"/>
      <c r="C761" s="144"/>
    </row>
    <row r="762">
      <c r="A762" s="331"/>
      <c r="C762" s="144"/>
    </row>
    <row r="763">
      <c r="A763" s="331"/>
      <c r="C763" s="144"/>
    </row>
    <row r="764">
      <c r="A764" s="331"/>
      <c r="C764" s="144"/>
    </row>
    <row r="765">
      <c r="A765" s="331"/>
      <c r="C765" s="144"/>
    </row>
    <row r="766">
      <c r="A766" s="331"/>
      <c r="C766" s="144"/>
    </row>
    <row r="767">
      <c r="A767" s="331"/>
      <c r="C767" s="144"/>
    </row>
    <row r="768">
      <c r="A768" s="331"/>
      <c r="C768" s="144"/>
    </row>
    <row r="769">
      <c r="A769" s="331"/>
      <c r="C769" s="144"/>
    </row>
    <row r="770">
      <c r="A770" s="331"/>
      <c r="C770" s="144"/>
    </row>
    <row r="771">
      <c r="A771" s="331"/>
      <c r="C771" s="144"/>
    </row>
    <row r="772">
      <c r="A772" s="331"/>
      <c r="C772" s="144"/>
    </row>
    <row r="773">
      <c r="A773" s="331"/>
      <c r="C773" s="144"/>
    </row>
    <row r="774">
      <c r="A774" s="331"/>
      <c r="C774" s="144"/>
    </row>
    <row r="775">
      <c r="A775" s="331"/>
      <c r="C775" s="144"/>
    </row>
    <row r="776">
      <c r="A776" s="331"/>
      <c r="C776" s="144"/>
    </row>
    <row r="777">
      <c r="A777" s="331"/>
      <c r="C777" s="144"/>
    </row>
    <row r="778">
      <c r="A778" s="331"/>
      <c r="C778" s="144"/>
    </row>
    <row r="779">
      <c r="A779" s="331"/>
      <c r="C779" s="144"/>
    </row>
    <row r="780">
      <c r="A780" s="331"/>
      <c r="C780" s="144"/>
    </row>
    <row r="781">
      <c r="A781" s="331"/>
      <c r="C781" s="144"/>
    </row>
    <row r="782">
      <c r="A782" s="331"/>
      <c r="C782" s="144"/>
    </row>
    <row r="783">
      <c r="A783" s="331"/>
      <c r="C783" s="144"/>
    </row>
    <row r="784">
      <c r="A784" s="331"/>
      <c r="C784" s="144"/>
    </row>
    <row r="785">
      <c r="A785" s="331"/>
      <c r="C785" s="144"/>
    </row>
    <row r="786">
      <c r="A786" s="331"/>
      <c r="C786" s="144"/>
    </row>
    <row r="787">
      <c r="A787" s="331"/>
      <c r="C787" s="144"/>
    </row>
    <row r="788">
      <c r="A788" s="331"/>
      <c r="C788" s="144"/>
    </row>
    <row r="789">
      <c r="A789" s="331"/>
      <c r="C789" s="144"/>
    </row>
    <row r="790">
      <c r="A790" s="331"/>
      <c r="C790" s="144"/>
    </row>
    <row r="791">
      <c r="A791" s="331"/>
      <c r="C791" s="144"/>
    </row>
    <row r="792">
      <c r="A792" s="331"/>
      <c r="C792" s="144"/>
    </row>
    <row r="793">
      <c r="A793" s="331"/>
      <c r="C793" s="144"/>
    </row>
    <row r="794">
      <c r="A794" s="331"/>
      <c r="C794" s="144"/>
    </row>
    <row r="795">
      <c r="A795" s="331"/>
      <c r="C795" s="144"/>
    </row>
    <row r="796">
      <c r="A796" s="331"/>
      <c r="C796" s="144"/>
    </row>
    <row r="797">
      <c r="A797" s="331"/>
      <c r="C797" s="144"/>
    </row>
    <row r="798">
      <c r="A798" s="331"/>
      <c r="C798" s="144"/>
    </row>
    <row r="799">
      <c r="A799" s="331"/>
      <c r="C799" s="144"/>
    </row>
    <row r="800">
      <c r="A800" s="331"/>
      <c r="C800" s="144"/>
    </row>
    <row r="801">
      <c r="A801" s="331"/>
      <c r="C801" s="144"/>
    </row>
    <row r="802">
      <c r="A802" s="331"/>
      <c r="C802" s="144"/>
    </row>
    <row r="803">
      <c r="A803" s="331"/>
      <c r="C803" s="144"/>
    </row>
    <row r="804">
      <c r="A804" s="331"/>
      <c r="C804" s="144"/>
    </row>
    <row r="805">
      <c r="A805" s="331"/>
      <c r="C805" s="144"/>
    </row>
    <row r="806">
      <c r="A806" s="331"/>
      <c r="C806" s="144"/>
    </row>
    <row r="807">
      <c r="A807" s="331"/>
      <c r="C807" s="144"/>
    </row>
    <row r="808">
      <c r="A808" s="331"/>
      <c r="C808" s="144"/>
    </row>
    <row r="809">
      <c r="A809" s="331"/>
      <c r="C809" s="144"/>
    </row>
    <row r="810">
      <c r="A810" s="331"/>
      <c r="C810" s="144"/>
    </row>
    <row r="811">
      <c r="A811" s="331"/>
      <c r="C811" s="144"/>
    </row>
    <row r="812">
      <c r="A812" s="331"/>
      <c r="C812" s="144"/>
    </row>
    <row r="813">
      <c r="A813" s="331"/>
      <c r="C813" s="144"/>
    </row>
    <row r="814">
      <c r="A814" s="331"/>
      <c r="C814" s="144"/>
    </row>
    <row r="815">
      <c r="A815" s="331"/>
      <c r="C815" s="144"/>
    </row>
    <row r="816">
      <c r="A816" s="331"/>
      <c r="C816" s="144"/>
    </row>
    <row r="817">
      <c r="A817" s="331"/>
      <c r="C817" s="144"/>
    </row>
    <row r="818">
      <c r="A818" s="331"/>
      <c r="C818" s="144"/>
    </row>
    <row r="819">
      <c r="A819" s="331"/>
      <c r="C819" s="144"/>
    </row>
    <row r="820">
      <c r="A820" s="331"/>
      <c r="C820" s="144"/>
    </row>
    <row r="821">
      <c r="A821" s="331"/>
      <c r="C821" s="144"/>
    </row>
    <row r="822">
      <c r="A822" s="331"/>
      <c r="C822" s="144"/>
    </row>
    <row r="823">
      <c r="A823" s="331"/>
      <c r="C823" s="144"/>
    </row>
    <row r="824">
      <c r="A824" s="331"/>
      <c r="C824" s="144"/>
    </row>
    <row r="825">
      <c r="A825" s="331"/>
      <c r="C825" s="144"/>
    </row>
    <row r="826">
      <c r="A826" s="331"/>
      <c r="C826" s="144"/>
    </row>
    <row r="827">
      <c r="A827" s="331"/>
      <c r="C827" s="144"/>
    </row>
    <row r="828">
      <c r="A828" s="331"/>
      <c r="C828" s="144"/>
    </row>
    <row r="829">
      <c r="A829" s="331"/>
      <c r="C829" s="144"/>
    </row>
    <row r="830">
      <c r="A830" s="331"/>
      <c r="C830" s="144"/>
    </row>
    <row r="831">
      <c r="A831" s="331"/>
      <c r="C831" s="144"/>
    </row>
    <row r="832">
      <c r="A832" s="331"/>
      <c r="C832" s="144"/>
    </row>
    <row r="833">
      <c r="A833" s="331"/>
      <c r="C833" s="144"/>
    </row>
    <row r="834">
      <c r="A834" s="331"/>
      <c r="C834" s="144"/>
    </row>
    <row r="835">
      <c r="A835" s="331"/>
      <c r="C835" s="144"/>
    </row>
    <row r="836">
      <c r="A836" s="331"/>
      <c r="C836" s="144"/>
    </row>
    <row r="837">
      <c r="A837" s="331"/>
      <c r="C837" s="144"/>
    </row>
    <row r="838">
      <c r="A838" s="331"/>
      <c r="C838" s="144"/>
    </row>
    <row r="839">
      <c r="A839" s="331"/>
      <c r="C839" s="144"/>
    </row>
    <row r="840">
      <c r="A840" s="331"/>
      <c r="C840" s="144"/>
    </row>
    <row r="841">
      <c r="A841" s="331"/>
      <c r="C841" s="144"/>
    </row>
    <row r="842">
      <c r="A842" s="331"/>
      <c r="C842" s="144"/>
    </row>
    <row r="843">
      <c r="A843" s="331"/>
      <c r="C843" s="144"/>
    </row>
    <row r="844">
      <c r="A844" s="331"/>
      <c r="C844" s="144"/>
    </row>
    <row r="845">
      <c r="A845" s="331"/>
      <c r="C845" s="144"/>
    </row>
    <row r="846">
      <c r="A846" s="331"/>
      <c r="C846" s="144"/>
    </row>
    <row r="847">
      <c r="A847" s="331"/>
      <c r="C847" s="144"/>
    </row>
    <row r="848">
      <c r="A848" s="331"/>
      <c r="C848" s="144"/>
    </row>
    <row r="849">
      <c r="A849" s="331"/>
      <c r="C849" s="144"/>
    </row>
    <row r="850">
      <c r="A850" s="331"/>
      <c r="C850" s="144"/>
    </row>
    <row r="851">
      <c r="A851" s="331"/>
      <c r="C851" s="144"/>
    </row>
    <row r="852">
      <c r="A852" s="331"/>
      <c r="C852" s="144"/>
    </row>
    <row r="853">
      <c r="A853" s="331"/>
      <c r="C853" s="144"/>
    </row>
    <row r="854">
      <c r="A854" s="331"/>
      <c r="C854" s="144"/>
    </row>
    <row r="855">
      <c r="A855" s="331"/>
      <c r="C855" s="144"/>
    </row>
    <row r="856">
      <c r="A856" s="331"/>
      <c r="C856" s="144"/>
    </row>
    <row r="857">
      <c r="A857" s="331"/>
      <c r="C857" s="144"/>
    </row>
    <row r="858">
      <c r="A858" s="331"/>
      <c r="C858" s="144"/>
    </row>
    <row r="859">
      <c r="A859" s="331"/>
      <c r="C859" s="144"/>
    </row>
    <row r="860">
      <c r="A860" s="331"/>
      <c r="C860" s="144"/>
    </row>
    <row r="861">
      <c r="A861" s="331"/>
      <c r="C861" s="144"/>
    </row>
    <row r="862">
      <c r="A862" s="331"/>
      <c r="C862" s="144"/>
    </row>
    <row r="863">
      <c r="A863" s="331"/>
      <c r="C863" s="144"/>
    </row>
    <row r="864">
      <c r="A864" s="331"/>
      <c r="C864" s="144"/>
    </row>
    <row r="865">
      <c r="A865" s="331"/>
      <c r="C865" s="144"/>
    </row>
    <row r="866">
      <c r="A866" s="331"/>
      <c r="C866" s="144"/>
    </row>
    <row r="867">
      <c r="A867" s="331"/>
      <c r="C867" s="144"/>
    </row>
    <row r="868">
      <c r="A868" s="331"/>
      <c r="C868" s="144"/>
    </row>
    <row r="869">
      <c r="A869" s="331"/>
      <c r="C869" s="144"/>
    </row>
    <row r="870">
      <c r="A870" s="331"/>
      <c r="C870" s="144"/>
    </row>
    <row r="871">
      <c r="A871" s="331"/>
      <c r="C871" s="144"/>
    </row>
    <row r="872">
      <c r="A872" s="331"/>
      <c r="C872" s="144"/>
    </row>
    <row r="873">
      <c r="A873" s="331"/>
      <c r="C873" s="144"/>
    </row>
    <row r="874">
      <c r="A874" s="331"/>
      <c r="C874" s="144"/>
    </row>
    <row r="875">
      <c r="A875" s="331"/>
      <c r="C875" s="144"/>
    </row>
    <row r="876">
      <c r="A876" s="331"/>
      <c r="C876" s="144"/>
    </row>
    <row r="877">
      <c r="A877" s="331"/>
      <c r="C877" s="144"/>
    </row>
    <row r="878">
      <c r="A878" s="331"/>
      <c r="C878" s="144"/>
    </row>
    <row r="879">
      <c r="A879" s="331"/>
      <c r="C879" s="144"/>
    </row>
    <row r="880">
      <c r="A880" s="331"/>
      <c r="C880" s="144"/>
    </row>
    <row r="881">
      <c r="A881" s="331"/>
      <c r="C881" s="144"/>
    </row>
    <row r="882">
      <c r="A882" s="331"/>
      <c r="C882" s="144"/>
    </row>
    <row r="883">
      <c r="A883" s="331"/>
      <c r="C883" s="144"/>
    </row>
    <row r="884">
      <c r="A884" s="331"/>
      <c r="C884" s="144"/>
    </row>
    <row r="885">
      <c r="A885" s="331"/>
      <c r="C885" s="144"/>
    </row>
    <row r="886">
      <c r="A886" s="331"/>
      <c r="C886" s="144"/>
    </row>
    <row r="887">
      <c r="A887" s="331"/>
      <c r="C887" s="144"/>
    </row>
    <row r="888">
      <c r="A888" s="331"/>
      <c r="C888" s="144"/>
    </row>
    <row r="889">
      <c r="A889" s="331"/>
      <c r="C889" s="144"/>
    </row>
    <row r="890">
      <c r="A890" s="331"/>
      <c r="C890" s="144"/>
    </row>
    <row r="891">
      <c r="A891" s="331"/>
      <c r="C891" s="144"/>
    </row>
    <row r="892">
      <c r="A892" s="331"/>
      <c r="C892" s="144"/>
    </row>
    <row r="893">
      <c r="A893" s="331"/>
      <c r="C893" s="144"/>
    </row>
    <row r="894">
      <c r="A894" s="331"/>
      <c r="C894" s="144"/>
    </row>
    <row r="895">
      <c r="A895" s="331"/>
      <c r="C895" s="144"/>
    </row>
    <row r="896">
      <c r="A896" s="331"/>
      <c r="C896" s="144"/>
    </row>
    <row r="897">
      <c r="A897" s="331"/>
      <c r="C897" s="144"/>
    </row>
    <row r="898">
      <c r="A898" s="331"/>
      <c r="C898" s="144"/>
    </row>
    <row r="899">
      <c r="A899" s="331"/>
      <c r="C899" s="144"/>
    </row>
    <row r="900">
      <c r="A900" s="331"/>
      <c r="C900" s="144"/>
    </row>
    <row r="901">
      <c r="A901" s="331"/>
      <c r="C901" s="144"/>
    </row>
    <row r="902">
      <c r="A902" s="331"/>
      <c r="C902" s="144"/>
    </row>
    <row r="903">
      <c r="A903" s="331"/>
      <c r="C903" s="144"/>
    </row>
    <row r="904">
      <c r="A904" s="331"/>
      <c r="C904" s="144"/>
    </row>
    <row r="905">
      <c r="A905" s="331"/>
      <c r="C905" s="144"/>
    </row>
    <row r="906">
      <c r="A906" s="331"/>
      <c r="C906" s="144"/>
    </row>
    <row r="907">
      <c r="A907" s="331"/>
      <c r="C907" s="144"/>
    </row>
    <row r="908">
      <c r="A908" s="331"/>
      <c r="C908" s="144"/>
    </row>
    <row r="909">
      <c r="A909" s="331"/>
      <c r="C909" s="144"/>
    </row>
    <row r="910">
      <c r="A910" s="331"/>
      <c r="C910" s="144"/>
    </row>
    <row r="911">
      <c r="A911" s="331"/>
      <c r="C911" s="144"/>
    </row>
    <row r="912">
      <c r="A912" s="331"/>
      <c r="C912" s="144"/>
    </row>
    <row r="913">
      <c r="A913" s="331"/>
      <c r="C913" s="144"/>
    </row>
    <row r="914">
      <c r="A914" s="331"/>
      <c r="C914" s="144"/>
    </row>
    <row r="915">
      <c r="A915" s="331"/>
      <c r="C915" s="144"/>
    </row>
    <row r="916">
      <c r="A916" s="331"/>
      <c r="C916" s="144"/>
    </row>
    <row r="917">
      <c r="A917" s="331"/>
      <c r="C917" s="144"/>
    </row>
    <row r="918">
      <c r="A918" s="331"/>
      <c r="C918" s="144"/>
    </row>
    <row r="919">
      <c r="A919" s="331"/>
      <c r="C919" s="144"/>
    </row>
    <row r="920">
      <c r="A920" s="331"/>
      <c r="C920" s="144"/>
    </row>
    <row r="921">
      <c r="A921" s="331"/>
      <c r="C921" s="144"/>
    </row>
    <row r="922">
      <c r="A922" s="331"/>
      <c r="C922" s="144"/>
    </row>
    <row r="923">
      <c r="A923" s="331"/>
      <c r="C923" s="144"/>
    </row>
    <row r="924">
      <c r="A924" s="331"/>
      <c r="C924" s="144"/>
    </row>
    <row r="925">
      <c r="A925" s="331"/>
      <c r="C925" s="144"/>
    </row>
    <row r="926">
      <c r="A926" s="331"/>
      <c r="C926" s="144"/>
    </row>
    <row r="927">
      <c r="A927" s="331"/>
      <c r="C927" s="144"/>
    </row>
    <row r="928">
      <c r="A928" s="331"/>
      <c r="C928" s="144"/>
    </row>
    <row r="929">
      <c r="A929" s="331"/>
      <c r="C929" s="144"/>
    </row>
    <row r="930">
      <c r="A930" s="331"/>
      <c r="C930" s="144"/>
    </row>
    <row r="931">
      <c r="A931" s="331"/>
      <c r="C931" s="144"/>
    </row>
    <row r="932">
      <c r="A932" s="331"/>
      <c r="C932" s="144"/>
    </row>
    <row r="933">
      <c r="A933" s="331"/>
      <c r="C933" s="144"/>
    </row>
    <row r="934">
      <c r="A934" s="331"/>
      <c r="C934" s="144"/>
    </row>
    <row r="935">
      <c r="A935" s="331"/>
      <c r="C935" s="144"/>
    </row>
    <row r="936">
      <c r="A936" s="331"/>
      <c r="C936" s="144"/>
    </row>
    <row r="937">
      <c r="A937" s="331"/>
      <c r="C937" s="144"/>
    </row>
    <row r="938">
      <c r="A938" s="331"/>
      <c r="C938" s="144"/>
    </row>
    <row r="939">
      <c r="A939" s="331"/>
      <c r="C939" s="144"/>
    </row>
    <row r="940">
      <c r="A940" s="331"/>
      <c r="C940" s="144"/>
    </row>
    <row r="941">
      <c r="A941" s="331"/>
      <c r="C941" s="144"/>
    </row>
    <row r="942">
      <c r="A942" s="331"/>
      <c r="C942" s="144"/>
    </row>
    <row r="943">
      <c r="A943" s="331"/>
      <c r="C943" s="144"/>
    </row>
    <row r="944">
      <c r="A944" s="331"/>
      <c r="C944" s="144"/>
    </row>
    <row r="945">
      <c r="A945" s="331"/>
      <c r="C945" s="144"/>
    </row>
    <row r="946">
      <c r="A946" s="331"/>
      <c r="C946" s="144"/>
    </row>
    <row r="947">
      <c r="A947" s="331"/>
      <c r="C947" s="144"/>
    </row>
    <row r="948">
      <c r="A948" s="331"/>
      <c r="C948" s="144"/>
    </row>
    <row r="949">
      <c r="A949" s="331"/>
      <c r="C949" s="144"/>
    </row>
    <row r="950">
      <c r="A950" s="331"/>
      <c r="C950" s="144"/>
    </row>
    <row r="951">
      <c r="A951" s="331"/>
      <c r="C951" s="144"/>
    </row>
    <row r="952">
      <c r="A952" s="331"/>
      <c r="C952" s="144"/>
    </row>
    <row r="953">
      <c r="A953" s="331"/>
      <c r="C953" s="144"/>
    </row>
    <row r="954">
      <c r="A954" s="331"/>
      <c r="C954" s="144"/>
    </row>
    <row r="955">
      <c r="A955" s="331"/>
      <c r="C955" s="144"/>
    </row>
    <row r="956">
      <c r="A956" s="331"/>
      <c r="C956" s="144"/>
    </row>
    <row r="957">
      <c r="A957" s="331"/>
      <c r="C957" s="144"/>
    </row>
    <row r="958">
      <c r="A958" s="331"/>
      <c r="C958" s="144"/>
    </row>
    <row r="959">
      <c r="A959" s="331"/>
      <c r="C959" s="144"/>
    </row>
    <row r="960">
      <c r="A960" s="331"/>
      <c r="C960" s="144"/>
    </row>
    <row r="961">
      <c r="A961" s="331"/>
      <c r="C961" s="144"/>
    </row>
    <row r="962">
      <c r="A962" s="331"/>
      <c r="C962" s="144"/>
    </row>
    <row r="963">
      <c r="A963" s="331"/>
      <c r="C963" s="144"/>
    </row>
    <row r="964">
      <c r="A964" s="331"/>
      <c r="C964" s="144"/>
    </row>
    <row r="965">
      <c r="A965" s="331"/>
      <c r="C965" s="144"/>
    </row>
    <row r="966">
      <c r="A966" s="331"/>
      <c r="C966" s="144"/>
    </row>
    <row r="967">
      <c r="A967" s="331"/>
      <c r="C967" s="144"/>
    </row>
    <row r="968">
      <c r="A968" s="331"/>
      <c r="C968" s="144"/>
    </row>
    <row r="969">
      <c r="A969" s="331"/>
      <c r="C969" s="144"/>
    </row>
    <row r="970">
      <c r="A970" s="331"/>
      <c r="C970" s="144"/>
    </row>
    <row r="971">
      <c r="A971" s="331"/>
      <c r="C971" s="144"/>
    </row>
    <row r="972">
      <c r="A972" s="331"/>
      <c r="C972" s="144"/>
    </row>
    <row r="973">
      <c r="A973" s="331"/>
      <c r="C973" s="144"/>
    </row>
    <row r="974">
      <c r="A974" s="331"/>
      <c r="C974" s="144"/>
    </row>
    <row r="975">
      <c r="A975" s="331"/>
      <c r="C975" s="144"/>
    </row>
    <row r="976">
      <c r="A976" s="331"/>
      <c r="C976" s="144"/>
    </row>
    <row r="977">
      <c r="A977" s="331"/>
      <c r="C977" s="144"/>
    </row>
    <row r="978">
      <c r="A978" s="331"/>
      <c r="C978" s="144"/>
    </row>
    <row r="979">
      <c r="A979" s="331"/>
      <c r="C979" s="144"/>
    </row>
    <row r="980">
      <c r="A980" s="331"/>
      <c r="C980" s="144"/>
    </row>
    <row r="981">
      <c r="A981" s="331"/>
      <c r="C981" s="144"/>
    </row>
    <row r="982">
      <c r="A982" s="331"/>
      <c r="C982" s="144"/>
    </row>
    <row r="983">
      <c r="A983" s="331"/>
      <c r="C983" s="144"/>
    </row>
    <row r="984">
      <c r="A984" s="331"/>
      <c r="C984" s="144"/>
    </row>
    <row r="985">
      <c r="A985" s="331"/>
      <c r="C985" s="144"/>
    </row>
    <row r="986">
      <c r="A986" s="331"/>
      <c r="C986" s="144"/>
    </row>
    <row r="987">
      <c r="A987" s="331"/>
      <c r="C987" s="144"/>
    </row>
    <row r="988">
      <c r="A988" s="331"/>
      <c r="C988" s="144"/>
    </row>
    <row r="989">
      <c r="A989" s="331"/>
      <c r="C989" s="144"/>
    </row>
    <row r="990">
      <c r="A990" s="331"/>
      <c r="C990" s="144"/>
    </row>
    <row r="991">
      <c r="A991" s="331"/>
      <c r="C991" s="144"/>
    </row>
    <row r="992">
      <c r="A992" s="331"/>
      <c r="C992" s="144"/>
    </row>
    <row r="993">
      <c r="A993" s="331"/>
      <c r="C993" s="144"/>
    </row>
    <row r="994">
      <c r="A994" s="331"/>
      <c r="C994" s="144"/>
    </row>
    <row r="995">
      <c r="A995" s="331"/>
      <c r="C995" s="144"/>
    </row>
    <row r="996">
      <c r="A996" s="331"/>
      <c r="C996" s="144"/>
    </row>
    <row r="997">
      <c r="A997" s="331"/>
      <c r="C997" s="144"/>
    </row>
    <row r="998">
      <c r="A998" s="331"/>
      <c r="C998" s="144"/>
    </row>
    <row r="999">
      <c r="A999" s="331"/>
      <c r="C999" s="144"/>
    </row>
    <row r="1000">
      <c r="A1000" s="331"/>
      <c r="C1000" s="144"/>
    </row>
    <row r="1001">
      <c r="A1001" s="331"/>
      <c r="C1001" s="144"/>
    </row>
    <row r="1002">
      <c r="A1002" s="331"/>
      <c r="C1002" s="144"/>
    </row>
    <row r="1003">
      <c r="A1003" s="331"/>
      <c r="C1003" s="144"/>
    </row>
    <row r="1004">
      <c r="A1004" s="331"/>
      <c r="C1004" s="144"/>
    </row>
    <row r="1005">
      <c r="A1005" s="331"/>
      <c r="C1005" s="144"/>
    </row>
    <row r="1006">
      <c r="A1006" s="331"/>
      <c r="C1006" s="144"/>
    </row>
    <row r="1007">
      <c r="A1007" s="331"/>
      <c r="C1007" s="144"/>
    </row>
    <row r="1008">
      <c r="A1008" s="331"/>
      <c r="C1008" s="144"/>
    </row>
    <row r="1009">
      <c r="A1009" s="331"/>
      <c r="C1009" s="144"/>
    </row>
    <row r="1010">
      <c r="A1010" s="331"/>
      <c r="C1010" s="144"/>
    </row>
    <row r="1011">
      <c r="A1011" s="331"/>
      <c r="C1011" s="144"/>
    </row>
    <row r="1012">
      <c r="A1012" s="331"/>
      <c r="C1012" s="144"/>
    </row>
    <row r="1013">
      <c r="A1013" s="331"/>
      <c r="C1013" s="144"/>
    </row>
    <row r="1014">
      <c r="A1014" s="331"/>
      <c r="C1014" s="144"/>
    </row>
    <row r="1015">
      <c r="A1015" s="331"/>
      <c r="C1015" s="144"/>
    </row>
  </sheetData>
  <hyperlinks>
    <hyperlink r:id="rId4" ref="A22"/>
    <hyperlink r:id="rId5" ref="A30"/>
    <hyperlink r:id="rId6" ref="A31"/>
    <hyperlink r:id="rId7" ref="A32"/>
    <hyperlink r:id="rId8" ref="A37"/>
  </hyperlinks>
  <drawing r:id="rId9"/>
  <legacy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7.63"/>
    <col customWidth="1" min="3" max="3" width="35.75"/>
    <col customWidth="1" min="4" max="4" width="73.63"/>
    <col customWidth="1" min="5" max="5" width="21.25"/>
    <col customWidth="1" min="6" max="6" width="14.38"/>
    <col customWidth="1" min="7" max="7" width="22.63"/>
  </cols>
  <sheetData>
    <row r="1" ht="22.5" customHeight="1">
      <c r="A1" s="333" t="s">
        <v>905</v>
      </c>
      <c r="B1" s="333" t="s">
        <v>906</v>
      </c>
      <c r="C1" s="333" t="s">
        <v>907</v>
      </c>
      <c r="D1" s="333" t="s">
        <v>785</v>
      </c>
      <c r="E1" s="333" t="s">
        <v>908</v>
      </c>
      <c r="F1" s="333" t="s">
        <v>3</v>
      </c>
      <c r="G1" s="334" t="s">
        <v>909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ht="22.5" customHeight="1">
      <c r="A2" s="335">
        <v>1016.0</v>
      </c>
      <c r="B2" s="336" t="s">
        <v>910</v>
      </c>
      <c r="C2" s="336" t="s">
        <v>911</v>
      </c>
      <c r="D2" s="336" t="s">
        <v>912</v>
      </c>
      <c r="E2" s="336" t="s">
        <v>913</v>
      </c>
      <c r="F2" s="337" t="s">
        <v>914</v>
      </c>
      <c r="G2" s="336" t="s">
        <v>915</v>
      </c>
    </row>
    <row r="3" ht="22.5" customHeight="1">
      <c r="A3" s="335">
        <v>1015.0</v>
      </c>
      <c r="B3" s="336" t="s">
        <v>916</v>
      </c>
      <c r="C3" s="336" t="s">
        <v>917</v>
      </c>
      <c r="D3" s="336" t="s">
        <v>918</v>
      </c>
      <c r="E3" s="336" t="s">
        <v>913</v>
      </c>
      <c r="F3" s="337" t="s">
        <v>914</v>
      </c>
    </row>
    <row r="4" ht="22.5" customHeight="1">
      <c r="A4" s="335">
        <v>1037.0</v>
      </c>
      <c r="B4" s="336" t="s">
        <v>919</v>
      </c>
      <c r="C4" s="336" t="s">
        <v>911</v>
      </c>
      <c r="D4" s="336" t="s">
        <v>912</v>
      </c>
      <c r="E4" s="336" t="s">
        <v>913</v>
      </c>
      <c r="F4" s="337" t="s">
        <v>914</v>
      </c>
      <c r="G4" s="336" t="s">
        <v>915</v>
      </c>
    </row>
    <row r="5" ht="22.5" customHeight="1">
      <c r="A5" s="335">
        <v>1022.0</v>
      </c>
      <c r="B5" s="336" t="s">
        <v>920</v>
      </c>
      <c r="C5" s="336" t="s">
        <v>921</v>
      </c>
      <c r="D5" s="336" t="s">
        <v>922</v>
      </c>
      <c r="E5" s="336" t="s">
        <v>922</v>
      </c>
      <c r="F5" s="337" t="s">
        <v>914</v>
      </c>
    </row>
    <row r="6" ht="22.5" customHeight="1">
      <c r="A6" s="335">
        <v>1053.0</v>
      </c>
      <c r="B6" s="336" t="s">
        <v>923</v>
      </c>
      <c r="C6" s="336" t="s">
        <v>924</v>
      </c>
      <c r="D6" s="336" t="s">
        <v>925</v>
      </c>
      <c r="E6" s="336" t="s">
        <v>926</v>
      </c>
      <c r="F6" s="337" t="s">
        <v>914</v>
      </c>
      <c r="G6" s="336" t="s">
        <v>927</v>
      </c>
    </row>
    <row r="7" ht="22.5" customHeight="1">
      <c r="A7" s="335">
        <v>1103.0</v>
      </c>
      <c r="B7" s="336" t="s">
        <v>928</v>
      </c>
      <c r="C7" s="336" t="s">
        <v>929</v>
      </c>
      <c r="D7" s="336" t="s">
        <v>930</v>
      </c>
      <c r="E7" s="336" t="s">
        <v>931</v>
      </c>
      <c r="F7" s="337" t="s">
        <v>914</v>
      </c>
      <c r="G7" s="336" t="s">
        <v>927</v>
      </c>
    </row>
    <row r="8" ht="22.5" customHeight="1">
      <c r="A8" s="335">
        <v>1078.0</v>
      </c>
      <c r="B8" s="336" t="s">
        <v>932</v>
      </c>
      <c r="C8" s="336" t="s">
        <v>933</v>
      </c>
      <c r="D8" s="336" t="s">
        <v>934</v>
      </c>
      <c r="E8" s="336" t="s">
        <v>931</v>
      </c>
      <c r="F8" s="337" t="s">
        <v>914</v>
      </c>
    </row>
    <row r="9" ht="22.5" customHeight="1">
      <c r="A9" s="335">
        <v>1081.0</v>
      </c>
      <c r="B9" s="336" t="s">
        <v>935</v>
      </c>
      <c r="C9" s="336" t="s">
        <v>933</v>
      </c>
      <c r="D9" s="336" t="s">
        <v>936</v>
      </c>
      <c r="E9" s="336" t="s">
        <v>931</v>
      </c>
      <c r="F9" s="337" t="s">
        <v>914</v>
      </c>
      <c r="G9" s="336" t="s">
        <v>927</v>
      </c>
    </row>
    <row r="10" ht="22.5" customHeight="1">
      <c r="A10" s="335">
        <v>1127.0</v>
      </c>
      <c r="B10" s="336" t="s">
        <v>937</v>
      </c>
      <c r="C10" s="336" t="s">
        <v>938</v>
      </c>
      <c r="D10" s="336" t="s">
        <v>939</v>
      </c>
      <c r="E10" s="336" t="s">
        <v>926</v>
      </c>
      <c r="F10" s="337" t="s">
        <v>914</v>
      </c>
      <c r="G10" s="336" t="s">
        <v>927</v>
      </c>
    </row>
    <row r="11" ht="22.5" customHeight="1">
      <c r="A11" s="335">
        <v>1138.0</v>
      </c>
      <c r="B11" s="336" t="s">
        <v>940</v>
      </c>
      <c r="C11" s="336" t="s">
        <v>941</v>
      </c>
      <c r="D11" s="336" t="s">
        <v>942</v>
      </c>
      <c r="F11" s="337" t="s">
        <v>943</v>
      </c>
      <c r="G11" s="336" t="s">
        <v>927</v>
      </c>
    </row>
    <row r="12" ht="22.5" customHeight="1">
      <c r="A12" s="335">
        <v>1156.0</v>
      </c>
      <c r="B12" s="336" t="s">
        <v>944</v>
      </c>
      <c r="C12" s="336" t="s">
        <v>945</v>
      </c>
      <c r="D12" s="336" t="s">
        <v>946</v>
      </c>
      <c r="F12" s="337" t="s">
        <v>943</v>
      </c>
      <c r="G12" s="336" t="s">
        <v>927</v>
      </c>
    </row>
    <row r="13" ht="22.5" customHeight="1">
      <c r="A13" s="335">
        <v>1162.0</v>
      </c>
      <c r="B13" s="336" t="s">
        <v>947</v>
      </c>
      <c r="C13" s="336" t="s">
        <v>948</v>
      </c>
      <c r="D13" s="336" t="s">
        <v>949</v>
      </c>
      <c r="F13" s="337" t="s">
        <v>943</v>
      </c>
      <c r="G13" s="336" t="s">
        <v>927</v>
      </c>
    </row>
    <row r="14" ht="22.5" customHeight="1">
      <c r="A14" s="335">
        <v>1164.0</v>
      </c>
      <c r="B14" s="336" t="s">
        <v>950</v>
      </c>
      <c r="C14" s="336" t="s">
        <v>948</v>
      </c>
      <c r="D14" s="336" t="s">
        <v>951</v>
      </c>
      <c r="F14" s="337" t="s">
        <v>943</v>
      </c>
      <c r="G14" s="336" t="s">
        <v>927</v>
      </c>
    </row>
    <row r="15">
      <c r="F15" s="137"/>
    </row>
    <row r="16">
      <c r="F16" s="137"/>
    </row>
    <row r="17">
      <c r="F17" s="137"/>
    </row>
  </sheetData>
  <dataValidations>
    <dataValidation type="custom" allowBlank="1" showDropDown="1" sqref="A2:A14">
      <formula1>AND(ISNUMBER(A2),(NOT(OR(NOT(ISERROR(DATEVALUE(A2))), AND(ISNUMBER(A2), LEFT(CELL("format", A2))="D")))))</formula1>
    </dataValidation>
    <dataValidation type="list" allowBlank="1" showErrorMessage="1" sqref="F2:F14">
      <formula1>"Waiting,In Progress,Resolved"</formula1>
    </dataValidation>
    <dataValidation type="list" allowBlank="1" showErrorMessage="1" sqref="F15:F17">
      <formula1>"Waiting,In Progress,Resolved"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18.88"/>
  </cols>
  <sheetData>
    <row r="1">
      <c r="B1" s="8"/>
      <c r="C1" s="8"/>
      <c r="D1" s="8"/>
      <c r="E1" s="8"/>
      <c r="F1" s="8"/>
    </row>
    <row r="2">
      <c r="B2" s="246" t="s">
        <v>952</v>
      </c>
      <c r="C2" s="246" t="s">
        <v>953</v>
      </c>
      <c r="D2" s="246" t="s">
        <v>954</v>
      </c>
      <c r="E2" s="246" t="s">
        <v>955</v>
      </c>
      <c r="F2" s="246" t="s">
        <v>697</v>
      </c>
    </row>
    <row r="3">
      <c r="B3" s="5" t="s">
        <v>622</v>
      </c>
      <c r="C3" s="243">
        <v>0.0431</v>
      </c>
      <c r="D3" s="243">
        <v>0.033</v>
      </c>
      <c r="E3" s="243">
        <v>0.011</v>
      </c>
      <c r="F3" s="5">
        <v>0.47</v>
      </c>
    </row>
    <row r="4">
      <c r="B4" s="5" t="s">
        <v>674</v>
      </c>
      <c r="C4" s="243">
        <v>0.0335</v>
      </c>
      <c r="D4" s="243">
        <v>0.0285</v>
      </c>
      <c r="E4" s="243">
        <v>0.0154</v>
      </c>
      <c r="F4" s="5">
        <v>0.79</v>
      </c>
    </row>
    <row r="5">
      <c r="B5" s="5" t="s">
        <v>675</v>
      </c>
      <c r="C5" s="243">
        <v>0.032</v>
      </c>
      <c r="D5" s="243">
        <v>0.0279</v>
      </c>
      <c r="E5" s="243">
        <v>0.0177</v>
      </c>
      <c r="F5" s="5">
        <v>0.96</v>
      </c>
    </row>
    <row r="6">
      <c r="B6" s="5" t="s">
        <v>676</v>
      </c>
      <c r="C6" s="243">
        <v>0.0388</v>
      </c>
      <c r="D6" s="243">
        <v>0.0345</v>
      </c>
      <c r="E6" s="243">
        <v>0.0188</v>
      </c>
      <c r="F6" s="5">
        <v>0.91</v>
      </c>
    </row>
    <row r="7">
      <c r="B7" s="5" t="s">
        <v>677</v>
      </c>
      <c r="C7" s="243">
        <v>0.0355</v>
      </c>
      <c r="D7" s="243">
        <v>0.0253</v>
      </c>
      <c r="E7" s="243">
        <v>0.0177</v>
      </c>
      <c r="F7" s="5">
        <v>0.91</v>
      </c>
    </row>
    <row r="8">
      <c r="B8" s="5" t="s">
        <v>678</v>
      </c>
      <c r="C8" s="213"/>
      <c r="D8" s="213"/>
      <c r="E8" s="213"/>
      <c r="F8" s="8"/>
    </row>
    <row r="9">
      <c r="B9" s="5" t="s">
        <v>679</v>
      </c>
      <c r="C9" s="213"/>
      <c r="D9" s="213"/>
      <c r="E9" s="213"/>
      <c r="F9" s="8"/>
    </row>
    <row r="10">
      <c r="B10" s="5" t="s">
        <v>680</v>
      </c>
      <c r="C10" s="8"/>
      <c r="D10" s="8"/>
      <c r="E10" s="8"/>
      <c r="F10" s="8"/>
    </row>
    <row r="11">
      <c r="B11" s="8"/>
      <c r="C11" s="8"/>
      <c r="D11" s="8"/>
      <c r="E11" s="8"/>
      <c r="F11" s="8"/>
    </row>
    <row r="12">
      <c r="B12" s="8"/>
      <c r="C12" s="243"/>
      <c r="D12" s="8"/>
      <c r="E12" s="8"/>
      <c r="F12" s="8"/>
    </row>
    <row r="13">
      <c r="B13" s="8"/>
      <c r="C13" s="243"/>
      <c r="D13" s="8"/>
      <c r="E13" s="8"/>
      <c r="F13" s="8"/>
    </row>
    <row r="14">
      <c r="B14" s="8"/>
      <c r="C14" s="243"/>
      <c r="D14" s="8"/>
      <c r="E14" s="8"/>
      <c r="F14" s="8"/>
    </row>
    <row r="15">
      <c r="B15" s="8"/>
      <c r="C15" s="8"/>
      <c r="D15" s="8"/>
      <c r="E15" s="8"/>
      <c r="F15" s="8"/>
    </row>
    <row r="16">
      <c r="B16" s="8"/>
      <c r="C16" s="8"/>
      <c r="D16" s="8"/>
      <c r="E16" s="8"/>
      <c r="F16" s="8"/>
    </row>
    <row r="17">
      <c r="B17" s="8"/>
      <c r="C17" s="8"/>
      <c r="D17" s="8"/>
      <c r="E17" s="8"/>
      <c r="F17" s="8"/>
    </row>
    <row r="18">
      <c r="B18" s="8"/>
      <c r="C18" s="8"/>
      <c r="D18" s="8"/>
      <c r="E18" s="8"/>
      <c r="F18" s="8"/>
    </row>
    <row r="19">
      <c r="B19" s="8"/>
      <c r="C19" s="8"/>
      <c r="D19" s="8"/>
      <c r="E19" s="8"/>
      <c r="F19" s="8"/>
    </row>
    <row r="20">
      <c r="B20" s="8"/>
      <c r="C20" s="8"/>
      <c r="D20" s="8"/>
      <c r="E20" s="8"/>
      <c r="F20" s="8"/>
    </row>
    <row r="21">
      <c r="B21" s="8"/>
      <c r="C21" s="8"/>
      <c r="D21" s="8"/>
      <c r="E21" s="8"/>
      <c r="F21" s="8"/>
    </row>
    <row r="22">
      <c r="B22" s="8"/>
      <c r="C22" s="8"/>
      <c r="D22" s="8"/>
      <c r="E22" s="8"/>
      <c r="F22" s="8"/>
    </row>
    <row r="23">
      <c r="B23" s="8"/>
      <c r="C23" s="8"/>
      <c r="D23" s="8"/>
      <c r="E23" s="8"/>
      <c r="F23" s="8"/>
    </row>
    <row r="24">
      <c r="B24" s="8"/>
      <c r="C24" s="8"/>
      <c r="D24" s="8"/>
      <c r="E24" s="8"/>
      <c r="F24" s="8"/>
    </row>
    <row r="25">
      <c r="B25" s="8"/>
      <c r="C25" s="8"/>
      <c r="D25" s="8"/>
      <c r="E25" s="8"/>
      <c r="F25" s="8"/>
    </row>
    <row r="26">
      <c r="B26" s="8"/>
      <c r="C26" s="8"/>
      <c r="D26" s="8"/>
      <c r="E26" s="8"/>
      <c r="F26" s="8"/>
    </row>
    <row r="27">
      <c r="B27" s="8"/>
      <c r="C27" s="8"/>
      <c r="D27" s="8"/>
      <c r="E27" s="8"/>
      <c r="F27" s="8"/>
    </row>
    <row r="28">
      <c r="B28" s="8"/>
      <c r="C28" s="8"/>
      <c r="D28" s="8"/>
      <c r="E28" s="8"/>
      <c r="F28" s="8"/>
    </row>
    <row r="29">
      <c r="B29" s="8"/>
      <c r="C29" s="8"/>
      <c r="D29" s="8"/>
      <c r="E29" s="8"/>
      <c r="F29" s="8"/>
    </row>
    <row r="30">
      <c r="B30" s="8"/>
      <c r="C30" s="8"/>
      <c r="D30" s="8"/>
      <c r="E30" s="8"/>
      <c r="F30" s="8"/>
    </row>
    <row r="31">
      <c r="B31" s="8"/>
      <c r="C31" s="8"/>
      <c r="D31" s="8"/>
      <c r="E31" s="8"/>
      <c r="F31" s="8"/>
    </row>
    <row r="32">
      <c r="B32" s="8"/>
      <c r="C32" s="8"/>
      <c r="D32" s="8"/>
      <c r="E32" s="8"/>
      <c r="F32" s="8"/>
    </row>
    <row r="33">
      <c r="B33" s="8"/>
      <c r="C33" s="8"/>
      <c r="D33" s="8"/>
      <c r="E33" s="8"/>
      <c r="F33" s="8"/>
    </row>
    <row r="34">
      <c r="B34" s="8"/>
      <c r="C34" s="8"/>
      <c r="D34" s="8"/>
      <c r="E34" s="8"/>
      <c r="F34" s="8"/>
    </row>
    <row r="35">
      <c r="B35" s="8"/>
      <c r="C35" s="8"/>
      <c r="D35" s="8"/>
      <c r="E35" s="8"/>
      <c r="F35" s="8"/>
    </row>
    <row r="36">
      <c r="B36" s="8"/>
      <c r="C36" s="8"/>
      <c r="D36" s="8"/>
      <c r="E36" s="8"/>
      <c r="F36" s="8"/>
    </row>
    <row r="37">
      <c r="B37" s="8"/>
      <c r="C37" s="8"/>
      <c r="D37" s="8"/>
      <c r="E37" s="8"/>
      <c r="F37" s="8"/>
    </row>
    <row r="38">
      <c r="B38" s="8"/>
      <c r="C38" s="8"/>
      <c r="D38" s="8"/>
      <c r="E38" s="8"/>
      <c r="F38" s="8"/>
    </row>
    <row r="39">
      <c r="B39" s="8"/>
      <c r="C39" s="8"/>
      <c r="D39" s="8"/>
      <c r="E39" s="8"/>
      <c r="F39" s="8"/>
    </row>
    <row r="40">
      <c r="B40" s="8"/>
      <c r="C40" s="8"/>
      <c r="D40" s="8"/>
      <c r="E40" s="8"/>
      <c r="F40" s="8"/>
    </row>
    <row r="41">
      <c r="B41" s="8"/>
      <c r="C41" s="8"/>
      <c r="D41" s="8"/>
      <c r="E41" s="8"/>
      <c r="F41" s="8"/>
    </row>
    <row r="42">
      <c r="B42" s="8"/>
      <c r="C42" s="8"/>
      <c r="D42" s="8"/>
      <c r="E42" s="8"/>
      <c r="F42" s="8"/>
    </row>
    <row r="43">
      <c r="B43" s="8"/>
      <c r="C43" s="8"/>
      <c r="D43" s="8"/>
      <c r="E43" s="8"/>
      <c r="F43" s="8"/>
    </row>
    <row r="44">
      <c r="B44" s="8"/>
      <c r="C44" s="8"/>
      <c r="D44" s="8"/>
      <c r="E44" s="8"/>
      <c r="F44" s="8"/>
    </row>
    <row r="45">
      <c r="B45" s="8"/>
      <c r="C45" s="8"/>
      <c r="D45" s="8"/>
      <c r="E45" s="8"/>
      <c r="F45" s="8"/>
    </row>
    <row r="46">
      <c r="B46" s="8"/>
      <c r="C46" s="8"/>
      <c r="D46" s="8"/>
      <c r="E46" s="8"/>
      <c r="F46" s="8"/>
    </row>
    <row r="47">
      <c r="B47" s="8"/>
      <c r="C47" s="8"/>
      <c r="D47" s="8"/>
      <c r="E47" s="8"/>
      <c r="F47" s="8"/>
    </row>
    <row r="48">
      <c r="B48" s="8"/>
      <c r="C48" s="8"/>
      <c r="D48" s="8"/>
      <c r="E48" s="8"/>
      <c r="F48" s="8"/>
    </row>
    <row r="49">
      <c r="B49" s="8"/>
      <c r="C49" s="8"/>
      <c r="D49" s="8"/>
      <c r="E49" s="8"/>
      <c r="F49" s="8"/>
    </row>
    <row r="50">
      <c r="B50" s="8"/>
      <c r="C50" s="8"/>
      <c r="D50" s="8"/>
      <c r="E50" s="8"/>
      <c r="F50" s="8"/>
    </row>
    <row r="51">
      <c r="B51" s="8"/>
      <c r="C51" s="8"/>
      <c r="D51" s="8"/>
      <c r="E51" s="8"/>
      <c r="F51" s="8"/>
    </row>
    <row r="52">
      <c r="B52" s="8"/>
      <c r="C52" s="8"/>
      <c r="D52" s="8"/>
      <c r="E52" s="8"/>
      <c r="F52" s="8"/>
    </row>
    <row r="53">
      <c r="B53" s="8"/>
      <c r="C53" s="8"/>
      <c r="D53" s="8"/>
      <c r="E53" s="8"/>
      <c r="F53" s="8"/>
    </row>
    <row r="54">
      <c r="B54" s="8"/>
      <c r="C54" s="8"/>
      <c r="D54" s="8"/>
      <c r="E54" s="8"/>
      <c r="F54" s="8"/>
    </row>
    <row r="55">
      <c r="B55" s="8"/>
      <c r="C55" s="8"/>
      <c r="D55" s="8"/>
      <c r="E55" s="8"/>
      <c r="F55" s="8"/>
    </row>
    <row r="56">
      <c r="B56" s="8"/>
      <c r="C56" s="8"/>
      <c r="D56" s="8"/>
      <c r="E56" s="8"/>
      <c r="F56" s="8"/>
    </row>
    <row r="57">
      <c r="B57" s="8"/>
      <c r="C57" s="8"/>
      <c r="D57" s="8"/>
      <c r="E57" s="8"/>
      <c r="F57" s="8"/>
    </row>
    <row r="58">
      <c r="B58" s="8"/>
      <c r="C58" s="8"/>
      <c r="D58" s="8"/>
      <c r="E58" s="8"/>
      <c r="F58" s="8"/>
    </row>
    <row r="59">
      <c r="B59" s="8"/>
      <c r="C59" s="8"/>
      <c r="D59" s="8"/>
      <c r="E59" s="8"/>
      <c r="F59" s="8"/>
    </row>
    <row r="60">
      <c r="B60" s="8"/>
      <c r="C60" s="8"/>
      <c r="D60" s="8"/>
      <c r="E60" s="8"/>
      <c r="F60" s="8"/>
    </row>
    <row r="61">
      <c r="B61" s="8"/>
      <c r="C61" s="8"/>
      <c r="D61" s="8"/>
      <c r="E61" s="8"/>
      <c r="F61" s="8"/>
    </row>
    <row r="62">
      <c r="B62" s="8"/>
      <c r="C62" s="8"/>
      <c r="D62" s="8"/>
      <c r="E62" s="8"/>
      <c r="F62" s="8"/>
    </row>
    <row r="63">
      <c r="B63" s="8"/>
      <c r="C63" s="8"/>
      <c r="D63" s="8"/>
      <c r="E63" s="8"/>
      <c r="F63" s="8"/>
    </row>
    <row r="64">
      <c r="B64" s="8"/>
      <c r="C64" s="8"/>
      <c r="D64" s="8"/>
      <c r="E64" s="8"/>
      <c r="F64" s="8"/>
    </row>
    <row r="65">
      <c r="B65" s="8"/>
      <c r="C65" s="8"/>
      <c r="D65" s="8"/>
      <c r="E65" s="8"/>
      <c r="F65" s="8"/>
    </row>
    <row r="66">
      <c r="B66" s="8"/>
      <c r="C66" s="8"/>
      <c r="D66" s="8"/>
      <c r="E66" s="8"/>
      <c r="F66" s="8"/>
    </row>
    <row r="67">
      <c r="B67" s="8"/>
      <c r="C67" s="8"/>
      <c r="D67" s="8"/>
      <c r="E67" s="8"/>
      <c r="F67" s="8"/>
    </row>
    <row r="68">
      <c r="B68" s="8"/>
      <c r="C68" s="8"/>
      <c r="D68" s="8"/>
      <c r="E68" s="8"/>
      <c r="F68" s="8"/>
    </row>
    <row r="69">
      <c r="B69" s="8"/>
      <c r="C69" s="8"/>
      <c r="D69" s="8"/>
      <c r="E69" s="8"/>
      <c r="F69" s="8"/>
    </row>
    <row r="70">
      <c r="B70" s="8"/>
      <c r="C70" s="8"/>
      <c r="D70" s="8"/>
      <c r="E70" s="8"/>
      <c r="F70" s="8"/>
    </row>
    <row r="71">
      <c r="B71" s="8"/>
      <c r="C71" s="8"/>
      <c r="D71" s="8"/>
      <c r="E71" s="8"/>
      <c r="F71" s="8"/>
    </row>
    <row r="72">
      <c r="B72" s="8"/>
      <c r="C72" s="8"/>
      <c r="D72" s="8"/>
      <c r="E72" s="8"/>
      <c r="F72" s="8"/>
    </row>
    <row r="73">
      <c r="B73" s="8"/>
      <c r="C73" s="8"/>
      <c r="D73" s="8"/>
      <c r="E73" s="8"/>
      <c r="F73" s="8"/>
    </row>
    <row r="74">
      <c r="B74" s="8"/>
      <c r="C74" s="8"/>
      <c r="D74" s="8"/>
      <c r="E74" s="8"/>
      <c r="F74" s="8"/>
    </row>
    <row r="75">
      <c r="B75" s="8"/>
      <c r="C75" s="8"/>
      <c r="D75" s="8"/>
      <c r="E75" s="8"/>
      <c r="F75" s="8"/>
    </row>
    <row r="76">
      <c r="B76" s="8"/>
      <c r="C76" s="8"/>
      <c r="D76" s="8"/>
      <c r="E76" s="8"/>
      <c r="F76" s="8"/>
    </row>
    <row r="77">
      <c r="B77" s="8"/>
      <c r="C77" s="8"/>
      <c r="D77" s="8"/>
      <c r="E77" s="8"/>
      <c r="F77" s="8"/>
    </row>
    <row r="78">
      <c r="B78" s="8"/>
      <c r="C78" s="8"/>
      <c r="D78" s="8"/>
      <c r="E78" s="8"/>
      <c r="F78" s="8"/>
    </row>
    <row r="79">
      <c r="B79" s="8"/>
      <c r="C79" s="8"/>
      <c r="D79" s="8"/>
      <c r="E79" s="8"/>
      <c r="F79" s="8"/>
    </row>
    <row r="80">
      <c r="B80" s="8"/>
      <c r="C80" s="8"/>
      <c r="D80" s="8"/>
      <c r="E80" s="8"/>
      <c r="F80" s="8"/>
    </row>
    <row r="81">
      <c r="B81" s="8"/>
      <c r="C81" s="8"/>
      <c r="D81" s="8"/>
      <c r="E81" s="8"/>
      <c r="F81" s="8"/>
    </row>
    <row r="82">
      <c r="B82" s="8"/>
      <c r="C82" s="8"/>
      <c r="D82" s="8"/>
      <c r="E82" s="8"/>
      <c r="F82" s="8"/>
    </row>
    <row r="83">
      <c r="B83" s="8"/>
      <c r="C83" s="8"/>
      <c r="D83" s="8"/>
      <c r="E83" s="8"/>
      <c r="F83" s="8"/>
    </row>
    <row r="84">
      <c r="B84" s="8"/>
      <c r="C84" s="8"/>
      <c r="D84" s="8"/>
      <c r="E84" s="8"/>
      <c r="F84" s="8"/>
    </row>
    <row r="85">
      <c r="B85" s="8"/>
      <c r="C85" s="8"/>
      <c r="D85" s="8"/>
      <c r="E85" s="8"/>
      <c r="F85" s="8"/>
    </row>
    <row r="86">
      <c r="B86" s="8"/>
      <c r="C86" s="8"/>
      <c r="D86" s="8"/>
      <c r="E86" s="8"/>
      <c r="F86" s="8"/>
    </row>
    <row r="87">
      <c r="B87" s="8"/>
      <c r="C87" s="8"/>
      <c r="D87" s="8"/>
      <c r="E87" s="8"/>
      <c r="F87" s="8"/>
    </row>
    <row r="88">
      <c r="B88" s="8"/>
      <c r="C88" s="8"/>
      <c r="D88" s="8"/>
      <c r="E88" s="8"/>
      <c r="F88" s="8"/>
    </row>
    <row r="89">
      <c r="B89" s="8"/>
      <c r="C89" s="8"/>
      <c r="D89" s="8"/>
      <c r="E89" s="8"/>
      <c r="F89" s="8"/>
    </row>
    <row r="90">
      <c r="B90" s="8"/>
      <c r="C90" s="8"/>
      <c r="D90" s="8"/>
      <c r="E90" s="8"/>
      <c r="F90" s="8"/>
    </row>
    <row r="91">
      <c r="B91" s="8"/>
      <c r="C91" s="8"/>
      <c r="D91" s="8"/>
      <c r="E91" s="8"/>
      <c r="F91" s="8"/>
    </row>
    <row r="92">
      <c r="B92" s="8"/>
      <c r="C92" s="8"/>
      <c r="D92" s="8"/>
      <c r="E92" s="8"/>
      <c r="F92" s="8"/>
    </row>
    <row r="93">
      <c r="B93" s="8"/>
      <c r="C93" s="8"/>
      <c r="D93" s="8"/>
      <c r="E93" s="8"/>
      <c r="F93" s="8"/>
    </row>
    <row r="94">
      <c r="B94" s="8"/>
      <c r="C94" s="8"/>
      <c r="D94" s="8"/>
      <c r="E94" s="8"/>
      <c r="F94" s="8"/>
    </row>
    <row r="95">
      <c r="B95" s="8"/>
      <c r="C95" s="8"/>
      <c r="D95" s="8"/>
      <c r="E95" s="8"/>
      <c r="F95" s="8"/>
    </row>
    <row r="96">
      <c r="B96" s="8"/>
      <c r="C96" s="8"/>
      <c r="D96" s="8"/>
      <c r="E96" s="8"/>
      <c r="F96" s="8"/>
    </row>
    <row r="97">
      <c r="B97" s="8"/>
      <c r="C97" s="8"/>
      <c r="D97" s="8"/>
      <c r="E97" s="8"/>
      <c r="F97" s="8"/>
    </row>
    <row r="98">
      <c r="B98" s="8"/>
      <c r="C98" s="8"/>
      <c r="D98" s="8"/>
      <c r="E98" s="8"/>
      <c r="F98" s="8"/>
    </row>
    <row r="99">
      <c r="B99" s="8"/>
      <c r="C99" s="8"/>
      <c r="D99" s="8"/>
      <c r="E99" s="8"/>
      <c r="F99" s="8"/>
    </row>
    <row r="100">
      <c r="B100" s="8"/>
      <c r="C100" s="8"/>
      <c r="D100" s="8"/>
      <c r="E100" s="8"/>
      <c r="F100" s="8"/>
    </row>
    <row r="101">
      <c r="B101" s="8"/>
      <c r="C101" s="8"/>
      <c r="D101" s="8"/>
      <c r="E101" s="8"/>
      <c r="F101" s="8"/>
    </row>
    <row r="102">
      <c r="B102" s="8"/>
      <c r="C102" s="8"/>
      <c r="D102" s="8"/>
      <c r="E102" s="8"/>
      <c r="F102" s="8"/>
    </row>
    <row r="103">
      <c r="B103" s="8"/>
      <c r="C103" s="8"/>
      <c r="D103" s="8"/>
      <c r="E103" s="8"/>
      <c r="F103" s="8"/>
    </row>
    <row r="104">
      <c r="B104" s="8"/>
      <c r="C104" s="8"/>
      <c r="D104" s="8"/>
      <c r="E104" s="8"/>
      <c r="F104" s="8"/>
    </row>
    <row r="105">
      <c r="B105" s="8"/>
      <c r="C105" s="8"/>
      <c r="D105" s="8"/>
      <c r="E105" s="8"/>
      <c r="F105" s="8"/>
    </row>
    <row r="106">
      <c r="B106" s="8"/>
      <c r="C106" s="8"/>
      <c r="D106" s="8"/>
      <c r="E106" s="8"/>
      <c r="F106" s="8"/>
    </row>
    <row r="107">
      <c r="B107" s="8"/>
      <c r="C107" s="8"/>
      <c r="D107" s="8"/>
      <c r="E107" s="8"/>
      <c r="F107" s="8"/>
    </row>
    <row r="108">
      <c r="B108" s="8"/>
      <c r="C108" s="8"/>
      <c r="D108" s="8"/>
      <c r="E108" s="8"/>
      <c r="F108" s="8"/>
    </row>
    <row r="109">
      <c r="B109" s="8"/>
      <c r="C109" s="8"/>
      <c r="D109" s="8"/>
      <c r="E109" s="8"/>
      <c r="F109" s="8"/>
    </row>
    <row r="110">
      <c r="B110" s="8"/>
      <c r="C110" s="8"/>
      <c r="D110" s="8"/>
      <c r="E110" s="8"/>
      <c r="F110" s="8"/>
    </row>
    <row r="111">
      <c r="B111" s="8"/>
      <c r="C111" s="8"/>
      <c r="D111" s="8"/>
      <c r="E111" s="8"/>
      <c r="F111" s="8"/>
    </row>
    <row r="112">
      <c r="B112" s="8"/>
      <c r="C112" s="8"/>
      <c r="D112" s="8"/>
      <c r="E112" s="8"/>
      <c r="F112" s="8"/>
    </row>
    <row r="113">
      <c r="B113" s="8"/>
      <c r="C113" s="8"/>
      <c r="D113" s="8"/>
      <c r="E113" s="8"/>
      <c r="F113" s="8"/>
    </row>
    <row r="114">
      <c r="B114" s="8"/>
      <c r="C114" s="8"/>
      <c r="D114" s="8"/>
      <c r="E114" s="8"/>
      <c r="F114" s="8"/>
    </row>
    <row r="115">
      <c r="B115" s="8"/>
      <c r="C115" s="8"/>
      <c r="D115" s="8"/>
      <c r="E115" s="8"/>
      <c r="F115" s="8"/>
    </row>
    <row r="116">
      <c r="B116" s="8"/>
      <c r="C116" s="8"/>
      <c r="D116" s="8"/>
      <c r="E116" s="8"/>
      <c r="F116" s="8"/>
    </row>
    <row r="117">
      <c r="B117" s="8"/>
      <c r="C117" s="8"/>
      <c r="D117" s="8"/>
      <c r="E117" s="8"/>
      <c r="F117" s="8"/>
    </row>
    <row r="118">
      <c r="B118" s="8"/>
      <c r="C118" s="8"/>
      <c r="D118" s="8"/>
      <c r="E118" s="8"/>
      <c r="F118" s="8"/>
    </row>
    <row r="119">
      <c r="B119" s="8"/>
      <c r="C119" s="8"/>
      <c r="D119" s="8"/>
      <c r="E119" s="8"/>
      <c r="F119" s="8"/>
    </row>
    <row r="120">
      <c r="B120" s="8"/>
      <c r="C120" s="8"/>
      <c r="D120" s="8"/>
      <c r="E120" s="8"/>
      <c r="F120" s="8"/>
    </row>
    <row r="121">
      <c r="B121" s="8"/>
      <c r="C121" s="8"/>
      <c r="D121" s="8"/>
      <c r="E121" s="8"/>
      <c r="F121" s="8"/>
    </row>
    <row r="122">
      <c r="B122" s="8"/>
      <c r="C122" s="8"/>
      <c r="D122" s="8"/>
      <c r="E122" s="8"/>
      <c r="F122" s="8"/>
    </row>
    <row r="123">
      <c r="B123" s="8"/>
      <c r="C123" s="8"/>
      <c r="D123" s="8"/>
      <c r="E123" s="8"/>
      <c r="F123" s="8"/>
    </row>
    <row r="124">
      <c r="B124" s="8"/>
      <c r="C124" s="8"/>
      <c r="D124" s="8"/>
      <c r="E124" s="8"/>
      <c r="F124" s="8"/>
    </row>
    <row r="125">
      <c r="B125" s="8"/>
      <c r="C125" s="8"/>
      <c r="D125" s="8"/>
      <c r="E125" s="8"/>
      <c r="F125" s="8"/>
    </row>
    <row r="126">
      <c r="B126" s="8"/>
      <c r="C126" s="8"/>
      <c r="D126" s="8"/>
      <c r="E126" s="8"/>
      <c r="F126" s="8"/>
    </row>
    <row r="127">
      <c r="B127" s="8"/>
      <c r="C127" s="8"/>
      <c r="D127" s="8"/>
      <c r="E127" s="8"/>
      <c r="F127" s="8"/>
    </row>
    <row r="128">
      <c r="B128" s="8"/>
      <c r="C128" s="8"/>
      <c r="D128" s="8"/>
      <c r="E128" s="8"/>
      <c r="F128" s="8"/>
    </row>
    <row r="129">
      <c r="B129" s="8"/>
      <c r="C129" s="8"/>
      <c r="D129" s="8"/>
      <c r="E129" s="8"/>
      <c r="F129" s="8"/>
    </row>
    <row r="130">
      <c r="B130" s="8"/>
      <c r="C130" s="8"/>
      <c r="D130" s="8"/>
      <c r="E130" s="8"/>
      <c r="F130" s="8"/>
    </row>
    <row r="131">
      <c r="B131" s="8"/>
      <c r="C131" s="8"/>
      <c r="D131" s="8"/>
      <c r="E131" s="8"/>
      <c r="F131" s="8"/>
    </row>
    <row r="132">
      <c r="B132" s="8"/>
      <c r="C132" s="8"/>
      <c r="D132" s="8"/>
      <c r="E132" s="8"/>
      <c r="F132" s="8"/>
    </row>
    <row r="133">
      <c r="B133" s="8"/>
      <c r="C133" s="8"/>
      <c r="D133" s="8"/>
      <c r="E133" s="8"/>
      <c r="F133" s="8"/>
    </row>
    <row r="134">
      <c r="B134" s="8"/>
      <c r="C134" s="8"/>
      <c r="D134" s="8"/>
      <c r="E134" s="8"/>
      <c r="F134" s="8"/>
    </row>
    <row r="135">
      <c r="B135" s="8"/>
      <c r="C135" s="8"/>
      <c r="D135" s="8"/>
      <c r="E135" s="8"/>
      <c r="F135" s="8"/>
    </row>
    <row r="136">
      <c r="B136" s="8"/>
      <c r="C136" s="8"/>
      <c r="D136" s="8"/>
      <c r="E136" s="8"/>
      <c r="F136" s="8"/>
    </row>
    <row r="137">
      <c r="B137" s="8"/>
      <c r="C137" s="8"/>
      <c r="D137" s="8"/>
      <c r="E137" s="8"/>
      <c r="F137" s="8"/>
    </row>
    <row r="138">
      <c r="B138" s="8"/>
      <c r="C138" s="8"/>
      <c r="D138" s="8"/>
      <c r="E138" s="8"/>
      <c r="F138" s="8"/>
    </row>
    <row r="139">
      <c r="B139" s="8"/>
      <c r="C139" s="8"/>
      <c r="D139" s="8"/>
      <c r="E139" s="8"/>
      <c r="F139" s="8"/>
    </row>
    <row r="140">
      <c r="B140" s="8"/>
      <c r="C140" s="8"/>
      <c r="D140" s="8"/>
      <c r="E140" s="8"/>
      <c r="F140" s="8"/>
    </row>
    <row r="141">
      <c r="B141" s="8"/>
      <c r="C141" s="8"/>
      <c r="D141" s="8"/>
      <c r="E141" s="8"/>
      <c r="F141" s="8"/>
    </row>
    <row r="142">
      <c r="B142" s="8"/>
      <c r="C142" s="8"/>
      <c r="D142" s="8"/>
      <c r="E142" s="8"/>
      <c r="F142" s="8"/>
    </row>
    <row r="143">
      <c r="B143" s="8"/>
      <c r="C143" s="8"/>
      <c r="D143" s="8"/>
      <c r="E143" s="8"/>
      <c r="F143" s="8"/>
    </row>
    <row r="144">
      <c r="B144" s="8"/>
      <c r="C144" s="8"/>
      <c r="D144" s="8"/>
      <c r="E144" s="8"/>
      <c r="F144" s="8"/>
    </row>
    <row r="145">
      <c r="B145" s="8"/>
      <c r="C145" s="8"/>
      <c r="D145" s="8"/>
      <c r="E145" s="8"/>
      <c r="F145" s="8"/>
    </row>
    <row r="146">
      <c r="B146" s="8"/>
      <c r="C146" s="8"/>
      <c r="D146" s="8"/>
      <c r="E146" s="8"/>
      <c r="F146" s="8"/>
    </row>
    <row r="147">
      <c r="B147" s="8"/>
      <c r="C147" s="8"/>
      <c r="D147" s="8"/>
      <c r="E147" s="8"/>
      <c r="F147" s="8"/>
    </row>
    <row r="148">
      <c r="B148" s="8"/>
      <c r="C148" s="8"/>
      <c r="D148" s="8"/>
      <c r="E148" s="8"/>
      <c r="F148" s="8"/>
    </row>
    <row r="149">
      <c r="B149" s="8"/>
      <c r="C149" s="8"/>
      <c r="D149" s="8"/>
      <c r="E149" s="8"/>
      <c r="F149" s="8"/>
    </row>
    <row r="150">
      <c r="B150" s="8"/>
      <c r="C150" s="8"/>
      <c r="D150" s="8"/>
      <c r="E150" s="8"/>
      <c r="F150" s="8"/>
    </row>
    <row r="151">
      <c r="B151" s="8"/>
      <c r="C151" s="8"/>
      <c r="D151" s="8"/>
      <c r="E151" s="8"/>
      <c r="F151" s="8"/>
    </row>
    <row r="152">
      <c r="B152" s="8"/>
      <c r="C152" s="8"/>
      <c r="D152" s="8"/>
      <c r="E152" s="8"/>
      <c r="F152" s="8"/>
    </row>
    <row r="153">
      <c r="B153" s="8"/>
      <c r="C153" s="8"/>
      <c r="D153" s="8"/>
      <c r="E153" s="8"/>
      <c r="F153" s="8"/>
    </row>
    <row r="154">
      <c r="B154" s="8"/>
      <c r="C154" s="8"/>
      <c r="D154" s="8"/>
      <c r="E154" s="8"/>
      <c r="F154" s="8"/>
    </row>
    <row r="155">
      <c r="B155" s="8"/>
      <c r="C155" s="8"/>
      <c r="D155" s="8"/>
      <c r="E155" s="8"/>
      <c r="F155" s="8"/>
    </row>
    <row r="156">
      <c r="B156" s="8"/>
      <c r="C156" s="8"/>
      <c r="D156" s="8"/>
      <c r="E156" s="8"/>
      <c r="F156" s="8"/>
    </row>
    <row r="157">
      <c r="B157" s="8"/>
      <c r="C157" s="8"/>
      <c r="D157" s="8"/>
      <c r="E157" s="8"/>
      <c r="F157" s="8"/>
    </row>
    <row r="158">
      <c r="B158" s="8"/>
      <c r="C158" s="8"/>
      <c r="D158" s="8"/>
      <c r="E158" s="8"/>
      <c r="F158" s="8"/>
    </row>
    <row r="159">
      <c r="B159" s="8"/>
      <c r="C159" s="8"/>
      <c r="D159" s="8"/>
      <c r="E159" s="8"/>
      <c r="F159" s="8"/>
    </row>
    <row r="160">
      <c r="B160" s="8"/>
      <c r="C160" s="8"/>
      <c r="D160" s="8"/>
      <c r="E160" s="8"/>
      <c r="F160" s="8"/>
    </row>
    <row r="161">
      <c r="B161" s="8"/>
      <c r="C161" s="8"/>
      <c r="D161" s="8"/>
      <c r="E161" s="8"/>
      <c r="F161" s="8"/>
    </row>
    <row r="162">
      <c r="B162" s="8"/>
      <c r="C162" s="8"/>
      <c r="D162" s="8"/>
      <c r="E162" s="8"/>
      <c r="F162" s="8"/>
    </row>
    <row r="163">
      <c r="B163" s="8"/>
      <c r="C163" s="8"/>
      <c r="D163" s="8"/>
      <c r="E163" s="8"/>
      <c r="F163" s="8"/>
    </row>
    <row r="164">
      <c r="B164" s="8"/>
      <c r="C164" s="8"/>
      <c r="D164" s="8"/>
      <c r="E164" s="8"/>
      <c r="F164" s="8"/>
    </row>
    <row r="165">
      <c r="B165" s="8"/>
      <c r="C165" s="8"/>
      <c r="D165" s="8"/>
      <c r="E165" s="8"/>
      <c r="F165" s="8"/>
    </row>
    <row r="166">
      <c r="B166" s="8"/>
      <c r="C166" s="8"/>
      <c r="D166" s="8"/>
      <c r="E166" s="8"/>
      <c r="F166" s="8"/>
    </row>
    <row r="167">
      <c r="B167" s="8"/>
      <c r="C167" s="8"/>
      <c r="D167" s="8"/>
      <c r="E167" s="8"/>
      <c r="F167" s="8"/>
    </row>
    <row r="168">
      <c r="B168" s="8"/>
      <c r="C168" s="8"/>
      <c r="D168" s="8"/>
      <c r="E168" s="8"/>
      <c r="F168" s="8"/>
    </row>
    <row r="169">
      <c r="B169" s="8"/>
      <c r="C169" s="8"/>
      <c r="D169" s="8"/>
      <c r="E169" s="8"/>
      <c r="F169" s="8"/>
    </row>
    <row r="170">
      <c r="B170" s="8"/>
      <c r="C170" s="8"/>
      <c r="D170" s="8"/>
      <c r="E170" s="8"/>
      <c r="F170" s="8"/>
    </row>
    <row r="171">
      <c r="B171" s="8"/>
      <c r="C171" s="8"/>
      <c r="D171" s="8"/>
      <c r="E171" s="8"/>
      <c r="F171" s="8"/>
    </row>
    <row r="172">
      <c r="B172" s="8"/>
      <c r="C172" s="8"/>
      <c r="D172" s="8"/>
      <c r="E172" s="8"/>
      <c r="F172" s="8"/>
    </row>
    <row r="173">
      <c r="B173" s="8"/>
      <c r="C173" s="8"/>
      <c r="D173" s="8"/>
      <c r="E173" s="8"/>
      <c r="F173" s="8"/>
    </row>
    <row r="174">
      <c r="B174" s="8"/>
      <c r="C174" s="8"/>
      <c r="D174" s="8"/>
      <c r="E174" s="8"/>
      <c r="F174" s="8"/>
    </row>
    <row r="175">
      <c r="B175" s="8"/>
      <c r="C175" s="8"/>
      <c r="D175" s="8"/>
      <c r="E175" s="8"/>
      <c r="F175" s="8"/>
    </row>
    <row r="176">
      <c r="B176" s="8"/>
      <c r="C176" s="8"/>
      <c r="D176" s="8"/>
      <c r="E176" s="8"/>
      <c r="F176" s="8"/>
    </row>
    <row r="177">
      <c r="B177" s="8"/>
      <c r="C177" s="8"/>
      <c r="D177" s="8"/>
      <c r="E177" s="8"/>
      <c r="F177" s="8"/>
    </row>
    <row r="178">
      <c r="B178" s="8"/>
      <c r="C178" s="8"/>
      <c r="D178" s="8"/>
      <c r="E178" s="8"/>
      <c r="F178" s="8"/>
    </row>
    <row r="179">
      <c r="B179" s="8"/>
      <c r="C179" s="8"/>
      <c r="D179" s="8"/>
      <c r="E179" s="8"/>
      <c r="F179" s="8"/>
    </row>
    <row r="180">
      <c r="B180" s="8"/>
      <c r="C180" s="8"/>
      <c r="D180" s="8"/>
      <c r="E180" s="8"/>
      <c r="F180" s="8"/>
    </row>
    <row r="181">
      <c r="B181" s="8"/>
      <c r="C181" s="8"/>
      <c r="D181" s="8"/>
      <c r="E181" s="8"/>
      <c r="F181" s="8"/>
    </row>
    <row r="182">
      <c r="B182" s="8"/>
      <c r="C182" s="8"/>
      <c r="D182" s="8"/>
      <c r="E182" s="8"/>
      <c r="F182" s="8"/>
    </row>
    <row r="183">
      <c r="B183" s="8"/>
      <c r="C183" s="8"/>
      <c r="D183" s="8"/>
      <c r="E183" s="8"/>
      <c r="F183" s="8"/>
    </row>
    <row r="184">
      <c r="B184" s="8"/>
      <c r="C184" s="8"/>
      <c r="D184" s="8"/>
      <c r="E184" s="8"/>
      <c r="F184" s="8"/>
    </row>
    <row r="185">
      <c r="B185" s="8"/>
      <c r="C185" s="8"/>
      <c r="D185" s="8"/>
      <c r="E185" s="8"/>
      <c r="F185" s="8"/>
    </row>
    <row r="186">
      <c r="B186" s="8"/>
      <c r="C186" s="8"/>
      <c r="D186" s="8"/>
      <c r="E186" s="8"/>
      <c r="F186" s="8"/>
    </row>
    <row r="187">
      <c r="B187" s="8"/>
      <c r="C187" s="8"/>
      <c r="D187" s="8"/>
      <c r="E187" s="8"/>
      <c r="F187" s="8"/>
    </row>
    <row r="188">
      <c r="B188" s="8"/>
      <c r="C188" s="8"/>
      <c r="D188" s="8"/>
      <c r="E188" s="8"/>
      <c r="F188" s="8"/>
    </row>
    <row r="189">
      <c r="B189" s="8"/>
      <c r="C189" s="8"/>
      <c r="D189" s="8"/>
      <c r="E189" s="8"/>
      <c r="F189" s="8"/>
    </row>
    <row r="190">
      <c r="B190" s="8"/>
      <c r="C190" s="8"/>
      <c r="D190" s="8"/>
      <c r="E190" s="8"/>
      <c r="F190" s="8"/>
    </row>
    <row r="191">
      <c r="B191" s="8"/>
      <c r="C191" s="8"/>
      <c r="D191" s="8"/>
      <c r="E191" s="8"/>
      <c r="F191" s="8"/>
    </row>
    <row r="192">
      <c r="B192" s="8"/>
      <c r="C192" s="8"/>
      <c r="D192" s="8"/>
      <c r="E192" s="8"/>
      <c r="F192" s="8"/>
    </row>
    <row r="193">
      <c r="B193" s="8"/>
      <c r="C193" s="8"/>
      <c r="D193" s="8"/>
      <c r="E193" s="8"/>
      <c r="F193" s="8"/>
    </row>
    <row r="194">
      <c r="B194" s="8"/>
      <c r="C194" s="8"/>
      <c r="D194" s="8"/>
      <c r="E194" s="8"/>
      <c r="F194" s="8"/>
    </row>
    <row r="195">
      <c r="B195" s="8"/>
      <c r="C195" s="8"/>
      <c r="D195" s="8"/>
      <c r="E195" s="8"/>
      <c r="F195" s="8"/>
    </row>
    <row r="196">
      <c r="B196" s="8"/>
      <c r="C196" s="8"/>
      <c r="D196" s="8"/>
      <c r="E196" s="8"/>
      <c r="F196" s="8"/>
    </row>
    <row r="197">
      <c r="B197" s="8"/>
      <c r="C197" s="8"/>
      <c r="D197" s="8"/>
      <c r="E197" s="8"/>
      <c r="F197" s="8"/>
    </row>
    <row r="198">
      <c r="B198" s="8"/>
      <c r="C198" s="8"/>
      <c r="D198" s="8"/>
      <c r="E198" s="8"/>
      <c r="F198" s="8"/>
    </row>
    <row r="199">
      <c r="B199" s="8"/>
      <c r="C199" s="8"/>
      <c r="D199" s="8"/>
      <c r="E199" s="8"/>
      <c r="F199" s="8"/>
    </row>
    <row r="200">
      <c r="B200" s="8"/>
      <c r="C200" s="8"/>
      <c r="D200" s="8"/>
      <c r="E200" s="8"/>
      <c r="F200" s="8"/>
    </row>
    <row r="201">
      <c r="B201" s="8"/>
      <c r="C201" s="8"/>
      <c r="D201" s="8"/>
      <c r="E201" s="8"/>
      <c r="F201" s="8"/>
    </row>
    <row r="202">
      <c r="B202" s="8"/>
      <c r="C202" s="8"/>
      <c r="D202" s="8"/>
      <c r="E202" s="8"/>
      <c r="F202" s="8"/>
    </row>
    <row r="203">
      <c r="B203" s="8"/>
      <c r="C203" s="8"/>
      <c r="D203" s="8"/>
      <c r="E203" s="8"/>
      <c r="F203" s="8"/>
    </row>
    <row r="204">
      <c r="B204" s="8"/>
      <c r="C204" s="8"/>
      <c r="D204" s="8"/>
      <c r="E204" s="8"/>
      <c r="F204" s="8"/>
    </row>
    <row r="205">
      <c r="B205" s="8"/>
      <c r="C205" s="8"/>
      <c r="D205" s="8"/>
      <c r="E205" s="8"/>
      <c r="F205" s="8"/>
    </row>
    <row r="206">
      <c r="B206" s="8"/>
      <c r="C206" s="8"/>
      <c r="D206" s="8"/>
      <c r="E206" s="8"/>
      <c r="F206" s="8"/>
    </row>
    <row r="207">
      <c r="B207" s="8"/>
      <c r="C207" s="8"/>
      <c r="D207" s="8"/>
      <c r="E207" s="8"/>
      <c r="F207" s="8"/>
    </row>
    <row r="208">
      <c r="B208" s="8"/>
      <c r="C208" s="8"/>
      <c r="D208" s="8"/>
      <c r="E208" s="8"/>
      <c r="F208" s="8"/>
    </row>
    <row r="209">
      <c r="B209" s="8"/>
      <c r="C209" s="8"/>
      <c r="D209" s="8"/>
      <c r="E209" s="8"/>
      <c r="F209" s="8"/>
    </row>
    <row r="210">
      <c r="B210" s="8"/>
      <c r="C210" s="8"/>
      <c r="D210" s="8"/>
      <c r="E210" s="8"/>
      <c r="F210" s="8"/>
    </row>
    <row r="211">
      <c r="B211" s="8"/>
      <c r="C211" s="8"/>
      <c r="D211" s="8"/>
      <c r="E211" s="8"/>
      <c r="F211" s="8"/>
    </row>
    <row r="212">
      <c r="B212" s="8"/>
      <c r="C212" s="8"/>
      <c r="D212" s="8"/>
      <c r="E212" s="8"/>
      <c r="F212" s="8"/>
    </row>
    <row r="213">
      <c r="B213" s="8"/>
      <c r="C213" s="8"/>
      <c r="D213" s="8"/>
      <c r="E213" s="8"/>
      <c r="F213" s="8"/>
    </row>
    <row r="214">
      <c r="B214" s="8"/>
      <c r="C214" s="8"/>
      <c r="D214" s="8"/>
      <c r="E214" s="8"/>
      <c r="F214" s="8"/>
    </row>
    <row r="215">
      <c r="B215" s="8"/>
      <c r="C215" s="8"/>
      <c r="D215" s="8"/>
      <c r="E215" s="8"/>
      <c r="F215" s="8"/>
    </row>
    <row r="216">
      <c r="B216" s="8"/>
      <c r="C216" s="8"/>
      <c r="D216" s="8"/>
      <c r="E216" s="8"/>
      <c r="F216" s="8"/>
    </row>
    <row r="217">
      <c r="B217" s="8"/>
      <c r="C217" s="8"/>
      <c r="D217" s="8"/>
      <c r="E217" s="8"/>
      <c r="F217" s="8"/>
    </row>
    <row r="218">
      <c r="B218" s="8"/>
      <c r="C218" s="8"/>
      <c r="D218" s="8"/>
      <c r="E218" s="8"/>
      <c r="F218" s="8"/>
    </row>
    <row r="219">
      <c r="B219" s="8"/>
      <c r="C219" s="8"/>
      <c r="D219" s="8"/>
      <c r="E219" s="8"/>
      <c r="F219" s="8"/>
    </row>
    <row r="220">
      <c r="B220" s="8"/>
      <c r="C220" s="8"/>
      <c r="D220" s="8"/>
      <c r="E220" s="8"/>
      <c r="F220" s="8"/>
    </row>
    <row r="221">
      <c r="B221" s="8"/>
      <c r="C221" s="8"/>
      <c r="D221" s="8"/>
      <c r="E221" s="8"/>
      <c r="F221" s="8"/>
    </row>
    <row r="222">
      <c r="B222" s="8"/>
      <c r="C222" s="8"/>
      <c r="D222" s="8"/>
      <c r="E222" s="8"/>
      <c r="F222" s="8"/>
    </row>
    <row r="223">
      <c r="B223" s="8"/>
      <c r="C223" s="8"/>
      <c r="D223" s="8"/>
      <c r="E223" s="8"/>
      <c r="F223" s="8"/>
    </row>
    <row r="224">
      <c r="B224" s="8"/>
      <c r="C224" s="8"/>
      <c r="D224" s="8"/>
      <c r="E224" s="8"/>
      <c r="F224" s="8"/>
    </row>
    <row r="225">
      <c r="B225" s="8"/>
      <c r="C225" s="8"/>
      <c r="D225" s="8"/>
      <c r="E225" s="8"/>
      <c r="F225" s="8"/>
    </row>
    <row r="226">
      <c r="B226" s="8"/>
      <c r="C226" s="8"/>
      <c r="D226" s="8"/>
      <c r="E226" s="8"/>
      <c r="F226" s="8"/>
    </row>
    <row r="227">
      <c r="B227" s="8"/>
      <c r="C227" s="8"/>
      <c r="D227" s="8"/>
      <c r="E227" s="8"/>
      <c r="F227" s="8"/>
    </row>
    <row r="228">
      <c r="B228" s="8"/>
      <c r="C228" s="8"/>
      <c r="D228" s="8"/>
      <c r="E228" s="8"/>
      <c r="F228" s="8"/>
    </row>
    <row r="229">
      <c r="B229" s="8"/>
      <c r="C229" s="8"/>
      <c r="D229" s="8"/>
      <c r="E229" s="8"/>
      <c r="F229" s="8"/>
    </row>
    <row r="230">
      <c r="B230" s="8"/>
      <c r="C230" s="8"/>
      <c r="D230" s="8"/>
      <c r="E230" s="8"/>
      <c r="F230" s="8"/>
    </row>
    <row r="231">
      <c r="B231" s="8"/>
      <c r="C231" s="8"/>
      <c r="D231" s="8"/>
      <c r="E231" s="8"/>
      <c r="F231" s="8"/>
    </row>
    <row r="232">
      <c r="B232" s="8"/>
      <c r="C232" s="8"/>
      <c r="D232" s="8"/>
      <c r="E232" s="8"/>
      <c r="F232" s="8"/>
    </row>
    <row r="233">
      <c r="B233" s="8"/>
      <c r="C233" s="8"/>
      <c r="D233" s="8"/>
      <c r="E233" s="8"/>
      <c r="F233" s="8"/>
    </row>
    <row r="234">
      <c r="B234" s="8"/>
      <c r="C234" s="8"/>
      <c r="D234" s="8"/>
      <c r="E234" s="8"/>
      <c r="F234" s="8"/>
    </row>
    <row r="235">
      <c r="B235" s="8"/>
      <c r="C235" s="8"/>
      <c r="D235" s="8"/>
      <c r="E235" s="8"/>
      <c r="F235" s="8"/>
    </row>
    <row r="236">
      <c r="B236" s="8"/>
      <c r="C236" s="8"/>
      <c r="D236" s="8"/>
      <c r="E236" s="8"/>
      <c r="F236" s="8"/>
    </row>
    <row r="237">
      <c r="B237" s="8"/>
      <c r="C237" s="8"/>
      <c r="D237" s="8"/>
      <c r="E237" s="8"/>
      <c r="F237" s="8"/>
    </row>
    <row r="238">
      <c r="B238" s="8"/>
      <c r="C238" s="8"/>
      <c r="D238" s="8"/>
      <c r="E238" s="8"/>
      <c r="F238" s="8"/>
    </row>
    <row r="239">
      <c r="B239" s="8"/>
      <c r="C239" s="8"/>
      <c r="D239" s="8"/>
      <c r="E239" s="8"/>
      <c r="F239" s="8"/>
    </row>
    <row r="240">
      <c r="B240" s="8"/>
      <c r="C240" s="8"/>
      <c r="D240" s="8"/>
      <c r="E240" s="8"/>
      <c r="F240" s="8"/>
    </row>
    <row r="241">
      <c r="B241" s="8"/>
      <c r="C241" s="8"/>
      <c r="D241" s="8"/>
      <c r="E241" s="8"/>
      <c r="F241" s="8"/>
    </row>
    <row r="242">
      <c r="B242" s="8"/>
      <c r="C242" s="8"/>
      <c r="D242" s="8"/>
      <c r="E242" s="8"/>
      <c r="F242" s="8"/>
    </row>
    <row r="243">
      <c r="B243" s="8"/>
      <c r="C243" s="8"/>
      <c r="D243" s="8"/>
      <c r="E243" s="8"/>
      <c r="F243" s="8"/>
    </row>
    <row r="244">
      <c r="B244" s="8"/>
      <c r="C244" s="8"/>
      <c r="D244" s="8"/>
      <c r="E244" s="8"/>
      <c r="F244" s="8"/>
    </row>
    <row r="245">
      <c r="B245" s="8"/>
      <c r="C245" s="8"/>
      <c r="D245" s="8"/>
      <c r="E245" s="8"/>
      <c r="F245" s="8"/>
    </row>
    <row r="246">
      <c r="B246" s="8"/>
      <c r="C246" s="8"/>
      <c r="D246" s="8"/>
      <c r="E246" s="8"/>
      <c r="F246" s="8"/>
    </row>
    <row r="247">
      <c r="B247" s="8"/>
      <c r="C247" s="8"/>
      <c r="D247" s="8"/>
      <c r="E247" s="8"/>
      <c r="F247" s="8"/>
    </row>
    <row r="248">
      <c r="B248" s="8"/>
      <c r="C248" s="8"/>
      <c r="D248" s="8"/>
      <c r="E248" s="8"/>
      <c r="F248" s="8"/>
    </row>
    <row r="249">
      <c r="B249" s="8"/>
      <c r="C249" s="8"/>
      <c r="D249" s="8"/>
      <c r="E249" s="8"/>
      <c r="F249" s="8"/>
    </row>
    <row r="250">
      <c r="B250" s="8"/>
      <c r="C250" s="8"/>
      <c r="D250" s="8"/>
      <c r="E250" s="8"/>
      <c r="F250" s="8"/>
    </row>
    <row r="251">
      <c r="B251" s="8"/>
      <c r="C251" s="8"/>
      <c r="D251" s="8"/>
      <c r="E251" s="8"/>
      <c r="F251" s="8"/>
    </row>
    <row r="252">
      <c r="B252" s="8"/>
      <c r="C252" s="8"/>
      <c r="D252" s="8"/>
      <c r="E252" s="8"/>
      <c r="F252" s="8"/>
    </row>
    <row r="253">
      <c r="B253" s="8"/>
      <c r="C253" s="8"/>
      <c r="D253" s="8"/>
      <c r="E253" s="8"/>
      <c r="F253" s="8"/>
    </row>
    <row r="254">
      <c r="B254" s="8"/>
      <c r="C254" s="8"/>
      <c r="D254" s="8"/>
      <c r="E254" s="8"/>
      <c r="F254" s="8"/>
    </row>
    <row r="255">
      <c r="B255" s="8"/>
      <c r="C255" s="8"/>
      <c r="D255" s="8"/>
      <c r="E255" s="8"/>
      <c r="F255" s="8"/>
    </row>
    <row r="256">
      <c r="B256" s="8"/>
      <c r="C256" s="8"/>
      <c r="D256" s="8"/>
      <c r="E256" s="8"/>
      <c r="F256" s="8"/>
    </row>
    <row r="257">
      <c r="B257" s="8"/>
      <c r="C257" s="8"/>
      <c r="D257" s="8"/>
      <c r="E257" s="8"/>
      <c r="F257" s="8"/>
    </row>
    <row r="258">
      <c r="B258" s="8"/>
      <c r="C258" s="8"/>
      <c r="D258" s="8"/>
      <c r="E258" s="8"/>
      <c r="F258" s="8"/>
    </row>
    <row r="259">
      <c r="B259" s="8"/>
      <c r="C259" s="8"/>
      <c r="D259" s="8"/>
      <c r="E259" s="8"/>
      <c r="F259" s="8"/>
    </row>
    <row r="260">
      <c r="B260" s="8"/>
      <c r="C260" s="8"/>
      <c r="D260" s="8"/>
      <c r="E260" s="8"/>
      <c r="F260" s="8"/>
    </row>
    <row r="261">
      <c r="B261" s="8"/>
      <c r="C261" s="8"/>
      <c r="D261" s="8"/>
      <c r="E261" s="8"/>
      <c r="F261" s="8"/>
    </row>
    <row r="262">
      <c r="B262" s="8"/>
      <c r="C262" s="8"/>
      <c r="D262" s="8"/>
      <c r="E262" s="8"/>
      <c r="F262" s="8"/>
    </row>
    <row r="263">
      <c r="B263" s="8"/>
      <c r="C263" s="8"/>
      <c r="D263" s="8"/>
      <c r="E263" s="8"/>
      <c r="F263" s="8"/>
    </row>
    <row r="264">
      <c r="B264" s="8"/>
      <c r="C264" s="8"/>
      <c r="D264" s="8"/>
      <c r="E264" s="8"/>
      <c r="F264" s="8"/>
    </row>
    <row r="265">
      <c r="B265" s="8"/>
      <c r="C265" s="8"/>
      <c r="D265" s="8"/>
      <c r="E265" s="8"/>
      <c r="F265" s="8"/>
    </row>
    <row r="266">
      <c r="B266" s="8"/>
      <c r="C266" s="8"/>
      <c r="D266" s="8"/>
      <c r="E266" s="8"/>
      <c r="F266" s="8"/>
    </row>
    <row r="267">
      <c r="B267" s="8"/>
      <c r="C267" s="8"/>
      <c r="D267" s="8"/>
      <c r="E267" s="8"/>
      <c r="F267" s="8"/>
    </row>
    <row r="268">
      <c r="B268" s="8"/>
      <c r="C268" s="8"/>
      <c r="D268" s="8"/>
      <c r="E268" s="8"/>
      <c r="F268" s="8"/>
    </row>
    <row r="269">
      <c r="B269" s="8"/>
      <c r="C269" s="8"/>
      <c r="D269" s="8"/>
      <c r="E269" s="8"/>
      <c r="F269" s="8"/>
    </row>
    <row r="270">
      <c r="B270" s="8"/>
      <c r="C270" s="8"/>
      <c r="D270" s="8"/>
      <c r="E270" s="8"/>
      <c r="F270" s="8"/>
    </row>
    <row r="271">
      <c r="B271" s="8"/>
      <c r="C271" s="8"/>
      <c r="D271" s="8"/>
      <c r="E271" s="8"/>
      <c r="F271" s="8"/>
    </row>
    <row r="272">
      <c r="B272" s="8"/>
      <c r="C272" s="8"/>
      <c r="D272" s="8"/>
      <c r="E272" s="8"/>
      <c r="F272" s="8"/>
    </row>
    <row r="273">
      <c r="B273" s="8"/>
      <c r="C273" s="8"/>
      <c r="D273" s="8"/>
      <c r="E273" s="8"/>
      <c r="F273" s="8"/>
    </row>
    <row r="274">
      <c r="B274" s="8"/>
      <c r="C274" s="8"/>
      <c r="D274" s="8"/>
      <c r="E274" s="8"/>
      <c r="F274" s="8"/>
    </row>
    <row r="275">
      <c r="B275" s="8"/>
      <c r="C275" s="8"/>
      <c r="D275" s="8"/>
      <c r="E275" s="8"/>
      <c r="F275" s="8"/>
    </row>
    <row r="276">
      <c r="B276" s="8"/>
      <c r="C276" s="8"/>
      <c r="D276" s="8"/>
      <c r="E276" s="8"/>
      <c r="F276" s="8"/>
    </row>
    <row r="277">
      <c r="B277" s="8"/>
      <c r="C277" s="8"/>
      <c r="D277" s="8"/>
      <c r="E277" s="8"/>
      <c r="F277" s="8"/>
    </row>
    <row r="278">
      <c r="B278" s="8"/>
      <c r="C278" s="8"/>
      <c r="D278" s="8"/>
      <c r="E278" s="8"/>
      <c r="F278" s="8"/>
    </row>
    <row r="279">
      <c r="B279" s="8"/>
      <c r="C279" s="8"/>
      <c r="D279" s="8"/>
      <c r="E279" s="8"/>
      <c r="F279" s="8"/>
    </row>
    <row r="280">
      <c r="B280" s="8"/>
      <c r="C280" s="8"/>
      <c r="D280" s="8"/>
      <c r="E280" s="8"/>
      <c r="F280" s="8"/>
    </row>
    <row r="281">
      <c r="B281" s="8"/>
      <c r="C281" s="8"/>
      <c r="D281" s="8"/>
      <c r="E281" s="8"/>
      <c r="F281" s="8"/>
    </row>
    <row r="282">
      <c r="B282" s="8"/>
      <c r="C282" s="8"/>
      <c r="D282" s="8"/>
      <c r="E282" s="8"/>
      <c r="F282" s="8"/>
    </row>
    <row r="283">
      <c r="B283" s="8"/>
      <c r="C283" s="8"/>
      <c r="D283" s="8"/>
      <c r="E283" s="8"/>
      <c r="F283" s="8"/>
    </row>
    <row r="284">
      <c r="B284" s="8"/>
      <c r="C284" s="8"/>
      <c r="D284" s="8"/>
      <c r="E284" s="8"/>
      <c r="F284" s="8"/>
    </row>
    <row r="285">
      <c r="B285" s="8"/>
      <c r="C285" s="8"/>
      <c r="D285" s="8"/>
      <c r="E285" s="8"/>
      <c r="F285" s="8"/>
    </row>
    <row r="286">
      <c r="B286" s="8"/>
      <c r="C286" s="8"/>
      <c r="D286" s="8"/>
      <c r="E286" s="8"/>
      <c r="F286" s="8"/>
    </row>
    <row r="287">
      <c r="B287" s="8"/>
      <c r="C287" s="8"/>
      <c r="D287" s="8"/>
      <c r="E287" s="8"/>
      <c r="F287" s="8"/>
    </row>
    <row r="288">
      <c r="B288" s="8"/>
      <c r="C288" s="8"/>
      <c r="D288" s="8"/>
      <c r="E288" s="8"/>
      <c r="F288" s="8"/>
    </row>
    <row r="289">
      <c r="B289" s="8"/>
      <c r="C289" s="8"/>
      <c r="D289" s="8"/>
      <c r="E289" s="8"/>
      <c r="F289" s="8"/>
    </row>
    <row r="290">
      <c r="B290" s="8"/>
      <c r="C290" s="8"/>
      <c r="D290" s="8"/>
      <c r="E290" s="8"/>
      <c r="F290" s="8"/>
    </row>
    <row r="291">
      <c r="B291" s="8"/>
      <c r="C291" s="8"/>
      <c r="D291" s="8"/>
      <c r="E291" s="8"/>
      <c r="F291" s="8"/>
    </row>
    <row r="292">
      <c r="B292" s="8"/>
      <c r="C292" s="8"/>
      <c r="D292" s="8"/>
      <c r="E292" s="8"/>
      <c r="F292" s="8"/>
    </row>
    <row r="293">
      <c r="B293" s="8"/>
      <c r="C293" s="8"/>
      <c r="D293" s="8"/>
      <c r="E293" s="8"/>
      <c r="F293" s="8"/>
    </row>
    <row r="294">
      <c r="B294" s="8"/>
      <c r="C294" s="8"/>
      <c r="D294" s="8"/>
      <c r="E294" s="8"/>
      <c r="F294" s="8"/>
    </row>
    <row r="295">
      <c r="B295" s="8"/>
      <c r="C295" s="8"/>
      <c r="D295" s="8"/>
      <c r="E295" s="8"/>
      <c r="F295" s="8"/>
    </row>
    <row r="296">
      <c r="B296" s="8"/>
      <c r="C296" s="8"/>
      <c r="D296" s="8"/>
      <c r="E296" s="8"/>
      <c r="F296" s="8"/>
    </row>
    <row r="297">
      <c r="B297" s="8"/>
      <c r="C297" s="8"/>
      <c r="D297" s="8"/>
      <c r="E297" s="8"/>
      <c r="F297" s="8"/>
    </row>
    <row r="298">
      <c r="B298" s="8"/>
      <c r="C298" s="8"/>
      <c r="D298" s="8"/>
      <c r="E298" s="8"/>
      <c r="F298" s="8"/>
    </row>
    <row r="299">
      <c r="B299" s="8"/>
      <c r="C299" s="8"/>
      <c r="D299" s="8"/>
      <c r="E299" s="8"/>
      <c r="F299" s="8"/>
    </row>
    <row r="300">
      <c r="B300" s="8"/>
      <c r="C300" s="8"/>
      <c r="D300" s="8"/>
      <c r="E300" s="8"/>
      <c r="F300" s="8"/>
    </row>
    <row r="301">
      <c r="B301" s="8"/>
      <c r="C301" s="8"/>
      <c r="D301" s="8"/>
      <c r="E301" s="8"/>
      <c r="F301" s="8"/>
    </row>
    <row r="302">
      <c r="B302" s="8"/>
      <c r="C302" s="8"/>
      <c r="D302" s="8"/>
      <c r="E302" s="8"/>
      <c r="F302" s="8"/>
    </row>
    <row r="303">
      <c r="B303" s="8"/>
      <c r="C303" s="8"/>
      <c r="D303" s="8"/>
      <c r="E303" s="8"/>
      <c r="F303" s="8"/>
    </row>
    <row r="304">
      <c r="B304" s="8"/>
      <c r="C304" s="8"/>
      <c r="D304" s="8"/>
      <c r="E304" s="8"/>
      <c r="F304" s="8"/>
    </row>
    <row r="305">
      <c r="B305" s="8"/>
      <c r="C305" s="8"/>
      <c r="D305" s="8"/>
      <c r="E305" s="8"/>
      <c r="F305" s="8"/>
    </row>
    <row r="306">
      <c r="B306" s="8"/>
      <c r="C306" s="8"/>
      <c r="D306" s="8"/>
      <c r="E306" s="8"/>
      <c r="F306" s="8"/>
    </row>
    <row r="307">
      <c r="B307" s="8"/>
      <c r="C307" s="8"/>
      <c r="D307" s="8"/>
      <c r="E307" s="8"/>
      <c r="F307" s="8"/>
    </row>
    <row r="308">
      <c r="B308" s="8"/>
      <c r="C308" s="8"/>
      <c r="D308" s="8"/>
      <c r="E308" s="8"/>
      <c r="F308" s="8"/>
    </row>
    <row r="309">
      <c r="B309" s="8"/>
      <c r="C309" s="8"/>
      <c r="D309" s="8"/>
      <c r="E309" s="8"/>
      <c r="F309" s="8"/>
    </row>
    <row r="310">
      <c r="B310" s="8"/>
      <c r="C310" s="8"/>
      <c r="D310" s="8"/>
      <c r="E310" s="8"/>
      <c r="F310" s="8"/>
    </row>
    <row r="311">
      <c r="B311" s="8"/>
      <c r="C311" s="8"/>
      <c r="D311" s="8"/>
      <c r="E311" s="8"/>
      <c r="F311" s="8"/>
    </row>
    <row r="312">
      <c r="B312" s="8"/>
      <c r="C312" s="8"/>
      <c r="D312" s="8"/>
      <c r="E312" s="8"/>
      <c r="F312" s="8"/>
    </row>
    <row r="313">
      <c r="B313" s="8"/>
      <c r="C313" s="8"/>
      <c r="D313" s="8"/>
      <c r="E313" s="8"/>
      <c r="F313" s="8"/>
    </row>
    <row r="314">
      <c r="B314" s="8"/>
      <c r="C314" s="8"/>
      <c r="D314" s="8"/>
      <c r="E314" s="8"/>
      <c r="F314" s="8"/>
    </row>
    <row r="315">
      <c r="B315" s="8"/>
      <c r="C315" s="8"/>
      <c r="D315" s="8"/>
      <c r="E315" s="8"/>
      <c r="F315" s="8"/>
    </row>
    <row r="316">
      <c r="B316" s="8"/>
      <c r="C316" s="8"/>
      <c r="D316" s="8"/>
      <c r="E316" s="8"/>
      <c r="F316" s="8"/>
    </row>
    <row r="317">
      <c r="B317" s="8"/>
      <c r="C317" s="8"/>
      <c r="D317" s="8"/>
      <c r="E317" s="8"/>
      <c r="F317" s="8"/>
    </row>
    <row r="318">
      <c r="B318" s="8"/>
      <c r="C318" s="8"/>
      <c r="D318" s="8"/>
      <c r="E318" s="8"/>
      <c r="F318" s="8"/>
    </row>
    <row r="319">
      <c r="B319" s="8"/>
      <c r="C319" s="8"/>
      <c r="D319" s="8"/>
      <c r="E319" s="8"/>
      <c r="F319" s="8"/>
    </row>
    <row r="320">
      <c r="B320" s="8"/>
      <c r="C320" s="8"/>
      <c r="D320" s="8"/>
      <c r="E320" s="8"/>
      <c r="F320" s="8"/>
    </row>
    <row r="321">
      <c r="B321" s="8"/>
      <c r="C321" s="8"/>
      <c r="D321" s="8"/>
      <c r="E321" s="8"/>
      <c r="F321" s="8"/>
    </row>
    <row r="322">
      <c r="B322" s="8"/>
      <c r="C322" s="8"/>
      <c r="D322" s="8"/>
      <c r="E322" s="8"/>
      <c r="F322" s="8"/>
    </row>
    <row r="323">
      <c r="B323" s="8"/>
      <c r="C323" s="8"/>
      <c r="D323" s="8"/>
      <c r="E323" s="8"/>
      <c r="F323" s="8"/>
    </row>
    <row r="324">
      <c r="B324" s="8"/>
      <c r="C324" s="8"/>
      <c r="D324" s="8"/>
      <c r="E324" s="8"/>
      <c r="F324" s="8"/>
    </row>
    <row r="325">
      <c r="B325" s="8"/>
      <c r="C325" s="8"/>
      <c r="D325" s="8"/>
      <c r="E325" s="8"/>
      <c r="F325" s="8"/>
    </row>
    <row r="326">
      <c r="B326" s="8"/>
      <c r="C326" s="8"/>
      <c r="D326" s="8"/>
      <c r="E326" s="8"/>
      <c r="F326" s="8"/>
    </row>
    <row r="327">
      <c r="B327" s="8"/>
      <c r="C327" s="8"/>
      <c r="D327" s="8"/>
      <c r="E327" s="8"/>
      <c r="F327" s="8"/>
    </row>
    <row r="328">
      <c r="B328" s="8"/>
      <c r="C328" s="8"/>
      <c r="D328" s="8"/>
      <c r="E328" s="8"/>
      <c r="F328" s="8"/>
    </row>
    <row r="329">
      <c r="B329" s="8"/>
      <c r="C329" s="8"/>
      <c r="D329" s="8"/>
      <c r="E329" s="8"/>
      <c r="F329" s="8"/>
    </row>
    <row r="330">
      <c r="B330" s="8"/>
      <c r="C330" s="8"/>
      <c r="D330" s="8"/>
      <c r="E330" s="8"/>
      <c r="F330" s="8"/>
    </row>
    <row r="331">
      <c r="B331" s="8"/>
      <c r="C331" s="8"/>
      <c r="D331" s="8"/>
      <c r="E331" s="8"/>
      <c r="F331" s="8"/>
    </row>
    <row r="332">
      <c r="B332" s="8"/>
      <c r="C332" s="8"/>
      <c r="D332" s="8"/>
      <c r="E332" s="8"/>
      <c r="F332" s="8"/>
    </row>
    <row r="333">
      <c r="B333" s="8"/>
      <c r="C333" s="8"/>
      <c r="D333" s="8"/>
      <c r="E333" s="8"/>
      <c r="F333" s="8"/>
    </row>
    <row r="334">
      <c r="B334" s="8"/>
      <c r="C334" s="8"/>
      <c r="D334" s="8"/>
      <c r="E334" s="8"/>
      <c r="F334" s="8"/>
    </row>
    <row r="335">
      <c r="B335" s="8"/>
      <c r="C335" s="8"/>
      <c r="D335" s="8"/>
      <c r="E335" s="8"/>
      <c r="F335" s="8"/>
    </row>
    <row r="336">
      <c r="B336" s="8"/>
      <c r="C336" s="8"/>
      <c r="D336" s="8"/>
      <c r="E336" s="8"/>
      <c r="F336" s="8"/>
    </row>
    <row r="337">
      <c r="B337" s="8"/>
      <c r="C337" s="8"/>
      <c r="D337" s="8"/>
      <c r="E337" s="8"/>
      <c r="F337" s="8"/>
    </row>
    <row r="338">
      <c r="B338" s="8"/>
      <c r="C338" s="8"/>
      <c r="D338" s="8"/>
      <c r="E338" s="8"/>
      <c r="F338" s="8"/>
    </row>
    <row r="339">
      <c r="B339" s="8"/>
      <c r="C339" s="8"/>
      <c r="D339" s="8"/>
      <c r="E339" s="8"/>
      <c r="F339" s="8"/>
    </row>
    <row r="340">
      <c r="B340" s="8"/>
      <c r="C340" s="8"/>
      <c r="D340" s="8"/>
      <c r="E340" s="8"/>
      <c r="F340" s="8"/>
    </row>
    <row r="341">
      <c r="B341" s="8"/>
      <c r="C341" s="8"/>
      <c r="D341" s="8"/>
      <c r="E341" s="8"/>
      <c r="F341" s="8"/>
    </row>
    <row r="342">
      <c r="B342" s="8"/>
      <c r="C342" s="8"/>
      <c r="D342" s="8"/>
      <c r="E342" s="8"/>
      <c r="F342" s="8"/>
    </row>
    <row r="343">
      <c r="B343" s="8"/>
      <c r="C343" s="8"/>
      <c r="D343" s="8"/>
      <c r="E343" s="8"/>
      <c r="F343" s="8"/>
    </row>
    <row r="344">
      <c r="B344" s="8"/>
      <c r="C344" s="8"/>
      <c r="D344" s="8"/>
      <c r="E344" s="8"/>
      <c r="F344" s="8"/>
    </row>
    <row r="345">
      <c r="B345" s="8"/>
      <c r="C345" s="8"/>
      <c r="D345" s="8"/>
      <c r="E345" s="8"/>
      <c r="F345" s="8"/>
    </row>
    <row r="346">
      <c r="B346" s="8"/>
      <c r="C346" s="8"/>
      <c r="D346" s="8"/>
      <c r="E346" s="8"/>
      <c r="F346" s="8"/>
    </row>
    <row r="347">
      <c r="B347" s="8"/>
      <c r="C347" s="8"/>
      <c r="D347" s="8"/>
      <c r="E347" s="8"/>
      <c r="F347" s="8"/>
    </row>
    <row r="348">
      <c r="B348" s="8"/>
      <c r="C348" s="8"/>
      <c r="D348" s="8"/>
      <c r="E348" s="8"/>
      <c r="F348" s="8"/>
    </row>
    <row r="349">
      <c r="B349" s="8"/>
      <c r="C349" s="8"/>
      <c r="D349" s="8"/>
      <c r="E349" s="8"/>
      <c r="F349" s="8"/>
    </row>
    <row r="350">
      <c r="B350" s="8"/>
      <c r="C350" s="8"/>
      <c r="D350" s="8"/>
      <c r="E350" s="8"/>
      <c r="F350" s="8"/>
    </row>
    <row r="351">
      <c r="B351" s="8"/>
      <c r="C351" s="8"/>
      <c r="D351" s="8"/>
      <c r="E351" s="8"/>
      <c r="F351" s="8"/>
    </row>
    <row r="352">
      <c r="B352" s="8"/>
      <c r="C352" s="8"/>
      <c r="D352" s="8"/>
      <c r="E352" s="8"/>
      <c r="F352" s="8"/>
    </row>
    <row r="353">
      <c r="B353" s="8"/>
      <c r="C353" s="8"/>
      <c r="D353" s="8"/>
      <c r="E353" s="8"/>
      <c r="F353" s="8"/>
    </row>
    <row r="354">
      <c r="B354" s="8"/>
      <c r="C354" s="8"/>
      <c r="D354" s="8"/>
      <c r="E354" s="8"/>
      <c r="F354" s="8"/>
    </row>
    <row r="355">
      <c r="B355" s="8"/>
      <c r="C355" s="8"/>
      <c r="D355" s="8"/>
      <c r="E355" s="8"/>
      <c r="F355" s="8"/>
    </row>
    <row r="356">
      <c r="B356" s="8"/>
      <c r="C356" s="8"/>
      <c r="D356" s="8"/>
      <c r="E356" s="8"/>
      <c r="F356" s="8"/>
    </row>
    <row r="357">
      <c r="B357" s="8"/>
      <c r="C357" s="8"/>
      <c r="D357" s="8"/>
      <c r="E357" s="8"/>
      <c r="F357" s="8"/>
    </row>
    <row r="358">
      <c r="B358" s="8"/>
      <c r="C358" s="8"/>
      <c r="D358" s="8"/>
      <c r="E358" s="8"/>
      <c r="F358" s="8"/>
    </row>
    <row r="359">
      <c r="B359" s="8"/>
      <c r="C359" s="8"/>
      <c r="D359" s="8"/>
      <c r="E359" s="8"/>
      <c r="F359" s="8"/>
    </row>
    <row r="360">
      <c r="B360" s="8"/>
      <c r="C360" s="8"/>
      <c r="D360" s="8"/>
      <c r="E360" s="8"/>
      <c r="F360" s="8"/>
    </row>
    <row r="361">
      <c r="B361" s="8"/>
      <c r="C361" s="8"/>
      <c r="D361" s="8"/>
      <c r="E361" s="8"/>
      <c r="F361" s="8"/>
    </row>
    <row r="362">
      <c r="B362" s="8"/>
      <c r="C362" s="8"/>
      <c r="D362" s="8"/>
      <c r="E362" s="8"/>
      <c r="F362" s="8"/>
    </row>
    <row r="363">
      <c r="B363" s="8"/>
      <c r="C363" s="8"/>
      <c r="D363" s="8"/>
      <c r="E363" s="8"/>
      <c r="F363" s="8"/>
    </row>
    <row r="364">
      <c r="B364" s="8"/>
      <c r="C364" s="8"/>
      <c r="D364" s="8"/>
      <c r="E364" s="8"/>
      <c r="F364" s="8"/>
    </row>
    <row r="365">
      <c r="B365" s="8"/>
      <c r="C365" s="8"/>
      <c r="D365" s="8"/>
      <c r="E365" s="8"/>
      <c r="F365" s="8"/>
    </row>
    <row r="366">
      <c r="B366" s="8"/>
      <c r="C366" s="8"/>
      <c r="D366" s="8"/>
      <c r="E366" s="8"/>
      <c r="F366" s="8"/>
    </row>
    <row r="367">
      <c r="B367" s="8"/>
      <c r="C367" s="8"/>
      <c r="D367" s="8"/>
      <c r="E367" s="8"/>
      <c r="F367" s="8"/>
    </row>
    <row r="368">
      <c r="B368" s="8"/>
      <c r="C368" s="8"/>
      <c r="D368" s="8"/>
      <c r="E368" s="8"/>
      <c r="F368" s="8"/>
    </row>
    <row r="369">
      <c r="B369" s="8"/>
      <c r="C369" s="8"/>
      <c r="D369" s="8"/>
      <c r="E369" s="8"/>
      <c r="F369" s="8"/>
    </row>
    <row r="370">
      <c r="B370" s="8"/>
      <c r="C370" s="8"/>
      <c r="D370" s="8"/>
      <c r="E370" s="8"/>
      <c r="F370" s="8"/>
    </row>
    <row r="371">
      <c r="B371" s="8"/>
      <c r="C371" s="8"/>
      <c r="D371" s="8"/>
      <c r="E371" s="8"/>
      <c r="F371" s="8"/>
    </row>
    <row r="372">
      <c r="B372" s="8"/>
      <c r="C372" s="8"/>
      <c r="D372" s="8"/>
      <c r="E372" s="8"/>
      <c r="F372" s="8"/>
    </row>
    <row r="373">
      <c r="B373" s="8"/>
      <c r="C373" s="8"/>
      <c r="D373" s="8"/>
      <c r="E373" s="8"/>
      <c r="F373" s="8"/>
    </row>
    <row r="374">
      <c r="B374" s="8"/>
      <c r="C374" s="8"/>
      <c r="D374" s="8"/>
      <c r="E374" s="8"/>
      <c r="F374" s="8"/>
    </row>
    <row r="375">
      <c r="B375" s="8"/>
      <c r="C375" s="8"/>
      <c r="D375" s="8"/>
      <c r="E375" s="8"/>
      <c r="F375" s="8"/>
    </row>
    <row r="376">
      <c r="B376" s="8"/>
      <c r="C376" s="8"/>
      <c r="D376" s="8"/>
      <c r="E376" s="8"/>
      <c r="F376" s="8"/>
    </row>
    <row r="377">
      <c r="B377" s="8"/>
      <c r="C377" s="8"/>
      <c r="D377" s="8"/>
      <c r="E377" s="8"/>
      <c r="F377" s="8"/>
    </row>
    <row r="378">
      <c r="B378" s="8"/>
      <c r="C378" s="8"/>
      <c r="D378" s="8"/>
      <c r="E378" s="8"/>
      <c r="F378" s="8"/>
    </row>
    <row r="379">
      <c r="B379" s="8"/>
      <c r="C379" s="8"/>
      <c r="D379" s="8"/>
      <c r="E379" s="8"/>
      <c r="F379" s="8"/>
    </row>
    <row r="380">
      <c r="B380" s="8"/>
      <c r="C380" s="8"/>
      <c r="D380" s="8"/>
      <c r="E380" s="8"/>
      <c r="F380" s="8"/>
    </row>
    <row r="381">
      <c r="B381" s="8"/>
      <c r="C381" s="8"/>
      <c r="D381" s="8"/>
      <c r="E381" s="8"/>
      <c r="F381" s="8"/>
    </row>
    <row r="382">
      <c r="B382" s="8"/>
      <c r="C382" s="8"/>
      <c r="D382" s="8"/>
      <c r="E382" s="8"/>
      <c r="F382" s="8"/>
    </row>
    <row r="383">
      <c r="B383" s="8"/>
      <c r="C383" s="8"/>
      <c r="D383" s="8"/>
      <c r="E383" s="8"/>
      <c r="F383" s="8"/>
    </row>
    <row r="384">
      <c r="B384" s="8"/>
      <c r="C384" s="8"/>
      <c r="D384" s="8"/>
      <c r="E384" s="8"/>
      <c r="F384" s="8"/>
    </row>
    <row r="385">
      <c r="B385" s="8"/>
      <c r="C385" s="8"/>
      <c r="D385" s="8"/>
      <c r="E385" s="8"/>
      <c r="F385" s="8"/>
    </row>
    <row r="386">
      <c r="B386" s="8"/>
      <c r="C386" s="8"/>
      <c r="D386" s="8"/>
      <c r="E386" s="8"/>
      <c r="F386" s="8"/>
    </row>
    <row r="387">
      <c r="B387" s="8"/>
      <c r="C387" s="8"/>
      <c r="D387" s="8"/>
      <c r="E387" s="8"/>
      <c r="F387" s="8"/>
    </row>
    <row r="388">
      <c r="B388" s="8"/>
      <c r="C388" s="8"/>
      <c r="D388" s="8"/>
      <c r="E388" s="8"/>
      <c r="F388" s="8"/>
    </row>
    <row r="389">
      <c r="B389" s="8"/>
      <c r="C389" s="8"/>
      <c r="D389" s="8"/>
      <c r="E389" s="8"/>
      <c r="F389" s="8"/>
    </row>
    <row r="390">
      <c r="B390" s="8"/>
      <c r="C390" s="8"/>
      <c r="D390" s="8"/>
      <c r="E390" s="8"/>
      <c r="F390" s="8"/>
    </row>
    <row r="391">
      <c r="B391" s="8"/>
      <c r="C391" s="8"/>
      <c r="D391" s="8"/>
      <c r="E391" s="8"/>
      <c r="F391" s="8"/>
    </row>
    <row r="392">
      <c r="B392" s="8"/>
      <c r="C392" s="8"/>
      <c r="D392" s="8"/>
      <c r="E392" s="8"/>
      <c r="F392" s="8"/>
    </row>
    <row r="393">
      <c r="B393" s="8"/>
      <c r="C393" s="8"/>
      <c r="D393" s="8"/>
      <c r="E393" s="8"/>
      <c r="F393" s="8"/>
    </row>
    <row r="394">
      <c r="B394" s="8"/>
      <c r="C394" s="8"/>
      <c r="D394" s="8"/>
      <c r="E394" s="8"/>
      <c r="F394" s="8"/>
    </row>
    <row r="395">
      <c r="B395" s="8"/>
      <c r="C395" s="8"/>
      <c r="D395" s="8"/>
      <c r="E395" s="8"/>
      <c r="F395" s="8"/>
    </row>
    <row r="396">
      <c r="B396" s="8"/>
      <c r="C396" s="8"/>
      <c r="D396" s="8"/>
      <c r="E396" s="8"/>
      <c r="F396" s="8"/>
    </row>
    <row r="397">
      <c r="B397" s="8"/>
      <c r="C397" s="8"/>
      <c r="D397" s="8"/>
      <c r="E397" s="8"/>
      <c r="F397" s="8"/>
    </row>
    <row r="398">
      <c r="B398" s="8"/>
      <c r="C398" s="8"/>
      <c r="D398" s="8"/>
      <c r="E398" s="8"/>
      <c r="F398" s="8"/>
    </row>
    <row r="399">
      <c r="B399" s="8"/>
      <c r="C399" s="8"/>
      <c r="D399" s="8"/>
      <c r="E399" s="8"/>
      <c r="F399" s="8"/>
    </row>
    <row r="400">
      <c r="B400" s="8"/>
      <c r="C400" s="8"/>
      <c r="D400" s="8"/>
      <c r="E400" s="8"/>
      <c r="F400" s="8"/>
    </row>
    <row r="401">
      <c r="B401" s="8"/>
      <c r="C401" s="8"/>
      <c r="D401" s="8"/>
      <c r="E401" s="8"/>
      <c r="F401" s="8"/>
    </row>
    <row r="402">
      <c r="B402" s="8"/>
      <c r="C402" s="8"/>
      <c r="D402" s="8"/>
      <c r="E402" s="8"/>
      <c r="F402" s="8"/>
    </row>
    <row r="403">
      <c r="B403" s="8"/>
      <c r="C403" s="8"/>
      <c r="D403" s="8"/>
      <c r="E403" s="8"/>
      <c r="F403" s="8"/>
    </row>
    <row r="404">
      <c r="B404" s="8"/>
      <c r="C404" s="8"/>
      <c r="D404" s="8"/>
      <c r="E404" s="8"/>
      <c r="F404" s="8"/>
    </row>
    <row r="405">
      <c r="B405" s="8"/>
      <c r="C405" s="8"/>
      <c r="D405" s="8"/>
      <c r="E405" s="8"/>
      <c r="F405" s="8"/>
    </row>
    <row r="406">
      <c r="B406" s="8"/>
      <c r="C406" s="8"/>
      <c r="D406" s="8"/>
      <c r="E406" s="8"/>
      <c r="F406" s="8"/>
    </row>
    <row r="407">
      <c r="B407" s="8"/>
      <c r="C407" s="8"/>
      <c r="D407" s="8"/>
      <c r="E407" s="8"/>
      <c r="F407" s="8"/>
    </row>
    <row r="408">
      <c r="B408" s="8"/>
      <c r="C408" s="8"/>
      <c r="D408" s="8"/>
      <c r="E408" s="8"/>
      <c r="F408" s="8"/>
    </row>
    <row r="409">
      <c r="B409" s="8"/>
      <c r="C409" s="8"/>
      <c r="D409" s="8"/>
      <c r="E409" s="8"/>
      <c r="F409" s="8"/>
    </row>
    <row r="410">
      <c r="B410" s="8"/>
      <c r="C410" s="8"/>
      <c r="D410" s="8"/>
      <c r="E410" s="8"/>
      <c r="F410" s="8"/>
    </row>
    <row r="411">
      <c r="B411" s="8"/>
      <c r="C411" s="8"/>
      <c r="D411" s="8"/>
      <c r="E411" s="8"/>
      <c r="F411" s="8"/>
    </row>
    <row r="412">
      <c r="B412" s="8"/>
      <c r="C412" s="8"/>
      <c r="D412" s="8"/>
      <c r="E412" s="8"/>
      <c r="F412" s="8"/>
    </row>
    <row r="413">
      <c r="B413" s="8"/>
      <c r="C413" s="8"/>
      <c r="D413" s="8"/>
      <c r="E413" s="8"/>
      <c r="F413" s="8"/>
    </row>
    <row r="414">
      <c r="B414" s="8"/>
      <c r="C414" s="8"/>
      <c r="D414" s="8"/>
      <c r="E414" s="8"/>
      <c r="F414" s="8"/>
    </row>
    <row r="415">
      <c r="B415" s="8"/>
      <c r="C415" s="8"/>
      <c r="D415" s="8"/>
      <c r="E415" s="8"/>
      <c r="F415" s="8"/>
    </row>
    <row r="416">
      <c r="B416" s="8"/>
      <c r="C416" s="8"/>
      <c r="D416" s="8"/>
      <c r="E416" s="8"/>
      <c r="F416" s="8"/>
    </row>
    <row r="417">
      <c r="B417" s="8"/>
      <c r="C417" s="8"/>
      <c r="D417" s="8"/>
      <c r="E417" s="8"/>
      <c r="F417" s="8"/>
    </row>
    <row r="418">
      <c r="B418" s="8"/>
      <c r="C418" s="8"/>
      <c r="D418" s="8"/>
      <c r="E418" s="8"/>
      <c r="F418" s="8"/>
    </row>
    <row r="419">
      <c r="B419" s="8"/>
      <c r="C419" s="8"/>
      <c r="D419" s="8"/>
      <c r="E419" s="8"/>
      <c r="F419" s="8"/>
    </row>
    <row r="420">
      <c r="B420" s="8"/>
      <c r="C420" s="8"/>
      <c r="D420" s="8"/>
      <c r="E420" s="8"/>
      <c r="F420" s="8"/>
    </row>
    <row r="421">
      <c r="B421" s="8"/>
      <c r="C421" s="8"/>
      <c r="D421" s="8"/>
      <c r="E421" s="8"/>
      <c r="F421" s="8"/>
    </row>
    <row r="422">
      <c r="B422" s="8"/>
      <c r="C422" s="8"/>
      <c r="D422" s="8"/>
      <c r="E422" s="8"/>
      <c r="F422" s="8"/>
    </row>
    <row r="423">
      <c r="B423" s="8"/>
      <c r="C423" s="8"/>
      <c r="D423" s="8"/>
      <c r="E423" s="8"/>
      <c r="F423" s="8"/>
    </row>
    <row r="424">
      <c r="B424" s="8"/>
      <c r="C424" s="8"/>
      <c r="D424" s="8"/>
      <c r="E424" s="8"/>
      <c r="F424" s="8"/>
    </row>
    <row r="425">
      <c r="B425" s="8"/>
      <c r="C425" s="8"/>
      <c r="D425" s="8"/>
      <c r="E425" s="8"/>
      <c r="F425" s="8"/>
    </row>
    <row r="426">
      <c r="B426" s="8"/>
      <c r="C426" s="8"/>
      <c r="D426" s="8"/>
      <c r="E426" s="8"/>
      <c r="F426" s="8"/>
    </row>
    <row r="427">
      <c r="B427" s="8"/>
      <c r="C427" s="8"/>
      <c r="D427" s="8"/>
      <c r="E427" s="8"/>
      <c r="F427" s="8"/>
    </row>
    <row r="428">
      <c r="B428" s="8"/>
      <c r="C428" s="8"/>
      <c r="D428" s="8"/>
      <c r="E428" s="8"/>
      <c r="F428" s="8"/>
    </row>
    <row r="429">
      <c r="B429" s="8"/>
      <c r="C429" s="8"/>
      <c r="D429" s="8"/>
      <c r="E429" s="8"/>
      <c r="F429" s="8"/>
    </row>
    <row r="430">
      <c r="B430" s="8"/>
      <c r="C430" s="8"/>
      <c r="D430" s="8"/>
      <c r="E430" s="8"/>
      <c r="F430" s="8"/>
    </row>
    <row r="431">
      <c r="B431" s="8"/>
      <c r="C431" s="8"/>
      <c r="D431" s="8"/>
      <c r="E431" s="8"/>
      <c r="F431" s="8"/>
    </row>
    <row r="432">
      <c r="B432" s="8"/>
      <c r="C432" s="8"/>
      <c r="D432" s="8"/>
      <c r="E432" s="8"/>
      <c r="F432" s="8"/>
    </row>
    <row r="433">
      <c r="B433" s="8"/>
      <c r="C433" s="8"/>
      <c r="D433" s="8"/>
      <c r="E433" s="8"/>
      <c r="F433" s="8"/>
    </row>
    <row r="434">
      <c r="B434" s="8"/>
      <c r="C434" s="8"/>
      <c r="D434" s="8"/>
      <c r="E434" s="8"/>
      <c r="F434" s="8"/>
    </row>
    <row r="435">
      <c r="B435" s="8"/>
      <c r="C435" s="8"/>
      <c r="D435" s="8"/>
      <c r="E435" s="8"/>
      <c r="F435" s="8"/>
    </row>
    <row r="436">
      <c r="B436" s="8"/>
      <c r="C436" s="8"/>
      <c r="D436" s="8"/>
      <c r="E436" s="8"/>
      <c r="F436" s="8"/>
    </row>
    <row r="437">
      <c r="B437" s="8"/>
      <c r="C437" s="8"/>
      <c r="D437" s="8"/>
      <c r="E437" s="8"/>
      <c r="F437" s="8"/>
    </row>
    <row r="438">
      <c r="B438" s="8"/>
      <c r="C438" s="8"/>
      <c r="D438" s="8"/>
      <c r="E438" s="8"/>
      <c r="F438" s="8"/>
    </row>
    <row r="439">
      <c r="B439" s="8"/>
      <c r="C439" s="8"/>
      <c r="D439" s="8"/>
      <c r="E439" s="8"/>
      <c r="F439" s="8"/>
    </row>
    <row r="440">
      <c r="B440" s="8"/>
      <c r="C440" s="8"/>
      <c r="D440" s="8"/>
      <c r="E440" s="8"/>
      <c r="F440" s="8"/>
    </row>
    <row r="441">
      <c r="B441" s="8"/>
      <c r="C441" s="8"/>
      <c r="D441" s="8"/>
      <c r="E441" s="8"/>
      <c r="F441" s="8"/>
    </row>
    <row r="442">
      <c r="B442" s="8"/>
      <c r="C442" s="8"/>
      <c r="D442" s="8"/>
      <c r="E442" s="8"/>
      <c r="F442" s="8"/>
    </row>
    <row r="443">
      <c r="B443" s="8"/>
      <c r="C443" s="8"/>
      <c r="D443" s="8"/>
      <c r="E443" s="8"/>
      <c r="F443" s="8"/>
    </row>
    <row r="444">
      <c r="B444" s="8"/>
      <c r="C444" s="8"/>
      <c r="D444" s="8"/>
      <c r="E444" s="8"/>
      <c r="F444" s="8"/>
    </row>
    <row r="445">
      <c r="B445" s="8"/>
      <c r="C445" s="8"/>
      <c r="D445" s="8"/>
      <c r="E445" s="8"/>
      <c r="F445" s="8"/>
    </row>
    <row r="446">
      <c r="B446" s="8"/>
      <c r="C446" s="8"/>
      <c r="D446" s="8"/>
      <c r="E446" s="8"/>
      <c r="F446" s="8"/>
    </row>
    <row r="447">
      <c r="B447" s="8"/>
      <c r="C447" s="8"/>
      <c r="D447" s="8"/>
      <c r="E447" s="8"/>
      <c r="F447" s="8"/>
    </row>
    <row r="448">
      <c r="B448" s="8"/>
      <c r="C448" s="8"/>
      <c r="D448" s="8"/>
      <c r="E448" s="8"/>
      <c r="F448" s="8"/>
    </row>
    <row r="449">
      <c r="B449" s="8"/>
      <c r="C449" s="8"/>
      <c r="D449" s="8"/>
      <c r="E449" s="8"/>
      <c r="F449" s="8"/>
    </row>
    <row r="450">
      <c r="B450" s="8"/>
      <c r="C450" s="8"/>
      <c r="D450" s="8"/>
      <c r="E450" s="8"/>
      <c r="F450" s="8"/>
    </row>
    <row r="451">
      <c r="B451" s="8"/>
      <c r="C451" s="8"/>
      <c r="D451" s="8"/>
      <c r="E451" s="8"/>
      <c r="F451" s="8"/>
    </row>
    <row r="452">
      <c r="B452" s="8"/>
      <c r="C452" s="8"/>
      <c r="D452" s="8"/>
      <c r="E452" s="8"/>
      <c r="F452" s="8"/>
    </row>
    <row r="453">
      <c r="B453" s="8"/>
      <c r="C453" s="8"/>
      <c r="D453" s="8"/>
      <c r="E453" s="8"/>
      <c r="F453" s="8"/>
    </row>
    <row r="454">
      <c r="B454" s="8"/>
      <c r="C454" s="8"/>
      <c r="D454" s="8"/>
      <c r="E454" s="8"/>
      <c r="F454" s="8"/>
    </row>
    <row r="455">
      <c r="B455" s="8"/>
      <c r="C455" s="8"/>
      <c r="D455" s="8"/>
      <c r="E455" s="8"/>
      <c r="F455" s="8"/>
    </row>
    <row r="456">
      <c r="B456" s="8"/>
      <c r="C456" s="8"/>
      <c r="D456" s="8"/>
      <c r="E456" s="8"/>
      <c r="F456" s="8"/>
    </row>
    <row r="457">
      <c r="B457" s="8"/>
      <c r="C457" s="8"/>
      <c r="D457" s="8"/>
      <c r="E457" s="8"/>
      <c r="F457" s="8"/>
    </row>
    <row r="458">
      <c r="B458" s="8"/>
      <c r="C458" s="8"/>
      <c r="D458" s="8"/>
      <c r="E458" s="8"/>
      <c r="F458" s="8"/>
    </row>
    <row r="459">
      <c r="B459" s="8"/>
      <c r="C459" s="8"/>
      <c r="D459" s="8"/>
      <c r="E459" s="8"/>
      <c r="F459" s="8"/>
    </row>
    <row r="460">
      <c r="B460" s="8"/>
      <c r="C460" s="8"/>
      <c r="D460" s="8"/>
      <c r="E460" s="8"/>
      <c r="F460" s="8"/>
    </row>
    <row r="461">
      <c r="B461" s="8"/>
      <c r="C461" s="8"/>
      <c r="D461" s="8"/>
      <c r="E461" s="8"/>
      <c r="F461" s="8"/>
    </row>
    <row r="462">
      <c r="B462" s="8"/>
      <c r="C462" s="8"/>
      <c r="D462" s="8"/>
      <c r="E462" s="8"/>
      <c r="F462" s="8"/>
    </row>
    <row r="463">
      <c r="B463" s="8"/>
      <c r="C463" s="8"/>
      <c r="D463" s="8"/>
      <c r="E463" s="8"/>
      <c r="F463" s="8"/>
    </row>
    <row r="464">
      <c r="B464" s="8"/>
      <c r="C464" s="8"/>
      <c r="D464" s="8"/>
      <c r="E464" s="8"/>
      <c r="F464" s="8"/>
    </row>
    <row r="465">
      <c r="B465" s="8"/>
      <c r="C465" s="8"/>
      <c r="D465" s="8"/>
      <c r="E465" s="8"/>
      <c r="F465" s="8"/>
    </row>
    <row r="466">
      <c r="B466" s="8"/>
      <c r="C466" s="8"/>
      <c r="D466" s="8"/>
      <c r="E466" s="8"/>
      <c r="F466" s="8"/>
    </row>
    <row r="467">
      <c r="B467" s="8"/>
      <c r="C467" s="8"/>
      <c r="D467" s="8"/>
      <c r="E467" s="8"/>
      <c r="F467" s="8"/>
    </row>
    <row r="468">
      <c r="B468" s="8"/>
      <c r="C468" s="8"/>
      <c r="D468" s="8"/>
      <c r="E468" s="8"/>
      <c r="F468" s="8"/>
    </row>
    <row r="469">
      <c r="B469" s="8"/>
      <c r="C469" s="8"/>
      <c r="D469" s="8"/>
      <c r="E469" s="8"/>
      <c r="F469" s="8"/>
    </row>
    <row r="470">
      <c r="B470" s="8"/>
      <c r="C470" s="8"/>
      <c r="D470" s="8"/>
      <c r="E470" s="8"/>
      <c r="F470" s="8"/>
    </row>
    <row r="471">
      <c r="B471" s="8"/>
      <c r="C471" s="8"/>
      <c r="D471" s="8"/>
      <c r="E471" s="8"/>
      <c r="F471" s="8"/>
    </row>
    <row r="472">
      <c r="B472" s="8"/>
      <c r="C472" s="8"/>
      <c r="D472" s="8"/>
      <c r="E472" s="8"/>
      <c r="F472" s="8"/>
    </row>
    <row r="473">
      <c r="B473" s="8"/>
      <c r="C473" s="8"/>
      <c r="D473" s="8"/>
      <c r="E473" s="8"/>
      <c r="F473" s="8"/>
    </row>
    <row r="474">
      <c r="B474" s="8"/>
      <c r="C474" s="8"/>
      <c r="D474" s="8"/>
      <c r="E474" s="8"/>
      <c r="F474" s="8"/>
    </row>
    <row r="475">
      <c r="B475" s="8"/>
      <c r="C475" s="8"/>
      <c r="D475" s="8"/>
      <c r="E475" s="8"/>
      <c r="F475" s="8"/>
    </row>
    <row r="476">
      <c r="B476" s="8"/>
      <c r="C476" s="8"/>
      <c r="D476" s="8"/>
      <c r="E476" s="8"/>
      <c r="F476" s="8"/>
    </row>
    <row r="477">
      <c r="B477" s="8"/>
      <c r="C477" s="8"/>
      <c r="D477" s="8"/>
      <c r="E477" s="8"/>
      <c r="F477" s="8"/>
    </row>
    <row r="478">
      <c r="B478" s="8"/>
      <c r="C478" s="8"/>
      <c r="D478" s="8"/>
      <c r="E478" s="8"/>
      <c r="F478" s="8"/>
    </row>
    <row r="479">
      <c r="B479" s="8"/>
      <c r="C479" s="8"/>
      <c r="D479" s="8"/>
      <c r="E479" s="8"/>
      <c r="F479" s="8"/>
    </row>
    <row r="480">
      <c r="B480" s="8"/>
      <c r="C480" s="8"/>
      <c r="D480" s="8"/>
      <c r="E480" s="8"/>
      <c r="F480" s="8"/>
    </row>
    <row r="481">
      <c r="B481" s="8"/>
      <c r="C481" s="8"/>
      <c r="D481" s="8"/>
      <c r="E481" s="8"/>
      <c r="F481" s="8"/>
    </row>
    <row r="482">
      <c r="B482" s="8"/>
      <c r="C482" s="8"/>
      <c r="D482" s="8"/>
      <c r="E482" s="8"/>
      <c r="F482" s="8"/>
    </row>
    <row r="483">
      <c r="B483" s="8"/>
      <c r="C483" s="8"/>
      <c r="D483" s="8"/>
      <c r="E483" s="8"/>
      <c r="F483" s="8"/>
    </row>
    <row r="484">
      <c r="B484" s="8"/>
      <c r="C484" s="8"/>
      <c r="D484" s="8"/>
      <c r="E484" s="8"/>
      <c r="F484" s="8"/>
    </row>
    <row r="485">
      <c r="B485" s="8"/>
      <c r="C485" s="8"/>
      <c r="D485" s="8"/>
      <c r="E485" s="8"/>
      <c r="F485" s="8"/>
    </row>
    <row r="486">
      <c r="B486" s="8"/>
      <c r="C486" s="8"/>
      <c r="D486" s="8"/>
      <c r="E486" s="8"/>
      <c r="F486" s="8"/>
    </row>
    <row r="487">
      <c r="B487" s="8"/>
      <c r="C487" s="8"/>
      <c r="D487" s="8"/>
      <c r="E487" s="8"/>
      <c r="F487" s="8"/>
    </row>
    <row r="488">
      <c r="B488" s="8"/>
      <c r="C488" s="8"/>
      <c r="D488" s="8"/>
      <c r="E488" s="8"/>
      <c r="F488" s="8"/>
    </row>
    <row r="489">
      <c r="B489" s="8"/>
      <c r="C489" s="8"/>
      <c r="D489" s="8"/>
      <c r="E489" s="8"/>
      <c r="F489" s="8"/>
    </row>
    <row r="490">
      <c r="B490" s="8"/>
      <c r="C490" s="8"/>
      <c r="D490" s="8"/>
      <c r="E490" s="8"/>
      <c r="F490" s="8"/>
    </row>
    <row r="491">
      <c r="B491" s="8"/>
      <c r="C491" s="8"/>
      <c r="D491" s="8"/>
      <c r="E491" s="8"/>
      <c r="F491" s="8"/>
    </row>
    <row r="492">
      <c r="B492" s="8"/>
      <c r="C492" s="8"/>
      <c r="D492" s="8"/>
      <c r="E492" s="8"/>
      <c r="F492" s="8"/>
    </row>
    <row r="493">
      <c r="B493" s="8"/>
      <c r="C493" s="8"/>
      <c r="D493" s="8"/>
      <c r="E493" s="8"/>
      <c r="F493" s="8"/>
    </row>
    <row r="494">
      <c r="B494" s="8"/>
      <c r="C494" s="8"/>
      <c r="D494" s="8"/>
      <c r="E494" s="8"/>
      <c r="F494" s="8"/>
    </row>
    <row r="495">
      <c r="B495" s="8"/>
      <c r="C495" s="8"/>
      <c r="D495" s="8"/>
      <c r="E495" s="8"/>
      <c r="F495" s="8"/>
    </row>
    <row r="496">
      <c r="B496" s="8"/>
      <c r="C496" s="8"/>
      <c r="D496" s="8"/>
      <c r="E496" s="8"/>
      <c r="F496" s="8"/>
    </row>
    <row r="497">
      <c r="B497" s="8"/>
      <c r="C497" s="8"/>
      <c r="D497" s="8"/>
      <c r="E497" s="8"/>
      <c r="F497" s="8"/>
    </row>
    <row r="498">
      <c r="B498" s="8"/>
      <c r="C498" s="8"/>
      <c r="D498" s="8"/>
      <c r="E498" s="8"/>
      <c r="F498" s="8"/>
    </row>
    <row r="499">
      <c r="B499" s="8"/>
      <c r="C499" s="8"/>
      <c r="D499" s="8"/>
      <c r="E499" s="8"/>
      <c r="F499" s="8"/>
    </row>
    <row r="500">
      <c r="B500" s="8"/>
      <c r="C500" s="8"/>
      <c r="D500" s="8"/>
      <c r="E500" s="8"/>
      <c r="F500" s="8"/>
    </row>
    <row r="501">
      <c r="B501" s="8"/>
      <c r="C501" s="8"/>
      <c r="D501" s="8"/>
      <c r="E501" s="8"/>
      <c r="F501" s="8"/>
    </row>
    <row r="502">
      <c r="B502" s="8"/>
      <c r="C502" s="8"/>
      <c r="D502" s="8"/>
      <c r="E502" s="8"/>
      <c r="F502" s="8"/>
    </row>
    <row r="503">
      <c r="B503" s="8"/>
      <c r="C503" s="8"/>
      <c r="D503" s="8"/>
      <c r="E503" s="8"/>
      <c r="F503" s="8"/>
    </row>
    <row r="504">
      <c r="B504" s="8"/>
      <c r="C504" s="8"/>
      <c r="D504" s="8"/>
      <c r="E504" s="8"/>
      <c r="F504" s="8"/>
    </row>
    <row r="505">
      <c r="B505" s="8"/>
      <c r="C505" s="8"/>
      <c r="D505" s="8"/>
      <c r="E505" s="8"/>
      <c r="F505" s="8"/>
    </row>
    <row r="506">
      <c r="B506" s="8"/>
      <c r="C506" s="8"/>
      <c r="D506" s="8"/>
      <c r="E506" s="8"/>
      <c r="F506" s="8"/>
    </row>
    <row r="507">
      <c r="B507" s="8"/>
      <c r="C507" s="8"/>
      <c r="D507" s="8"/>
      <c r="E507" s="8"/>
      <c r="F507" s="8"/>
    </row>
    <row r="508">
      <c r="B508" s="8"/>
      <c r="C508" s="8"/>
      <c r="D508" s="8"/>
      <c r="E508" s="8"/>
      <c r="F508" s="8"/>
    </row>
    <row r="509">
      <c r="B509" s="8"/>
      <c r="C509" s="8"/>
      <c r="D509" s="8"/>
      <c r="E509" s="8"/>
      <c r="F509" s="8"/>
    </row>
    <row r="510">
      <c r="B510" s="8"/>
      <c r="C510" s="8"/>
      <c r="D510" s="8"/>
      <c r="E510" s="8"/>
      <c r="F510" s="8"/>
    </row>
    <row r="511">
      <c r="B511" s="8"/>
      <c r="C511" s="8"/>
      <c r="D511" s="8"/>
      <c r="E511" s="8"/>
      <c r="F511" s="8"/>
    </row>
    <row r="512">
      <c r="B512" s="8"/>
      <c r="C512" s="8"/>
      <c r="D512" s="8"/>
      <c r="E512" s="8"/>
      <c r="F512" s="8"/>
    </row>
    <row r="513">
      <c r="B513" s="8"/>
      <c r="C513" s="8"/>
      <c r="D513" s="8"/>
      <c r="E513" s="8"/>
      <c r="F513" s="8"/>
    </row>
    <row r="514">
      <c r="B514" s="8"/>
      <c r="C514" s="8"/>
      <c r="D514" s="8"/>
      <c r="E514" s="8"/>
      <c r="F514" s="8"/>
    </row>
    <row r="515">
      <c r="B515" s="8"/>
      <c r="C515" s="8"/>
      <c r="D515" s="8"/>
      <c r="E515" s="8"/>
      <c r="F515" s="8"/>
    </row>
    <row r="516">
      <c r="B516" s="8"/>
      <c r="C516" s="8"/>
      <c r="D516" s="8"/>
      <c r="E516" s="8"/>
      <c r="F516" s="8"/>
    </row>
    <row r="517">
      <c r="B517" s="8"/>
      <c r="C517" s="8"/>
      <c r="D517" s="8"/>
      <c r="E517" s="8"/>
      <c r="F517" s="8"/>
    </row>
    <row r="518">
      <c r="B518" s="8"/>
      <c r="C518" s="8"/>
      <c r="D518" s="8"/>
      <c r="E518" s="8"/>
      <c r="F518" s="8"/>
    </row>
    <row r="519">
      <c r="B519" s="8"/>
      <c r="C519" s="8"/>
      <c r="D519" s="8"/>
      <c r="E519" s="8"/>
      <c r="F519" s="8"/>
    </row>
    <row r="520">
      <c r="B520" s="8"/>
      <c r="C520" s="8"/>
      <c r="D520" s="8"/>
      <c r="E520" s="8"/>
      <c r="F520" s="8"/>
    </row>
    <row r="521">
      <c r="B521" s="8"/>
      <c r="C521" s="8"/>
      <c r="D521" s="8"/>
      <c r="E521" s="8"/>
      <c r="F521" s="8"/>
    </row>
    <row r="522">
      <c r="B522" s="8"/>
      <c r="C522" s="8"/>
      <c r="D522" s="8"/>
      <c r="E522" s="8"/>
      <c r="F522" s="8"/>
    </row>
    <row r="523">
      <c r="B523" s="8"/>
      <c r="C523" s="8"/>
      <c r="D523" s="8"/>
      <c r="E523" s="8"/>
      <c r="F523" s="8"/>
    </row>
    <row r="524">
      <c r="B524" s="8"/>
      <c r="C524" s="8"/>
      <c r="D524" s="8"/>
      <c r="E524" s="8"/>
      <c r="F524" s="8"/>
    </row>
    <row r="525">
      <c r="B525" s="8"/>
      <c r="C525" s="8"/>
      <c r="D525" s="8"/>
      <c r="E525" s="8"/>
      <c r="F525" s="8"/>
    </row>
    <row r="526">
      <c r="B526" s="8"/>
      <c r="C526" s="8"/>
      <c r="D526" s="8"/>
      <c r="E526" s="8"/>
      <c r="F526" s="8"/>
    </row>
    <row r="527">
      <c r="B527" s="8"/>
      <c r="C527" s="8"/>
      <c r="D527" s="8"/>
      <c r="E527" s="8"/>
      <c r="F527" s="8"/>
    </row>
    <row r="528">
      <c r="B528" s="8"/>
      <c r="C528" s="8"/>
      <c r="D528" s="8"/>
      <c r="E528" s="8"/>
      <c r="F528" s="8"/>
    </row>
    <row r="529">
      <c r="B529" s="8"/>
      <c r="C529" s="8"/>
      <c r="D529" s="8"/>
      <c r="E529" s="8"/>
      <c r="F529" s="8"/>
    </row>
    <row r="530">
      <c r="B530" s="8"/>
      <c r="C530" s="8"/>
      <c r="D530" s="8"/>
      <c r="E530" s="8"/>
      <c r="F530" s="8"/>
    </row>
    <row r="531">
      <c r="B531" s="8"/>
      <c r="C531" s="8"/>
      <c r="D531" s="8"/>
      <c r="E531" s="8"/>
      <c r="F531" s="8"/>
    </row>
    <row r="532">
      <c r="B532" s="8"/>
      <c r="C532" s="8"/>
      <c r="D532" s="8"/>
      <c r="E532" s="8"/>
      <c r="F532" s="8"/>
    </row>
    <row r="533">
      <c r="B533" s="8"/>
      <c r="C533" s="8"/>
      <c r="D533" s="8"/>
      <c r="E533" s="8"/>
      <c r="F533" s="8"/>
    </row>
    <row r="534">
      <c r="B534" s="8"/>
      <c r="C534" s="8"/>
      <c r="D534" s="8"/>
      <c r="E534" s="8"/>
      <c r="F534" s="8"/>
    </row>
    <row r="535">
      <c r="B535" s="8"/>
      <c r="C535" s="8"/>
      <c r="D535" s="8"/>
      <c r="E535" s="8"/>
      <c r="F535" s="8"/>
    </row>
    <row r="536">
      <c r="B536" s="8"/>
      <c r="C536" s="8"/>
      <c r="D536" s="8"/>
      <c r="E536" s="8"/>
      <c r="F536" s="8"/>
    </row>
    <row r="537">
      <c r="B537" s="8"/>
      <c r="C537" s="8"/>
      <c r="D537" s="8"/>
      <c r="E537" s="8"/>
      <c r="F537" s="8"/>
    </row>
    <row r="538">
      <c r="B538" s="8"/>
      <c r="C538" s="8"/>
      <c r="D538" s="8"/>
      <c r="E538" s="8"/>
      <c r="F538" s="8"/>
    </row>
    <row r="539">
      <c r="B539" s="8"/>
      <c r="C539" s="8"/>
      <c r="D539" s="8"/>
      <c r="E539" s="8"/>
      <c r="F539" s="8"/>
    </row>
    <row r="540">
      <c r="B540" s="8"/>
      <c r="C540" s="8"/>
      <c r="D540" s="8"/>
      <c r="E540" s="8"/>
      <c r="F540" s="8"/>
    </row>
    <row r="541">
      <c r="B541" s="8"/>
      <c r="C541" s="8"/>
      <c r="D541" s="8"/>
      <c r="E541" s="8"/>
      <c r="F541" s="8"/>
    </row>
    <row r="542">
      <c r="B542" s="8"/>
      <c r="C542" s="8"/>
      <c r="D542" s="8"/>
      <c r="E542" s="8"/>
      <c r="F542" s="8"/>
    </row>
    <row r="543">
      <c r="B543" s="8"/>
      <c r="C543" s="8"/>
      <c r="D543" s="8"/>
      <c r="E543" s="8"/>
      <c r="F543" s="8"/>
    </row>
    <row r="544">
      <c r="B544" s="8"/>
      <c r="C544" s="8"/>
      <c r="D544" s="8"/>
      <c r="E544" s="8"/>
      <c r="F544" s="8"/>
    </row>
    <row r="545">
      <c r="B545" s="8"/>
      <c r="C545" s="8"/>
      <c r="D545" s="8"/>
      <c r="E545" s="8"/>
      <c r="F545" s="8"/>
    </row>
    <row r="546">
      <c r="B546" s="8"/>
      <c r="C546" s="8"/>
      <c r="D546" s="8"/>
      <c r="E546" s="8"/>
      <c r="F546" s="8"/>
    </row>
    <row r="547">
      <c r="B547" s="8"/>
      <c r="C547" s="8"/>
      <c r="D547" s="8"/>
      <c r="E547" s="8"/>
      <c r="F547" s="8"/>
    </row>
    <row r="548">
      <c r="B548" s="8"/>
      <c r="C548" s="8"/>
      <c r="D548" s="8"/>
      <c r="E548" s="8"/>
      <c r="F548" s="8"/>
    </row>
    <row r="549">
      <c r="B549" s="8"/>
      <c r="C549" s="8"/>
      <c r="D549" s="8"/>
      <c r="E549" s="8"/>
      <c r="F549" s="8"/>
    </row>
    <row r="550">
      <c r="B550" s="8"/>
      <c r="C550" s="8"/>
      <c r="D550" s="8"/>
      <c r="E550" s="8"/>
      <c r="F550" s="8"/>
    </row>
    <row r="551">
      <c r="B551" s="8"/>
      <c r="C551" s="8"/>
      <c r="D551" s="8"/>
      <c r="E551" s="8"/>
      <c r="F551" s="8"/>
    </row>
    <row r="552">
      <c r="B552" s="8"/>
      <c r="C552" s="8"/>
      <c r="D552" s="8"/>
      <c r="E552" s="8"/>
      <c r="F552" s="8"/>
    </row>
    <row r="553">
      <c r="B553" s="8"/>
      <c r="C553" s="8"/>
      <c r="D553" s="8"/>
      <c r="E553" s="8"/>
      <c r="F553" s="8"/>
    </row>
    <row r="554">
      <c r="B554" s="8"/>
      <c r="C554" s="8"/>
      <c r="D554" s="8"/>
      <c r="E554" s="8"/>
      <c r="F554" s="8"/>
    </row>
    <row r="555">
      <c r="B555" s="8"/>
      <c r="C555" s="8"/>
      <c r="D555" s="8"/>
      <c r="E555" s="8"/>
      <c r="F555" s="8"/>
    </row>
    <row r="556">
      <c r="B556" s="8"/>
      <c r="C556" s="8"/>
      <c r="D556" s="8"/>
      <c r="E556" s="8"/>
      <c r="F556" s="8"/>
    </row>
    <row r="557">
      <c r="B557" s="8"/>
      <c r="C557" s="8"/>
      <c r="D557" s="8"/>
      <c r="E557" s="8"/>
      <c r="F557" s="8"/>
    </row>
    <row r="558">
      <c r="B558" s="8"/>
      <c r="C558" s="8"/>
      <c r="D558" s="8"/>
      <c r="E558" s="8"/>
      <c r="F558" s="8"/>
    </row>
    <row r="559">
      <c r="B559" s="8"/>
      <c r="C559" s="8"/>
      <c r="D559" s="8"/>
      <c r="E559" s="8"/>
      <c r="F559" s="8"/>
    </row>
    <row r="560">
      <c r="B560" s="8"/>
      <c r="C560" s="8"/>
      <c r="D560" s="8"/>
      <c r="E560" s="8"/>
      <c r="F560" s="8"/>
    </row>
    <row r="561">
      <c r="B561" s="8"/>
      <c r="C561" s="8"/>
      <c r="D561" s="8"/>
      <c r="E561" s="8"/>
      <c r="F561" s="8"/>
    </row>
    <row r="562">
      <c r="B562" s="8"/>
      <c r="C562" s="8"/>
      <c r="D562" s="8"/>
      <c r="E562" s="8"/>
      <c r="F562" s="8"/>
    </row>
    <row r="563">
      <c r="B563" s="8"/>
      <c r="C563" s="8"/>
      <c r="D563" s="8"/>
      <c r="E563" s="8"/>
      <c r="F563" s="8"/>
    </row>
    <row r="564">
      <c r="B564" s="8"/>
      <c r="C564" s="8"/>
      <c r="D564" s="8"/>
      <c r="E564" s="8"/>
      <c r="F564" s="8"/>
    </row>
    <row r="565">
      <c r="B565" s="8"/>
      <c r="C565" s="8"/>
      <c r="D565" s="8"/>
      <c r="E565" s="8"/>
      <c r="F565" s="8"/>
    </row>
    <row r="566">
      <c r="B566" s="8"/>
      <c r="C566" s="8"/>
      <c r="D566" s="8"/>
      <c r="E566" s="8"/>
      <c r="F566" s="8"/>
    </row>
    <row r="567">
      <c r="B567" s="8"/>
      <c r="C567" s="8"/>
      <c r="D567" s="8"/>
      <c r="E567" s="8"/>
      <c r="F567" s="8"/>
    </row>
    <row r="568">
      <c r="B568" s="8"/>
      <c r="C568" s="8"/>
      <c r="D568" s="8"/>
      <c r="E568" s="8"/>
      <c r="F568" s="8"/>
    </row>
    <row r="569">
      <c r="B569" s="8"/>
      <c r="C569" s="8"/>
      <c r="D569" s="8"/>
      <c r="E569" s="8"/>
      <c r="F569" s="8"/>
    </row>
    <row r="570">
      <c r="B570" s="8"/>
      <c r="C570" s="8"/>
      <c r="D570" s="8"/>
      <c r="E570" s="8"/>
      <c r="F570" s="8"/>
    </row>
    <row r="571">
      <c r="B571" s="8"/>
      <c r="C571" s="8"/>
      <c r="D571" s="8"/>
      <c r="E571" s="8"/>
      <c r="F571" s="8"/>
    </row>
    <row r="572">
      <c r="B572" s="8"/>
      <c r="C572" s="8"/>
      <c r="D572" s="8"/>
      <c r="E572" s="8"/>
      <c r="F572" s="8"/>
    </row>
    <row r="573">
      <c r="B573" s="8"/>
      <c r="C573" s="8"/>
      <c r="D573" s="8"/>
      <c r="E573" s="8"/>
      <c r="F573" s="8"/>
    </row>
    <row r="574">
      <c r="B574" s="8"/>
      <c r="C574" s="8"/>
      <c r="D574" s="8"/>
      <c r="E574" s="8"/>
      <c r="F574" s="8"/>
    </row>
    <row r="575">
      <c r="B575" s="8"/>
      <c r="C575" s="8"/>
      <c r="D575" s="8"/>
      <c r="E575" s="8"/>
      <c r="F575" s="8"/>
    </row>
    <row r="576">
      <c r="B576" s="8"/>
      <c r="C576" s="8"/>
      <c r="D576" s="8"/>
      <c r="E576" s="8"/>
      <c r="F576" s="8"/>
    </row>
    <row r="577">
      <c r="B577" s="8"/>
      <c r="C577" s="8"/>
      <c r="D577" s="8"/>
      <c r="E577" s="8"/>
      <c r="F577" s="8"/>
    </row>
    <row r="578">
      <c r="B578" s="8"/>
      <c r="C578" s="8"/>
      <c r="D578" s="8"/>
      <c r="E578" s="8"/>
      <c r="F578" s="8"/>
    </row>
    <row r="579">
      <c r="B579" s="8"/>
      <c r="C579" s="8"/>
      <c r="D579" s="8"/>
      <c r="E579" s="8"/>
      <c r="F579" s="8"/>
    </row>
    <row r="580">
      <c r="B580" s="8"/>
      <c r="C580" s="8"/>
      <c r="D580" s="8"/>
      <c r="E580" s="8"/>
      <c r="F580" s="8"/>
    </row>
    <row r="581">
      <c r="B581" s="8"/>
      <c r="C581" s="8"/>
      <c r="D581" s="8"/>
      <c r="E581" s="8"/>
      <c r="F581" s="8"/>
    </row>
    <row r="582">
      <c r="B582" s="8"/>
      <c r="C582" s="8"/>
      <c r="D582" s="8"/>
      <c r="E582" s="8"/>
      <c r="F582" s="8"/>
    </row>
    <row r="583">
      <c r="B583" s="8"/>
      <c r="C583" s="8"/>
      <c r="D583" s="8"/>
      <c r="E583" s="8"/>
      <c r="F583" s="8"/>
    </row>
    <row r="584">
      <c r="B584" s="8"/>
      <c r="C584" s="8"/>
      <c r="D584" s="8"/>
      <c r="E584" s="8"/>
      <c r="F584" s="8"/>
    </row>
    <row r="585">
      <c r="B585" s="8"/>
      <c r="C585" s="8"/>
      <c r="D585" s="8"/>
      <c r="E585" s="8"/>
      <c r="F585" s="8"/>
    </row>
    <row r="586">
      <c r="B586" s="8"/>
      <c r="C586" s="8"/>
      <c r="D586" s="8"/>
      <c r="E586" s="8"/>
      <c r="F586" s="8"/>
    </row>
    <row r="587">
      <c r="B587" s="8"/>
      <c r="C587" s="8"/>
      <c r="D587" s="8"/>
      <c r="E587" s="8"/>
      <c r="F587" s="8"/>
    </row>
    <row r="588">
      <c r="B588" s="8"/>
      <c r="C588" s="8"/>
      <c r="D588" s="8"/>
      <c r="E588" s="8"/>
      <c r="F588" s="8"/>
    </row>
    <row r="589">
      <c r="B589" s="8"/>
      <c r="C589" s="8"/>
      <c r="D589" s="8"/>
      <c r="E589" s="8"/>
      <c r="F589" s="8"/>
    </row>
    <row r="590">
      <c r="B590" s="8"/>
      <c r="C590" s="8"/>
      <c r="D590" s="8"/>
      <c r="E590" s="8"/>
      <c r="F590" s="8"/>
    </row>
    <row r="591">
      <c r="B591" s="8"/>
      <c r="C591" s="8"/>
      <c r="D591" s="8"/>
      <c r="E591" s="8"/>
      <c r="F591" s="8"/>
    </row>
    <row r="592">
      <c r="B592" s="8"/>
      <c r="C592" s="8"/>
      <c r="D592" s="8"/>
      <c r="E592" s="8"/>
      <c r="F592" s="8"/>
    </row>
    <row r="593">
      <c r="B593" s="8"/>
      <c r="C593" s="8"/>
      <c r="D593" s="8"/>
      <c r="E593" s="8"/>
      <c r="F593" s="8"/>
    </row>
    <row r="594">
      <c r="B594" s="8"/>
      <c r="C594" s="8"/>
      <c r="D594" s="8"/>
      <c r="E594" s="8"/>
      <c r="F594" s="8"/>
    </row>
    <row r="595">
      <c r="B595" s="8"/>
      <c r="C595" s="8"/>
      <c r="D595" s="8"/>
      <c r="E595" s="8"/>
      <c r="F595" s="8"/>
    </row>
    <row r="596">
      <c r="B596" s="8"/>
      <c r="C596" s="8"/>
      <c r="D596" s="8"/>
      <c r="E596" s="8"/>
      <c r="F596" s="8"/>
    </row>
    <row r="597">
      <c r="B597" s="8"/>
      <c r="C597" s="8"/>
      <c r="D597" s="8"/>
      <c r="E597" s="8"/>
      <c r="F597" s="8"/>
    </row>
    <row r="598">
      <c r="B598" s="8"/>
      <c r="C598" s="8"/>
      <c r="D598" s="8"/>
      <c r="E598" s="8"/>
      <c r="F598" s="8"/>
    </row>
    <row r="599">
      <c r="B599" s="8"/>
      <c r="C599" s="8"/>
      <c r="D599" s="8"/>
      <c r="E599" s="8"/>
      <c r="F599" s="8"/>
    </row>
    <row r="600">
      <c r="B600" s="8"/>
      <c r="C600" s="8"/>
      <c r="D600" s="8"/>
      <c r="E600" s="8"/>
      <c r="F600" s="8"/>
    </row>
    <row r="601">
      <c r="B601" s="8"/>
      <c r="C601" s="8"/>
      <c r="D601" s="8"/>
      <c r="E601" s="8"/>
      <c r="F601" s="8"/>
    </row>
    <row r="602">
      <c r="B602" s="8"/>
      <c r="C602" s="8"/>
      <c r="D602" s="8"/>
      <c r="E602" s="8"/>
      <c r="F602" s="8"/>
    </row>
    <row r="603">
      <c r="B603" s="8"/>
      <c r="C603" s="8"/>
      <c r="D603" s="8"/>
      <c r="E603" s="8"/>
      <c r="F603" s="8"/>
    </row>
    <row r="604">
      <c r="B604" s="8"/>
      <c r="C604" s="8"/>
      <c r="D604" s="8"/>
      <c r="E604" s="8"/>
      <c r="F604" s="8"/>
    </row>
    <row r="605">
      <c r="B605" s="8"/>
      <c r="C605" s="8"/>
      <c r="D605" s="8"/>
      <c r="E605" s="8"/>
      <c r="F605" s="8"/>
    </row>
    <row r="606">
      <c r="B606" s="8"/>
      <c r="C606" s="8"/>
      <c r="D606" s="8"/>
      <c r="E606" s="8"/>
      <c r="F606" s="8"/>
    </row>
    <row r="607">
      <c r="B607" s="8"/>
      <c r="C607" s="8"/>
      <c r="D607" s="8"/>
      <c r="E607" s="8"/>
      <c r="F607" s="8"/>
    </row>
    <row r="608">
      <c r="B608" s="8"/>
      <c r="C608" s="8"/>
      <c r="D608" s="8"/>
      <c r="E608" s="8"/>
      <c r="F608" s="8"/>
    </row>
    <row r="609">
      <c r="B609" s="8"/>
      <c r="C609" s="8"/>
      <c r="D609" s="8"/>
      <c r="E609" s="8"/>
      <c r="F609" s="8"/>
    </row>
    <row r="610">
      <c r="B610" s="8"/>
      <c r="C610" s="8"/>
      <c r="D610" s="8"/>
      <c r="E610" s="8"/>
      <c r="F610" s="8"/>
    </row>
    <row r="611">
      <c r="B611" s="8"/>
      <c r="C611" s="8"/>
      <c r="D611" s="8"/>
      <c r="E611" s="8"/>
      <c r="F611" s="8"/>
    </row>
    <row r="612">
      <c r="B612" s="8"/>
      <c r="C612" s="8"/>
      <c r="D612" s="8"/>
      <c r="E612" s="8"/>
      <c r="F612" s="8"/>
    </row>
    <row r="613">
      <c r="B613" s="8"/>
      <c r="C613" s="8"/>
      <c r="D613" s="8"/>
      <c r="E613" s="8"/>
      <c r="F613" s="8"/>
    </row>
    <row r="614">
      <c r="B614" s="8"/>
      <c r="C614" s="8"/>
      <c r="D614" s="8"/>
      <c r="E614" s="8"/>
      <c r="F614" s="8"/>
    </row>
    <row r="615">
      <c r="B615" s="8"/>
      <c r="C615" s="8"/>
      <c r="D615" s="8"/>
      <c r="E615" s="8"/>
      <c r="F615" s="8"/>
    </row>
    <row r="616">
      <c r="B616" s="8"/>
      <c r="C616" s="8"/>
      <c r="D616" s="8"/>
      <c r="E616" s="8"/>
      <c r="F616" s="8"/>
    </row>
    <row r="617">
      <c r="B617" s="8"/>
      <c r="C617" s="8"/>
      <c r="D617" s="8"/>
      <c r="E617" s="8"/>
      <c r="F617" s="8"/>
    </row>
    <row r="618">
      <c r="B618" s="8"/>
      <c r="C618" s="8"/>
      <c r="D618" s="8"/>
      <c r="E618" s="8"/>
      <c r="F618" s="8"/>
    </row>
    <row r="619">
      <c r="B619" s="8"/>
      <c r="C619" s="8"/>
      <c r="D619" s="8"/>
      <c r="E619" s="8"/>
      <c r="F619" s="8"/>
    </row>
    <row r="620">
      <c r="B620" s="8"/>
      <c r="C620" s="8"/>
      <c r="D620" s="8"/>
      <c r="E620" s="8"/>
      <c r="F620" s="8"/>
    </row>
    <row r="621">
      <c r="B621" s="8"/>
      <c r="C621" s="8"/>
      <c r="D621" s="8"/>
      <c r="E621" s="8"/>
      <c r="F621" s="8"/>
    </row>
    <row r="622">
      <c r="B622" s="8"/>
      <c r="C622" s="8"/>
      <c r="D622" s="8"/>
      <c r="E622" s="8"/>
      <c r="F622" s="8"/>
    </row>
    <row r="623">
      <c r="B623" s="8"/>
      <c r="C623" s="8"/>
      <c r="D623" s="8"/>
      <c r="E623" s="8"/>
      <c r="F623" s="8"/>
    </row>
    <row r="624">
      <c r="B624" s="8"/>
      <c r="C624" s="8"/>
      <c r="D624" s="8"/>
      <c r="E624" s="8"/>
      <c r="F624" s="8"/>
    </row>
    <row r="625">
      <c r="B625" s="8"/>
      <c r="C625" s="8"/>
      <c r="D625" s="8"/>
      <c r="E625" s="8"/>
      <c r="F625" s="8"/>
    </row>
    <row r="626">
      <c r="B626" s="8"/>
      <c r="C626" s="8"/>
      <c r="D626" s="8"/>
      <c r="E626" s="8"/>
      <c r="F626" s="8"/>
    </row>
    <row r="627">
      <c r="B627" s="8"/>
      <c r="C627" s="8"/>
      <c r="D627" s="8"/>
      <c r="E627" s="8"/>
      <c r="F627" s="8"/>
    </row>
    <row r="628">
      <c r="B628" s="8"/>
      <c r="C628" s="8"/>
      <c r="D628" s="8"/>
      <c r="E628" s="8"/>
      <c r="F628" s="8"/>
    </row>
    <row r="629">
      <c r="B629" s="8"/>
      <c r="C629" s="8"/>
      <c r="D629" s="8"/>
      <c r="E629" s="8"/>
      <c r="F629" s="8"/>
    </row>
    <row r="630">
      <c r="B630" s="8"/>
      <c r="C630" s="8"/>
      <c r="D630" s="8"/>
      <c r="E630" s="8"/>
      <c r="F630" s="8"/>
    </row>
    <row r="631">
      <c r="B631" s="8"/>
      <c r="C631" s="8"/>
      <c r="D631" s="8"/>
      <c r="E631" s="8"/>
      <c r="F631" s="8"/>
    </row>
    <row r="632">
      <c r="B632" s="8"/>
      <c r="C632" s="8"/>
      <c r="D632" s="8"/>
      <c r="E632" s="8"/>
      <c r="F632" s="8"/>
    </row>
    <row r="633">
      <c r="B633" s="8"/>
      <c r="C633" s="8"/>
      <c r="D633" s="8"/>
      <c r="E633" s="8"/>
      <c r="F633" s="8"/>
    </row>
    <row r="634">
      <c r="B634" s="8"/>
      <c r="C634" s="8"/>
      <c r="D634" s="8"/>
      <c r="E634" s="8"/>
      <c r="F634" s="8"/>
    </row>
    <row r="635">
      <c r="B635" s="8"/>
      <c r="C635" s="8"/>
      <c r="D635" s="8"/>
      <c r="E635" s="8"/>
      <c r="F635" s="8"/>
    </row>
    <row r="636">
      <c r="B636" s="8"/>
      <c r="C636" s="8"/>
      <c r="D636" s="8"/>
      <c r="E636" s="8"/>
      <c r="F636" s="8"/>
    </row>
    <row r="637">
      <c r="B637" s="8"/>
      <c r="C637" s="8"/>
      <c r="D637" s="8"/>
      <c r="E637" s="8"/>
      <c r="F637" s="8"/>
    </row>
    <row r="638">
      <c r="B638" s="8"/>
      <c r="C638" s="8"/>
      <c r="D638" s="8"/>
      <c r="E638" s="8"/>
      <c r="F638" s="8"/>
    </row>
    <row r="639">
      <c r="B639" s="8"/>
      <c r="C639" s="8"/>
      <c r="D639" s="8"/>
      <c r="E639" s="8"/>
      <c r="F639" s="8"/>
    </row>
    <row r="640">
      <c r="B640" s="8"/>
      <c r="C640" s="8"/>
      <c r="D640" s="8"/>
      <c r="E640" s="8"/>
      <c r="F640" s="8"/>
    </row>
    <row r="641">
      <c r="B641" s="8"/>
      <c r="C641" s="8"/>
      <c r="D641" s="8"/>
      <c r="E641" s="8"/>
      <c r="F641" s="8"/>
    </row>
    <row r="642">
      <c r="B642" s="8"/>
      <c r="C642" s="8"/>
      <c r="D642" s="8"/>
      <c r="E642" s="8"/>
      <c r="F642" s="8"/>
    </row>
    <row r="643">
      <c r="B643" s="8"/>
      <c r="C643" s="8"/>
      <c r="D643" s="8"/>
      <c r="E643" s="8"/>
      <c r="F643" s="8"/>
    </row>
    <row r="644">
      <c r="B644" s="8"/>
      <c r="C644" s="8"/>
      <c r="D644" s="8"/>
      <c r="E644" s="8"/>
      <c r="F644" s="8"/>
    </row>
    <row r="645">
      <c r="B645" s="8"/>
      <c r="C645" s="8"/>
      <c r="D645" s="8"/>
      <c r="E645" s="8"/>
      <c r="F645" s="8"/>
    </row>
    <row r="646">
      <c r="B646" s="8"/>
      <c r="C646" s="8"/>
      <c r="D646" s="8"/>
      <c r="E646" s="8"/>
      <c r="F646" s="8"/>
    </row>
    <row r="647">
      <c r="B647" s="8"/>
      <c r="C647" s="8"/>
      <c r="D647" s="8"/>
      <c r="E647" s="8"/>
      <c r="F647" s="8"/>
    </row>
    <row r="648">
      <c r="B648" s="8"/>
      <c r="C648" s="8"/>
      <c r="D648" s="8"/>
      <c r="E648" s="8"/>
      <c r="F648" s="8"/>
    </row>
    <row r="649">
      <c r="B649" s="8"/>
      <c r="C649" s="8"/>
      <c r="D649" s="8"/>
      <c r="E649" s="8"/>
      <c r="F649" s="8"/>
    </row>
    <row r="650">
      <c r="B650" s="8"/>
      <c r="C650" s="8"/>
      <c r="D650" s="8"/>
      <c r="E650" s="8"/>
      <c r="F650" s="8"/>
    </row>
    <row r="651">
      <c r="B651" s="8"/>
      <c r="C651" s="8"/>
      <c r="D651" s="8"/>
      <c r="E651" s="8"/>
      <c r="F651" s="8"/>
    </row>
    <row r="652">
      <c r="B652" s="8"/>
      <c r="C652" s="8"/>
      <c r="D652" s="8"/>
      <c r="E652" s="8"/>
      <c r="F652" s="8"/>
    </row>
    <row r="653">
      <c r="B653" s="8"/>
      <c r="C653" s="8"/>
      <c r="D653" s="8"/>
      <c r="E653" s="8"/>
      <c r="F653" s="8"/>
    </row>
    <row r="654">
      <c r="B654" s="8"/>
      <c r="C654" s="8"/>
      <c r="D654" s="8"/>
      <c r="E654" s="8"/>
      <c r="F654" s="8"/>
    </row>
    <row r="655">
      <c r="B655" s="8"/>
      <c r="C655" s="8"/>
      <c r="D655" s="8"/>
      <c r="E655" s="8"/>
      <c r="F655" s="8"/>
    </row>
    <row r="656">
      <c r="B656" s="8"/>
      <c r="C656" s="8"/>
      <c r="D656" s="8"/>
      <c r="E656" s="8"/>
      <c r="F656" s="8"/>
    </row>
    <row r="657">
      <c r="B657" s="8"/>
      <c r="C657" s="8"/>
      <c r="D657" s="8"/>
      <c r="E657" s="8"/>
      <c r="F657" s="8"/>
    </row>
    <row r="658">
      <c r="B658" s="8"/>
      <c r="C658" s="8"/>
      <c r="D658" s="8"/>
      <c r="E658" s="8"/>
      <c r="F658" s="8"/>
    </row>
    <row r="659">
      <c r="B659" s="8"/>
      <c r="C659" s="8"/>
      <c r="D659" s="8"/>
      <c r="E659" s="8"/>
      <c r="F659" s="8"/>
    </row>
    <row r="660">
      <c r="B660" s="8"/>
      <c r="C660" s="8"/>
      <c r="D660" s="8"/>
      <c r="E660" s="8"/>
      <c r="F660" s="8"/>
    </row>
    <row r="661">
      <c r="B661" s="8"/>
      <c r="C661" s="8"/>
      <c r="D661" s="8"/>
      <c r="E661" s="8"/>
      <c r="F661" s="8"/>
    </row>
    <row r="662">
      <c r="B662" s="8"/>
      <c r="C662" s="8"/>
      <c r="D662" s="8"/>
      <c r="E662" s="8"/>
      <c r="F662" s="8"/>
    </row>
    <row r="663">
      <c r="B663" s="8"/>
      <c r="C663" s="8"/>
      <c r="D663" s="8"/>
      <c r="E663" s="8"/>
      <c r="F663" s="8"/>
    </row>
    <row r="664">
      <c r="B664" s="8"/>
      <c r="C664" s="8"/>
      <c r="D664" s="8"/>
      <c r="E664" s="8"/>
      <c r="F664" s="8"/>
    </row>
    <row r="665">
      <c r="B665" s="8"/>
      <c r="C665" s="8"/>
      <c r="D665" s="8"/>
      <c r="E665" s="8"/>
      <c r="F665" s="8"/>
    </row>
    <row r="666">
      <c r="B666" s="8"/>
      <c r="C666" s="8"/>
      <c r="D666" s="8"/>
      <c r="E666" s="8"/>
      <c r="F666" s="8"/>
    </row>
    <row r="667">
      <c r="B667" s="8"/>
      <c r="C667" s="8"/>
      <c r="D667" s="8"/>
      <c r="E667" s="8"/>
      <c r="F667" s="8"/>
    </row>
    <row r="668">
      <c r="B668" s="8"/>
      <c r="C668" s="8"/>
      <c r="D668" s="8"/>
      <c r="E668" s="8"/>
      <c r="F668" s="8"/>
    </row>
    <row r="669">
      <c r="B669" s="8"/>
      <c r="C669" s="8"/>
      <c r="D669" s="8"/>
      <c r="E669" s="8"/>
      <c r="F669" s="8"/>
    </row>
    <row r="670">
      <c r="B670" s="8"/>
      <c r="C670" s="8"/>
      <c r="D670" s="8"/>
      <c r="E670" s="8"/>
      <c r="F670" s="8"/>
    </row>
    <row r="671">
      <c r="B671" s="8"/>
      <c r="C671" s="8"/>
      <c r="D671" s="8"/>
      <c r="E671" s="8"/>
      <c r="F671" s="8"/>
    </row>
    <row r="672">
      <c r="B672" s="8"/>
      <c r="C672" s="8"/>
      <c r="D672" s="8"/>
      <c r="E672" s="8"/>
      <c r="F672" s="8"/>
    </row>
    <row r="673">
      <c r="B673" s="8"/>
      <c r="C673" s="8"/>
      <c r="D673" s="8"/>
      <c r="E673" s="8"/>
      <c r="F673" s="8"/>
    </row>
    <row r="674">
      <c r="B674" s="8"/>
      <c r="C674" s="8"/>
      <c r="D674" s="8"/>
      <c r="E674" s="8"/>
      <c r="F674" s="8"/>
    </row>
    <row r="675">
      <c r="B675" s="8"/>
      <c r="C675" s="8"/>
      <c r="D675" s="8"/>
      <c r="E675" s="8"/>
      <c r="F675" s="8"/>
    </row>
    <row r="676">
      <c r="B676" s="8"/>
      <c r="C676" s="8"/>
      <c r="D676" s="8"/>
      <c r="E676" s="8"/>
      <c r="F676" s="8"/>
    </row>
    <row r="677">
      <c r="B677" s="8"/>
      <c r="C677" s="8"/>
      <c r="D677" s="8"/>
      <c r="E677" s="8"/>
      <c r="F677" s="8"/>
    </row>
    <row r="678">
      <c r="B678" s="8"/>
      <c r="C678" s="8"/>
      <c r="D678" s="8"/>
      <c r="E678" s="8"/>
      <c r="F678" s="8"/>
    </row>
    <row r="679">
      <c r="B679" s="8"/>
      <c r="C679" s="8"/>
      <c r="D679" s="8"/>
      <c r="E679" s="8"/>
      <c r="F679" s="8"/>
    </row>
    <row r="680">
      <c r="B680" s="8"/>
      <c r="C680" s="8"/>
      <c r="D680" s="8"/>
      <c r="E680" s="8"/>
      <c r="F680" s="8"/>
    </row>
    <row r="681">
      <c r="B681" s="8"/>
      <c r="C681" s="8"/>
      <c r="D681" s="8"/>
      <c r="E681" s="8"/>
      <c r="F681" s="8"/>
    </row>
    <row r="682">
      <c r="B682" s="8"/>
      <c r="C682" s="8"/>
      <c r="D682" s="8"/>
      <c r="E682" s="8"/>
      <c r="F682" s="8"/>
    </row>
    <row r="683">
      <c r="B683" s="8"/>
      <c r="C683" s="8"/>
      <c r="D683" s="8"/>
      <c r="E683" s="8"/>
      <c r="F683" s="8"/>
    </row>
    <row r="684">
      <c r="B684" s="8"/>
      <c r="C684" s="8"/>
      <c r="D684" s="8"/>
      <c r="E684" s="8"/>
      <c r="F684" s="8"/>
    </row>
    <row r="685">
      <c r="B685" s="8"/>
      <c r="C685" s="8"/>
      <c r="D685" s="8"/>
      <c r="E685" s="8"/>
      <c r="F685" s="8"/>
    </row>
    <row r="686">
      <c r="B686" s="8"/>
      <c r="C686" s="8"/>
      <c r="D686" s="8"/>
      <c r="E686" s="8"/>
      <c r="F686" s="8"/>
    </row>
    <row r="687">
      <c r="B687" s="8"/>
      <c r="C687" s="8"/>
      <c r="D687" s="8"/>
      <c r="E687" s="8"/>
      <c r="F687" s="8"/>
    </row>
    <row r="688">
      <c r="B688" s="8"/>
      <c r="C688" s="8"/>
      <c r="D688" s="8"/>
      <c r="E688" s="8"/>
      <c r="F688" s="8"/>
    </row>
    <row r="689">
      <c r="B689" s="8"/>
      <c r="C689" s="8"/>
      <c r="D689" s="8"/>
      <c r="E689" s="8"/>
      <c r="F689" s="8"/>
    </row>
    <row r="690">
      <c r="B690" s="8"/>
      <c r="C690" s="8"/>
      <c r="D690" s="8"/>
      <c r="E690" s="8"/>
      <c r="F690" s="8"/>
    </row>
    <row r="691">
      <c r="B691" s="8"/>
      <c r="C691" s="8"/>
      <c r="D691" s="8"/>
      <c r="E691" s="8"/>
      <c r="F691" s="8"/>
    </row>
    <row r="692">
      <c r="B692" s="8"/>
      <c r="C692" s="8"/>
      <c r="D692" s="8"/>
      <c r="E692" s="8"/>
      <c r="F692" s="8"/>
    </row>
    <row r="693">
      <c r="B693" s="8"/>
      <c r="C693" s="8"/>
      <c r="D693" s="8"/>
      <c r="E693" s="8"/>
      <c r="F693" s="8"/>
    </row>
    <row r="694">
      <c r="B694" s="8"/>
      <c r="C694" s="8"/>
      <c r="D694" s="8"/>
      <c r="E694" s="8"/>
      <c r="F694" s="8"/>
    </row>
    <row r="695">
      <c r="B695" s="8"/>
      <c r="C695" s="8"/>
      <c r="D695" s="8"/>
      <c r="E695" s="8"/>
      <c r="F695" s="8"/>
    </row>
    <row r="696">
      <c r="B696" s="8"/>
      <c r="C696" s="8"/>
      <c r="D696" s="8"/>
      <c r="E696" s="8"/>
      <c r="F696" s="8"/>
    </row>
    <row r="697">
      <c r="B697" s="8"/>
      <c r="C697" s="8"/>
      <c r="D697" s="8"/>
      <c r="E697" s="8"/>
      <c r="F697" s="8"/>
    </row>
    <row r="698">
      <c r="B698" s="8"/>
      <c r="C698" s="8"/>
      <c r="D698" s="8"/>
      <c r="E698" s="8"/>
      <c r="F698" s="8"/>
    </row>
    <row r="699">
      <c r="B699" s="8"/>
      <c r="C699" s="8"/>
      <c r="D699" s="8"/>
      <c r="E699" s="8"/>
      <c r="F699" s="8"/>
    </row>
    <row r="700">
      <c r="B700" s="8"/>
      <c r="C700" s="8"/>
      <c r="D700" s="8"/>
      <c r="E700" s="8"/>
      <c r="F700" s="8"/>
    </row>
    <row r="701">
      <c r="B701" s="8"/>
      <c r="C701" s="8"/>
      <c r="D701" s="8"/>
      <c r="E701" s="8"/>
      <c r="F701" s="8"/>
    </row>
    <row r="702">
      <c r="B702" s="8"/>
      <c r="C702" s="8"/>
      <c r="D702" s="8"/>
      <c r="E702" s="8"/>
      <c r="F702" s="8"/>
    </row>
    <row r="703">
      <c r="B703" s="8"/>
      <c r="C703" s="8"/>
      <c r="D703" s="8"/>
      <c r="E703" s="8"/>
      <c r="F703" s="8"/>
    </row>
    <row r="704">
      <c r="B704" s="8"/>
      <c r="C704" s="8"/>
      <c r="D704" s="8"/>
      <c r="E704" s="8"/>
      <c r="F704" s="8"/>
    </row>
    <row r="705">
      <c r="B705" s="8"/>
      <c r="C705" s="8"/>
      <c r="D705" s="8"/>
      <c r="E705" s="8"/>
      <c r="F705" s="8"/>
    </row>
    <row r="706">
      <c r="B706" s="8"/>
      <c r="C706" s="8"/>
      <c r="D706" s="8"/>
      <c r="E706" s="8"/>
      <c r="F706" s="8"/>
    </row>
    <row r="707">
      <c r="B707" s="8"/>
      <c r="C707" s="8"/>
      <c r="D707" s="8"/>
      <c r="E707" s="8"/>
      <c r="F707" s="8"/>
    </row>
    <row r="708">
      <c r="B708" s="8"/>
      <c r="C708" s="8"/>
      <c r="D708" s="8"/>
      <c r="E708" s="8"/>
      <c r="F708" s="8"/>
    </row>
    <row r="709">
      <c r="B709" s="8"/>
      <c r="C709" s="8"/>
      <c r="D709" s="8"/>
      <c r="E709" s="8"/>
      <c r="F709" s="8"/>
    </row>
    <row r="710">
      <c r="B710" s="8"/>
      <c r="C710" s="8"/>
      <c r="D710" s="8"/>
      <c r="E710" s="8"/>
      <c r="F710" s="8"/>
    </row>
    <row r="711">
      <c r="B711" s="8"/>
      <c r="C711" s="8"/>
      <c r="D711" s="8"/>
      <c r="E711" s="8"/>
      <c r="F711" s="8"/>
    </row>
    <row r="712">
      <c r="B712" s="8"/>
      <c r="C712" s="8"/>
      <c r="D712" s="8"/>
      <c r="E712" s="8"/>
      <c r="F712" s="8"/>
    </row>
    <row r="713">
      <c r="B713" s="8"/>
      <c r="C713" s="8"/>
      <c r="D713" s="8"/>
      <c r="E713" s="8"/>
      <c r="F713" s="8"/>
    </row>
    <row r="714">
      <c r="B714" s="8"/>
      <c r="C714" s="8"/>
      <c r="D714" s="8"/>
      <c r="E714" s="8"/>
      <c r="F714" s="8"/>
    </row>
    <row r="715">
      <c r="B715" s="8"/>
      <c r="C715" s="8"/>
      <c r="D715" s="8"/>
      <c r="E715" s="8"/>
      <c r="F715" s="8"/>
    </row>
    <row r="716">
      <c r="B716" s="8"/>
      <c r="C716" s="8"/>
      <c r="D716" s="8"/>
      <c r="E716" s="8"/>
      <c r="F716" s="8"/>
    </row>
    <row r="717">
      <c r="B717" s="8"/>
      <c r="C717" s="8"/>
      <c r="D717" s="8"/>
      <c r="E717" s="8"/>
      <c r="F717" s="8"/>
    </row>
    <row r="718">
      <c r="B718" s="8"/>
      <c r="C718" s="8"/>
      <c r="D718" s="8"/>
      <c r="E718" s="8"/>
      <c r="F718" s="8"/>
    </row>
    <row r="719">
      <c r="B719" s="8"/>
      <c r="C719" s="8"/>
      <c r="D719" s="8"/>
      <c r="E719" s="8"/>
      <c r="F719" s="8"/>
    </row>
    <row r="720">
      <c r="B720" s="8"/>
      <c r="C720" s="8"/>
      <c r="D720" s="8"/>
      <c r="E720" s="8"/>
      <c r="F720" s="8"/>
    </row>
    <row r="721">
      <c r="B721" s="8"/>
      <c r="C721" s="8"/>
      <c r="D721" s="8"/>
      <c r="E721" s="8"/>
      <c r="F721" s="8"/>
    </row>
    <row r="722">
      <c r="B722" s="8"/>
      <c r="C722" s="8"/>
      <c r="D722" s="8"/>
      <c r="E722" s="8"/>
      <c r="F722" s="8"/>
    </row>
    <row r="723">
      <c r="B723" s="8"/>
      <c r="C723" s="8"/>
      <c r="D723" s="8"/>
      <c r="E723" s="8"/>
      <c r="F723" s="8"/>
    </row>
    <row r="724">
      <c r="B724" s="8"/>
      <c r="C724" s="8"/>
      <c r="D724" s="8"/>
      <c r="E724" s="8"/>
      <c r="F724" s="8"/>
    </row>
    <row r="725">
      <c r="B725" s="8"/>
      <c r="C725" s="8"/>
      <c r="D725" s="8"/>
      <c r="E725" s="8"/>
      <c r="F725" s="8"/>
    </row>
    <row r="726">
      <c r="B726" s="8"/>
      <c r="C726" s="8"/>
      <c r="D726" s="8"/>
      <c r="E726" s="8"/>
      <c r="F726" s="8"/>
    </row>
    <row r="727">
      <c r="B727" s="8"/>
      <c r="C727" s="8"/>
      <c r="D727" s="8"/>
      <c r="E727" s="8"/>
      <c r="F727" s="8"/>
    </row>
    <row r="728">
      <c r="B728" s="8"/>
      <c r="C728" s="8"/>
      <c r="D728" s="8"/>
      <c r="E728" s="8"/>
      <c r="F728" s="8"/>
    </row>
    <row r="729">
      <c r="B729" s="8"/>
      <c r="C729" s="8"/>
      <c r="D729" s="8"/>
      <c r="E729" s="8"/>
      <c r="F729" s="8"/>
    </row>
    <row r="730">
      <c r="B730" s="8"/>
      <c r="C730" s="8"/>
      <c r="D730" s="8"/>
      <c r="E730" s="8"/>
      <c r="F730" s="8"/>
    </row>
    <row r="731">
      <c r="B731" s="8"/>
      <c r="C731" s="8"/>
      <c r="D731" s="8"/>
      <c r="E731" s="8"/>
      <c r="F731" s="8"/>
    </row>
    <row r="732">
      <c r="B732" s="8"/>
      <c r="C732" s="8"/>
      <c r="D732" s="8"/>
      <c r="E732" s="8"/>
      <c r="F732" s="8"/>
    </row>
    <row r="733">
      <c r="B733" s="8"/>
      <c r="C733" s="8"/>
      <c r="D733" s="8"/>
      <c r="E733" s="8"/>
      <c r="F733" s="8"/>
    </row>
    <row r="734">
      <c r="B734" s="8"/>
      <c r="C734" s="8"/>
      <c r="D734" s="8"/>
      <c r="E734" s="8"/>
      <c r="F734" s="8"/>
    </row>
    <row r="735">
      <c r="B735" s="8"/>
      <c r="C735" s="8"/>
      <c r="D735" s="8"/>
      <c r="E735" s="8"/>
      <c r="F735" s="8"/>
    </row>
    <row r="736">
      <c r="B736" s="8"/>
      <c r="C736" s="8"/>
      <c r="D736" s="8"/>
      <c r="E736" s="8"/>
      <c r="F736" s="8"/>
    </row>
    <row r="737">
      <c r="B737" s="8"/>
      <c r="C737" s="8"/>
      <c r="D737" s="8"/>
      <c r="E737" s="8"/>
      <c r="F737" s="8"/>
    </row>
    <row r="738">
      <c r="B738" s="8"/>
      <c r="C738" s="8"/>
      <c r="D738" s="8"/>
      <c r="E738" s="8"/>
      <c r="F738" s="8"/>
    </row>
    <row r="739">
      <c r="B739" s="8"/>
      <c r="C739" s="8"/>
      <c r="D739" s="8"/>
      <c r="E739" s="8"/>
      <c r="F739" s="8"/>
    </row>
    <row r="740">
      <c r="B740" s="8"/>
      <c r="C740" s="8"/>
      <c r="D740" s="8"/>
      <c r="E740" s="8"/>
      <c r="F740" s="8"/>
    </row>
    <row r="741">
      <c r="B741" s="8"/>
      <c r="C741" s="8"/>
      <c r="D741" s="8"/>
      <c r="E741" s="8"/>
      <c r="F741" s="8"/>
    </row>
    <row r="742">
      <c r="B742" s="8"/>
      <c r="C742" s="8"/>
      <c r="D742" s="8"/>
      <c r="E742" s="8"/>
      <c r="F742" s="8"/>
    </row>
    <row r="743">
      <c r="B743" s="8"/>
      <c r="C743" s="8"/>
      <c r="D743" s="8"/>
      <c r="E743" s="8"/>
      <c r="F743" s="8"/>
    </row>
    <row r="744">
      <c r="B744" s="8"/>
      <c r="C744" s="8"/>
      <c r="D744" s="8"/>
      <c r="E744" s="8"/>
      <c r="F744" s="8"/>
    </row>
    <row r="745">
      <c r="B745" s="8"/>
      <c r="C745" s="8"/>
      <c r="D745" s="8"/>
      <c r="E745" s="8"/>
      <c r="F745" s="8"/>
    </row>
    <row r="746">
      <c r="B746" s="8"/>
      <c r="C746" s="8"/>
      <c r="D746" s="8"/>
      <c r="E746" s="8"/>
      <c r="F746" s="8"/>
    </row>
    <row r="747">
      <c r="B747" s="8"/>
      <c r="C747" s="8"/>
      <c r="D747" s="8"/>
      <c r="E747" s="8"/>
      <c r="F747" s="8"/>
    </row>
    <row r="748">
      <c r="B748" s="8"/>
      <c r="C748" s="8"/>
      <c r="D748" s="8"/>
      <c r="E748" s="8"/>
      <c r="F748" s="8"/>
    </row>
    <row r="749">
      <c r="B749" s="8"/>
      <c r="C749" s="8"/>
      <c r="D749" s="8"/>
      <c r="E749" s="8"/>
      <c r="F749" s="8"/>
    </row>
    <row r="750">
      <c r="B750" s="8"/>
      <c r="C750" s="8"/>
      <c r="D750" s="8"/>
      <c r="E750" s="8"/>
      <c r="F750" s="8"/>
    </row>
    <row r="751">
      <c r="B751" s="8"/>
      <c r="C751" s="8"/>
      <c r="D751" s="8"/>
      <c r="E751" s="8"/>
      <c r="F751" s="8"/>
    </row>
    <row r="752">
      <c r="B752" s="8"/>
      <c r="C752" s="8"/>
      <c r="D752" s="8"/>
      <c r="E752" s="8"/>
      <c r="F752" s="8"/>
    </row>
    <row r="753">
      <c r="B753" s="8"/>
      <c r="C753" s="8"/>
      <c r="D753" s="8"/>
      <c r="E753" s="8"/>
      <c r="F753" s="8"/>
    </row>
    <row r="754">
      <c r="B754" s="8"/>
      <c r="C754" s="8"/>
      <c r="D754" s="8"/>
      <c r="E754" s="8"/>
      <c r="F754" s="8"/>
    </row>
    <row r="755">
      <c r="B755" s="8"/>
      <c r="C755" s="8"/>
      <c r="D755" s="8"/>
      <c r="E755" s="8"/>
      <c r="F755" s="8"/>
    </row>
    <row r="756">
      <c r="B756" s="8"/>
      <c r="C756" s="8"/>
      <c r="D756" s="8"/>
      <c r="E756" s="8"/>
      <c r="F756" s="8"/>
    </row>
    <row r="757">
      <c r="B757" s="8"/>
      <c r="C757" s="8"/>
      <c r="D757" s="8"/>
      <c r="E757" s="8"/>
      <c r="F757" s="8"/>
    </row>
    <row r="758">
      <c r="B758" s="8"/>
      <c r="C758" s="8"/>
      <c r="D758" s="8"/>
      <c r="E758" s="8"/>
      <c r="F758" s="8"/>
    </row>
    <row r="759">
      <c r="B759" s="8"/>
      <c r="C759" s="8"/>
      <c r="D759" s="8"/>
      <c r="E759" s="8"/>
      <c r="F759" s="8"/>
    </row>
    <row r="760">
      <c r="B760" s="8"/>
      <c r="C760" s="8"/>
      <c r="D760" s="8"/>
      <c r="E760" s="8"/>
      <c r="F760" s="8"/>
    </row>
    <row r="761">
      <c r="B761" s="8"/>
      <c r="C761" s="8"/>
      <c r="D761" s="8"/>
      <c r="E761" s="8"/>
      <c r="F761" s="8"/>
    </row>
    <row r="762">
      <c r="B762" s="8"/>
      <c r="C762" s="8"/>
      <c r="D762" s="8"/>
      <c r="E762" s="8"/>
      <c r="F762" s="8"/>
    </row>
    <row r="763">
      <c r="B763" s="8"/>
      <c r="C763" s="8"/>
      <c r="D763" s="8"/>
      <c r="E763" s="8"/>
      <c r="F763" s="8"/>
    </row>
    <row r="764">
      <c r="B764" s="8"/>
      <c r="C764" s="8"/>
      <c r="D764" s="8"/>
      <c r="E764" s="8"/>
      <c r="F764" s="8"/>
    </row>
    <row r="765">
      <c r="B765" s="8"/>
      <c r="C765" s="8"/>
      <c r="D765" s="8"/>
      <c r="E765" s="8"/>
      <c r="F765" s="8"/>
    </row>
    <row r="766">
      <c r="B766" s="8"/>
      <c r="C766" s="8"/>
      <c r="D766" s="8"/>
      <c r="E766" s="8"/>
      <c r="F766" s="8"/>
    </row>
    <row r="767">
      <c r="B767" s="8"/>
      <c r="C767" s="8"/>
      <c r="D767" s="8"/>
      <c r="E767" s="8"/>
      <c r="F767" s="8"/>
    </row>
    <row r="768">
      <c r="B768" s="8"/>
      <c r="C768" s="8"/>
      <c r="D768" s="8"/>
      <c r="E768" s="8"/>
      <c r="F768" s="8"/>
    </row>
    <row r="769">
      <c r="B769" s="8"/>
      <c r="C769" s="8"/>
      <c r="D769" s="8"/>
      <c r="E769" s="8"/>
      <c r="F769" s="8"/>
    </row>
    <row r="770">
      <c r="B770" s="8"/>
      <c r="C770" s="8"/>
      <c r="D770" s="8"/>
      <c r="E770" s="8"/>
      <c r="F770" s="8"/>
    </row>
    <row r="771">
      <c r="B771" s="8"/>
      <c r="C771" s="8"/>
      <c r="D771" s="8"/>
      <c r="E771" s="8"/>
      <c r="F771" s="8"/>
    </row>
    <row r="772">
      <c r="B772" s="8"/>
      <c r="C772" s="8"/>
      <c r="D772" s="8"/>
      <c r="E772" s="8"/>
      <c r="F772" s="8"/>
    </row>
    <row r="773">
      <c r="B773" s="8"/>
      <c r="C773" s="8"/>
      <c r="D773" s="8"/>
      <c r="E773" s="8"/>
      <c r="F773" s="8"/>
    </row>
    <row r="774">
      <c r="B774" s="8"/>
      <c r="C774" s="8"/>
      <c r="D774" s="8"/>
      <c r="E774" s="8"/>
      <c r="F774" s="8"/>
    </row>
    <row r="775">
      <c r="B775" s="8"/>
      <c r="C775" s="8"/>
      <c r="D775" s="8"/>
      <c r="E775" s="8"/>
      <c r="F775" s="8"/>
    </row>
    <row r="776">
      <c r="B776" s="8"/>
      <c r="C776" s="8"/>
      <c r="D776" s="8"/>
      <c r="E776" s="8"/>
      <c r="F776" s="8"/>
    </row>
    <row r="777">
      <c r="B777" s="8"/>
      <c r="C777" s="8"/>
      <c r="D777" s="8"/>
      <c r="E777" s="8"/>
      <c r="F777" s="8"/>
    </row>
    <row r="778">
      <c r="B778" s="8"/>
      <c r="C778" s="8"/>
      <c r="D778" s="8"/>
      <c r="E778" s="8"/>
      <c r="F778" s="8"/>
    </row>
    <row r="779">
      <c r="B779" s="8"/>
      <c r="C779" s="8"/>
      <c r="D779" s="8"/>
      <c r="E779" s="8"/>
      <c r="F779" s="8"/>
    </row>
    <row r="780">
      <c r="B780" s="8"/>
      <c r="C780" s="8"/>
      <c r="D780" s="8"/>
      <c r="E780" s="8"/>
      <c r="F780" s="8"/>
    </row>
    <row r="781">
      <c r="B781" s="8"/>
      <c r="C781" s="8"/>
      <c r="D781" s="8"/>
      <c r="E781" s="8"/>
      <c r="F781" s="8"/>
    </row>
    <row r="782">
      <c r="B782" s="8"/>
      <c r="C782" s="8"/>
      <c r="D782" s="8"/>
      <c r="E782" s="8"/>
      <c r="F782" s="8"/>
    </row>
    <row r="783">
      <c r="B783" s="8"/>
      <c r="C783" s="8"/>
      <c r="D783" s="8"/>
      <c r="E783" s="8"/>
      <c r="F783" s="8"/>
    </row>
    <row r="784">
      <c r="B784" s="8"/>
      <c r="C784" s="8"/>
      <c r="D784" s="8"/>
      <c r="E784" s="8"/>
      <c r="F784" s="8"/>
    </row>
    <row r="785">
      <c r="B785" s="8"/>
      <c r="C785" s="8"/>
      <c r="D785" s="8"/>
      <c r="E785" s="8"/>
      <c r="F785" s="8"/>
    </row>
    <row r="786">
      <c r="B786" s="8"/>
      <c r="C786" s="8"/>
      <c r="D786" s="8"/>
      <c r="E786" s="8"/>
      <c r="F786" s="8"/>
    </row>
    <row r="787">
      <c r="B787" s="8"/>
      <c r="C787" s="8"/>
      <c r="D787" s="8"/>
      <c r="E787" s="8"/>
      <c r="F787" s="8"/>
    </row>
    <row r="788">
      <c r="B788" s="8"/>
      <c r="C788" s="8"/>
      <c r="D788" s="8"/>
      <c r="E788" s="8"/>
      <c r="F788" s="8"/>
    </row>
    <row r="789">
      <c r="B789" s="8"/>
      <c r="C789" s="8"/>
      <c r="D789" s="8"/>
      <c r="E789" s="8"/>
      <c r="F789" s="8"/>
    </row>
    <row r="790">
      <c r="B790" s="8"/>
      <c r="C790" s="8"/>
      <c r="D790" s="8"/>
      <c r="E790" s="8"/>
      <c r="F790" s="8"/>
    </row>
    <row r="791">
      <c r="B791" s="8"/>
      <c r="C791" s="8"/>
      <c r="D791" s="8"/>
      <c r="E791" s="8"/>
      <c r="F791" s="8"/>
    </row>
    <row r="792">
      <c r="B792" s="8"/>
      <c r="C792" s="8"/>
      <c r="D792" s="8"/>
      <c r="E792" s="8"/>
      <c r="F792" s="8"/>
    </row>
    <row r="793">
      <c r="B793" s="8"/>
      <c r="C793" s="8"/>
      <c r="D793" s="8"/>
      <c r="E793" s="8"/>
      <c r="F793" s="8"/>
    </row>
    <row r="794">
      <c r="B794" s="8"/>
      <c r="C794" s="8"/>
      <c r="D794" s="8"/>
      <c r="E794" s="8"/>
      <c r="F794" s="8"/>
    </row>
    <row r="795">
      <c r="B795" s="8"/>
      <c r="C795" s="8"/>
      <c r="D795" s="8"/>
      <c r="E795" s="8"/>
      <c r="F795" s="8"/>
    </row>
    <row r="796">
      <c r="B796" s="8"/>
      <c r="C796" s="8"/>
      <c r="D796" s="8"/>
      <c r="E796" s="8"/>
      <c r="F796" s="8"/>
    </row>
    <row r="797">
      <c r="B797" s="8"/>
      <c r="C797" s="8"/>
      <c r="D797" s="8"/>
      <c r="E797" s="8"/>
      <c r="F797" s="8"/>
    </row>
    <row r="798">
      <c r="B798" s="8"/>
      <c r="C798" s="8"/>
      <c r="D798" s="8"/>
      <c r="E798" s="8"/>
      <c r="F798" s="8"/>
    </row>
    <row r="799">
      <c r="B799" s="8"/>
      <c r="C799" s="8"/>
      <c r="D799" s="8"/>
      <c r="E799" s="8"/>
      <c r="F799" s="8"/>
    </row>
    <row r="800">
      <c r="B800" s="8"/>
      <c r="C800" s="8"/>
      <c r="D800" s="8"/>
      <c r="E800" s="8"/>
      <c r="F800" s="8"/>
    </row>
    <row r="801">
      <c r="B801" s="8"/>
      <c r="C801" s="8"/>
      <c r="D801" s="8"/>
      <c r="E801" s="8"/>
      <c r="F801" s="8"/>
    </row>
    <row r="802">
      <c r="B802" s="8"/>
      <c r="C802" s="8"/>
      <c r="D802" s="8"/>
      <c r="E802" s="8"/>
      <c r="F802" s="8"/>
    </row>
    <row r="803">
      <c r="B803" s="8"/>
      <c r="C803" s="8"/>
      <c r="D803" s="8"/>
      <c r="E803" s="8"/>
      <c r="F803" s="8"/>
    </row>
    <row r="804">
      <c r="B804" s="8"/>
      <c r="C804" s="8"/>
      <c r="D804" s="8"/>
      <c r="E804" s="8"/>
      <c r="F804" s="8"/>
    </row>
    <row r="805">
      <c r="B805" s="8"/>
      <c r="C805" s="8"/>
      <c r="D805" s="8"/>
      <c r="E805" s="8"/>
      <c r="F805" s="8"/>
    </row>
    <row r="806">
      <c r="B806" s="8"/>
      <c r="C806" s="8"/>
      <c r="D806" s="8"/>
      <c r="E806" s="8"/>
      <c r="F806" s="8"/>
    </row>
    <row r="807">
      <c r="B807" s="8"/>
      <c r="C807" s="8"/>
      <c r="D807" s="8"/>
      <c r="E807" s="8"/>
      <c r="F807" s="8"/>
    </row>
    <row r="808">
      <c r="B808" s="8"/>
      <c r="C808" s="8"/>
      <c r="D808" s="8"/>
      <c r="E808" s="8"/>
      <c r="F808" s="8"/>
    </row>
    <row r="809">
      <c r="B809" s="8"/>
      <c r="C809" s="8"/>
      <c r="D809" s="8"/>
      <c r="E809" s="8"/>
      <c r="F809" s="8"/>
    </row>
    <row r="810">
      <c r="B810" s="8"/>
      <c r="C810" s="8"/>
      <c r="D810" s="8"/>
      <c r="E810" s="8"/>
      <c r="F810" s="8"/>
    </row>
    <row r="811">
      <c r="B811" s="8"/>
      <c r="C811" s="8"/>
      <c r="D811" s="8"/>
      <c r="E811" s="8"/>
      <c r="F811" s="8"/>
    </row>
    <row r="812">
      <c r="B812" s="8"/>
      <c r="C812" s="8"/>
      <c r="D812" s="8"/>
      <c r="E812" s="8"/>
      <c r="F812" s="8"/>
    </row>
    <row r="813">
      <c r="B813" s="8"/>
      <c r="C813" s="8"/>
      <c r="D813" s="8"/>
      <c r="E813" s="8"/>
      <c r="F813" s="8"/>
    </row>
    <row r="814">
      <c r="B814" s="8"/>
      <c r="C814" s="8"/>
      <c r="D814" s="8"/>
      <c r="E814" s="8"/>
      <c r="F814" s="8"/>
    </row>
    <row r="815">
      <c r="B815" s="8"/>
      <c r="C815" s="8"/>
      <c r="D815" s="8"/>
      <c r="E815" s="8"/>
      <c r="F815" s="8"/>
    </row>
    <row r="816">
      <c r="B816" s="8"/>
      <c r="C816" s="8"/>
      <c r="D816" s="8"/>
      <c r="E816" s="8"/>
      <c r="F816" s="8"/>
    </row>
    <row r="817">
      <c r="B817" s="8"/>
      <c r="C817" s="8"/>
      <c r="D817" s="8"/>
      <c r="E817" s="8"/>
      <c r="F817" s="8"/>
    </row>
    <row r="818">
      <c r="B818" s="8"/>
      <c r="C818" s="8"/>
      <c r="D818" s="8"/>
      <c r="E818" s="8"/>
      <c r="F818" s="8"/>
    </row>
    <row r="819">
      <c r="B819" s="8"/>
      <c r="C819" s="8"/>
      <c r="D819" s="8"/>
      <c r="E819" s="8"/>
      <c r="F819" s="8"/>
    </row>
    <row r="820">
      <c r="B820" s="8"/>
      <c r="C820" s="8"/>
      <c r="D820" s="8"/>
      <c r="E820" s="8"/>
      <c r="F820" s="8"/>
    </row>
    <row r="821">
      <c r="B821" s="8"/>
      <c r="C821" s="8"/>
      <c r="D821" s="8"/>
      <c r="E821" s="8"/>
      <c r="F821" s="8"/>
    </row>
    <row r="822">
      <c r="B822" s="8"/>
      <c r="C822" s="8"/>
      <c r="D822" s="8"/>
      <c r="E822" s="8"/>
      <c r="F822" s="8"/>
    </row>
    <row r="823">
      <c r="B823" s="8"/>
      <c r="C823" s="8"/>
      <c r="D823" s="8"/>
      <c r="E823" s="8"/>
      <c r="F823" s="8"/>
    </row>
    <row r="824">
      <c r="B824" s="8"/>
      <c r="C824" s="8"/>
      <c r="D824" s="8"/>
      <c r="E824" s="8"/>
      <c r="F824" s="8"/>
    </row>
    <row r="825">
      <c r="B825" s="8"/>
      <c r="C825" s="8"/>
      <c r="D825" s="8"/>
      <c r="E825" s="8"/>
      <c r="F825" s="8"/>
    </row>
    <row r="826">
      <c r="B826" s="8"/>
      <c r="C826" s="8"/>
      <c r="D826" s="8"/>
      <c r="E826" s="8"/>
      <c r="F826" s="8"/>
    </row>
    <row r="827">
      <c r="B827" s="8"/>
      <c r="C827" s="8"/>
      <c r="D827" s="8"/>
      <c r="E827" s="8"/>
      <c r="F827" s="8"/>
    </row>
    <row r="828">
      <c r="B828" s="8"/>
      <c r="C828" s="8"/>
      <c r="D828" s="8"/>
      <c r="E828" s="8"/>
      <c r="F828" s="8"/>
    </row>
    <row r="829">
      <c r="B829" s="8"/>
      <c r="C829" s="8"/>
      <c r="D829" s="8"/>
      <c r="E829" s="8"/>
      <c r="F829" s="8"/>
    </row>
    <row r="830">
      <c r="B830" s="8"/>
      <c r="C830" s="8"/>
      <c r="D830" s="8"/>
      <c r="E830" s="8"/>
      <c r="F830" s="8"/>
    </row>
    <row r="831">
      <c r="B831" s="8"/>
      <c r="C831" s="8"/>
      <c r="D831" s="8"/>
      <c r="E831" s="8"/>
      <c r="F831" s="8"/>
    </row>
    <row r="832">
      <c r="B832" s="8"/>
      <c r="C832" s="8"/>
      <c r="D832" s="8"/>
      <c r="E832" s="8"/>
      <c r="F832" s="8"/>
    </row>
    <row r="833">
      <c r="B833" s="8"/>
      <c r="C833" s="8"/>
      <c r="D833" s="8"/>
      <c r="E833" s="8"/>
      <c r="F833" s="8"/>
    </row>
    <row r="834">
      <c r="B834" s="8"/>
      <c r="C834" s="8"/>
      <c r="D834" s="8"/>
      <c r="E834" s="8"/>
      <c r="F834" s="8"/>
    </row>
    <row r="835">
      <c r="B835" s="8"/>
      <c r="C835" s="8"/>
      <c r="D835" s="8"/>
      <c r="E835" s="8"/>
      <c r="F835" s="8"/>
    </row>
    <row r="836">
      <c r="B836" s="8"/>
      <c r="C836" s="8"/>
      <c r="D836" s="8"/>
      <c r="E836" s="8"/>
      <c r="F836" s="8"/>
    </row>
    <row r="837">
      <c r="B837" s="8"/>
      <c r="C837" s="8"/>
      <c r="D837" s="8"/>
      <c r="E837" s="8"/>
      <c r="F837" s="8"/>
    </row>
    <row r="838">
      <c r="B838" s="8"/>
      <c r="C838" s="8"/>
      <c r="D838" s="8"/>
      <c r="E838" s="8"/>
      <c r="F838" s="8"/>
    </row>
    <row r="839">
      <c r="B839" s="8"/>
      <c r="C839" s="8"/>
      <c r="D839" s="8"/>
      <c r="E839" s="8"/>
      <c r="F839" s="8"/>
    </row>
    <row r="840">
      <c r="B840" s="8"/>
      <c r="C840" s="8"/>
      <c r="D840" s="8"/>
      <c r="E840" s="8"/>
      <c r="F840" s="8"/>
    </row>
    <row r="841">
      <c r="B841" s="8"/>
      <c r="C841" s="8"/>
      <c r="D841" s="8"/>
      <c r="E841" s="8"/>
      <c r="F841" s="8"/>
    </row>
    <row r="842">
      <c r="B842" s="8"/>
      <c r="C842" s="8"/>
      <c r="D842" s="8"/>
      <c r="E842" s="8"/>
      <c r="F842" s="8"/>
    </row>
    <row r="843">
      <c r="B843" s="8"/>
      <c r="C843" s="8"/>
      <c r="D843" s="8"/>
      <c r="E843" s="8"/>
      <c r="F843" s="8"/>
    </row>
    <row r="844">
      <c r="B844" s="8"/>
      <c r="C844" s="8"/>
      <c r="D844" s="8"/>
      <c r="E844" s="8"/>
      <c r="F844" s="8"/>
    </row>
    <row r="845">
      <c r="B845" s="8"/>
      <c r="C845" s="8"/>
      <c r="D845" s="8"/>
      <c r="E845" s="8"/>
      <c r="F845" s="8"/>
    </row>
    <row r="846">
      <c r="B846" s="8"/>
      <c r="C846" s="8"/>
      <c r="D846" s="8"/>
      <c r="E846" s="8"/>
      <c r="F846" s="8"/>
    </row>
    <row r="847">
      <c r="B847" s="8"/>
      <c r="C847" s="8"/>
      <c r="D847" s="8"/>
      <c r="E847" s="8"/>
      <c r="F847" s="8"/>
    </row>
    <row r="848">
      <c r="B848" s="8"/>
      <c r="C848" s="8"/>
      <c r="D848" s="8"/>
      <c r="E848" s="8"/>
      <c r="F848" s="8"/>
    </row>
    <row r="849">
      <c r="B849" s="8"/>
      <c r="C849" s="8"/>
      <c r="D849" s="8"/>
      <c r="E849" s="8"/>
      <c r="F849" s="8"/>
    </row>
    <row r="850">
      <c r="B850" s="8"/>
      <c r="C850" s="8"/>
      <c r="D850" s="8"/>
      <c r="E850" s="8"/>
      <c r="F850" s="8"/>
    </row>
    <row r="851">
      <c r="B851" s="8"/>
      <c r="C851" s="8"/>
      <c r="D851" s="8"/>
      <c r="E851" s="8"/>
      <c r="F851" s="8"/>
    </row>
    <row r="852">
      <c r="B852" s="8"/>
      <c r="C852" s="8"/>
      <c r="D852" s="8"/>
      <c r="E852" s="8"/>
      <c r="F852" s="8"/>
    </row>
    <row r="853">
      <c r="B853" s="8"/>
      <c r="C853" s="8"/>
      <c r="D853" s="8"/>
      <c r="E853" s="8"/>
      <c r="F853" s="8"/>
    </row>
    <row r="854">
      <c r="B854" s="8"/>
      <c r="C854" s="8"/>
      <c r="D854" s="8"/>
      <c r="E854" s="8"/>
      <c r="F854" s="8"/>
    </row>
    <row r="855">
      <c r="B855" s="8"/>
      <c r="C855" s="8"/>
      <c r="D855" s="8"/>
      <c r="E855" s="8"/>
      <c r="F855" s="8"/>
    </row>
    <row r="856">
      <c r="B856" s="8"/>
      <c r="C856" s="8"/>
      <c r="D856" s="8"/>
      <c r="E856" s="8"/>
      <c r="F856" s="8"/>
    </row>
    <row r="857">
      <c r="B857" s="8"/>
      <c r="C857" s="8"/>
      <c r="D857" s="8"/>
      <c r="E857" s="8"/>
      <c r="F857" s="8"/>
    </row>
    <row r="858">
      <c r="B858" s="8"/>
      <c r="C858" s="8"/>
      <c r="D858" s="8"/>
      <c r="E858" s="8"/>
      <c r="F858" s="8"/>
    </row>
    <row r="859">
      <c r="B859" s="8"/>
      <c r="C859" s="8"/>
      <c r="D859" s="8"/>
      <c r="E859" s="8"/>
      <c r="F859" s="8"/>
    </row>
    <row r="860">
      <c r="B860" s="8"/>
      <c r="C860" s="8"/>
      <c r="D860" s="8"/>
      <c r="E860" s="8"/>
      <c r="F860" s="8"/>
    </row>
    <row r="861">
      <c r="B861" s="8"/>
      <c r="C861" s="8"/>
      <c r="D861" s="8"/>
      <c r="E861" s="8"/>
      <c r="F861" s="8"/>
    </row>
    <row r="862">
      <c r="B862" s="8"/>
      <c r="C862" s="8"/>
      <c r="D862" s="8"/>
      <c r="E862" s="8"/>
      <c r="F862" s="8"/>
    </row>
    <row r="863">
      <c r="B863" s="8"/>
      <c r="C863" s="8"/>
      <c r="D863" s="8"/>
      <c r="E863" s="8"/>
      <c r="F863" s="8"/>
    </row>
    <row r="864">
      <c r="B864" s="8"/>
      <c r="C864" s="8"/>
      <c r="D864" s="8"/>
      <c r="E864" s="8"/>
      <c r="F864" s="8"/>
    </row>
    <row r="865">
      <c r="B865" s="8"/>
      <c r="C865" s="8"/>
      <c r="D865" s="8"/>
      <c r="E865" s="8"/>
      <c r="F865" s="8"/>
    </row>
    <row r="866">
      <c r="B866" s="8"/>
      <c r="C866" s="8"/>
      <c r="D866" s="8"/>
      <c r="E866" s="8"/>
      <c r="F866" s="8"/>
    </row>
    <row r="867">
      <c r="B867" s="8"/>
      <c r="C867" s="8"/>
      <c r="D867" s="8"/>
      <c r="E867" s="8"/>
      <c r="F867" s="8"/>
    </row>
    <row r="868">
      <c r="B868" s="8"/>
      <c r="C868" s="8"/>
      <c r="D868" s="8"/>
      <c r="E868" s="8"/>
      <c r="F868" s="8"/>
    </row>
    <row r="869">
      <c r="B869" s="8"/>
      <c r="C869" s="8"/>
      <c r="D869" s="8"/>
      <c r="E869" s="8"/>
      <c r="F869" s="8"/>
    </row>
    <row r="870">
      <c r="B870" s="8"/>
      <c r="C870" s="8"/>
      <c r="D870" s="8"/>
      <c r="E870" s="8"/>
      <c r="F870" s="8"/>
    </row>
    <row r="871">
      <c r="B871" s="8"/>
      <c r="C871" s="8"/>
      <c r="D871" s="8"/>
      <c r="E871" s="8"/>
      <c r="F871" s="8"/>
    </row>
    <row r="872">
      <c r="B872" s="8"/>
      <c r="C872" s="8"/>
      <c r="D872" s="8"/>
      <c r="E872" s="8"/>
      <c r="F872" s="8"/>
    </row>
    <row r="873">
      <c r="B873" s="8"/>
      <c r="C873" s="8"/>
      <c r="D873" s="8"/>
      <c r="E873" s="8"/>
      <c r="F873" s="8"/>
    </row>
    <row r="874">
      <c r="B874" s="8"/>
      <c r="C874" s="8"/>
      <c r="D874" s="8"/>
      <c r="E874" s="8"/>
      <c r="F874" s="8"/>
    </row>
    <row r="875">
      <c r="B875" s="8"/>
      <c r="C875" s="8"/>
      <c r="D875" s="8"/>
      <c r="E875" s="8"/>
      <c r="F875" s="8"/>
    </row>
    <row r="876">
      <c r="B876" s="8"/>
      <c r="C876" s="8"/>
      <c r="D876" s="8"/>
      <c r="E876" s="8"/>
      <c r="F876" s="8"/>
    </row>
    <row r="877">
      <c r="B877" s="8"/>
      <c r="C877" s="8"/>
      <c r="D877" s="8"/>
      <c r="E877" s="8"/>
      <c r="F877" s="8"/>
    </row>
    <row r="878">
      <c r="B878" s="8"/>
      <c r="C878" s="8"/>
      <c r="D878" s="8"/>
      <c r="E878" s="8"/>
      <c r="F878" s="8"/>
    </row>
    <row r="879">
      <c r="B879" s="8"/>
      <c r="C879" s="8"/>
      <c r="D879" s="8"/>
      <c r="E879" s="8"/>
      <c r="F879" s="8"/>
    </row>
    <row r="880">
      <c r="B880" s="8"/>
      <c r="C880" s="8"/>
      <c r="D880" s="8"/>
      <c r="E880" s="8"/>
      <c r="F880" s="8"/>
    </row>
    <row r="881">
      <c r="B881" s="8"/>
      <c r="C881" s="8"/>
      <c r="D881" s="8"/>
      <c r="E881" s="8"/>
      <c r="F881" s="8"/>
    </row>
    <row r="882">
      <c r="B882" s="8"/>
      <c r="C882" s="8"/>
      <c r="D882" s="8"/>
      <c r="E882" s="8"/>
      <c r="F882" s="8"/>
    </row>
    <row r="883">
      <c r="B883" s="8"/>
      <c r="C883" s="8"/>
      <c r="D883" s="8"/>
      <c r="E883" s="8"/>
      <c r="F883" s="8"/>
    </row>
    <row r="884">
      <c r="B884" s="8"/>
      <c r="C884" s="8"/>
      <c r="D884" s="8"/>
      <c r="E884" s="8"/>
      <c r="F884" s="8"/>
    </row>
    <row r="885">
      <c r="B885" s="8"/>
      <c r="C885" s="8"/>
      <c r="D885" s="8"/>
      <c r="E885" s="8"/>
      <c r="F885" s="8"/>
    </row>
    <row r="886">
      <c r="B886" s="8"/>
      <c r="C886" s="8"/>
      <c r="D886" s="8"/>
      <c r="E886" s="8"/>
      <c r="F886" s="8"/>
    </row>
    <row r="887">
      <c r="B887" s="8"/>
      <c r="C887" s="8"/>
      <c r="D887" s="8"/>
      <c r="E887" s="8"/>
      <c r="F887" s="8"/>
    </row>
    <row r="888">
      <c r="B888" s="8"/>
      <c r="C888" s="8"/>
      <c r="D888" s="8"/>
      <c r="E888" s="8"/>
      <c r="F888" s="8"/>
    </row>
    <row r="889">
      <c r="B889" s="8"/>
      <c r="C889" s="8"/>
      <c r="D889" s="8"/>
      <c r="E889" s="8"/>
      <c r="F889" s="8"/>
    </row>
    <row r="890">
      <c r="B890" s="8"/>
      <c r="C890" s="8"/>
      <c r="D890" s="8"/>
      <c r="E890" s="8"/>
      <c r="F890" s="8"/>
    </row>
    <row r="891">
      <c r="B891" s="8"/>
      <c r="C891" s="8"/>
      <c r="D891" s="8"/>
      <c r="E891" s="8"/>
      <c r="F891" s="8"/>
    </row>
    <row r="892">
      <c r="B892" s="8"/>
      <c r="C892" s="8"/>
      <c r="D892" s="8"/>
      <c r="E892" s="8"/>
      <c r="F892" s="8"/>
    </row>
    <row r="893">
      <c r="B893" s="8"/>
      <c r="C893" s="8"/>
      <c r="D893" s="8"/>
      <c r="E893" s="8"/>
      <c r="F893" s="8"/>
    </row>
    <row r="894">
      <c r="B894" s="8"/>
      <c r="C894" s="8"/>
      <c r="D894" s="8"/>
      <c r="E894" s="8"/>
      <c r="F894" s="8"/>
    </row>
    <row r="895">
      <c r="B895" s="8"/>
      <c r="C895" s="8"/>
      <c r="D895" s="8"/>
      <c r="E895" s="8"/>
      <c r="F895" s="8"/>
    </row>
    <row r="896">
      <c r="B896" s="8"/>
      <c r="C896" s="8"/>
      <c r="D896" s="8"/>
      <c r="E896" s="8"/>
      <c r="F896" s="8"/>
    </row>
    <row r="897">
      <c r="B897" s="8"/>
      <c r="C897" s="8"/>
      <c r="D897" s="8"/>
      <c r="E897" s="8"/>
      <c r="F897" s="8"/>
    </row>
    <row r="898">
      <c r="B898" s="8"/>
      <c r="C898" s="8"/>
      <c r="D898" s="8"/>
      <c r="E898" s="8"/>
      <c r="F898" s="8"/>
    </row>
    <row r="899">
      <c r="B899" s="8"/>
      <c r="C899" s="8"/>
      <c r="D899" s="8"/>
      <c r="E899" s="8"/>
      <c r="F899" s="8"/>
    </row>
    <row r="900">
      <c r="B900" s="8"/>
      <c r="C900" s="8"/>
      <c r="D900" s="8"/>
      <c r="E900" s="8"/>
      <c r="F900" s="8"/>
    </row>
    <row r="901">
      <c r="B901" s="8"/>
      <c r="C901" s="8"/>
      <c r="D901" s="8"/>
      <c r="E901" s="8"/>
      <c r="F901" s="8"/>
    </row>
    <row r="902">
      <c r="B902" s="8"/>
      <c r="C902" s="8"/>
      <c r="D902" s="8"/>
      <c r="E902" s="8"/>
      <c r="F902" s="8"/>
    </row>
    <row r="903">
      <c r="B903" s="8"/>
      <c r="C903" s="8"/>
      <c r="D903" s="8"/>
      <c r="E903" s="8"/>
      <c r="F903" s="8"/>
    </row>
    <row r="904">
      <c r="B904" s="8"/>
      <c r="C904" s="8"/>
      <c r="D904" s="8"/>
      <c r="E904" s="8"/>
      <c r="F904" s="8"/>
    </row>
    <row r="905">
      <c r="B905" s="8"/>
      <c r="C905" s="8"/>
      <c r="D905" s="8"/>
      <c r="E905" s="8"/>
      <c r="F905" s="8"/>
    </row>
    <row r="906">
      <c r="B906" s="8"/>
      <c r="C906" s="8"/>
      <c r="D906" s="8"/>
      <c r="E906" s="8"/>
      <c r="F906" s="8"/>
    </row>
    <row r="907">
      <c r="B907" s="8"/>
      <c r="C907" s="8"/>
      <c r="D907" s="8"/>
      <c r="E907" s="8"/>
      <c r="F907" s="8"/>
    </row>
    <row r="908">
      <c r="B908" s="8"/>
      <c r="C908" s="8"/>
      <c r="D908" s="8"/>
      <c r="E908" s="8"/>
      <c r="F908" s="8"/>
    </row>
    <row r="909">
      <c r="B909" s="8"/>
      <c r="C909" s="8"/>
      <c r="D909" s="8"/>
      <c r="E909" s="8"/>
      <c r="F909" s="8"/>
    </row>
    <row r="910">
      <c r="B910" s="8"/>
      <c r="C910" s="8"/>
      <c r="D910" s="8"/>
      <c r="E910" s="8"/>
      <c r="F910" s="8"/>
    </row>
    <row r="911">
      <c r="B911" s="8"/>
      <c r="C911" s="8"/>
      <c r="D911" s="8"/>
      <c r="E911" s="8"/>
      <c r="F911" s="8"/>
    </row>
    <row r="912">
      <c r="B912" s="8"/>
      <c r="C912" s="8"/>
      <c r="D912" s="8"/>
      <c r="E912" s="8"/>
      <c r="F912" s="8"/>
    </row>
    <row r="913">
      <c r="B913" s="8"/>
      <c r="C913" s="8"/>
      <c r="D913" s="8"/>
      <c r="E913" s="8"/>
      <c r="F913" s="8"/>
    </row>
    <row r="914">
      <c r="B914" s="8"/>
      <c r="C914" s="8"/>
      <c r="D914" s="8"/>
      <c r="E914" s="8"/>
      <c r="F914" s="8"/>
    </row>
    <row r="915">
      <c r="B915" s="8"/>
      <c r="C915" s="8"/>
      <c r="D915" s="8"/>
      <c r="E915" s="8"/>
      <c r="F915" s="8"/>
    </row>
    <row r="916">
      <c r="B916" s="8"/>
      <c r="C916" s="8"/>
      <c r="D916" s="8"/>
      <c r="E916" s="8"/>
      <c r="F916" s="8"/>
    </row>
    <row r="917">
      <c r="B917" s="8"/>
      <c r="C917" s="8"/>
      <c r="D917" s="8"/>
      <c r="E917" s="8"/>
      <c r="F917" s="8"/>
    </row>
    <row r="918">
      <c r="B918" s="8"/>
      <c r="C918" s="8"/>
      <c r="D918" s="8"/>
      <c r="E918" s="8"/>
      <c r="F918" s="8"/>
    </row>
    <row r="919">
      <c r="B919" s="8"/>
      <c r="C919" s="8"/>
      <c r="D919" s="8"/>
      <c r="E919" s="8"/>
      <c r="F919" s="8"/>
    </row>
    <row r="920">
      <c r="B920" s="8"/>
      <c r="C920" s="8"/>
      <c r="D920" s="8"/>
      <c r="E920" s="8"/>
      <c r="F920" s="8"/>
    </row>
    <row r="921">
      <c r="B921" s="8"/>
      <c r="C921" s="8"/>
      <c r="D921" s="8"/>
      <c r="E921" s="8"/>
      <c r="F921" s="8"/>
    </row>
    <row r="922">
      <c r="B922" s="8"/>
      <c r="C922" s="8"/>
      <c r="D922" s="8"/>
      <c r="E922" s="8"/>
      <c r="F922" s="8"/>
    </row>
    <row r="923">
      <c r="B923" s="8"/>
      <c r="C923" s="8"/>
      <c r="D923" s="8"/>
      <c r="E923" s="8"/>
      <c r="F923" s="8"/>
    </row>
    <row r="924">
      <c r="B924" s="8"/>
      <c r="C924" s="8"/>
      <c r="D924" s="8"/>
      <c r="E924" s="8"/>
      <c r="F924" s="8"/>
    </row>
    <row r="925">
      <c r="B925" s="8"/>
      <c r="C925" s="8"/>
      <c r="D925" s="8"/>
      <c r="E925" s="8"/>
      <c r="F925" s="8"/>
    </row>
    <row r="926">
      <c r="B926" s="8"/>
      <c r="C926" s="8"/>
      <c r="D926" s="8"/>
      <c r="E926" s="8"/>
      <c r="F926" s="8"/>
    </row>
    <row r="927">
      <c r="B927" s="8"/>
      <c r="C927" s="8"/>
      <c r="D927" s="8"/>
      <c r="E927" s="8"/>
      <c r="F927" s="8"/>
    </row>
    <row r="928">
      <c r="B928" s="8"/>
      <c r="C928" s="8"/>
      <c r="D928" s="8"/>
      <c r="E928" s="8"/>
      <c r="F928" s="8"/>
    </row>
    <row r="929">
      <c r="B929" s="8"/>
      <c r="C929" s="8"/>
      <c r="D929" s="8"/>
      <c r="E929" s="8"/>
      <c r="F929" s="8"/>
    </row>
    <row r="930">
      <c r="B930" s="8"/>
      <c r="C930" s="8"/>
      <c r="D930" s="8"/>
      <c r="E930" s="8"/>
      <c r="F930" s="8"/>
    </row>
    <row r="931">
      <c r="B931" s="8"/>
      <c r="C931" s="8"/>
      <c r="D931" s="8"/>
      <c r="E931" s="8"/>
      <c r="F931" s="8"/>
    </row>
    <row r="932">
      <c r="B932" s="8"/>
      <c r="C932" s="8"/>
      <c r="D932" s="8"/>
      <c r="E932" s="8"/>
      <c r="F932" s="8"/>
    </row>
    <row r="933">
      <c r="B933" s="8"/>
      <c r="C933" s="8"/>
      <c r="D933" s="8"/>
      <c r="E933" s="8"/>
      <c r="F933" s="8"/>
    </row>
    <row r="934">
      <c r="B934" s="8"/>
      <c r="C934" s="8"/>
      <c r="D934" s="8"/>
      <c r="E934" s="8"/>
      <c r="F934" s="8"/>
    </row>
    <row r="935">
      <c r="B935" s="8"/>
      <c r="C935" s="8"/>
      <c r="D935" s="8"/>
      <c r="E935" s="8"/>
      <c r="F935" s="8"/>
    </row>
    <row r="936">
      <c r="B936" s="8"/>
      <c r="C936" s="8"/>
      <c r="D936" s="8"/>
      <c r="E936" s="8"/>
      <c r="F936" s="8"/>
    </row>
    <row r="937">
      <c r="B937" s="8"/>
      <c r="C937" s="8"/>
      <c r="D937" s="8"/>
      <c r="E937" s="8"/>
      <c r="F937" s="8"/>
    </row>
    <row r="938">
      <c r="B938" s="8"/>
      <c r="C938" s="8"/>
      <c r="D938" s="8"/>
      <c r="E938" s="8"/>
      <c r="F938" s="8"/>
    </row>
    <row r="939">
      <c r="B939" s="8"/>
      <c r="C939" s="8"/>
      <c r="D939" s="8"/>
      <c r="E939" s="8"/>
      <c r="F939" s="8"/>
    </row>
    <row r="940">
      <c r="B940" s="8"/>
      <c r="C940" s="8"/>
      <c r="D940" s="8"/>
      <c r="E940" s="8"/>
      <c r="F940" s="8"/>
    </row>
    <row r="941">
      <c r="B941" s="8"/>
      <c r="C941" s="8"/>
      <c r="D941" s="8"/>
      <c r="E941" s="8"/>
      <c r="F941" s="8"/>
    </row>
    <row r="942">
      <c r="B942" s="8"/>
      <c r="C942" s="8"/>
      <c r="D942" s="8"/>
      <c r="E942" s="8"/>
      <c r="F942" s="8"/>
    </row>
    <row r="943">
      <c r="B943" s="8"/>
      <c r="C943" s="8"/>
      <c r="D943" s="8"/>
      <c r="E943" s="8"/>
      <c r="F943" s="8"/>
    </row>
    <row r="944">
      <c r="B944" s="8"/>
      <c r="C944" s="8"/>
      <c r="D944" s="8"/>
      <c r="E944" s="8"/>
      <c r="F944" s="8"/>
    </row>
    <row r="945">
      <c r="B945" s="8"/>
      <c r="C945" s="8"/>
      <c r="D945" s="8"/>
      <c r="E945" s="8"/>
      <c r="F945" s="8"/>
    </row>
    <row r="946">
      <c r="B946" s="8"/>
      <c r="C946" s="8"/>
      <c r="D946" s="8"/>
      <c r="E946" s="8"/>
      <c r="F946" s="8"/>
    </row>
    <row r="947">
      <c r="B947" s="8"/>
      <c r="C947" s="8"/>
      <c r="D947" s="8"/>
      <c r="E947" s="8"/>
      <c r="F947" s="8"/>
    </row>
    <row r="948">
      <c r="B948" s="8"/>
      <c r="C948" s="8"/>
      <c r="D948" s="8"/>
      <c r="E948" s="8"/>
      <c r="F948" s="8"/>
    </row>
    <row r="949">
      <c r="B949" s="8"/>
      <c r="C949" s="8"/>
      <c r="D949" s="8"/>
      <c r="E949" s="8"/>
      <c r="F949" s="8"/>
    </row>
    <row r="950">
      <c r="B950" s="8"/>
      <c r="C950" s="8"/>
      <c r="D950" s="8"/>
      <c r="E950" s="8"/>
      <c r="F950" s="8"/>
    </row>
    <row r="951">
      <c r="B951" s="8"/>
      <c r="C951" s="8"/>
      <c r="D951" s="8"/>
      <c r="E951" s="8"/>
      <c r="F951" s="8"/>
    </row>
    <row r="952">
      <c r="B952" s="8"/>
      <c r="C952" s="8"/>
      <c r="D952" s="8"/>
      <c r="E952" s="8"/>
      <c r="F952" s="8"/>
    </row>
    <row r="953">
      <c r="B953" s="8"/>
      <c r="C953" s="8"/>
      <c r="D953" s="8"/>
      <c r="E953" s="8"/>
      <c r="F953" s="8"/>
    </row>
    <row r="954">
      <c r="B954" s="8"/>
      <c r="C954" s="8"/>
      <c r="D954" s="8"/>
      <c r="E954" s="8"/>
      <c r="F954" s="8"/>
    </row>
    <row r="955">
      <c r="B955" s="8"/>
      <c r="C955" s="8"/>
      <c r="D955" s="8"/>
      <c r="E955" s="8"/>
      <c r="F955" s="8"/>
    </row>
    <row r="956">
      <c r="B956" s="8"/>
      <c r="C956" s="8"/>
      <c r="D956" s="8"/>
      <c r="E956" s="8"/>
      <c r="F956" s="8"/>
    </row>
    <row r="957">
      <c r="B957" s="8"/>
      <c r="C957" s="8"/>
      <c r="D957" s="8"/>
      <c r="E957" s="8"/>
      <c r="F957" s="8"/>
    </row>
    <row r="958">
      <c r="B958" s="8"/>
      <c r="C958" s="8"/>
      <c r="D958" s="8"/>
      <c r="E958" s="8"/>
      <c r="F958" s="8"/>
    </row>
    <row r="959">
      <c r="B959" s="8"/>
      <c r="C959" s="8"/>
      <c r="D959" s="8"/>
      <c r="E959" s="8"/>
      <c r="F959" s="8"/>
    </row>
    <row r="960">
      <c r="B960" s="8"/>
      <c r="C960" s="8"/>
      <c r="D960" s="8"/>
      <c r="E960" s="8"/>
      <c r="F960" s="8"/>
    </row>
    <row r="961">
      <c r="B961" s="8"/>
      <c r="C961" s="8"/>
      <c r="D961" s="8"/>
      <c r="E961" s="8"/>
      <c r="F961" s="8"/>
    </row>
    <row r="962">
      <c r="B962" s="8"/>
      <c r="C962" s="8"/>
      <c r="D962" s="8"/>
      <c r="E962" s="8"/>
      <c r="F962" s="8"/>
    </row>
    <row r="963">
      <c r="B963" s="8"/>
      <c r="C963" s="8"/>
      <c r="D963" s="8"/>
      <c r="E963" s="8"/>
      <c r="F963" s="8"/>
    </row>
    <row r="964">
      <c r="B964" s="8"/>
      <c r="C964" s="8"/>
      <c r="D964" s="8"/>
      <c r="E964" s="8"/>
      <c r="F964" s="8"/>
    </row>
    <row r="965">
      <c r="B965" s="8"/>
      <c r="C965" s="8"/>
      <c r="D965" s="8"/>
      <c r="E965" s="8"/>
      <c r="F965" s="8"/>
    </row>
    <row r="966">
      <c r="B966" s="8"/>
      <c r="C966" s="8"/>
      <c r="D966" s="8"/>
      <c r="E966" s="8"/>
      <c r="F966" s="8"/>
    </row>
    <row r="967">
      <c r="B967" s="8"/>
      <c r="C967" s="8"/>
      <c r="D967" s="8"/>
      <c r="E967" s="8"/>
      <c r="F967" s="8"/>
    </row>
    <row r="968">
      <c r="B968" s="8"/>
      <c r="C968" s="8"/>
      <c r="D968" s="8"/>
      <c r="E968" s="8"/>
      <c r="F968" s="8"/>
    </row>
    <row r="969">
      <c r="B969" s="8"/>
      <c r="C969" s="8"/>
      <c r="D969" s="8"/>
      <c r="E969" s="8"/>
      <c r="F969" s="8"/>
    </row>
    <row r="970">
      <c r="B970" s="8"/>
      <c r="C970" s="8"/>
      <c r="D970" s="8"/>
      <c r="E970" s="8"/>
      <c r="F970" s="8"/>
    </row>
    <row r="971">
      <c r="B971" s="8"/>
      <c r="C971" s="8"/>
      <c r="D971" s="8"/>
      <c r="E971" s="8"/>
      <c r="F971" s="8"/>
    </row>
    <row r="972">
      <c r="B972" s="8"/>
      <c r="C972" s="8"/>
      <c r="D972" s="8"/>
      <c r="E972" s="8"/>
      <c r="F972" s="8"/>
    </row>
    <row r="973">
      <c r="B973" s="8"/>
      <c r="C973" s="8"/>
      <c r="D973" s="8"/>
      <c r="E973" s="8"/>
      <c r="F973" s="8"/>
    </row>
    <row r="974">
      <c r="B974" s="8"/>
      <c r="C974" s="8"/>
      <c r="D974" s="8"/>
      <c r="E974" s="8"/>
      <c r="F974" s="8"/>
    </row>
    <row r="975">
      <c r="B975" s="8"/>
      <c r="C975" s="8"/>
      <c r="D975" s="8"/>
      <c r="E975" s="8"/>
      <c r="F975" s="8"/>
    </row>
    <row r="976">
      <c r="B976" s="8"/>
      <c r="C976" s="8"/>
      <c r="D976" s="8"/>
      <c r="E976" s="8"/>
      <c r="F976" s="8"/>
    </row>
    <row r="977">
      <c r="B977" s="8"/>
      <c r="C977" s="8"/>
      <c r="D977" s="8"/>
      <c r="E977" s="8"/>
      <c r="F977" s="8"/>
    </row>
    <row r="978">
      <c r="B978" s="8"/>
      <c r="C978" s="8"/>
      <c r="D978" s="8"/>
      <c r="E978" s="8"/>
      <c r="F978" s="8"/>
    </row>
    <row r="979">
      <c r="B979" s="8"/>
      <c r="C979" s="8"/>
      <c r="D979" s="8"/>
      <c r="E979" s="8"/>
      <c r="F979" s="8"/>
    </row>
    <row r="980">
      <c r="B980" s="8"/>
      <c r="C980" s="8"/>
      <c r="D980" s="8"/>
      <c r="E980" s="8"/>
      <c r="F980" s="8"/>
    </row>
    <row r="981">
      <c r="B981" s="8"/>
      <c r="C981" s="8"/>
      <c r="D981" s="8"/>
      <c r="E981" s="8"/>
      <c r="F981" s="8"/>
    </row>
    <row r="982">
      <c r="B982" s="8"/>
      <c r="C982" s="8"/>
      <c r="D982" s="8"/>
      <c r="E982" s="8"/>
      <c r="F982" s="8"/>
    </row>
    <row r="983">
      <c r="B983" s="8"/>
      <c r="C983" s="8"/>
      <c r="D983" s="8"/>
      <c r="E983" s="8"/>
      <c r="F983" s="8"/>
    </row>
    <row r="984">
      <c r="B984" s="8"/>
      <c r="C984" s="8"/>
      <c r="D984" s="8"/>
      <c r="E984" s="8"/>
      <c r="F984" s="8"/>
    </row>
    <row r="985">
      <c r="B985" s="8"/>
      <c r="C985" s="8"/>
      <c r="D985" s="8"/>
      <c r="E985" s="8"/>
      <c r="F985" s="8"/>
    </row>
    <row r="986">
      <c r="B986" s="8"/>
      <c r="C986" s="8"/>
      <c r="D986" s="8"/>
      <c r="E986" s="8"/>
      <c r="F986" s="8"/>
    </row>
    <row r="987">
      <c r="B987" s="8"/>
      <c r="C987" s="8"/>
      <c r="D987" s="8"/>
      <c r="E987" s="8"/>
      <c r="F987" s="8"/>
    </row>
    <row r="988">
      <c r="B988" s="8"/>
      <c r="C988" s="8"/>
      <c r="D988" s="8"/>
      <c r="E988" s="8"/>
      <c r="F988" s="8"/>
    </row>
    <row r="989">
      <c r="B989" s="8"/>
      <c r="C989" s="8"/>
      <c r="D989" s="8"/>
      <c r="E989" s="8"/>
      <c r="F989" s="8"/>
    </row>
    <row r="990">
      <c r="B990" s="8"/>
      <c r="C990" s="8"/>
      <c r="D990" s="8"/>
      <c r="E990" s="8"/>
      <c r="F990" s="8"/>
    </row>
    <row r="991">
      <c r="B991" s="8"/>
      <c r="C991" s="8"/>
      <c r="D991" s="8"/>
      <c r="E991" s="8"/>
      <c r="F991" s="8"/>
    </row>
    <row r="992">
      <c r="B992" s="8"/>
      <c r="C992" s="8"/>
      <c r="D992" s="8"/>
      <c r="E992" s="8"/>
      <c r="F992" s="8"/>
    </row>
    <row r="993">
      <c r="B993" s="8"/>
      <c r="C993" s="8"/>
      <c r="D993" s="8"/>
      <c r="E993" s="8"/>
      <c r="F993" s="8"/>
    </row>
    <row r="994">
      <c r="B994" s="8"/>
      <c r="C994" s="8"/>
      <c r="D994" s="8"/>
      <c r="E994" s="8"/>
      <c r="F994" s="8"/>
    </row>
    <row r="995">
      <c r="B995" s="8"/>
      <c r="C995" s="8"/>
      <c r="D995" s="8"/>
      <c r="E995" s="8"/>
      <c r="F995" s="8"/>
    </row>
    <row r="996">
      <c r="B996" s="8"/>
      <c r="C996" s="8"/>
      <c r="D996" s="8"/>
      <c r="E996" s="8"/>
      <c r="F996" s="8"/>
    </row>
    <row r="997">
      <c r="B997" s="8"/>
      <c r="C997" s="8"/>
      <c r="D997" s="8"/>
      <c r="E997" s="8"/>
      <c r="F997" s="8"/>
    </row>
    <row r="998">
      <c r="B998" s="8"/>
      <c r="C998" s="8"/>
      <c r="D998" s="8"/>
      <c r="E998" s="8"/>
      <c r="F998" s="8"/>
    </row>
    <row r="999">
      <c r="B999" s="8"/>
      <c r="C999" s="8"/>
      <c r="D999" s="8"/>
      <c r="E999" s="8"/>
      <c r="F999" s="8"/>
    </row>
    <row r="1000">
      <c r="B1000" s="8"/>
      <c r="C1000" s="8"/>
      <c r="D1000" s="8"/>
      <c r="E1000" s="8"/>
      <c r="F1000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5" max="5" width="19.25"/>
  </cols>
  <sheetData>
    <row r="1">
      <c r="A1" s="4" t="s">
        <v>873</v>
      </c>
      <c r="B1" s="338">
        <v>99.0</v>
      </c>
      <c r="E1" s="149"/>
      <c r="F1" s="313" t="s">
        <v>622</v>
      </c>
      <c r="G1" s="313" t="s">
        <v>674</v>
      </c>
    </row>
    <row r="2">
      <c r="A2" s="4" t="s">
        <v>956</v>
      </c>
      <c r="B2" s="338">
        <v>12.99</v>
      </c>
      <c r="E2" s="4" t="s">
        <v>957</v>
      </c>
      <c r="F2" s="193">
        <v>1521.99</v>
      </c>
      <c r="G2" s="193">
        <v>1040.0</v>
      </c>
    </row>
    <row r="3">
      <c r="A3" s="4" t="s">
        <v>958</v>
      </c>
      <c r="B3" s="338">
        <v>19.99</v>
      </c>
      <c r="E3" s="4" t="s">
        <v>959</v>
      </c>
      <c r="F3" s="193">
        <v>600.0</v>
      </c>
      <c r="G3" s="212"/>
    </row>
    <row r="4">
      <c r="A4" s="4" t="s">
        <v>960</v>
      </c>
      <c r="B4" s="338">
        <v>105.0</v>
      </c>
      <c r="E4" s="130"/>
      <c r="F4" s="339">
        <f t="shared" ref="F4:G4" si="1">SUM(F2:F3)</f>
        <v>2121.99</v>
      </c>
      <c r="G4" s="339">
        <f t="shared" si="1"/>
        <v>1040</v>
      </c>
      <c r="H4" s="130"/>
      <c r="I4" s="130"/>
      <c r="J4" s="130"/>
    </row>
    <row r="5">
      <c r="A5" s="4" t="s">
        <v>863</v>
      </c>
      <c r="B5" s="338">
        <v>152.0</v>
      </c>
      <c r="F5" s="212"/>
      <c r="G5" s="212"/>
    </row>
    <row r="6">
      <c r="A6" s="4" t="s">
        <v>961</v>
      </c>
      <c r="B6" s="338">
        <v>8.0</v>
      </c>
      <c r="F6" s="212"/>
      <c r="G6" s="212"/>
    </row>
    <row r="7">
      <c r="A7" s="4" t="s">
        <v>962</v>
      </c>
      <c r="B7" s="338">
        <v>28.0</v>
      </c>
      <c r="F7" s="212"/>
      <c r="G7" s="212"/>
    </row>
    <row r="8">
      <c r="A8" s="4" t="s">
        <v>963</v>
      </c>
      <c r="B8" s="338">
        <v>55.0</v>
      </c>
      <c r="F8" s="212"/>
      <c r="G8" s="212"/>
    </row>
    <row r="9">
      <c r="A9" s="4" t="s">
        <v>964</v>
      </c>
      <c r="B9" s="338">
        <v>99.0</v>
      </c>
      <c r="F9" s="212"/>
      <c r="G9" s="212"/>
    </row>
    <row r="10">
      <c r="A10" s="4" t="s">
        <v>965</v>
      </c>
      <c r="B10" s="338">
        <v>22.0</v>
      </c>
      <c r="F10" s="212"/>
      <c r="G10" s="212"/>
    </row>
    <row r="11">
      <c r="A11" s="4" t="s">
        <v>861</v>
      </c>
      <c r="B11" s="338">
        <v>20.0</v>
      </c>
      <c r="F11" s="212"/>
      <c r="G11" s="212"/>
    </row>
    <row r="12">
      <c r="A12" s="4" t="s">
        <v>966</v>
      </c>
      <c r="B12" s="338">
        <v>100.0</v>
      </c>
      <c r="F12" s="212"/>
      <c r="G12" s="212"/>
    </row>
    <row r="13">
      <c r="A13" s="4" t="s">
        <v>967</v>
      </c>
      <c r="B13" s="338">
        <v>199.0</v>
      </c>
      <c r="F13" s="212"/>
      <c r="G13" s="212"/>
    </row>
    <row r="14">
      <c r="A14" s="130"/>
      <c r="B14" s="340">
        <f>SUM(B1:B13)</f>
        <v>919.98</v>
      </c>
      <c r="F14" s="212"/>
      <c r="G14" s="212"/>
    </row>
    <row r="15">
      <c r="B15" s="341"/>
      <c r="F15" s="212"/>
      <c r="G15" s="212"/>
    </row>
    <row r="16">
      <c r="B16" s="341"/>
      <c r="F16" s="212"/>
      <c r="G16" s="212"/>
    </row>
    <row r="17">
      <c r="A17" s="342" t="s">
        <v>968</v>
      </c>
      <c r="B17" s="343">
        <v>28857.85</v>
      </c>
      <c r="F17" s="212"/>
      <c r="G17" s="212"/>
    </row>
    <row r="18">
      <c r="A18" s="4" t="s">
        <v>969</v>
      </c>
      <c r="B18" s="338">
        <v>3652.42</v>
      </c>
      <c r="F18" s="212"/>
      <c r="G18" s="212"/>
    </row>
    <row r="19">
      <c r="A19" s="4" t="s">
        <v>970</v>
      </c>
      <c r="B19" s="338">
        <v>3581.0</v>
      </c>
      <c r="F19" s="212"/>
      <c r="G19" s="212"/>
    </row>
    <row r="20">
      <c r="A20" s="4" t="s">
        <v>971</v>
      </c>
      <c r="B20" s="338">
        <v>315.0</v>
      </c>
      <c r="F20" s="212"/>
      <c r="G20" s="212"/>
    </row>
    <row r="21">
      <c r="A21" s="4" t="s">
        <v>972</v>
      </c>
      <c r="B21" s="338"/>
      <c r="F21" s="212"/>
      <c r="G21" s="212"/>
    </row>
    <row r="22">
      <c r="A22" s="4" t="s">
        <v>973</v>
      </c>
      <c r="B22" s="338">
        <v>916.39</v>
      </c>
      <c r="F22" s="212"/>
      <c r="G22" s="212"/>
    </row>
    <row r="23">
      <c r="A23" s="106"/>
      <c r="B23" s="344">
        <f>B17-(SUM(B18:B22))</f>
        <v>20393.04</v>
      </c>
      <c r="F23" s="212"/>
      <c r="G23" s="212"/>
    </row>
    <row r="24">
      <c r="B24" s="341"/>
      <c r="F24" s="212"/>
      <c r="G24" s="212"/>
    </row>
    <row r="25">
      <c r="B25" s="338"/>
      <c r="F25" s="212"/>
      <c r="G25" s="212"/>
    </row>
    <row r="26">
      <c r="B26" s="338"/>
      <c r="F26" s="212"/>
      <c r="G26" s="212"/>
    </row>
    <row r="27">
      <c r="B27" s="341"/>
      <c r="F27" s="212"/>
      <c r="G27" s="212"/>
    </row>
    <row r="28">
      <c r="B28" s="341"/>
      <c r="F28" s="212"/>
      <c r="G28" s="212"/>
    </row>
    <row r="29">
      <c r="B29" s="341"/>
      <c r="F29" s="212"/>
      <c r="G29" s="212"/>
    </row>
    <row r="30">
      <c r="B30" s="341"/>
      <c r="F30" s="212"/>
      <c r="G30" s="212"/>
    </row>
    <row r="31">
      <c r="B31" s="341"/>
      <c r="F31" s="212"/>
      <c r="G31" s="212"/>
    </row>
    <row r="32">
      <c r="B32" s="341"/>
      <c r="F32" s="212"/>
      <c r="G32" s="212"/>
    </row>
    <row r="33">
      <c r="B33" s="341"/>
      <c r="F33" s="212"/>
      <c r="G33" s="212"/>
    </row>
    <row r="34">
      <c r="B34" s="341"/>
      <c r="F34" s="212"/>
      <c r="G34" s="212"/>
    </row>
    <row r="35">
      <c r="B35" s="341"/>
      <c r="F35" s="212"/>
      <c r="G35" s="212"/>
    </row>
    <row r="36">
      <c r="B36" s="341"/>
      <c r="F36" s="212"/>
      <c r="G36" s="212"/>
    </row>
    <row r="37">
      <c r="B37" s="341"/>
      <c r="F37" s="212"/>
      <c r="G37" s="212"/>
    </row>
    <row r="38">
      <c r="B38" s="341"/>
      <c r="F38" s="212"/>
      <c r="G38" s="212"/>
    </row>
    <row r="39">
      <c r="B39" s="341"/>
      <c r="F39" s="212"/>
      <c r="G39" s="212"/>
    </row>
    <row r="40">
      <c r="B40" s="341"/>
      <c r="F40" s="212"/>
      <c r="G40" s="212"/>
    </row>
    <row r="41">
      <c r="B41" s="341"/>
      <c r="F41" s="212"/>
      <c r="G41" s="212"/>
    </row>
    <row r="42">
      <c r="B42" s="341"/>
      <c r="F42" s="212"/>
      <c r="G42" s="212"/>
    </row>
    <row r="43">
      <c r="B43" s="341"/>
      <c r="F43" s="212"/>
      <c r="G43" s="212"/>
    </row>
    <row r="44">
      <c r="B44" s="341"/>
      <c r="F44" s="212"/>
      <c r="G44" s="212"/>
    </row>
    <row r="45">
      <c r="B45" s="341"/>
      <c r="F45" s="212"/>
      <c r="G45" s="212"/>
    </row>
    <row r="46">
      <c r="B46" s="341"/>
      <c r="F46" s="212"/>
      <c r="G46" s="212"/>
    </row>
    <row r="47">
      <c r="B47" s="341"/>
      <c r="F47" s="212"/>
      <c r="G47" s="212"/>
    </row>
    <row r="48">
      <c r="B48" s="341"/>
      <c r="F48" s="212"/>
      <c r="G48" s="212"/>
    </row>
    <row r="49">
      <c r="B49" s="341"/>
      <c r="F49" s="212"/>
      <c r="G49" s="212"/>
    </row>
    <row r="50">
      <c r="B50" s="341"/>
      <c r="F50" s="212"/>
      <c r="G50" s="212"/>
    </row>
    <row r="51">
      <c r="B51" s="341"/>
      <c r="F51" s="212"/>
      <c r="G51" s="212"/>
    </row>
    <row r="52">
      <c r="B52" s="341"/>
      <c r="F52" s="212"/>
      <c r="G52" s="212"/>
    </row>
    <row r="53">
      <c r="B53" s="341"/>
      <c r="F53" s="212"/>
      <c r="G53" s="212"/>
    </row>
    <row r="54">
      <c r="B54" s="341"/>
      <c r="F54" s="212"/>
      <c r="G54" s="212"/>
    </row>
    <row r="55">
      <c r="B55" s="341"/>
      <c r="F55" s="212"/>
      <c r="G55" s="212"/>
    </row>
    <row r="56">
      <c r="B56" s="341"/>
      <c r="F56" s="212"/>
      <c r="G56" s="212"/>
    </row>
    <row r="57">
      <c r="B57" s="341"/>
      <c r="F57" s="212"/>
      <c r="G57" s="212"/>
    </row>
    <row r="58">
      <c r="B58" s="341"/>
      <c r="F58" s="212"/>
      <c r="G58" s="212"/>
    </row>
    <row r="59">
      <c r="B59" s="341"/>
      <c r="F59" s="212"/>
      <c r="G59" s="212"/>
    </row>
    <row r="60">
      <c r="B60" s="341"/>
      <c r="F60" s="212"/>
      <c r="G60" s="212"/>
    </row>
    <row r="61">
      <c r="B61" s="341"/>
      <c r="F61" s="212"/>
      <c r="G61" s="212"/>
    </row>
    <row r="62">
      <c r="B62" s="341"/>
      <c r="F62" s="212"/>
      <c r="G62" s="212"/>
    </row>
    <row r="63">
      <c r="B63" s="341"/>
      <c r="F63" s="212"/>
      <c r="G63" s="212"/>
    </row>
    <row r="64">
      <c r="B64" s="341"/>
      <c r="F64" s="212"/>
      <c r="G64" s="212"/>
    </row>
    <row r="65">
      <c r="B65" s="341"/>
      <c r="F65" s="212"/>
      <c r="G65" s="212"/>
    </row>
    <row r="66">
      <c r="B66" s="341"/>
      <c r="F66" s="212"/>
      <c r="G66" s="212"/>
    </row>
    <row r="67">
      <c r="B67" s="341"/>
      <c r="F67" s="212"/>
      <c r="G67" s="212"/>
    </row>
    <row r="68">
      <c r="B68" s="341"/>
      <c r="F68" s="212"/>
      <c r="G68" s="212"/>
    </row>
    <row r="69">
      <c r="B69" s="341"/>
      <c r="F69" s="212"/>
      <c r="G69" s="212"/>
    </row>
    <row r="70">
      <c r="B70" s="341"/>
      <c r="F70" s="212"/>
      <c r="G70" s="212"/>
    </row>
    <row r="71">
      <c r="B71" s="341"/>
      <c r="F71" s="212"/>
      <c r="G71" s="212"/>
    </row>
    <row r="72">
      <c r="B72" s="341"/>
      <c r="F72" s="212"/>
      <c r="G72" s="212"/>
    </row>
    <row r="73">
      <c r="B73" s="341"/>
      <c r="F73" s="212"/>
      <c r="G73" s="212"/>
    </row>
    <row r="74">
      <c r="B74" s="341"/>
      <c r="F74" s="212"/>
      <c r="G74" s="212"/>
    </row>
    <row r="75">
      <c r="B75" s="341"/>
      <c r="F75" s="212"/>
      <c r="G75" s="212"/>
    </row>
    <row r="76">
      <c r="B76" s="341"/>
      <c r="F76" s="212"/>
      <c r="G76" s="212"/>
    </row>
    <row r="77">
      <c r="B77" s="341"/>
      <c r="F77" s="212"/>
      <c r="G77" s="212"/>
    </row>
    <row r="78">
      <c r="B78" s="341"/>
      <c r="F78" s="212"/>
      <c r="G78" s="212"/>
    </row>
    <row r="79">
      <c r="B79" s="341"/>
      <c r="F79" s="212"/>
      <c r="G79" s="212"/>
    </row>
    <row r="80">
      <c r="B80" s="341"/>
      <c r="F80" s="212"/>
      <c r="G80" s="212"/>
    </row>
    <row r="81">
      <c r="B81" s="341"/>
      <c r="F81" s="212"/>
      <c r="G81" s="212"/>
    </row>
    <row r="82">
      <c r="B82" s="341"/>
      <c r="F82" s="212"/>
      <c r="G82" s="212"/>
    </row>
    <row r="83">
      <c r="B83" s="341"/>
      <c r="F83" s="212"/>
      <c r="G83" s="212"/>
    </row>
    <row r="84">
      <c r="B84" s="341"/>
      <c r="F84" s="212"/>
      <c r="G84" s="212"/>
    </row>
    <row r="85">
      <c r="B85" s="341"/>
      <c r="F85" s="212"/>
      <c r="G85" s="212"/>
    </row>
    <row r="86">
      <c r="B86" s="341"/>
      <c r="F86" s="212"/>
      <c r="G86" s="212"/>
    </row>
    <row r="87">
      <c r="B87" s="341"/>
      <c r="F87" s="212"/>
      <c r="G87" s="212"/>
    </row>
    <row r="88">
      <c r="B88" s="341"/>
      <c r="F88" s="212"/>
      <c r="G88" s="212"/>
    </row>
    <row r="89">
      <c r="B89" s="341"/>
      <c r="F89" s="212"/>
      <c r="G89" s="212"/>
    </row>
    <row r="90">
      <c r="B90" s="341"/>
      <c r="F90" s="212"/>
      <c r="G90" s="212"/>
    </row>
    <row r="91">
      <c r="B91" s="341"/>
      <c r="F91" s="212"/>
      <c r="G91" s="212"/>
    </row>
    <row r="92">
      <c r="B92" s="341"/>
      <c r="F92" s="212"/>
      <c r="G92" s="212"/>
    </row>
    <row r="93">
      <c r="B93" s="341"/>
      <c r="F93" s="212"/>
      <c r="G93" s="212"/>
    </row>
    <row r="94">
      <c r="B94" s="341"/>
      <c r="F94" s="212"/>
      <c r="G94" s="212"/>
    </row>
    <row r="95">
      <c r="B95" s="341"/>
      <c r="F95" s="212"/>
      <c r="G95" s="212"/>
    </row>
    <row r="96">
      <c r="B96" s="341"/>
      <c r="F96" s="212"/>
      <c r="G96" s="212"/>
    </row>
    <row r="97">
      <c r="B97" s="341"/>
      <c r="F97" s="212"/>
      <c r="G97" s="212"/>
    </row>
    <row r="98">
      <c r="B98" s="341"/>
      <c r="F98" s="212"/>
      <c r="G98" s="212"/>
    </row>
    <row r="99">
      <c r="B99" s="341"/>
      <c r="F99" s="212"/>
      <c r="G99" s="212"/>
    </row>
    <row r="100">
      <c r="B100" s="341"/>
      <c r="F100" s="212"/>
      <c r="G100" s="212"/>
    </row>
    <row r="101">
      <c r="B101" s="341"/>
      <c r="F101" s="212"/>
      <c r="G101" s="212"/>
    </row>
    <row r="102">
      <c r="B102" s="341"/>
      <c r="F102" s="212"/>
      <c r="G102" s="212"/>
    </row>
    <row r="103">
      <c r="B103" s="341"/>
      <c r="F103" s="212"/>
      <c r="G103" s="212"/>
    </row>
    <row r="104">
      <c r="B104" s="341"/>
      <c r="F104" s="212"/>
      <c r="G104" s="212"/>
    </row>
    <row r="105">
      <c r="B105" s="341"/>
      <c r="F105" s="212"/>
      <c r="G105" s="212"/>
    </row>
    <row r="106">
      <c r="B106" s="341"/>
      <c r="F106" s="212"/>
      <c r="G106" s="212"/>
    </row>
    <row r="107">
      <c r="B107" s="341"/>
      <c r="F107" s="212"/>
      <c r="G107" s="212"/>
    </row>
    <row r="108">
      <c r="B108" s="341"/>
      <c r="F108" s="212"/>
      <c r="G108" s="212"/>
    </row>
    <row r="109">
      <c r="B109" s="341"/>
      <c r="F109" s="212"/>
      <c r="G109" s="212"/>
    </row>
    <row r="110">
      <c r="B110" s="341"/>
      <c r="F110" s="212"/>
      <c r="G110" s="212"/>
    </row>
    <row r="111">
      <c r="B111" s="341"/>
      <c r="F111" s="212"/>
      <c r="G111" s="212"/>
    </row>
    <row r="112">
      <c r="B112" s="341"/>
      <c r="F112" s="212"/>
      <c r="G112" s="212"/>
    </row>
    <row r="113">
      <c r="B113" s="341"/>
      <c r="F113" s="212"/>
      <c r="G113" s="212"/>
    </row>
    <row r="114">
      <c r="B114" s="341"/>
      <c r="F114" s="212"/>
      <c r="G114" s="212"/>
    </row>
    <row r="115">
      <c r="B115" s="341"/>
      <c r="F115" s="212"/>
      <c r="G115" s="212"/>
    </row>
    <row r="116">
      <c r="B116" s="341"/>
      <c r="F116" s="212"/>
      <c r="G116" s="212"/>
    </row>
    <row r="117">
      <c r="B117" s="341"/>
      <c r="F117" s="212"/>
      <c r="G117" s="212"/>
    </row>
    <row r="118">
      <c r="B118" s="341"/>
      <c r="F118" s="212"/>
      <c r="G118" s="212"/>
    </row>
    <row r="119">
      <c r="B119" s="341"/>
      <c r="F119" s="212"/>
      <c r="G119" s="212"/>
    </row>
    <row r="120">
      <c r="B120" s="341"/>
      <c r="F120" s="212"/>
      <c r="G120" s="212"/>
    </row>
    <row r="121">
      <c r="B121" s="341"/>
      <c r="F121" s="212"/>
      <c r="G121" s="212"/>
    </row>
    <row r="122">
      <c r="B122" s="341"/>
      <c r="F122" s="212"/>
      <c r="G122" s="212"/>
    </row>
    <row r="123">
      <c r="B123" s="341"/>
      <c r="F123" s="212"/>
      <c r="G123" s="212"/>
    </row>
    <row r="124">
      <c r="B124" s="341"/>
      <c r="F124" s="212"/>
      <c r="G124" s="212"/>
    </row>
    <row r="125">
      <c r="B125" s="341"/>
      <c r="F125" s="212"/>
      <c r="G125" s="212"/>
    </row>
    <row r="126">
      <c r="B126" s="341"/>
      <c r="F126" s="212"/>
      <c r="G126" s="212"/>
    </row>
    <row r="127">
      <c r="B127" s="341"/>
      <c r="F127" s="212"/>
      <c r="G127" s="212"/>
    </row>
    <row r="128">
      <c r="B128" s="341"/>
      <c r="F128" s="212"/>
      <c r="G128" s="212"/>
    </row>
    <row r="129">
      <c r="B129" s="341"/>
      <c r="F129" s="212"/>
      <c r="G129" s="212"/>
    </row>
    <row r="130">
      <c r="B130" s="341"/>
      <c r="F130" s="212"/>
      <c r="G130" s="212"/>
    </row>
    <row r="131">
      <c r="B131" s="341"/>
      <c r="F131" s="212"/>
      <c r="G131" s="212"/>
    </row>
    <row r="132">
      <c r="B132" s="341"/>
      <c r="F132" s="212"/>
      <c r="G132" s="212"/>
    </row>
    <row r="133">
      <c r="B133" s="341"/>
      <c r="F133" s="212"/>
      <c r="G133" s="212"/>
    </row>
    <row r="134">
      <c r="B134" s="341"/>
      <c r="F134" s="212"/>
      <c r="G134" s="212"/>
    </row>
    <row r="135">
      <c r="B135" s="341"/>
      <c r="F135" s="212"/>
      <c r="G135" s="212"/>
    </row>
    <row r="136">
      <c r="B136" s="341"/>
      <c r="F136" s="212"/>
      <c r="G136" s="212"/>
    </row>
    <row r="137">
      <c r="B137" s="341"/>
      <c r="F137" s="212"/>
      <c r="G137" s="212"/>
    </row>
    <row r="138">
      <c r="B138" s="341"/>
      <c r="F138" s="212"/>
      <c r="G138" s="212"/>
    </row>
    <row r="139">
      <c r="B139" s="341"/>
      <c r="F139" s="212"/>
      <c r="G139" s="212"/>
    </row>
    <row r="140">
      <c r="B140" s="341"/>
      <c r="F140" s="212"/>
      <c r="G140" s="212"/>
    </row>
    <row r="141">
      <c r="B141" s="341"/>
      <c r="F141" s="212"/>
      <c r="G141" s="212"/>
    </row>
    <row r="142">
      <c r="B142" s="341"/>
      <c r="F142" s="212"/>
      <c r="G142" s="212"/>
    </row>
    <row r="143">
      <c r="B143" s="341"/>
      <c r="F143" s="212"/>
      <c r="G143" s="212"/>
    </row>
    <row r="144">
      <c r="B144" s="341"/>
      <c r="F144" s="212"/>
      <c r="G144" s="212"/>
    </row>
    <row r="145">
      <c r="B145" s="341"/>
      <c r="F145" s="212"/>
      <c r="G145" s="212"/>
    </row>
    <row r="146">
      <c r="B146" s="341"/>
      <c r="F146" s="212"/>
      <c r="G146" s="212"/>
    </row>
    <row r="147">
      <c r="B147" s="341"/>
      <c r="F147" s="212"/>
      <c r="G147" s="212"/>
    </row>
    <row r="148">
      <c r="B148" s="341"/>
      <c r="F148" s="212"/>
      <c r="G148" s="212"/>
    </row>
    <row r="149">
      <c r="B149" s="341"/>
      <c r="F149" s="212"/>
      <c r="G149" s="212"/>
    </row>
    <row r="150">
      <c r="B150" s="341"/>
      <c r="F150" s="212"/>
      <c r="G150" s="212"/>
    </row>
    <row r="151">
      <c r="B151" s="341"/>
      <c r="F151" s="212"/>
      <c r="G151" s="212"/>
    </row>
    <row r="152">
      <c r="B152" s="341"/>
      <c r="F152" s="212"/>
      <c r="G152" s="212"/>
    </row>
    <row r="153">
      <c r="B153" s="341"/>
      <c r="F153" s="212"/>
      <c r="G153" s="212"/>
    </row>
    <row r="154">
      <c r="B154" s="341"/>
      <c r="F154" s="212"/>
      <c r="G154" s="212"/>
    </row>
    <row r="155">
      <c r="B155" s="341"/>
      <c r="F155" s="212"/>
      <c r="G155" s="212"/>
    </row>
    <row r="156">
      <c r="B156" s="341"/>
      <c r="F156" s="212"/>
      <c r="G156" s="212"/>
    </row>
    <row r="157">
      <c r="B157" s="341"/>
      <c r="F157" s="212"/>
      <c r="G157" s="212"/>
    </row>
    <row r="158">
      <c r="B158" s="341"/>
      <c r="F158" s="212"/>
      <c r="G158" s="212"/>
    </row>
    <row r="159">
      <c r="B159" s="341"/>
      <c r="F159" s="212"/>
      <c r="G159" s="212"/>
    </row>
    <row r="160">
      <c r="B160" s="341"/>
      <c r="F160" s="212"/>
      <c r="G160" s="212"/>
    </row>
    <row r="161">
      <c r="B161" s="341"/>
      <c r="F161" s="212"/>
      <c r="G161" s="212"/>
    </row>
    <row r="162">
      <c r="B162" s="341"/>
      <c r="F162" s="212"/>
      <c r="G162" s="212"/>
    </row>
    <row r="163">
      <c r="B163" s="341"/>
      <c r="F163" s="212"/>
      <c r="G163" s="212"/>
    </row>
    <row r="164">
      <c r="B164" s="341"/>
      <c r="F164" s="212"/>
      <c r="G164" s="212"/>
    </row>
    <row r="165">
      <c r="B165" s="341"/>
      <c r="F165" s="212"/>
      <c r="G165" s="212"/>
    </row>
    <row r="166">
      <c r="B166" s="341"/>
      <c r="F166" s="212"/>
      <c r="G166" s="212"/>
    </row>
    <row r="167">
      <c r="B167" s="341"/>
      <c r="F167" s="212"/>
      <c r="G167" s="212"/>
    </row>
    <row r="168">
      <c r="B168" s="341"/>
      <c r="F168" s="212"/>
      <c r="G168" s="212"/>
    </row>
    <row r="169">
      <c r="B169" s="341"/>
      <c r="F169" s="212"/>
      <c r="G169" s="212"/>
    </row>
    <row r="170">
      <c r="B170" s="341"/>
      <c r="F170" s="212"/>
      <c r="G170" s="212"/>
    </row>
    <row r="171">
      <c r="B171" s="341"/>
      <c r="F171" s="212"/>
      <c r="G171" s="212"/>
    </row>
    <row r="172">
      <c r="B172" s="341"/>
      <c r="F172" s="212"/>
      <c r="G172" s="212"/>
    </row>
    <row r="173">
      <c r="B173" s="341"/>
      <c r="F173" s="212"/>
      <c r="G173" s="212"/>
    </row>
    <row r="174">
      <c r="B174" s="341"/>
      <c r="F174" s="212"/>
      <c r="G174" s="212"/>
    </row>
    <row r="175">
      <c r="B175" s="341"/>
      <c r="F175" s="212"/>
      <c r="G175" s="212"/>
    </row>
    <row r="176">
      <c r="B176" s="341"/>
      <c r="F176" s="212"/>
      <c r="G176" s="212"/>
    </row>
    <row r="177">
      <c r="B177" s="341"/>
      <c r="F177" s="212"/>
      <c r="G177" s="212"/>
    </row>
    <row r="178">
      <c r="B178" s="341"/>
      <c r="F178" s="212"/>
      <c r="G178" s="212"/>
    </row>
    <row r="179">
      <c r="B179" s="341"/>
      <c r="F179" s="212"/>
      <c r="G179" s="212"/>
    </row>
    <row r="180">
      <c r="B180" s="341"/>
      <c r="F180" s="212"/>
      <c r="G180" s="212"/>
    </row>
    <row r="181">
      <c r="B181" s="341"/>
      <c r="F181" s="212"/>
      <c r="G181" s="212"/>
    </row>
    <row r="182">
      <c r="B182" s="341"/>
      <c r="F182" s="212"/>
      <c r="G182" s="212"/>
    </row>
    <row r="183">
      <c r="B183" s="341"/>
      <c r="F183" s="212"/>
      <c r="G183" s="212"/>
    </row>
    <row r="184">
      <c r="B184" s="341"/>
      <c r="F184" s="212"/>
      <c r="G184" s="212"/>
    </row>
    <row r="185">
      <c r="B185" s="341"/>
      <c r="F185" s="212"/>
      <c r="G185" s="212"/>
    </row>
    <row r="186">
      <c r="B186" s="341"/>
      <c r="F186" s="212"/>
      <c r="G186" s="212"/>
    </row>
    <row r="187">
      <c r="B187" s="341"/>
      <c r="F187" s="212"/>
      <c r="G187" s="212"/>
    </row>
    <row r="188">
      <c r="B188" s="341"/>
      <c r="F188" s="212"/>
      <c r="G188" s="212"/>
    </row>
    <row r="189">
      <c r="B189" s="341"/>
      <c r="F189" s="212"/>
      <c r="G189" s="212"/>
    </row>
    <row r="190">
      <c r="B190" s="341"/>
      <c r="F190" s="212"/>
      <c r="G190" s="212"/>
    </row>
    <row r="191">
      <c r="B191" s="341"/>
      <c r="F191" s="212"/>
      <c r="G191" s="212"/>
    </row>
    <row r="192">
      <c r="B192" s="341"/>
      <c r="F192" s="212"/>
      <c r="G192" s="212"/>
    </row>
    <row r="193">
      <c r="B193" s="341"/>
      <c r="F193" s="212"/>
      <c r="G193" s="212"/>
    </row>
    <row r="194">
      <c r="B194" s="341"/>
      <c r="F194" s="212"/>
      <c r="G194" s="212"/>
    </row>
    <row r="195">
      <c r="B195" s="341"/>
      <c r="F195" s="212"/>
      <c r="G195" s="212"/>
    </row>
    <row r="196">
      <c r="B196" s="341"/>
      <c r="F196" s="212"/>
      <c r="G196" s="212"/>
    </row>
    <row r="197">
      <c r="B197" s="341"/>
      <c r="F197" s="212"/>
      <c r="G197" s="212"/>
    </row>
    <row r="198">
      <c r="B198" s="341"/>
      <c r="F198" s="212"/>
      <c r="G198" s="212"/>
    </row>
    <row r="199">
      <c r="B199" s="341"/>
      <c r="F199" s="212"/>
      <c r="G199" s="212"/>
    </row>
    <row r="200">
      <c r="B200" s="341"/>
      <c r="F200" s="212"/>
      <c r="G200" s="212"/>
    </row>
    <row r="201">
      <c r="B201" s="341"/>
      <c r="F201" s="212"/>
      <c r="G201" s="212"/>
    </row>
    <row r="202">
      <c r="B202" s="341"/>
      <c r="F202" s="212"/>
      <c r="G202" s="212"/>
    </row>
    <row r="203">
      <c r="B203" s="341"/>
      <c r="F203" s="212"/>
      <c r="G203" s="212"/>
    </row>
    <row r="204">
      <c r="B204" s="341"/>
      <c r="F204" s="212"/>
      <c r="G204" s="212"/>
    </row>
    <row r="205">
      <c r="B205" s="341"/>
      <c r="F205" s="212"/>
      <c r="G205" s="212"/>
    </row>
    <row r="206">
      <c r="B206" s="341"/>
      <c r="F206" s="212"/>
      <c r="G206" s="212"/>
    </row>
    <row r="207">
      <c r="B207" s="341"/>
      <c r="F207" s="212"/>
      <c r="G207" s="212"/>
    </row>
    <row r="208">
      <c r="B208" s="341"/>
      <c r="F208" s="212"/>
      <c r="G208" s="212"/>
    </row>
    <row r="209">
      <c r="B209" s="341"/>
      <c r="F209" s="212"/>
      <c r="G209" s="212"/>
    </row>
    <row r="210">
      <c r="B210" s="341"/>
      <c r="F210" s="212"/>
      <c r="G210" s="212"/>
    </row>
    <row r="211">
      <c r="B211" s="341"/>
      <c r="F211" s="212"/>
      <c r="G211" s="212"/>
    </row>
    <row r="212">
      <c r="B212" s="341"/>
      <c r="F212" s="212"/>
      <c r="G212" s="212"/>
    </row>
    <row r="213">
      <c r="B213" s="341"/>
      <c r="F213" s="212"/>
      <c r="G213" s="212"/>
    </row>
    <row r="214">
      <c r="B214" s="341"/>
      <c r="F214" s="212"/>
      <c r="G214" s="212"/>
    </row>
    <row r="215">
      <c r="B215" s="341"/>
      <c r="F215" s="212"/>
      <c r="G215" s="212"/>
    </row>
    <row r="216">
      <c r="B216" s="341"/>
      <c r="F216" s="212"/>
      <c r="G216" s="212"/>
    </row>
    <row r="217">
      <c r="B217" s="341"/>
      <c r="F217" s="212"/>
      <c r="G217" s="212"/>
    </row>
    <row r="218">
      <c r="B218" s="341"/>
      <c r="F218" s="212"/>
      <c r="G218" s="212"/>
    </row>
    <row r="219">
      <c r="B219" s="341"/>
      <c r="F219" s="212"/>
      <c r="G219" s="212"/>
    </row>
    <row r="220">
      <c r="B220" s="341"/>
      <c r="F220" s="212"/>
      <c r="G220" s="212"/>
    </row>
    <row r="221">
      <c r="B221" s="341"/>
      <c r="F221" s="212"/>
      <c r="G221" s="212"/>
    </row>
    <row r="222">
      <c r="B222" s="341"/>
      <c r="F222" s="212"/>
      <c r="G222" s="212"/>
    </row>
    <row r="223">
      <c r="B223" s="341"/>
      <c r="F223" s="212"/>
      <c r="G223" s="212"/>
    </row>
    <row r="224">
      <c r="B224" s="341"/>
      <c r="F224" s="212"/>
      <c r="G224" s="212"/>
    </row>
    <row r="225">
      <c r="B225" s="341"/>
      <c r="F225" s="212"/>
      <c r="G225" s="212"/>
    </row>
    <row r="226">
      <c r="B226" s="341"/>
      <c r="F226" s="212"/>
      <c r="G226" s="212"/>
    </row>
    <row r="227">
      <c r="B227" s="341"/>
      <c r="F227" s="212"/>
      <c r="G227" s="212"/>
    </row>
    <row r="228">
      <c r="B228" s="341"/>
      <c r="F228" s="212"/>
      <c r="G228" s="212"/>
    </row>
    <row r="229">
      <c r="B229" s="341"/>
      <c r="F229" s="212"/>
      <c r="G229" s="212"/>
    </row>
    <row r="230">
      <c r="B230" s="341"/>
      <c r="F230" s="212"/>
      <c r="G230" s="212"/>
    </row>
    <row r="231">
      <c r="B231" s="341"/>
      <c r="F231" s="212"/>
      <c r="G231" s="212"/>
    </row>
    <row r="232">
      <c r="B232" s="341"/>
      <c r="F232" s="212"/>
      <c r="G232" s="212"/>
    </row>
    <row r="233">
      <c r="B233" s="341"/>
      <c r="F233" s="212"/>
      <c r="G233" s="212"/>
    </row>
    <row r="234">
      <c r="B234" s="341"/>
      <c r="F234" s="212"/>
      <c r="G234" s="212"/>
    </row>
    <row r="235">
      <c r="B235" s="341"/>
      <c r="F235" s="212"/>
      <c r="G235" s="212"/>
    </row>
    <row r="236">
      <c r="B236" s="341"/>
      <c r="F236" s="212"/>
      <c r="G236" s="212"/>
    </row>
    <row r="237">
      <c r="B237" s="341"/>
      <c r="F237" s="212"/>
      <c r="G237" s="212"/>
    </row>
    <row r="238">
      <c r="B238" s="341"/>
      <c r="F238" s="212"/>
      <c r="G238" s="212"/>
    </row>
    <row r="239">
      <c r="B239" s="341"/>
      <c r="F239" s="212"/>
      <c r="G239" s="212"/>
    </row>
    <row r="240">
      <c r="B240" s="341"/>
      <c r="F240" s="212"/>
      <c r="G240" s="212"/>
    </row>
    <row r="241">
      <c r="B241" s="341"/>
      <c r="F241" s="212"/>
      <c r="G241" s="212"/>
    </row>
    <row r="242">
      <c r="B242" s="341"/>
      <c r="F242" s="212"/>
      <c r="G242" s="212"/>
    </row>
    <row r="243">
      <c r="B243" s="341"/>
      <c r="F243" s="212"/>
      <c r="G243" s="212"/>
    </row>
    <row r="244">
      <c r="B244" s="341"/>
      <c r="F244" s="212"/>
      <c r="G244" s="212"/>
    </row>
    <row r="245">
      <c r="B245" s="341"/>
      <c r="F245" s="212"/>
      <c r="G245" s="212"/>
    </row>
    <row r="246">
      <c r="B246" s="341"/>
      <c r="F246" s="212"/>
      <c r="G246" s="212"/>
    </row>
    <row r="247">
      <c r="B247" s="341"/>
      <c r="F247" s="212"/>
      <c r="G247" s="212"/>
    </row>
    <row r="248">
      <c r="B248" s="341"/>
      <c r="F248" s="212"/>
      <c r="G248" s="212"/>
    </row>
    <row r="249">
      <c r="B249" s="341"/>
      <c r="F249" s="212"/>
      <c r="G249" s="212"/>
    </row>
    <row r="250">
      <c r="B250" s="341"/>
      <c r="F250" s="212"/>
      <c r="G250" s="212"/>
    </row>
    <row r="251">
      <c r="B251" s="341"/>
      <c r="F251" s="212"/>
      <c r="G251" s="212"/>
    </row>
    <row r="252">
      <c r="B252" s="341"/>
      <c r="F252" s="212"/>
      <c r="G252" s="212"/>
    </row>
    <row r="253">
      <c r="B253" s="341"/>
      <c r="F253" s="212"/>
      <c r="G253" s="212"/>
    </row>
    <row r="254">
      <c r="B254" s="341"/>
      <c r="F254" s="212"/>
      <c r="G254" s="212"/>
    </row>
    <row r="255">
      <c r="B255" s="341"/>
      <c r="F255" s="212"/>
      <c r="G255" s="212"/>
    </row>
    <row r="256">
      <c r="B256" s="341"/>
      <c r="F256" s="212"/>
      <c r="G256" s="212"/>
    </row>
    <row r="257">
      <c r="B257" s="341"/>
      <c r="F257" s="212"/>
      <c r="G257" s="212"/>
    </row>
    <row r="258">
      <c r="B258" s="341"/>
      <c r="F258" s="212"/>
      <c r="G258" s="212"/>
    </row>
    <row r="259">
      <c r="B259" s="341"/>
      <c r="F259" s="212"/>
      <c r="G259" s="212"/>
    </row>
    <row r="260">
      <c r="B260" s="341"/>
      <c r="F260" s="212"/>
      <c r="G260" s="212"/>
    </row>
    <row r="261">
      <c r="B261" s="341"/>
      <c r="F261" s="212"/>
      <c r="G261" s="212"/>
    </row>
    <row r="262">
      <c r="B262" s="341"/>
      <c r="F262" s="212"/>
      <c r="G262" s="212"/>
    </row>
    <row r="263">
      <c r="B263" s="341"/>
      <c r="F263" s="212"/>
      <c r="G263" s="212"/>
    </row>
    <row r="264">
      <c r="B264" s="341"/>
      <c r="F264" s="212"/>
      <c r="G264" s="212"/>
    </row>
    <row r="265">
      <c r="B265" s="341"/>
      <c r="F265" s="212"/>
      <c r="G265" s="212"/>
    </row>
    <row r="266">
      <c r="B266" s="341"/>
      <c r="F266" s="212"/>
      <c r="G266" s="212"/>
    </row>
    <row r="267">
      <c r="B267" s="341"/>
      <c r="F267" s="212"/>
      <c r="G267" s="212"/>
    </row>
    <row r="268">
      <c r="B268" s="341"/>
      <c r="F268" s="212"/>
      <c r="G268" s="212"/>
    </row>
    <row r="269">
      <c r="B269" s="341"/>
      <c r="F269" s="212"/>
      <c r="G269" s="212"/>
    </row>
    <row r="270">
      <c r="B270" s="341"/>
      <c r="F270" s="212"/>
      <c r="G270" s="212"/>
    </row>
    <row r="271">
      <c r="B271" s="341"/>
      <c r="F271" s="212"/>
      <c r="G271" s="212"/>
    </row>
    <row r="272">
      <c r="B272" s="341"/>
      <c r="F272" s="212"/>
      <c r="G272" s="212"/>
    </row>
    <row r="273">
      <c r="B273" s="341"/>
      <c r="F273" s="212"/>
      <c r="G273" s="212"/>
    </row>
    <row r="274">
      <c r="B274" s="341"/>
      <c r="F274" s="212"/>
      <c r="G274" s="212"/>
    </row>
    <row r="275">
      <c r="B275" s="341"/>
      <c r="F275" s="212"/>
      <c r="G275" s="212"/>
    </row>
    <row r="276">
      <c r="B276" s="341"/>
      <c r="F276" s="212"/>
      <c r="G276" s="212"/>
    </row>
    <row r="277">
      <c r="B277" s="341"/>
      <c r="F277" s="212"/>
      <c r="G277" s="212"/>
    </row>
    <row r="278">
      <c r="B278" s="341"/>
      <c r="F278" s="212"/>
      <c r="G278" s="212"/>
    </row>
    <row r="279">
      <c r="B279" s="341"/>
      <c r="F279" s="212"/>
      <c r="G279" s="212"/>
    </row>
    <row r="280">
      <c r="B280" s="341"/>
      <c r="F280" s="212"/>
      <c r="G280" s="212"/>
    </row>
    <row r="281">
      <c r="B281" s="341"/>
      <c r="F281" s="212"/>
      <c r="G281" s="212"/>
    </row>
    <row r="282">
      <c r="B282" s="341"/>
      <c r="F282" s="212"/>
      <c r="G282" s="212"/>
    </row>
    <row r="283">
      <c r="B283" s="341"/>
      <c r="F283" s="212"/>
      <c r="G283" s="212"/>
    </row>
    <row r="284">
      <c r="B284" s="341"/>
      <c r="F284" s="212"/>
      <c r="G284" s="212"/>
    </row>
    <row r="285">
      <c r="B285" s="341"/>
      <c r="F285" s="212"/>
      <c r="G285" s="212"/>
    </row>
    <row r="286">
      <c r="B286" s="341"/>
      <c r="F286" s="212"/>
      <c r="G286" s="212"/>
    </row>
    <row r="287">
      <c r="B287" s="341"/>
      <c r="F287" s="212"/>
      <c r="G287" s="212"/>
    </row>
    <row r="288">
      <c r="B288" s="341"/>
      <c r="F288" s="212"/>
      <c r="G288" s="212"/>
    </row>
    <row r="289">
      <c r="B289" s="341"/>
      <c r="F289" s="212"/>
      <c r="G289" s="212"/>
    </row>
    <row r="290">
      <c r="B290" s="341"/>
      <c r="F290" s="212"/>
      <c r="G290" s="212"/>
    </row>
    <row r="291">
      <c r="B291" s="341"/>
      <c r="F291" s="212"/>
      <c r="G291" s="212"/>
    </row>
    <row r="292">
      <c r="B292" s="341"/>
      <c r="F292" s="212"/>
      <c r="G292" s="212"/>
    </row>
    <row r="293">
      <c r="B293" s="341"/>
      <c r="F293" s="212"/>
      <c r="G293" s="212"/>
    </row>
    <row r="294">
      <c r="B294" s="341"/>
      <c r="F294" s="212"/>
      <c r="G294" s="212"/>
    </row>
    <row r="295">
      <c r="B295" s="341"/>
      <c r="F295" s="212"/>
      <c r="G295" s="212"/>
    </row>
    <row r="296">
      <c r="B296" s="341"/>
      <c r="F296" s="212"/>
      <c r="G296" s="212"/>
    </row>
    <row r="297">
      <c r="B297" s="341"/>
      <c r="F297" s="212"/>
      <c r="G297" s="212"/>
    </row>
    <row r="298">
      <c r="B298" s="341"/>
      <c r="F298" s="212"/>
      <c r="G298" s="212"/>
    </row>
    <row r="299">
      <c r="B299" s="341"/>
      <c r="F299" s="212"/>
      <c r="G299" s="212"/>
    </row>
    <row r="300">
      <c r="B300" s="341"/>
      <c r="F300" s="212"/>
      <c r="G300" s="212"/>
    </row>
    <row r="301">
      <c r="B301" s="341"/>
      <c r="F301" s="212"/>
      <c r="G301" s="212"/>
    </row>
    <row r="302">
      <c r="B302" s="341"/>
      <c r="F302" s="212"/>
      <c r="G302" s="212"/>
    </row>
    <row r="303">
      <c r="B303" s="341"/>
      <c r="F303" s="212"/>
      <c r="G303" s="212"/>
    </row>
    <row r="304">
      <c r="B304" s="341"/>
      <c r="F304" s="212"/>
      <c r="G304" s="212"/>
    </row>
    <row r="305">
      <c r="B305" s="341"/>
      <c r="F305" s="212"/>
      <c r="G305" s="212"/>
    </row>
    <row r="306">
      <c r="B306" s="341"/>
      <c r="F306" s="212"/>
      <c r="G306" s="212"/>
    </row>
    <row r="307">
      <c r="B307" s="341"/>
      <c r="F307" s="212"/>
      <c r="G307" s="212"/>
    </row>
    <row r="308">
      <c r="B308" s="341"/>
      <c r="F308" s="212"/>
      <c r="G308" s="212"/>
    </row>
    <row r="309">
      <c r="B309" s="341"/>
      <c r="F309" s="212"/>
      <c r="G309" s="212"/>
    </row>
    <row r="310">
      <c r="B310" s="341"/>
      <c r="F310" s="212"/>
      <c r="G310" s="212"/>
    </row>
    <row r="311">
      <c r="B311" s="341"/>
      <c r="F311" s="212"/>
      <c r="G311" s="212"/>
    </row>
    <row r="312">
      <c r="B312" s="341"/>
      <c r="F312" s="212"/>
      <c r="G312" s="212"/>
    </row>
    <row r="313">
      <c r="B313" s="341"/>
      <c r="F313" s="212"/>
      <c r="G313" s="212"/>
    </row>
    <row r="314">
      <c r="B314" s="341"/>
      <c r="F314" s="212"/>
      <c r="G314" s="212"/>
    </row>
    <row r="315">
      <c r="B315" s="341"/>
      <c r="F315" s="212"/>
      <c r="G315" s="212"/>
    </row>
    <row r="316">
      <c r="B316" s="341"/>
      <c r="F316" s="212"/>
      <c r="G316" s="212"/>
    </row>
    <row r="317">
      <c r="B317" s="341"/>
      <c r="F317" s="212"/>
      <c r="G317" s="212"/>
    </row>
    <row r="318">
      <c r="B318" s="341"/>
      <c r="F318" s="212"/>
      <c r="G318" s="212"/>
    </row>
    <row r="319">
      <c r="B319" s="341"/>
      <c r="F319" s="212"/>
      <c r="G319" s="212"/>
    </row>
    <row r="320">
      <c r="B320" s="341"/>
      <c r="F320" s="212"/>
      <c r="G320" s="212"/>
    </row>
    <row r="321">
      <c r="B321" s="341"/>
      <c r="F321" s="212"/>
      <c r="G321" s="212"/>
    </row>
    <row r="322">
      <c r="B322" s="341"/>
      <c r="F322" s="212"/>
      <c r="G322" s="212"/>
    </row>
    <row r="323">
      <c r="B323" s="341"/>
      <c r="F323" s="212"/>
      <c r="G323" s="212"/>
    </row>
    <row r="324">
      <c r="B324" s="341"/>
      <c r="F324" s="212"/>
      <c r="G324" s="212"/>
    </row>
    <row r="325">
      <c r="B325" s="341"/>
      <c r="F325" s="212"/>
      <c r="G325" s="212"/>
    </row>
    <row r="326">
      <c r="B326" s="341"/>
      <c r="F326" s="212"/>
      <c r="G326" s="212"/>
    </row>
    <row r="327">
      <c r="B327" s="341"/>
      <c r="F327" s="212"/>
      <c r="G327" s="212"/>
    </row>
    <row r="328">
      <c r="B328" s="341"/>
      <c r="F328" s="212"/>
      <c r="G328" s="212"/>
    </row>
    <row r="329">
      <c r="B329" s="341"/>
      <c r="F329" s="212"/>
      <c r="G329" s="212"/>
    </row>
    <row r="330">
      <c r="B330" s="341"/>
      <c r="F330" s="212"/>
      <c r="G330" s="212"/>
    </row>
    <row r="331">
      <c r="B331" s="341"/>
      <c r="F331" s="212"/>
      <c r="G331" s="212"/>
    </row>
    <row r="332">
      <c r="B332" s="341"/>
      <c r="F332" s="212"/>
      <c r="G332" s="212"/>
    </row>
    <row r="333">
      <c r="B333" s="341"/>
      <c r="F333" s="212"/>
      <c r="G333" s="212"/>
    </row>
    <row r="334">
      <c r="B334" s="341"/>
      <c r="F334" s="212"/>
      <c r="G334" s="212"/>
    </row>
    <row r="335">
      <c r="B335" s="341"/>
      <c r="F335" s="212"/>
      <c r="G335" s="212"/>
    </row>
    <row r="336">
      <c r="B336" s="341"/>
      <c r="F336" s="212"/>
      <c r="G336" s="212"/>
    </row>
    <row r="337">
      <c r="B337" s="341"/>
      <c r="F337" s="212"/>
      <c r="G337" s="212"/>
    </row>
    <row r="338">
      <c r="B338" s="341"/>
      <c r="F338" s="212"/>
      <c r="G338" s="212"/>
    </row>
    <row r="339">
      <c r="B339" s="341"/>
      <c r="F339" s="212"/>
      <c r="G339" s="212"/>
    </row>
    <row r="340">
      <c r="B340" s="341"/>
      <c r="F340" s="212"/>
      <c r="G340" s="212"/>
    </row>
    <row r="341">
      <c r="B341" s="341"/>
      <c r="F341" s="212"/>
      <c r="G341" s="212"/>
    </row>
    <row r="342">
      <c r="B342" s="341"/>
      <c r="F342" s="212"/>
      <c r="G342" s="212"/>
    </row>
    <row r="343">
      <c r="B343" s="341"/>
      <c r="F343" s="212"/>
      <c r="G343" s="212"/>
    </row>
    <row r="344">
      <c r="B344" s="341"/>
      <c r="F344" s="212"/>
      <c r="G344" s="212"/>
    </row>
    <row r="345">
      <c r="B345" s="341"/>
      <c r="F345" s="212"/>
      <c r="G345" s="212"/>
    </row>
    <row r="346">
      <c r="B346" s="341"/>
      <c r="F346" s="212"/>
      <c r="G346" s="212"/>
    </row>
    <row r="347">
      <c r="B347" s="341"/>
      <c r="F347" s="212"/>
      <c r="G347" s="212"/>
    </row>
    <row r="348">
      <c r="B348" s="341"/>
      <c r="F348" s="212"/>
      <c r="G348" s="212"/>
    </row>
    <row r="349">
      <c r="B349" s="341"/>
      <c r="F349" s="212"/>
      <c r="G349" s="212"/>
    </row>
    <row r="350">
      <c r="B350" s="341"/>
      <c r="F350" s="212"/>
      <c r="G350" s="212"/>
    </row>
    <row r="351">
      <c r="B351" s="341"/>
      <c r="F351" s="212"/>
      <c r="G351" s="212"/>
    </row>
    <row r="352">
      <c r="B352" s="341"/>
      <c r="F352" s="212"/>
      <c r="G352" s="212"/>
    </row>
    <row r="353">
      <c r="B353" s="341"/>
      <c r="F353" s="212"/>
      <c r="G353" s="212"/>
    </row>
    <row r="354">
      <c r="B354" s="341"/>
      <c r="F354" s="212"/>
      <c r="G354" s="212"/>
    </row>
    <row r="355">
      <c r="B355" s="341"/>
      <c r="F355" s="212"/>
      <c r="G355" s="212"/>
    </row>
    <row r="356">
      <c r="B356" s="341"/>
      <c r="F356" s="212"/>
      <c r="G356" s="212"/>
    </row>
    <row r="357">
      <c r="B357" s="341"/>
      <c r="F357" s="212"/>
      <c r="G357" s="212"/>
    </row>
    <row r="358">
      <c r="B358" s="341"/>
      <c r="F358" s="212"/>
      <c r="G358" s="212"/>
    </row>
    <row r="359">
      <c r="B359" s="341"/>
      <c r="F359" s="212"/>
      <c r="G359" s="212"/>
    </row>
    <row r="360">
      <c r="B360" s="341"/>
      <c r="F360" s="212"/>
      <c r="G360" s="212"/>
    </row>
    <row r="361">
      <c r="B361" s="341"/>
      <c r="F361" s="212"/>
      <c r="G361" s="212"/>
    </row>
    <row r="362">
      <c r="B362" s="341"/>
      <c r="F362" s="212"/>
      <c r="G362" s="212"/>
    </row>
    <row r="363">
      <c r="B363" s="341"/>
      <c r="F363" s="212"/>
      <c r="G363" s="212"/>
    </row>
    <row r="364">
      <c r="B364" s="341"/>
      <c r="F364" s="212"/>
      <c r="G364" s="212"/>
    </row>
    <row r="365">
      <c r="B365" s="341"/>
      <c r="F365" s="212"/>
      <c r="G365" s="212"/>
    </row>
    <row r="366">
      <c r="B366" s="341"/>
      <c r="F366" s="212"/>
      <c r="G366" s="212"/>
    </row>
    <row r="367">
      <c r="B367" s="341"/>
      <c r="F367" s="212"/>
      <c r="G367" s="212"/>
    </row>
    <row r="368">
      <c r="B368" s="341"/>
      <c r="F368" s="212"/>
      <c r="G368" s="212"/>
    </row>
    <row r="369">
      <c r="B369" s="341"/>
      <c r="F369" s="212"/>
      <c r="G369" s="212"/>
    </row>
    <row r="370">
      <c r="B370" s="341"/>
      <c r="F370" s="212"/>
      <c r="G370" s="212"/>
    </row>
    <row r="371">
      <c r="B371" s="341"/>
      <c r="F371" s="212"/>
      <c r="G371" s="212"/>
    </row>
    <row r="372">
      <c r="B372" s="341"/>
      <c r="F372" s="212"/>
      <c r="G372" s="212"/>
    </row>
    <row r="373">
      <c r="B373" s="341"/>
      <c r="F373" s="212"/>
      <c r="G373" s="212"/>
    </row>
    <row r="374">
      <c r="B374" s="341"/>
      <c r="F374" s="212"/>
      <c r="G374" s="212"/>
    </row>
    <row r="375">
      <c r="B375" s="341"/>
      <c r="F375" s="212"/>
      <c r="G375" s="212"/>
    </row>
    <row r="376">
      <c r="B376" s="341"/>
      <c r="F376" s="212"/>
      <c r="G376" s="212"/>
    </row>
    <row r="377">
      <c r="B377" s="341"/>
      <c r="F377" s="212"/>
      <c r="G377" s="212"/>
    </row>
    <row r="378">
      <c r="B378" s="341"/>
      <c r="F378" s="212"/>
      <c r="G378" s="212"/>
    </row>
    <row r="379">
      <c r="B379" s="341"/>
      <c r="F379" s="212"/>
      <c r="G379" s="212"/>
    </row>
    <row r="380">
      <c r="B380" s="341"/>
      <c r="F380" s="212"/>
      <c r="G380" s="212"/>
    </row>
    <row r="381">
      <c r="B381" s="341"/>
      <c r="F381" s="212"/>
      <c r="G381" s="212"/>
    </row>
    <row r="382">
      <c r="B382" s="341"/>
      <c r="F382" s="212"/>
      <c r="G382" s="212"/>
    </row>
    <row r="383">
      <c r="B383" s="341"/>
      <c r="F383" s="212"/>
      <c r="G383" s="212"/>
    </row>
    <row r="384">
      <c r="B384" s="341"/>
      <c r="F384" s="212"/>
      <c r="G384" s="212"/>
    </row>
    <row r="385">
      <c r="B385" s="341"/>
      <c r="F385" s="212"/>
      <c r="G385" s="212"/>
    </row>
    <row r="386">
      <c r="B386" s="341"/>
      <c r="F386" s="212"/>
      <c r="G386" s="212"/>
    </row>
    <row r="387">
      <c r="B387" s="341"/>
      <c r="F387" s="212"/>
      <c r="G387" s="212"/>
    </row>
    <row r="388">
      <c r="B388" s="341"/>
      <c r="F388" s="212"/>
      <c r="G388" s="212"/>
    </row>
    <row r="389">
      <c r="B389" s="341"/>
      <c r="F389" s="212"/>
      <c r="G389" s="212"/>
    </row>
    <row r="390">
      <c r="B390" s="341"/>
      <c r="F390" s="212"/>
      <c r="G390" s="212"/>
    </row>
    <row r="391">
      <c r="B391" s="341"/>
      <c r="F391" s="212"/>
      <c r="G391" s="212"/>
    </row>
    <row r="392">
      <c r="B392" s="341"/>
      <c r="F392" s="212"/>
      <c r="G392" s="212"/>
    </row>
    <row r="393">
      <c r="B393" s="341"/>
      <c r="F393" s="212"/>
      <c r="G393" s="212"/>
    </row>
    <row r="394">
      <c r="B394" s="341"/>
      <c r="F394" s="212"/>
      <c r="G394" s="212"/>
    </row>
    <row r="395">
      <c r="B395" s="341"/>
      <c r="F395" s="212"/>
      <c r="G395" s="212"/>
    </row>
    <row r="396">
      <c r="B396" s="341"/>
      <c r="F396" s="212"/>
      <c r="G396" s="212"/>
    </row>
    <row r="397">
      <c r="B397" s="341"/>
      <c r="F397" s="212"/>
      <c r="G397" s="212"/>
    </row>
    <row r="398">
      <c r="B398" s="341"/>
      <c r="F398" s="212"/>
      <c r="G398" s="212"/>
    </row>
    <row r="399">
      <c r="B399" s="341"/>
      <c r="F399" s="212"/>
      <c r="G399" s="212"/>
    </row>
    <row r="400">
      <c r="B400" s="341"/>
      <c r="F400" s="212"/>
      <c r="G400" s="212"/>
    </row>
    <row r="401">
      <c r="B401" s="341"/>
      <c r="F401" s="212"/>
      <c r="G401" s="212"/>
    </row>
    <row r="402">
      <c r="B402" s="341"/>
      <c r="F402" s="212"/>
      <c r="G402" s="212"/>
    </row>
    <row r="403">
      <c r="B403" s="341"/>
      <c r="F403" s="212"/>
      <c r="G403" s="212"/>
    </row>
    <row r="404">
      <c r="B404" s="341"/>
      <c r="F404" s="212"/>
      <c r="G404" s="212"/>
    </row>
    <row r="405">
      <c r="B405" s="341"/>
      <c r="F405" s="212"/>
      <c r="G405" s="212"/>
    </row>
    <row r="406">
      <c r="B406" s="341"/>
      <c r="F406" s="212"/>
      <c r="G406" s="212"/>
    </row>
    <row r="407">
      <c r="B407" s="341"/>
      <c r="F407" s="212"/>
      <c r="G407" s="212"/>
    </row>
    <row r="408">
      <c r="B408" s="341"/>
      <c r="F408" s="212"/>
      <c r="G408" s="212"/>
    </row>
    <row r="409">
      <c r="B409" s="341"/>
      <c r="F409" s="212"/>
      <c r="G409" s="212"/>
    </row>
    <row r="410">
      <c r="B410" s="341"/>
      <c r="F410" s="212"/>
      <c r="G410" s="212"/>
    </row>
    <row r="411">
      <c r="B411" s="341"/>
      <c r="F411" s="212"/>
      <c r="G411" s="212"/>
    </row>
    <row r="412">
      <c r="B412" s="341"/>
      <c r="F412" s="212"/>
      <c r="G412" s="212"/>
    </row>
    <row r="413">
      <c r="B413" s="341"/>
      <c r="F413" s="212"/>
      <c r="G413" s="212"/>
    </row>
    <row r="414">
      <c r="B414" s="341"/>
      <c r="F414" s="212"/>
      <c r="G414" s="212"/>
    </row>
    <row r="415">
      <c r="B415" s="341"/>
      <c r="F415" s="212"/>
      <c r="G415" s="212"/>
    </row>
    <row r="416">
      <c r="B416" s="341"/>
      <c r="F416" s="212"/>
      <c r="G416" s="212"/>
    </row>
    <row r="417">
      <c r="B417" s="341"/>
      <c r="F417" s="212"/>
      <c r="G417" s="212"/>
    </row>
    <row r="418">
      <c r="B418" s="341"/>
      <c r="F418" s="212"/>
      <c r="G418" s="212"/>
    </row>
    <row r="419">
      <c r="B419" s="341"/>
      <c r="F419" s="212"/>
      <c r="G419" s="212"/>
    </row>
    <row r="420">
      <c r="B420" s="341"/>
      <c r="F420" s="212"/>
      <c r="G420" s="212"/>
    </row>
    <row r="421">
      <c r="B421" s="341"/>
      <c r="F421" s="212"/>
      <c r="G421" s="212"/>
    </row>
    <row r="422">
      <c r="B422" s="341"/>
      <c r="F422" s="212"/>
      <c r="G422" s="212"/>
    </row>
    <row r="423">
      <c r="B423" s="341"/>
      <c r="F423" s="212"/>
      <c r="G423" s="212"/>
    </row>
    <row r="424">
      <c r="B424" s="341"/>
      <c r="F424" s="212"/>
      <c r="G424" s="212"/>
    </row>
    <row r="425">
      <c r="B425" s="341"/>
      <c r="F425" s="212"/>
      <c r="G425" s="212"/>
    </row>
    <row r="426">
      <c r="B426" s="341"/>
      <c r="F426" s="212"/>
      <c r="G426" s="212"/>
    </row>
    <row r="427">
      <c r="B427" s="341"/>
      <c r="F427" s="212"/>
      <c r="G427" s="212"/>
    </row>
    <row r="428">
      <c r="B428" s="341"/>
      <c r="F428" s="212"/>
      <c r="G428" s="212"/>
    </row>
    <row r="429">
      <c r="B429" s="341"/>
      <c r="F429" s="212"/>
      <c r="G429" s="212"/>
    </row>
    <row r="430">
      <c r="B430" s="341"/>
      <c r="F430" s="212"/>
      <c r="G430" s="212"/>
    </row>
    <row r="431">
      <c r="B431" s="341"/>
      <c r="F431" s="212"/>
      <c r="G431" s="212"/>
    </row>
    <row r="432">
      <c r="B432" s="341"/>
      <c r="F432" s="212"/>
      <c r="G432" s="212"/>
    </row>
    <row r="433">
      <c r="B433" s="341"/>
      <c r="F433" s="212"/>
      <c r="G433" s="212"/>
    </row>
    <row r="434">
      <c r="B434" s="341"/>
      <c r="F434" s="212"/>
      <c r="G434" s="212"/>
    </row>
    <row r="435">
      <c r="B435" s="341"/>
      <c r="F435" s="212"/>
      <c r="G435" s="212"/>
    </row>
    <row r="436">
      <c r="B436" s="341"/>
      <c r="F436" s="212"/>
      <c r="G436" s="212"/>
    </row>
    <row r="437">
      <c r="B437" s="341"/>
      <c r="F437" s="212"/>
      <c r="G437" s="212"/>
    </row>
    <row r="438">
      <c r="B438" s="341"/>
      <c r="F438" s="212"/>
      <c r="G438" s="212"/>
    </row>
    <row r="439">
      <c r="B439" s="341"/>
      <c r="F439" s="212"/>
      <c r="G439" s="212"/>
    </row>
    <row r="440">
      <c r="B440" s="341"/>
      <c r="F440" s="212"/>
      <c r="G440" s="212"/>
    </row>
    <row r="441">
      <c r="B441" s="341"/>
      <c r="F441" s="212"/>
      <c r="G441" s="212"/>
    </row>
    <row r="442">
      <c r="B442" s="341"/>
      <c r="F442" s="212"/>
      <c r="G442" s="212"/>
    </row>
    <row r="443">
      <c r="B443" s="341"/>
      <c r="F443" s="212"/>
      <c r="G443" s="212"/>
    </row>
    <row r="444">
      <c r="B444" s="341"/>
      <c r="F444" s="212"/>
      <c r="G444" s="212"/>
    </row>
    <row r="445">
      <c r="B445" s="341"/>
      <c r="F445" s="212"/>
      <c r="G445" s="212"/>
    </row>
    <row r="446">
      <c r="B446" s="341"/>
      <c r="F446" s="212"/>
      <c r="G446" s="212"/>
    </row>
    <row r="447">
      <c r="B447" s="341"/>
      <c r="F447" s="212"/>
      <c r="G447" s="212"/>
    </row>
    <row r="448">
      <c r="B448" s="341"/>
      <c r="F448" s="212"/>
      <c r="G448" s="212"/>
    </row>
    <row r="449">
      <c r="B449" s="341"/>
      <c r="F449" s="212"/>
      <c r="G449" s="212"/>
    </row>
    <row r="450">
      <c r="B450" s="341"/>
      <c r="F450" s="212"/>
      <c r="G450" s="212"/>
    </row>
    <row r="451">
      <c r="B451" s="341"/>
      <c r="F451" s="212"/>
      <c r="G451" s="212"/>
    </row>
    <row r="452">
      <c r="B452" s="341"/>
      <c r="F452" s="212"/>
      <c r="G452" s="212"/>
    </row>
    <row r="453">
      <c r="B453" s="341"/>
      <c r="F453" s="212"/>
      <c r="G453" s="212"/>
    </row>
    <row r="454">
      <c r="B454" s="341"/>
      <c r="F454" s="212"/>
      <c r="G454" s="212"/>
    </row>
    <row r="455">
      <c r="B455" s="341"/>
      <c r="F455" s="212"/>
      <c r="G455" s="212"/>
    </row>
    <row r="456">
      <c r="B456" s="341"/>
      <c r="F456" s="212"/>
      <c r="G456" s="212"/>
    </row>
    <row r="457">
      <c r="B457" s="341"/>
      <c r="F457" s="212"/>
      <c r="G457" s="212"/>
    </row>
    <row r="458">
      <c r="B458" s="341"/>
      <c r="F458" s="212"/>
      <c r="G458" s="212"/>
    </row>
    <row r="459">
      <c r="B459" s="341"/>
      <c r="F459" s="212"/>
      <c r="G459" s="212"/>
    </row>
    <row r="460">
      <c r="B460" s="341"/>
      <c r="F460" s="212"/>
      <c r="G460" s="212"/>
    </row>
    <row r="461">
      <c r="B461" s="341"/>
      <c r="F461" s="212"/>
      <c r="G461" s="212"/>
    </row>
    <row r="462">
      <c r="B462" s="341"/>
      <c r="F462" s="212"/>
      <c r="G462" s="212"/>
    </row>
    <row r="463">
      <c r="B463" s="341"/>
      <c r="F463" s="212"/>
      <c r="G463" s="212"/>
    </row>
    <row r="464">
      <c r="B464" s="341"/>
      <c r="F464" s="212"/>
      <c r="G464" s="212"/>
    </row>
    <row r="465">
      <c r="B465" s="341"/>
      <c r="F465" s="212"/>
      <c r="G465" s="212"/>
    </row>
    <row r="466">
      <c r="B466" s="341"/>
      <c r="F466" s="212"/>
      <c r="G466" s="212"/>
    </row>
    <row r="467">
      <c r="B467" s="341"/>
      <c r="F467" s="212"/>
      <c r="G467" s="212"/>
    </row>
    <row r="468">
      <c r="B468" s="341"/>
      <c r="F468" s="212"/>
      <c r="G468" s="212"/>
    </row>
    <row r="469">
      <c r="B469" s="341"/>
      <c r="F469" s="212"/>
      <c r="G469" s="212"/>
    </row>
    <row r="470">
      <c r="B470" s="341"/>
      <c r="F470" s="212"/>
      <c r="G470" s="212"/>
    </row>
    <row r="471">
      <c r="B471" s="341"/>
      <c r="F471" s="212"/>
      <c r="G471" s="212"/>
    </row>
    <row r="472">
      <c r="B472" s="341"/>
      <c r="F472" s="212"/>
      <c r="G472" s="212"/>
    </row>
    <row r="473">
      <c r="B473" s="341"/>
      <c r="F473" s="212"/>
      <c r="G473" s="212"/>
    </row>
    <row r="474">
      <c r="B474" s="341"/>
      <c r="F474" s="212"/>
      <c r="G474" s="212"/>
    </row>
    <row r="475">
      <c r="B475" s="341"/>
      <c r="F475" s="212"/>
      <c r="G475" s="212"/>
    </row>
    <row r="476">
      <c r="B476" s="341"/>
      <c r="F476" s="212"/>
      <c r="G476" s="212"/>
    </row>
    <row r="477">
      <c r="B477" s="341"/>
      <c r="F477" s="212"/>
      <c r="G477" s="212"/>
    </row>
    <row r="478">
      <c r="B478" s="341"/>
      <c r="F478" s="212"/>
      <c r="G478" s="212"/>
    </row>
    <row r="479">
      <c r="B479" s="341"/>
      <c r="F479" s="212"/>
      <c r="G479" s="212"/>
    </row>
    <row r="480">
      <c r="B480" s="341"/>
      <c r="F480" s="212"/>
      <c r="G480" s="212"/>
    </row>
    <row r="481">
      <c r="B481" s="341"/>
      <c r="F481" s="212"/>
      <c r="G481" s="212"/>
    </row>
    <row r="482">
      <c r="B482" s="341"/>
      <c r="F482" s="212"/>
      <c r="G482" s="212"/>
    </row>
    <row r="483">
      <c r="B483" s="341"/>
      <c r="F483" s="212"/>
      <c r="G483" s="212"/>
    </row>
    <row r="484">
      <c r="B484" s="341"/>
      <c r="F484" s="212"/>
      <c r="G484" s="212"/>
    </row>
    <row r="485">
      <c r="B485" s="341"/>
      <c r="F485" s="212"/>
      <c r="G485" s="212"/>
    </row>
    <row r="486">
      <c r="B486" s="341"/>
      <c r="F486" s="212"/>
      <c r="G486" s="212"/>
    </row>
    <row r="487">
      <c r="B487" s="341"/>
      <c r="F487" s="212"/>
      <c r="G487" s="212"/>
    </row>
    <row r="488">
      <c r="B488" s="341"/>
      <c r="F488" s="212"/>
      <c r="G488" s="212"/>
    </row>
    <row r="489">
      <c r="B489" s="341"/>
      <c r="F489" s="212"/>
      <c r="G489" s="212"/>
    </row>
    <row r="490">
      <c r="B490" s="341"/>
      <c r="F490" s="212"/>
      <c r="G490" s="212"/>
    </row>
    <row r="491">
      <c r="B491" s="341"/>
      <c r="F491" s="212"/>
      <c r="G491" s="212"/>
    </row>
    <row r="492">
      <c r="B492" s="341"/>
      <c r="F492" s="212"/>
      <c r="G492" s="212"/>
    </row>
    <row r="493">
      <c r="B493" s="341"/>
      <c r="F493" s="212"/>
      <c r="G493" s="212"/>
    </row>
    <row r="494">
      <c r="B494" s="341"/>
      <c r="F494" s="212"/>
      <c r="G494" s="212"/>
    </row>
    <row r="495">
      <c r="B495" s="341"/>
      <c r="F495" s="212"/>
      <c r="G495" s="212"/>
    </row>
    <row r="496">
      <c r="B496" s="341"/>
      <c r="F496" s="212"/>
      <c r="G496" s="212"/>
    </row>
    <row r="497">
      <c r="B497" s="341"/>
      <c r="F497" s="212"/>
      <c r="G497" s="212"/>
    </row>
    <row r="498">
      <c r="B498" s="341"/>
      <c r="F498" s="212"/>
      <c r="G498" s="212"/>
    </row>
    <row r="499">
      <c r="B499" s="341"/>
      <c r="F499" s="212"/>
      <c r="G499" s="212"/>
    </row>
    <row r="500">
      <c r="B500" s="341"/>
      <c r="F500" s="212"/>
      <c r="G500" s="212"/>
    </row>
    <row r="501">
      <c r="B501" s="341"/>
      <c r="F501" s="212"/>
      <c r="G501" s="212"/>
    </row>
    <row r="502">
      <c r="B502" s="341"/>
      <c r="F502" s="212"/>
      <c r="G502" s="212"/>
    </row>
    <row r="503">
      <c r="B503" s="341"/>
      <c r="F503" s="212"/>
      <c r="G503" s="212"/>
    </row>
    <row r="504">
      <c r="B504" s="341"/>
      <c r="F504" s="212"/>
      <c r="G504" s="212"/>
    </row>
    <row r="505">
      <c r="B505" s="341"/>
      <c r="F505" s="212"/>
      <c r="G505" s="212"/>
    </row>
    <row r="506">
      <c r="B506" s="341"/>
      <c r="F506" s="212"/>
      <c r="G506" s="212"/>
    </row>
    <row r="507">
      <c r="B507" s="341"/>
      <c r="F507" s="212"/>
      <c r="G507" s="212"/>
    </row>
    <row r="508">
      <c r="B508" s="341"/>
      <c r="F508" s="212"/>
      <c r="G508" s="212"/>
    </row>
    <row r="509">
      <c r="B509" s="341"/>
      <c r="F509" s="212"/>
      <c r="G509" s="212"/>
    </row>
    <row r="510">
      <c r="B510" s="341"/>
      <c r="F510" s="212"/>
      <c r="G510" s="212"/>
    </row>
    <row r="511">
      <c r="B511" s="341"/>
      <c r="F511" s="212"/>
      <c r="G511" s="212"/>
    </row>
    <row r="512">
      <c r="B512" s="341"/>
      <c r="F512" s="212"/>
      <c r="G512" s="212"/>
    </row>
    <row r="513">
      <c r="B513" s="341"/>
      <c r="F513" s="212"/>
      <c r="G513" s="212"/>
    </row>
    <row r="514">
      <c r="B514" s="341"/>
      <c r="F514" s="212"/>
      <c r="G514" s="212"/>
    </row>
    <row r="515">
      <c r="B515" s="341"/>
      <c r="F515" s="212"/>
      <c r="G515" s="212"/>
    </row>
    <row r="516">
      <c r="B516" s="341"/>
      <c r="F516" s="212"/>
      <c r="G516" s="212"/>
    </row>
    <row r="517">
      <c r="B517" s="341"/>
      <c r="F517" s="212"/>
      <c r="G517" s="212"/>
    </row>
    <row r="518">
      <c r="B518" s="341"/>
      <c r="F518" s="212"/>
      <c r="G518" s="212"/>
    </row>
    <row r="519">
      <c r="B519" s="341"/>
      <c r="F519" s="212"/>
      <c r="G519" s="212"/>
    </row>
    <row r="520">
      <c r="B520" s="341"/>
      <c r="F520" s="212"/>
      <c r="G520" s="212"/>
    </row>
    <row r="521">
      <c r="B521" s="341"/>
      <c r="F521" s="212"/>
      <c r="G521" s="212"/>
    </row>
    <row r="522">
      <c r="B522" s="341"/>
      <c r="F522" s="212"/>
      <c r="G522" s="212"/>
    </row>
    <row r="523">
      <c r="B523" s="341"/>
      <c r="F523" s="212"/>
      <c r="G523" s="212"/>
    </row>
    <row r="524">
      <c r="B524" s="341"/>
      <c r="F524" s="212"/>
      <c r="G524" s="212"/>
    </row>
    <row r="525">
      <c r="B525" s="341"/>
      <c r="F525" s="212"/>
      <c r="G525" s="212"/>
    </row>
    <row r="526">
      <c r="B526" s="341"/>
      <c r="F526" s="212"/>
      <c r="G526" s="212"/>
    </row>
    <row r="527">
      <c r="B527" s="341"/>
      <c r="F527" s="212"/>
      <c r="G527" s="212"/>
    </row>
    <row r="528">
      <c r="B528" s="341"/>
      <c r="F528" s="212"/>
      <c r="G528" s="212"/>
    </row>
    <row r="529">
      <c r="B529" s="341"/>
      <c r="F529" s="212"/>
      <c r="G529" s="212"/>
    </row>
    <row r="530">
      <c r="B530" s="341"/>
      <c r="F530" s="212"/>
      <c r="G530" s="212"/>
    </row>
    <row r="531">
      <c r="B531" s="341"/>
      <c r="F531" s="212"/>
      <c r="G531" s="212"/>
    </row>
    <row r="532">
      <c r="B532" s="341"/>
      <c r="F532" s="212"/>
      <c r="G532" s="212"/>
    </row>
    <row r="533">
      <c r="B533" s="341"/>
      <c r="F533" s="212"/>
      <c r="G533" s="212"/>
    </row>
    <row r="534">
      <c r="B534" s="341"/>
      <c r="F534" s="212"/>
      <c r="G534" s="212"/>
    </row>
    <row r="535">
      <c r="B535" s="341"/>
      <c r="F535" s="212"/>
      <c r="G535" s="212"/>
    </row>
    <row r="536">
      <c r="B536" s="341"/>
      <c r="F536" s="212"/>
      <c r="G536" s="212"/>
    </row>
    <row r="537">
      <c r="B537" s="341"/>
      <c r="F537" s="212"/>
      <c r="G537" s="212"/>
    </row>
    <row r="538">
      <c r="B538" s="341"/>
      <c r="F538" s="212"/>
      <c r="G538" s="212"/>
    </row>
    <row r="539">
      <c r="B539" s="341"/>
      <c r="F539" s="212"/>
      <c r="G539" s="212"/>
    </row>
    <row r="540">
      <c r="B540" s="341"/>
      <c r="F540" s="212"/>
      <c r="G540" s="212"/>
    </row>
    <row r="541">
      <c r="B541" s="341"/>
      <c r="F541" s="212"/>
      <c r="G541" s="212"/>
    </row>
    <row r="542">
      <c r="B542" s="341"/>
      <c r="F542" s="212"/>
      <c r="G542" s="212"/>
    </row>
    <row r="543">
      <c r="B543" s="341"/>
      <c r="F543" s="212"/>
      <c r="G543" s="212"/>
    </row>
    <row r="544">
      <c r="B544" s="341"/>
      <c r="F544" s="212"/>
      <c r="G544" s="212"/>
    </row>
    <row r="545">
      <c r="B545" s="341"/>
      <c r="F545" s="212"/>
      <c r="G545" s="212"/>
    </row>
    <row r="546">
      <c r="B546" s="341"/>
      <c r="F546" s="212"/>
      <c r="G546" s="212"/>
    </row>
    <row r="547">
      <c r="B547" s="341"/>
      <c r="F547" s="212"/>
      <c r="G547" s="212"/>
    </row>
    <row r="548">
      <c r="B548" s="341"/>
      <c r="F548" s="212"/>
      <c r="G548" s="212"/>
    </row>
    <row r="549">
      <c r="B549" s="341"/>
      <c r="F549" s="212"/>
      <c r="G549" s="212"/>
    </row>
    <row r="550">
      <c r="B550" s="341"/>
      <c r="F550" s="212"/>
      <c r="G550" s="212"/>
    </row>
    <row r="551">
      <c r="B551" s="341"/>
      <c r="F551" s="212"/>
      <c r="G551" s="212"/>
    </row>
    <row r="552">
      <c r="B552" s="341"/>
      <c r="F552" s="212"/>
      <c r="G552" s="212"/>
    </row>
    <row r="553">
      <c r="B553" s="341"/>
      <c r="F553" s="212"/>
      <c r="G553" s="212"/>
    </row>
    <row r="554">
      <c r="B554" s="341"/>
      <c r="F554" s="212"/>
      <c r="G554" s="212"/>
    </row>
    <row r="555">
      <c r="B555" s="341"/>
      <c r="F555" s="212"/>
      <c r="G555" s="212"/>
    </row>
    <row r="556">
      <c r="B556" s="341"/>
      <c r="F556" s="212"/>
      <c r="G556" s="212"/>
    </row>
    <row r="557">
      <c r="B557" s="341"/>
      <c r="F557" s="212"/>
      <c r="G557" s="212"/>
    </row>
    <row r="558">
      <c r="B558" s="341"/>
      <c r="F558" s="212"/>
      <c r="G558" s="212"/>
    </row>
    <row r="559">
      <c r="B559" s="341"/>
      <c r="F559" s="212"/>
      <c r="G559" s="212"/>
    </row>
    <row r="560">
      <c r="B560" s="341"/>
      <c r="F560" s="212"/>
      <c r="G560" s="212"/>
    </row>
    <row r="561">
      <c r="B561" s="341"/>
      <c r="F561" s="212"/>
      <c r="G561" s="212"/>
    </row>
    <row r="562">
      <c r="B562" s="341"/>
      <c r="F562" s="212"/>
      <c r="G562" s="212"/>
    </row>
    <row r="563">
      <c r="B563" s="341"/>
      <c r="F563" s="212"/>
      <c r="G563" s="212"/>
    </row>
    <row r="564">
      <c r="B564" s="341"/>
      <c r="F564" s="212"/>
      <c r="G564" s="212"/>
    </row>
    <row r="565">
      <c r="B565" s="341"/>
      <c r="F565" s="212"/>
      <c r="G565" s="212"/>
    </row>
    <row r="566">
      <c r="B566" s="341"/>
      <c r="F566" s="212"/>
      <c r="G566" s="212"/>
    </row>
    <row r="567">
      <c r="B567" s="341"/>
      <c r="F567" s="212"/>
      <c r="G567" s="212"/>
    </row>
    <row r="568">
      <c r="B568" s="341"/>
      <c r="F568" s="212"/>
      <c r="G568" s="212"/>
    </row>
    <row r="569">
      <c r="B569" s="341"/>
      <c r="F569" s="212"/>
      <c r="G569" s="212"/>
    </row>
    <row r="570">
      <c r="B570" s="341"/>
      <c r="F570" s="212"/>
      <c r="G570" s="212"/>
    </row>
    <row r="571">
      <c r="B571" s="341"/>
      <c r="F571" s="212"/>
      <c r="G571" s="212"/>
    </row>
    <row r="572">
      <c r="B572" s="341"/>
      <c r="F572" s="212"/>
      <c r="G572" s="212"/>
    </row>
    <row r="573">
      <c r="B573" s="341"/>
      <c r="F573" s="212"/>
      <c r="G573" s="212"/>
    </row>
    <row r="574">
      <c r="B574" s="341"/>
      <c r="F574" s="212"/>
      <c r="G574" s="212"/>
    </row>
    <row r="575">
      <c r="B575" s="341"/>
      <c r="F575" s="212"/>
      <c r="G575" s="212"/>
    </row>
    <row r="576">
      <c r="B576" s="341"/>
      <c r="F576" s="212"/>
      <c r="G576" s="212"/>
    </row>
    <row r="577">
      <c r="B577" s="341"/>
      <c r="F577" s="212"/>
      <c r="G577" s="212"/>
    </row>
    <row r="578">
      <c r="B578" s="341"/>
      <c r="F578" s="212"/>
      <c r="G578" s="212"/>
    </row>
    <row r="579">
      <c r="B579" s="341"/>
      <c r="F579" s="212"/>
      <c r="G579" s="212"/>
    </row>
    <row r="580">
      <c r="B580" s="341"/>
      <c r="F580" s="212"/>
      <c r="G580" s="212"/>
    </row>
    <row r="581">
      <c r="B581" s="341"/>
      <c r="F581" s="212"/>
      <c r="G581" s="212"/>
    </row>
    <row r="582">
      <c r="B582" s="341"/>
      <c r="F582" s="212"/>
      <c r="G582" s="212"/>
    </row>
    <row r="583">
      <c r="B583" s="341"/>
      <c r="F583" s="212"/>
      <c r="G583" s="212"/>
    </row>
    <row r="584">
      <c r="B584" s="341"/>
      <c r="F584" s="212"/>
      <c r="G584" s="212"/>
    </row>
    <row r="585">
      <c r="B585" s="341"/>
      <c r="F585" s="212"/>
      <c r="G585" s="212"/>
    </row>
    <row r="586">
      <c r="B586" s="341"/>
      <c r="F586" s="212"/>
      <c r="G586" s="212"/>
    </row>
    <row r="587">
      <c r="B587" s="341"/>
      <c r="F587" s="212"/>
      <c r="G587" s="212"/>
    </row>
    <row r="588">
      <c r="B588" s="341"/>
      <c r="F588" s="212"/>
      <c r="G588" s="212"/>
    </row>
    <row r="589">
      <c r="B589" s="341"/>
      <c r="F589" s="212"/>
      <c r="G589" s="212"/>
    </row>
    <row r="590">
      <c r="B590" s="341"/>
      <c r="F590" s="212"/>
      <c r="G590" s="212"/>
    </row>
    <row r="591">
      <c r="B591" s="341"/>
      <c r="F591" s="212"/>
      <c r="G591" s="212"/>
    </row>
    <row r="592">
      <c r="B592" s="341"/>
      <c r="F592" s="212"/>
      <c r="G592" s="212"/>
    </row>
    <row r="593">
      <c r="B593" s="341"/>
      <c r="F593" s="212"/>
      <c r="G593" s="212"/>
    </row>
    <row r="594">
      <c r="B594" s="341"/>
      <c r="F594" s="212"/>
      <c r="G594" s="212"/>
    </row>
    <row r="595">
      <c r="B595" s="341"/>
      <c r="F595" s="212"/>
      <c r="G595" s="212"/>
    </row>
    <row r="596">
      <c r="B596" s="341"/>
      <c r="F596" s="212"/>
      <c r="G596" s="212"/>
    </row>
    <row r="597">
      <c r="B597" s="341"/>
      <c r="F597" s="212"/>
      <c r="G597" s="212"/>
    </row>
    <row r="598">
      <c r="B598" s="341"/>
      <c r="F598" s="212"/>
      <c r="G598" s="212"/>
    </row>
    <row r="599">
      <c r="B599" s="341"/>
      <c r="F599" s="212"/>
      <c r="G599" s="212"/>
    </row>
    <row r="600">
      <c r="B600" s="341"/>
      <c r="F600" s="212"/>
      <c r="G600" s="212"/>
    </row>
    <row r="601">
      <c r="B601" s="341"/>
      <c r="F601" s="212"/>
      <c r="G601" s="212"/>
    </row>
    <row r="602">
      <c r="B602" s="341"/>
      <c r="F602" s="212"/>
      <c r="G602" s="212"/>
    </row>
    <row r="603">
      <c r="B603" s="341"/>
      <c r="F603" s="212"/>
      <c r="G603" s="212"/>
    </row>
    <row r="604">
      <c r="B604" s="341"/>
      <c r="F604" s="212"/>
      <c r="G604" s="212"/>
    </row>
    <row r="605">
      <c r="B605" s="341"/>
      <c r="F605" s="212"/>
      <c r="G605" s="212"/>
    </row>
    <row r="606">
      <c r="B606" s="341"/>
      <c r="F606" s="212"/>
      <c r="G606" s="212"/>
    </row>
    <row r="607">
      <c r="B607" s="341"/>
      <c r="F607" s="212"/>
      <c r="G607" s="212"/>
    </row>
    <row r="608">
      <c r="B608" s="341"/>
      <c r="F608" s="212"/>
      <c r="G608" s="212"/>
    </row>
    <row r="609">
      <c r="B609" s="341"/>
      <c r="F609" s="212"/>
      <c r="G609" s="212"/>
    </row>
    <row r="610">
      <c r="B610" s="341"/>
      <c r="F610" s="212"/>
      <c r="G610" s="212"/>
    </row>
    <row r="611">
      <c r="B611" s="341"/>
      <c r="F611" s="212"/>
      <c r="G611" s="212"/>
    </row>
    <row r="612">
      <c r="B612" s="341"/>
      <c r="F612" s="212"/>
      <c r="G612" s="212"/>
    </row>
    <row r="613">
      <c r="B613" s="341"/>
      <c r="F613" s="212"/>
      <c r="G613" s="212"/>
    </row>
    <row r="614">
      <c r="B614" s="341"/>
      <c r="F614" s="212"/>
      <c r="G614" s="212"/>
    </row>
    <row r="615">
      <c r="B615" s="341"/>
      <c r="F615" s="212"/>
      <c r="G615" s="212"/>
    </row>
    <row r="616">
      <c r="B616" s="341"/>
      <c r="F616" s="212"/>
      <c r="G616" s="212"/>
    </row>
    <row r="617">
      <c r="B617" s="341"/>
      <c r="F617" s="212"/>
      <c r="G617" s="212"/>
    </row>
    <row r="618">
      <c r="B618" s="341"/>
      <c r="F618" s="212"/>
      <c r="G618" s="212"/>
    </row>
    <row r="619">
      <c r="B619" s="341"/>
      <c r="F619" s="212"/>
      <c r="G619" s="212"/>
    </row>
    <row r="620">
      <c r="B620" s="341"/>
      <c r="F620" s="212"/>
      <c r="G620" s="212"/>
    </row>
    <row r="621">
      <c r="B621" s="341"/>
      <c r="F621" s="212"/>
      <c r="G621" s="212"/>
    </row>
    <row r="622">
      <c r="B622" s="341"/>
      <c r="F622" s="212"/>
      <c r="G622" s="212"/>
    </row>
    <row r="623">
      <c r="B623" s="341"/>
      <c r="F623" s="212"/>
      <c r="G623" s="212"/>
    </row>
    <row r="624">
      <c r="B624" s="341"/>
      <c r="F624" s="212"/>
      <c r="G624" s="212"/>
    </row>
    <row r="625">
      <c r="B625" s="341"/>
      <c r="F625" s="212"/>
      <c r="G625" s="212"/>
    </row>
    <row r="626">
      <c r="B626" s="341"/>
      <c r="F626" s="212"/>
      <c r="G626" s="212"/>
    </row>
    <row r="627">
      <c r="B627" s="341"/>
      <c r="F627" s="212"/>
      <c r="G627" s="212"/>
    </row>
    <row r="628">
      <c r="B628" s="341"/>
      <c r="F628" s="212"/>
      <c r="G628" s="212"/>
    </row>
    <row r="629">
      <c r="B629" s="341"/>
      <c r="F629" s="212"/>
      <c r="G629" s="212"/>
    </row>
    <row r="630">
      <c r="B630" s="341"/>
      <c r="F630" s="212"/>
      <c r="G630" s="212"/>
    </row>
    <row r="631">
      <c r="B631" s="341"/>
      <c r="F631" s="212"/>
      <c r="G631" s="212"/>
    </row>
    <row r="632">
      <c r="B632" s="341"/>
      <c r="F632" s="212"/>
      <c r="G632" s="212"/>
    </row>
    <row r="633">
      <c r="B633" s="341"/>
      <c r="F633" s="212"/>
      <c r="G633" s="212"/>
    </row>
    <row r="634">
      <c r="B634" s="341"/>
      <c r="F634" s="212"/>
      <c r="G634" s="212"/>
    </row>
    <row r="635">
      <c r="B635" s="341"/>
      <c r="F635" s="212"/>
      <c r="G635" s="212"/>
    </row>
    <row r="636">
      <c r="B636" s="341"/>
      <c r="F636" s="212"/>
      <c r="G636" s="212"/>
    </row>
    <row r="637">
      <c r="B637" s="341"/>
      <c r="F637" s="212"/>
      <c r="G637" s="212"/>
    </row>
    <row r="638">
      <c r="B638" s="341"/>
      <c r="F638" s="212"/>
      <c r="G638" s="212"/>
    </row>
    <row r="639">
      <c r="B639" s="341"/>
      <c r="F639" s="212"/>
      <c r="G639" s="212"/>
    </row>
    <row r="640">
      <c r="B640" s="341"/>
      <c r="F640" s="212"/>
      <c r="G640" s="212"/>
    </row>
    <row r="641">
      <c r="B641" s="341"/>
      <c r="F641" s="212"/>
      <c r="G641" s="212"/>
    </row>
    <row r="642">
      <c r="B642" s="341"/>
      <c r="F642" s="212"/>
      <c r="G642" s="212"/>
    </row>
    <row r="643">
      <c r="B643" s="341"/>
      <c r="F643" s="212"/>
      <c r="G643" s="212"/>
    </row>
    <row r="644">
      <c r="B644" s="341"/>
      <c r="F644" s="212"/>
      <c r="G644" s="212"/>
    </row>
    <row r="645">
      <c r="B645" s="341"/>
      <c r="F645" s="212"/>
      <c r="G645" s="212"/>
    </row>
    <row r="646">
      <c r="B646" s="341"/>
      <c r="F646" s="212"/>
      <c r="G646" s="212"/>
    </row>
    <row r="647">
      <c r="B647" s="341"/>
      <c r="F647" s="212"/>
      <c r="G647" s="212"/>
    </row>
    <row r="648">
      <c r="B648" s="341"/>
      <c r="F648" s="212"/>
      <c r="G648" s="212"/>
    </row>
    <row r="649">
      <c r="B649" s="341"/>
      <c r="F649" s="212"/>
      <c r="G649" s="212"/>
    </row>
    <row r="650">
      <c r="B650" s="341"/>
      <c r="F650" s="212"/>
      <c r="G650" s="212"/>
    </row>
    <row r="651">
      <c r="B651" s="341"/>
      <c r="F651" s="212"/>
      <c r="G651" s="212"/>
    </row>
    <row r="652">
      <c r="B652" s="341"/>
      <c r="F652" s="212"/>
      <c r="G652" s="212"/>
    </row>
    <row r="653">
      <c r="B653" s="341"/>
      <c r="F653" s="212"/>
      <c r="G653" s="212"/>
    </row>
    <row r="654">
      <c r="B654" s="341"/>
      <c r="F654" s="212"/>
      <c r="G654" s="212"/>
    </row>
    <row r="655">
      <c r="B655" s="341"/>
      <c r="F655" s="212"/>
      <c r="G655" s="212"/>
    </row>
    <row r="656">
      <c r="B656" s="341"/>
      <c r="F656" s="212"/>
      <c r="G656" s="212"/>
    </row>
    <row r="657">
      <c r="B657" s="341"/>
      <c r="F657" s="212"/>
      <c r="G657" s="212"/>
    </row>
    <row r="658">
      <c r="B658" s="341"/>
      <c r="F658" s="212"/>
      <c r="G658" s="212"/>
    </row>
    <row r="659">
      <c r="B659" s="341"/>
      <c r="F659" s="212"/>
      <c r="G659" s="212"/>
    </row>
    <row r="660">
      <c r="B660" s="341"/>
      <c r="F660" s="212"/>
      <c r="G660" s="212"/>
    </row>
    <row r="661">
      <c r="B661" s="341"/>
      <c r="F661" s="212"/>
      <c r="G661" s="212"/>
    </row>
    <row r="662">
      <c r="B662" s="341"/>
      <c r="F662" s="212"/>
      <c r="G662" s="212"/>
    </row>
    <row r="663">
      <c r="B663" s="341"/>
      <c r="F663" s="212"/>
      <c r="G663" s="212"/>
    </row>
    <row r="664">
      <c r="B664" s="341"/>
      <c r="F664" s="212"/>
      <c r="G664" s="212"/>
    </row>
    <row r="665">
      <c r="B665" s="341"/>
      <c r="F665" s="212"/>
      <c r="G665" s="212"/>
    </row>
    <row r="666">
      <c r="B666" s="341"/>
      <c r="F666" s="212"/>
      <c r="G666" s="212"/>
    </row>
    <row r="667">
      <c r="B667" s="341"/>
      <c r="F667" s="212"/>
      <c r="G667" s="212"/>
    </row>
    <row r="668">
      <c r="B668" s="341"/>
      <c r="F668" s="212"/>
      <c r="G668" s="212"/>
    </row>
    <row r="669">
      <c r="B669" s="341"/>
      <c r="F669" s="212"/>
      <c r="G669" s="212"/>
    </row>
    <row r="670">
      <c r="B670" s="341"/>
      <c r="F670" s="212"/>
      <c r="G670" s="212"/>
    </row>
    <row r="671">
      <c r="B671" s="341"/>
      <c r="F671" s="212"/>
      <c r="G671" s="212"/>
    </row>
    <row r="672">
      <c r="B672" s="341"/>
      <c r="F672" s="212"/>
      <c r="G672" s="212"/>
    </row>
    <row r="673">
      <c r="B673" s="341"/>
      <c r="F673" s="212"/>
      <c r="G673" s="212"/>
    </row>
    <row r="674">
      <c r="B674" s="341"/>
      <c r="F674" s="212"/>
      <c r="G674" s="212"/>
    </row>
    <row r="675">
      <c r="B675" s="341"/>
      <c r="F675" s="212"/>
      <c r="G675" s="212"/>
    </row>
    <row r="676">
      <c r="B676" s="341"/>
      <c r="F676" s="212"/>
      <c r="G676" s="212"/>
    </row>
    <row r="677">
      <c r="B677" s="341"/>
      <c r="F677" s="212"/>
      <c r="G677" s="212"/>
    </row>
    <row r="678">
      <c r="B678" s="341"/>
      <c r="F678" s="212"/>
      <c r="G678" s="212"/>
    </row>
    <row r="679">
      <c r="B679" s="341"/>
      <c r="F679" s="212"/>
      <c r="G679" s="212"/>
    </row>
    <row r="680">
      <c r="B680" s="341"/>
      <c r="F680" s="212"/>
      <c r="G680" s="212"/>
    </row>
    <row r="681">
      <c r="B681" s="341"/>
      <c r="F681" s="212"/>
      <c r="G681" s="212"/>
    </row>
    <row r="682">
      <c r="B682" s="341"/>
      <c r="F682" s="212"/>
      <c r="G682" s="212"/>
    </row>
    <row r="683">
      <c r="B683" s="341"/>
      <c r="F683" s="212"/>
      <c r="G683" s="212"/>
    </row>
    <row r="684">
      <c r="B684" s="341"/>
      <c r="F684" s="212"/>
      <c r="G684" s="212"/>
    </row>
    <row r="685">
      <c r="B685" s="341"/>
      <c r="F685" s="212"/>
      <c r="G685" s="212"/>
    </row>
    <row r="686">
      <c r="B686" s="341"/>
      <c r="F686" s="212"/>
      <c r="G686" s="212"/>
    </row>
    <row r="687">
      <c r="B687" s="341"/>
      <c r="F687" s="212"/>
      <c r="G687" s="212"/>
    </row>
    <row r="688">
      <c r="B688" s="341"/>
      <c r="F688" s="212"/>
      <c r="G688" s="212"/>
    </row>
    <row r="689">
      <c r="B689" s="341"/>
      <c r="F689" s="212"/>
      <c r="G689" s="212"/>
    </row>
    <row r="690">
      <c r="B690" s="341"/>
      <c r="F690" s="212"/>
      <c r="G690" s="212"/>
    </row>
    <row r="691">
      <c r="B691" s="341"/>
      <c r="F691" s="212"/>
      <c r="G691" s="212"/>
    </row>
    <row r="692">
      <c r="B692" s="341"/>
      <c r="F692" s="212"/>
      <c r="G692" s="212"/>
    </row>
    <row r="693">
      <c r="B693" s="341"/>
      <c r="F693" s="212"/>
      <c r="G693" s="212"/>
    </row>
    <row r="694">
      <c r="B694" s="341"/>
      <c r="F694" s="212"/>
      <c r="G694" s="212"/>
    </row>
    <row r="695">
      <c r="B695" s="341"/>
      <c r="F695" s="212"/>
      <c r="G695" s="212"/>
    </row>
    <row r="696">
      <c r="B696" s="341"/>
      <c r="F696" s="212"/>
      <c r="G696" s="212"/>
    </row>
    <row r="697">
      <c r="B697" s="341"/>
      <c r="F697" s="212"/>
      <c r="G697" s="212"/>
    </row>
    <row r="698">
      <c r="B698" s="341"/>
      <c r="F698" s="212"/>
      <c r="G698" s="212"/>
    </row>
    <row r="699">
      <c r="B699" s="341"/>
      <c r="F699" s="212"/>
      <c r="G699" s="212"/>
    </row>
    <row r="700">
      <c r="B700" s="341"/>
      <c r="F700" s="212"/>
      <c r="G700" s="212"/>
    </row>
    <row r="701">
      <c r="B701" s="341"/>
      <c r="F701" s="212"/>
      <c r="G701" s="212"/>
    </row>
    <row r="702">
      <c r="B702" s="341"/>
      <c r="F702" s="212"/>
      <c r="G702" s="212"/>
    </row>
    <row r="703">
      <c r="B703" s="341"/>
      <c r="F703" s="212"/>
      <c r="G703" s="212"/>
    </row>
    <row r="704">
      <c r="B704" s="341"/>
      <c r="F704" s="212"/>
      <c r="G704" s="212"/>
    </row>
    <row r="705">
      <c r="B705" s="341"/>
      <c r="F705" s="212"/>
      <c r="G705" s="212"/>
    </row>
    <row r="706">
      <c r="B706" s="341"/>
      <c r="F706" s="212"/>
      <c r="G706" s="212"/>
    </row>
    <row r="707">
      <c r="B707" s="341"/>
      <c r="F707" s="212"/>
      <c r="G707" s="212"/>
    </row>
    <row r="708">
      <c r="B708" s="341"/>
      <c r="F708" s="212"/>
      <c r="G708" s="212"/>
    </row>
    <row r="709">
      <c r="B709" s="341"/>
      <c r="F709" s="212"/>
      <c r="G709" s="212"/>
    </row>
    <row r="710">
      <c r="B710" s="341"/>
      <c r="F710" s="212"/>
      <c r="G710" s="212"/>
    </row>
    <row r="711">
      <c r="B711" s="341"/>
      <c r="F711" s="212"/>
      <c r="G711" s="212"/>
    </row>
    <row r="712">
      <c r="B712" s="341"/>
      <c r="F712" s="212"/>
      <c r="G712" s="212"/>
    </row>
    <row r="713">
      <c r="B713" s="341"/>
      <c r="F713" s="212"/>
      <c r="G713" s="212"/>
    </row>
    <row r="714">
      <c r="B714" s="341"/>
      <c r="F714" s="212"/>
      <c r="G714" s="212"/>
    </row>
    <row r="715">
      <c r="B715" s="341"/>
      <c r="F715" s="212"/>
      <c r="G715" s="212"/>
    </row>
    <row r="716">
      <c r="B716" s="341"/>
      <c r="F716" s="212"/>
      <c r="G716" s="212"/>
    </row>
    <row r="717">
      <c r="B717" s="341"/>
      <c r="F717" s="212"/>
      <c r="G717" s="212"/>
    </row>
    <row r="718">
      <c r="B718" s="341"/>
      <c r="F718" s="212"/>
      <c r="G718" s="212"/>
    </row>
    <row r="719">
      <c r="B719" s="341"/>
      <c r="F719" s="212"/>
      <c r="G719" s="212"/>
    </row>
    <row r="720">
      <c r="B720" s="341"/>
      <c r="F720" s="212"/>
      <c r="G720" s="212"/>
    </row>
    <row r="721">
      <c r="B721" s="341"/>
      <c r="F721" s="212"/>
      <c r="G721" s="212"/>
    </row>
    <row r="722">
      <c r="B722" s="341"/>
      <c r="F722" s="212"/>
      <c r="G722" s="212"/>
    </row>
    <row r="723">
      <c r="B723" s="341"/>
      <c r="F723" s="212"/>
      <c r="G723" s="212"/>
    </row>
    <row r="724">
      <c r="B724" s="341"/>
      <c r="F724" s="212"/>
      <c r="G724" s="212"/>
    </row>
    <row r="725">
      <c r="B725" s="341"/>
      <c r="F725" s="212"/>
      <c r="G725" s="212"/>
    </row>
    <row r="726">
      <c r="B726" s="341"/>
      <c r="F726" s="212"/>
      <c r="G726" s="212"/>
    </row>
    <row r="727">
      <c r="B727" s="341"/>
      <c r="F727" s="212"/>
      <c r="G727" s="212"/>
    </row>
    <row r="728">
      <c r="B728" s="341"/>
      <c r="F728" s="212"/>
      <c r="G728" s="212"/>
    </row>
    <row r="729">
      <c r="B729" s="341"/>
      <c r="F729" s="212"/>
      <c r="G729" s="212"/>
    </row>
    <row r="730">
      <c r="B730" s="341"/>
      <c r="F730" s="212"/>
      <c r="G730" s="212"/>
    </row>
    <row r="731">
      <c r="B731" s="341"/>
      <c r="F731" s="212"/>
      <c r="G731" s="212"/>
    </row>
    <row r="732">
      <c r="B732" s="341"/>
      <c r="F732" s="212"/>
      <c r="G732" s="212"/>
    </row>
    <row r="733">
      <c r="B733" s="341"/>
      <c r="F733" s="212"/>
      <c r="G733" s="212"/>
    </row>
    <row r="734">
      <c r="B734" s="341"/>
      <c r="F734" s="212"/>
      <c r="G734" s="212"/>
    </row>
    <row r="735">
      <c r="B735" s="341"/>
      <c r="F735" s="212"/>
      <c r="G735" s="212"/>
    </row>
    <row r="736">
      <c r="B736" s="341"/>
      <c r="F736" s="212"/>
      <c r="G736" s="212"/>
    </row>
    <row r="737">
      <c r="B737" s="341"/>
      <c r="F737" s="212"/>
      <c r="G737" s="212"/>
    </row>
    <row r="738">
      <c r="B738" s="341"/>
      <c r="F738" s="212"/>
      <c r="G738" s="212"/>
    </row>
    <row r="739">
      <c r="B739" s="341"/>
      <c r="F739" s="212"/>
      <c r="G739" s="212"/>
    </row>
    <row r="740">
      <c r="B740" s="341"/>
      <c r="F740" s="212"/>
      <c r="G740" s="212"/>
    </row>
    <row r="741">
      <c r="B741" s="341"/>
      <c r="F741" s="212"/>
      <c r="G741" s="212"/>
    </row>
    <row r="742">
      <c r="B742" s="341"/>
      <c r="F742" s="212"/>
      <c r="G742" s="212"/>
    </row>
    <row r="743">
      <c r="B743" s="341"/>
      <c r="F743" s="212"/>
      <c r="G743" s="212"/>
    </row>
    <row r="744">
      <c r="B744" s="341"/>
      <c r="F744" s="212"/>
      <c r="G744" s="212"/>
    </row>
    <row r="745">
      <c r="B745" s="341"/>
      <c r="F745" s="212"/>
      <c r="G745" s="212"/>
    </row>
    <row r="746">
      <c r="B746" s="341"/>
      <c r="F746" s="212"/>
      <c r="G746" s="212"/>
    </row>
    <row r="747">
      <c r="B747" s="341"/>
      <c r="F747" s="212"/>
      <c r="G747" s="212"/>
    </row>
    <row r="748">
      <c r="B748" s="341"/>
      <c r="F748" s="212"/>
      <c r="G748" s="212"/>
    </row>
    <row r="749">
      <c r="B749" s="341"/>
      <c r="F749" s="212"/>
      <c r="G749" s="212"/>
    </row>
    <row r="750">
      <c r="B750" s="341"/>
      <c r="F750" s="212"/>
      <c r="G750" s="212"/>
    </row>
    <row r="751">
      <c r="B751" s="341"/>
      <c r="F751" s="212"/>
      <c r="G751" s="212"/>
    </row>
    <row r="752">
      <c r="B752" s="341"/>
      <c r="F752" s="212"/>
      <c r="G752" s="212"/>
    </row>
    <row r="753">
      <c r="B753" s="341"/>
      <c r="F753" s="212"/>
      <c r="G753" s="212"/>
    </row>
    <row r="754">
      <c r="B754" s="341"/>
      <c r="F754" s="212"/>
      <c r="G754" s="212"/>
    </row>
    <row r="755">
      <c r="B755" s="341"/>
      <c r="F755" s="212"/>
      <c r="G755" s="212"/>
    </row>
    <row r="756">
      <c r="B756" s="341"/>
      <c r="F756" s="212"/>
      <c r="G756" s="212"/>
    </row>
    <row r="757">
      <c r="B757" s="341"/>
      <c r="F757" s="212"/>
      <c r="G757" s="212"/>
    </row>
    <row r="758">
      <c r="B758" s="341"/>
      <c r="F758" s="212"/>
      <c r="G758" s="212"/>
    </row>
    <row r="759">
      <c r="B759" s="341"/>
      <c r="F759" s="212"/>
      <c r="G759" s="212"/>
    </row>
    <row r="760">
      <c r="B760" s="341"/>
      <c r="F760" s="212"/>
      <c r="G760" s="212"/>
    </row>
    <row r="761">
      <c r="B761" s="341"/>
      <c r="F761" s="212"/>
      <c r="G761" s="212"/>
    </row>
    <row r="762">
      <c r="B762" s="341"/>
      <c r="F762" s="212"/>
      <c r="G762" s="212"/>
    </row>
    <row r="763">
      <c r="B763" s="341"/>
      <c r="F763" s="212"/>
      <c r="G763" s="212"/>
    </row>
    <row r="764">
      <c r="B764" s="341"/>
      <c r="F764" s="212"/>
      <c r="G764" s="212"/>
    </row>
    <row r="765">
      <c r="B765" s="341"/>
      <c r="F765" s="212"/>
      <c r="G765" s="212"/>
    </row>
    <row r="766">
      <c r="B766" s="341"/>
      <c r="F766" s="212"/>
      <c r="G766" s="212"/>
    </row>
    <row r="767">
      <c r="B767" s="341"/>
      <c r="F767" s="212"/>
      <c r="G767" s="212"/>
    </row>
    <row r="768">
      <c r="B768" s="341"/>
      <c r="F768" s="212"/>
      <c r="G768" s="212"/>
    </row>
    <row r="769">
      <c r="B769" s="341"/>
      <c r="F769" s="212"/>
      <c r="G769" s="212"/>
    </row>
    <row r="770">
      <c r="B770" s="341"/>
      <c r="F770" s="212"/>
      <c r="G770" s="212"/>
    </row>
    <row r="771">
      <c r="B771" s="341"/>
      <c r="F771" s="212"/>
      <c r="G771" s="212"/>
    </row>
    <row r="772">
      <c r="B772" s="341"/>
      <c r="F772" s="212"/>
      <c r="G772" s="212"/>
    </row>
    <row r="773">
      <c r="B773" s="341"/>
      <c r="F773" s="212"/>
      <c r="G773" s="212"/>
    </row>
    <row r="774">
      <c r="B774" s="341"/>
      <c r="F774" s="212"/>
      <c r="G774" s="212"/>
    </row>
    <row r="775">
      <c r="B775" s="341"/>
      <c r="F775" s="212"/>
      <c r="G775" s="212"/>
    </row>
    <row r="776">
      <c r="B776" s="341"/>
      <c r="F776" s="212"/>
      <c r="G776" s="212"/>
    </row>
    <row r="777">
      <c r="B777" s="341"/>
      <c r="F777" s="212"/>
      <c r="G777" s="212"/>
    </row>
    <row r="778">
      <c r="B778" s="341"/>
      <c r="F778" s="212"/>
      <c r="G778" s="212"/>
    </row>
    <row r="779">
      <c r="B779" s="341"/>
      <c r="F779" s="212"/>
      <c r="G779" s="212"/>
    </row>
    <row r="780">
      <c r="B780" s="341"/>
      <c r="F780" s="212"/>
      <c r="G780" s="212"/>
    </row>
    <row r="781">
      <c r="B781" s="341"/>
      <c r="F781" s="212"/>
      <c r="G781" s="212"/>
    </row>
    <row r="782">
      <c r="B782" s="341"/>
      <c r="F782" s="212"/>
      <c r="G782" s="212"/>
    </row>
    <row r="783">
      <c r="B783" s="341"/>
      <c r="F783" s="212"/>
      <c r="G783" s="212"/>
    </row>
    <row r="784">
      <c r="B784" s="341"/>
      <c r="F784" s="212"/>
      <c r="G784" s="212"/>
    </row>
    <row r="785">
      <c r="B785" s="341"/>
      <c r="F785" s="212"/>
      <c r="G785" s="212"/>
    </row>
    <row r="786">
      <c r="B786" s="341"/>
      <c r="F786" s="212"/>
      <c r="G786" s="212"/>
    </row>
    <row r="787">
      <c r="B787" s="341"/>
      <c r="F787" s="212"/>
      <c r="G787" s="212"/>
    </row>
    <row r="788">
      <c r="B788" s="341"/>
      <c r="F788" s="212"/>
      <c r="G788" s="212"/>
    </row>
    <row r="789">
      <c r="B789" s="341"/>
      <c r="F789" s="212"/>
      <c r="G789" s="212"/>
    </row>
    <row r="790">
      <c r="B790" s="341"/>
      <c r="F790" s="212"/>
      <c r="G790" s="212"/>
    </row>
    <row r="791">
      <c r="B791" s="341"/>
      <c r="F791" s="212"/>
      <c r="G791" s="212"/>
    </row>
    <row r="792">
      <c r="B792" s="341"/>
      <c r="F792" s="212"/>
      <c r="G792" s="212"/>
    </row>
    <row r="793">
      <c r="B793" s="341"/>
      <c r="F793" s="212"/>
      <c r="G793" s="212"/>
    </row>
    <row r="794">
      <c r="B794" s="341"/>
      <c r="F794" s="212"/>
      <c r="G794" s="212"/>
    </row>
    <row r="795">
      <c r="B795" s="341"/>
      <c r="F795" s="212"/>
      <c r="G795" s="212"/>
    </row>
    <row r="796">
      <c r="B796" s="341"/>
      <c r="F796" s="212"/>
      <c r="G796" s="212"/>
    </row>
    <row r="797">
      <c r="B797" s="341"/>
      <c r="F797" s="212"/>
      <c r="G797" s="212"/>
    </row>
    <row r="798">
      <c r="B798" s="341"/>
      <c r="F798" s="212"/>
      <c r="G798" s="212"/>
    </row>
    <row r="799">
      <c r="B799" s="341"/>
      <c r="F799" s="212"/>
      <c r="G799" s="212"/>
    </row>
    <row r="800">
      <c r="B800" s="341"/>
      <c r="F800" s="212"/>
      <c r="G800" s="212"/>
    </row>
    <row r="801">
      <c r="B801" s="341"/>
      <c r="F801" s="212"/>
      <c r="G801" s="212"/>
    </row>
    <row r="802">
      <c r="B802" s="341"/>
      <c r="F802" s="212"/>
      <c r="G802" s="212"/>
    </row>
    <row r="803">
      <c r="B803" s="341"/>
      <c r="F803" s="212"/>
      <c r="G803" s="212"/>
    </row>
    <row r="804">
      <c r="B804" s="341"/>
      <c r="F804" s="212"/>
      <c r="G804" s="212"/>
    </row>
    <row r="805">
      <c r="B805" s="341"/>
      <c r="F805" s="212"/>
      <c r="G805" s="212"/>
    </row>
    <row r="806">
      <c r="B806" s="341"/>
      <c r="F806" s="212"/>
      <c r="G806" s="212"/>
    </row>
    <row r="807">
      <c r="B807" s="341"/>
      <c r="F807" s="212"/>
      <c r="G807" s="212"/>
    </row>
    <row r="808">
      <c r="B808" s="341"/>
      <c r="F808" s="212"/>
      <c r="G808" s="212"/>
    </row>
    <row r="809">
      <c r="B809" s="341"/>
      <c r="F809" s="212"/>
      <c r="G809" s="212"/>
    </row>
    <row r="810">
      <c r="B810" s="341"/>
      <c r="F810" s="212"/>
      <c r="G810" s="212"/>
    </row>
    <row r="811">
      <c r="B811" s="341"/>
      <c r="F811" s="212"/>
      <c r="G811" s="212"/>
    </row>
    <row r="812">
      <c r="B812" s="341"/>
      <c r="F812" s="212"/>
      <c r="G812" s="212"/>
    </row>
    <row r="813">
      <c r="B813" s="341"/>
      <c r="F813" s="212"/>
      <c r="G813" s="212"/>
    </row>
    <row r="814">
      <c r="B814" s="341"/>
      <c r="F814" s="212"/>
      <c r="G814" s="212"/>
    </row>
    <row r="815">
      <c r="B815" s="341"/>
      <c r="F815" s="212"/>
      <c r="G815" s="212"/>
    </row>
    <row r="816">
      <c r="B816" s="341"/>
      <c r="F816" s="212"/>
      <c r="G816" s="212"/>
    </row>
    <row r="817">
      <c r="B817" s="341"/>
      <c r="F817" s="212"/>
      <c r="G817" s="212"/>
    </row>
    <row r="818">
      <c r="B818" s="341"/>
      <c r="F818" s="212"/>
      <c r="G818" s="212"/>
    </row>
    <row r="819">
      <c r="B819" s="341"/>
      <c r="F819" s="212"/>
      <c r="G819" s="212"/>
    </row>
    <row r="820">
      <c r="B820" s="341"/>
      <c r="F820" s="212"/>
      <c r="G820" s="212"/>
    </row>
    <row r="821">
      <c r="B821" s="341"/>
      <c r="F821" s="212"/>
      <c r="G821" s="212"/>
    </row>
    <row r="822">
      <c r="B822" s="341"/>
      <c r="F822" s="212"/>
      <c r="G822" s="212"/>
    </row>
    <row r="823">
      <c r="B823" s="341"/>
      <c r="F823" s="212"/>
      <c r="G823" s="212"/>
    </row>
    <row r="824">
      <c r="B824" s="341"/>
      <c r="F824" s="212"/>
      <c r="G824" s="212"/>
    </row>
    <row r="825">
      <c r="B825" s="341"/>
      <c r="F825" s="212"/>
      <c r="G825" s="212"/>
    </row>
    <row r="826">
      <c r="B826" s="341"/>
      <c r="F826" s="212"/>
      <c r="G826" s="212"/>
    </row>
    <row r="827">
      <c r="B827" s="341"/>
      <c r="F827" s="212"/>
      <c r="G827" s="212"/>
    </row>
    <row r="828">
      <c r="B828" s="341"/>
      <c r="F828" s="212"/>
      <c r="G828" s="212"/>
    </row>
    <row r="829">
      <c r="B829" s="341"/>
      <c r="F829" s="212"/>
      <c r="G829" s="212"/>
    </row>
    <row r="830">
      <c r="B830" s="341"/>
      <c r="F830" s="212"/>
      <c r="G830" s="212"/>
    </row>
    <row r="831">
      <c r="B831" s="341"/>
      <c r="F831" s="212"/>
      <c r="G831" s="212"/>
    </row>
    <row r="832">
      <c r="B832" s="341"/>
      <c r="F832" s="212"/>
      <c r="G832" s="212"/>
    </row>
    <row r="833">
      <c r="B833" s="341"/>
      <c r="F833" s="212"/>
      <c r="G833" s="212"/>
    </row>
    <row r="834">
      <c r="B834" s="341"/>
      <c r="F834" s="212"/>
      <c r="G834" s="212"/>
    </row>
    <row r="835">
      <c r="B835" s="341"/>
      <c r="F835" s="212"/>
      <c r="G835" s="212"/>
    </row>
    <row r="836">
      <c r="B836" s="341"/>
      <c r="F836" s="212"/>
      <c r="G836" s="212"/>
    </row>
    <row r="837">
      <c r="B837" s="341"/>
      <c r="F837" s="212"/>
      <c r="G837" s="212"/>
    </row>
    <row r="838">
      <c r="B838" s="341"/>
      <c r="F838" s="212"/>
      <c r="G838" s="212"/>
    </row>
    <row r="839">
      <c r="B839" s="341"/>
      <c r="F839" s="212"/>
      <c r="G839" s="212"/>
    </row>
    <row r="840">
      <c r="B840" s="341"/>
      <c r="F840" s="212"/>
      <c r="G840" s="212"/>
    </row>
    <row r="841">
      <c r="B841" s="341"/>
      <c r="F841" s="212"/>
      <c r="G841" s="212"/>
    </row>
    <row r="842">
      <c r="B842" s="341"/>
      <c r="F842" s="212"/>
      <c r="G842" s="212"/>
    </row>
    <row r="843">
      <c r="B843" s="341"/>
      <c r="F843" s="212"/>
      <c r="G843" s="212"/>
    </row>
    <row r="844">
      <c r="B844" s="341"/>
      <c r="F844" s="212"/>
      <c r="G844" s="212"/>
    </row>
    <row r="845">
      <c r="B845" s="341"/>
      <c r="F845" s="212"/>
      <c r="G845" s="212"/>
    </row>
    <row r="846">
      <c r="B846" s="341"/>
      <c r="F846" s="212"/>
      <c r="G846" s="212"/>
    </row>
    <row r="847">
      <c r="B847" s="341"/>
      <c r="F847" s="212"/>
      <c r="G847" s="212"/>
    </row>
    <row r="848">
      <c r="B848" s="341"/>
      <c r="F848" s="212"/>
      <c r="G848" s="212"/>
    </row>
    <row r="849">
      <c r="B849" s="341"/>
      <c r="F849" s="212"/>
      <c r="G849" s="212"/>
    </row>
    <row r="850">
      <c r="B850" s="341"/>
      <c r="F850" s="212"/>
      <c r="G850" s="212"/>
    </row>
    <row r="851">
      <c r="B851" s="341"/>
      <c r="F851" s="212"/>
      <c r="G851" s="212"/>
    </row>
    <row r="852">
      <c r="B852" s="341"/>
      <c r="F852" s="212"/>
      <c r="G852" s="212"/>
    </row>
    <row r="853">
      <c r="B853" s="341"/>
      <c r="F853" s="212"/>
      <c r="G853" s="212"/>
    </row>
    <row r="854">
      <c r="B854" s="341"/>
      <c r="F854" s="212"/>
      <c r="G854" s="212"/>
    </row>
    <row r="855">
      <c r="B855" s="341"/>
      <c r="F855" s="212"/>
      <c r="G855" s="212"/>
    </row>
    <row r="856">
      <c r="B856" s="341"/>
      <c r="F856" s="212"/>
      <c r="G856" s="212"/>
    </row>
    <row r="857">
      <c r="B857" s="341"/>
      <c r="F857" s="212"/>
      <c r="G857" s="212"/>
    </row>
    <row r="858">
      <c r="B858" s="341"/>
      <c r="F858" s="212"/>
      <c r="G858" s="212"/>
    </row>
    <row r="859">
      <c r="B859" s="341"/>
      <c r="F859" s="212"/>
      <c r="G859" s="212"/>
    </row>
    <row r="860">
      <c r="B860" s="341"/>
      <c r="F860" s="212"/>
      <c r="G860" s="212"/>
    </row>
    <row r="861">
      <c r="B861" s="341"/>
      <c r="F861" s="212"/>
      <c r="G861" s="212"/>
    </row>
    <row r="862">
      <c r="B862" s="341"/>
      <c r="F862" s="212"/>
      <c r="G862" s="212"/>
    </row>
    <row r="863">
      <c r="B863" s="341"/>
      <c r="F863" s="212"/>
      <c r="G863" s="212"/>
    </row>
    <row r="864">
      <c r="B864" s="341"/>
      <c r="F864" s="212"/>
      <c r="G864" s="212"/>
    </row>
    <row r="865">
      <c r="B865" s="341"/>
      <c r="F865" s="212"/>
      <c r="G865" s="212"/>
    </row>
    <row r="866">
      <c r="B866" s="341"/>
      <c r="F866" s="212"/>
      <c r="G866" s="212"/>
    </row>
    <row r="867">
      <c r="B867" s="341"/>
      <c r="F867" s="212"/>
      <c r="G867" s="212"/>
    </row>
    <row r="868">
      <c r="B868" s="341"/>
      <c r="F868" s="212"/>
      <c r="G868" s="212"/>
    </row>
    <row r="869">
      <c r="B869" s="341"/>
      <c r="F869" s="212"/>
      <c r="G869" s="212"/>
    </row>
    <row r="870">
      <c r="B870" s="341"/>
      <c r="F870" s="212"/>
      <c r="G870" s="212"/>
    </row>
    <row r="871">
      <c r="B871" s="341"/>
      <c r="F871" s="212"/>
      <c r="G871" s="212"/>
    </row>
    <row r="872">
      <c r="B872" s="341"/>
      <c r="F872" s="212"/>
      <c r="G872" s="212"/>
    </row>
    <row r="873">
      <c r="B873" s="341"/>
      <c r="F873" s="212"/>
      <c r="G873" s="212"/>
    </row>
    <row r="874">
      <c r="B874" s="341"/>
      <c r="F874" s="212"/>
      <c r="G874" s="212"/>
    </row>
    <row r="875">
      <c r="B875" s="341"/>
      <c r="F875" s="212"/>
      <c r="G875" s="212"/>
    </row>
    <row r="876">
      <c r="B876" s="341"/>
      <c r="F876" s="212"/>
      <c r="G876" s="212"/>
    </row>
    <row r="877">
      <c r="B877" s="341"/>
      <c r="F877" s="212"/>
      <c r="G877" s="212"/>
    </row>
    <row r="878">
      <c r="B878" s="341"/>
      <c r="F878" s="212"/>
      <c r="G878" s="212"/>
    </row>
    <row r="879">
      <c r="B879" s="341"/>
      <c r="F879" s="212"/>
      <c r="G879" s="212"/>
    </row>
    <row r="880">
      <c r="B880" s="341"/>
      <c r="F880" s="212"/>
      <c r="G880" s="212"/>
    </row>
    <row r="881">
      <c r="B881" s="341"/>
      <c r="F881" s="212"/>
      <c r="G881" s="212"/>
    </row>
    <row r="882">
      <c r="B882" s="341"/>
      <c r="F882" s="212"/>
      <c r="G882" s="212"/>
    </row>
    <row r="883">
      <c r="B883" s="341"/>
      <c r="F883" s="212"/>
      <c r="G883" s="212"/>
    </row>
    <row r="884">
      <c r="B884" s="341"/>
      <c r="F884" s="212"/>
      <c r="G884" s="212"/>
    </row>
    <row r="885">
      <c r="B885" s="341"/>
      <c r="F885" s="212"/>
      <c r="G885" s="212"/>
    </row>
    <row r="886">
      <c r="B886" s="341"/>
      <c r="F886" s="212"/>
      <c r="G886" s="212"/>
    </row>
    <row r="887">
      <c r="B887" s="341"/>
      <c r="F887" s="212"/>
      <c r="G887" s="212"/>
    </row>
    <row r="888">
      <c r="B888" s="341"/>
      <c r="F888" s="212"/>
      <c r="G888" s="212"/>
    </row>
    <row r="889">
      <c r="B889" s="341"/>
      <c r="F889" s="212"/>
      <c r="G889" s="212"/>
    </row>
    <row r="890">
      <c r="B890" s="341"/>
      <c r="F890" s="212"/>
      <c r="G890" s="212"/>
    </row>
    <row r="891">
      <c r="B891" s="341"/>
      <c r="F891" s="212"/>
      <c r="G891" s="212"/>
    </row>
    <row r="892">
      <c r="B892" s="341"/>
      <c r="F892" s="212"/>
      <c r="G892" s="212"/>
    </row>
    <row r="893">
      <c r="B893" s="341"/>
      <c r="F893" s="212"/>
      <c r="G893" s="212"/>
    </row>
    <row r="894">
      <c r="B894" s="341"/>
      <c r="F894" s="212"/>
      <c r="G894" s="212"/>
    </row>
    <row r="895">
      <c r="B895" s="341"/>
      <c r="F895" s="212"/>
      <c r="G895" s="212"/>
    </row>
    <row r="896">
      <c r="B896" s="341"/>
      <c r="F896" s="212"/>
      <c r="G896" s="212"/>
    </row>
    <row r="897">
      <c r="B897" s="341"/>
      <c r="F897" s="212"/>
      <c r="G897" s="212"/>
    </row>
    <row r="898">
      <c r="B898" s="341"/>
      <c r="F898" s="212"/>
      <c r="G898" s="212"/>
    </row>
    <row r="899">
      <c r="B899" s="341"/>
      <c r="F899" s="212"/>
      <c r="G899" s="212"/>
    </row>
    <row r="900">
      <c r="B900" s="341"/>
      <c r="F900" s="212"/>
      <c r="G900" s="212"/>
    </row>
    <row r="901">
      <c r="B901" s="341"/>
      <c r="F901" s="212"/>
      <c r="G901" s="212"/>
    </row>
    <row r="902">
      <c r="B902" s="341"/>
      <c r="F902" s="212"/>
      <c r="G902" s="212"/>
    </row>
    <row r="903">
      <c r="B903" s="341"/>
      <c r="F903" s="212"/>
      <c r="G903" s="212"/>
    </row>
    <row r="904">
      <c r="B904" s="341"/>
      <c r="F904" s="212"/>
      <c r="G904" s="212"/>
    </row>
    <row r="905">
      <c r="B905" s="341"/>
      <c r="F905" s="212"/>
      <c r="G905" s="212"/>
    </row>
    <row r="906">
      <c r="B906" s="341"/>
      <c r="F906" s="212"/>
      <c r="G906" s="212"/>
    </row>
    <row r="907">
      <c r="B907" s="341"/>
      <c r="F907" s="212"/>
      <c r="G907" s="212"/>
    </row>
    <row r="908">
      <c r="B908" s="341"/>
      <c r="F908" s="212"/>
      <c r="G908" s="212"/>
    </row>
    <row r="909">
      <c r="B909" s="341"/>
      <c r="F909" s="212"/>
      <c r="G909" s="212"/>
    </row>
    <row r="910">
      <c r="B910" s="341"/>
      <c r="F910" s="212"/>
      <c r="G910" s="212"/>
    </row>
    <row r="911">
      <c r="B911" s="341"/>
      <c r="F911" s="212"/>
      <c r="G911" s="212"/>
    </row>
    <row r="912">
      <c r="B912" s="341"/>
      <c r="F912" s="212"/>
      <c r="G912" s="212"/>
    </row>
    <row r="913">
      <c r="B913" s="341"/>
      <c r="F913" s="212"/>
      <c r="G913" s="212"/>
    </row>
    <row r="914">
      <c r="B914" s="341"/>
      <c r="F914" s="212"/>
      <c r="G914" s="212"/>
    </row>
    <row r="915">
      <c r="B915" s="341"/>
      <c r="F915" s="212"/>
      <c r="G915" s="212"/>
    </row>
    <row r="916">
      <c r="B916" s="341"/>
      <c r="F916" s="212"/>
      <c r="G916" s="212"/>
    </row>
    <row r="917">
      <c r="B917" s="341"/>
      <c r="F917" s="212"/>
      <c r="G917" s="212"/>
    </row>
    <row r="918">
      <c r="B918" s="341"/>
      <c r="F918" s="212"/>
      <c r="G918" s="212"/>
    </row>
    <row r="919">
      <c r="B919" s="341"/>
      <c r="F919" s="212"/>
      <c r="G919" s="212"/>
    </row>
    <row r="920">
      <c r="B920" s="341"/>
      <c r="F920" s="212"/>
      <c r="G920" s="212"/>
    </row>
    <row r="921">
      <c r="B921" s="341"/>
      <c r="F921" s="212"/>
      <c r="G921" s="212"/>
    </row>
    <row r="922">
      <c r="B922" s="341"/>
      <c r="F922" s="212"/>
      <c r="G922" s="212"/>
    </row>
    <row r="923">
      <c r="B923" s="341"/>
      <c r="F923" s="212"/>
      <c r="G923" s="212"/>
    </row>
    <row r="924">
      <c r="B924" s="341"/>
      <c r="F924" s="212"/>
      <c r="G924" s="212"/>
    </row>
    <row r="925">
      <c r="B925" s="341"/>
      <c r="F925" s="212"/>
      <c r="G925" s="212"/>
    </row>
    <row r="926">
      <c r="B926" s="341"/>
      <c r="F926" s="212"/>
      <c r="G926" s="212"/>
    </row>
    <row r="927">
      <c r="B927" s="341"/>
      <c r="F927" s="212"/>
      <c r="G927" s="212"/>
    </row>
    <row r="928">
      <c r="B928" s="341"/>
      <c r="F928" s="212"/>
      <c r="G928" s="212"/>
    </row>
    <row r="929">
      <c r="B929" s="341"/>
      <c r="F929" s="212"/>
      <c r="G929" s="212"/>
    </row>
    <row r="930">
      <c r="B930" s="341"/>
      <c r="F930" s="212"/>
      <c r="G930" s="212"/>
    </row>
    <row r="931">
      <c r="B931" s="341"/>
      <c r="F931" s="212"/>
      <c r="G931" s="212"/>
    </row>
    <row r="932">
      <c r="B932" s="341"/>
      <c r="F932" s="212"/>
      <c r="G932" s="212"/>
    </row>
    <row r="933">
      <c r="B933" s="341"/>
      <c r="F933" s="212"/>
      <c r="G933" s="212"/>
    </row>
    <row r="934">
      <c r="B934" s="341"/>
      <c r="F934" s="212"/>
      <c r="G934" s="212"/>
    </row>
    <row r="935">
      <c r="B935" s="341"/>
      <c r="F935" s="212"/>
      <c r="G935" s="212"/>
    </row>
    <row r="936">
      <c r="B936" s="341"/>
      <c r="F936" s="212"/>
      <c r="G936" s="212"/>
    </row>
    <row r="937">
      <c r="B937" s="341"/>
      <c r="F937" s="212"/>
      <c r="G937" s="212"/>
    </row>
    <row r="938">
      <c r="B938" s="341"/>
      <c r="F938" s="212"/>
      <c r="G938" s="212"/>
    </row>
    <row r="939">
      <c r="B939" s="341"/>
      <c r="F939" s="212"/>
      <c r="G939" s="212"/>
    </row>
    <row r="940">
      <c r="B940" s="341"/>
      <c r="F940" s="212"/>
      <c r="G940" s="212"/>
    </row>
    <row r="941">
      <c r="B941" s="341"/>
      <c r="F941" s="212"/>
      <c r="G941" s="212"/>
    </row>
    <row r="942">
      <c r="B942" s="341"/>
      <c r="F942" s="212"/>
      <c r="G942" s="212"/>
    </row>
    <row r="943">
      <c r="B943" s="341"/>
      <c r="F943" s="212"/>
      <c r="G943" s="212"/>
    </row>
    <row r="944">
      <c r="B944" s="341"/>
      <c r="F944" s="212"/>
      <c r="G944" s="212"/>
    </row>
    <row r="945">
      <c r="B945" s="341"/>
      <c r="F945" s="212"/>
      <c r="G945" s="212"/>
    </row>
    <row r="946">
      <c r="B946" s="341"/>
      <c r="F946" s="212"/>
      <c r="G946" s="212"/>
    </row>
    <row r="947">
      <c r="B947" s="341"/>
      <c r="F947" s="212"/>
      <c r="G947" s="212"/>
    </row>
    <row r="948">
      <c r="B948" s="341"/>
      <c r="F948" s="212"/>
      <c r="G948" s="212"/>
    </row>
    <row r="949">
      <c r="B949" s="341"/>
      <c r="F949" s="212"/>
      <c r="G949" s="212"/>
    </row>
    <row r="950">
      <c r="B950" s="341"/>
      <c r="F950" s="212"/>
      <c r="G950" s="212"/>
    </row>
    <row r="951">
      <c r="B951" s="341"/>
      <c r="F951" s="212"/>
      <c r="G951" s="212"/>
    </row>
    <row r="952">
      <c r="B952" s="341"/>
      <c r="F952" s="212"/>
      <c r="G952" s="212"/>
    </row>
    <row r="953">
      <c r="B953" s="341"/>
      <c r="F953" s="212"/>
      <c r="G953" s="212"/>
    </row>
    <row r="954">
      <c r="B954" s="341"/>
      <c r="F954" s="212"/>
      <c r="G954" s="212"/>
    </row>
    <row r="955">
      <c r="B955" s="341"/>
      <c r="F955" s="212"/>
      <c r="G955" s="212"/>
    </row>
    <row r="956">
      <c r="B956" s="341"/>
      <c r="F956" s="212"/>
      <c r="G956" s="212"/>
    </row>
    <row r="957">
      <c r="B957" s="341"/>
      <c r="F957" s="212"/>
      <c r="G957" s="212"/>
    </row>
    <row r="958">
      <c r="B958" s="341"/>
      <c r="F958" s="212"/>
      <c r="G958" s="212"/>
    </row>
    <row r="959">
      <c r="B959" s="341"/>
      <c r="F959" s="212"/>
      <c r="G959" s="212"/>
    </row>
    <row r="960">
      <c r="B960" s="341"/>
      <c r="F960" s="212"/>
      <c r="G960" s="212"/>
    </row>
    <row r="961">
      <c r="B961" s="341"/>
      <c r="F961" s="212"/>
      <c r="G961" s="212"/>
    </row>
    <row r="962">
      <c r="B962" s="341"/>
      <c r="F962" s="212"/>
      <c r="G962" s="212"/>
    </row>
    <row r="963">
      <c r="B963" s="341"/>
      <c r="F963" s="212"/>
      <c r="G963" s="212"/>
    </row>
    <row r="964">
      <c r="B964" s="341"/>
      <c r="F964" s="212"/>
      <c r="G964" s="212"/>
    </row>
    <row r="965">
      <c r="B965" s="341"/>
      <c r="F965" s="212"/>
      <c r="G965" s="212"/>
    </row>
    <row r="966">
      <c r="B966" s="341"/>
      <c r="F966" s="212"/>
      <c r="G966" s="212"/>
    </row>
    <row r="967">
      <c r="B967" s="341"/>
      <c r="F967" s="212"/>
      <c r="G967" s="212"/>
    </row>
    <row r="968">
      <c r="B968" s="341"/>
      <c r="F968" s="212"/>
      <c r="G968" s="212"/>
    </row>
    <row r="969">
      <c r="B969" s="341"/>
      <c r="F969" s="212"/>
      <c r="G969" s="212"/>
    </row>
    <row r="970">
      <c r="B970" s="341"/>
      <c r="F970" s="212"/>
      <c r="G970" s="212"/>
    </row>
    <row r="971">
      <c r="B971" s="341"/>
      <c r="F971" s="212"/>
      <c r="G971" s="212"/>
    </row>
    <row r="972">
      <c r="B972" s="341"/>
      <c r="F972" s="212"/>
      <c r="G972" s="212"/>
    </row>
    <row r="973">
      <c r="B973" s="341"/>
      <c r="F973" s="212"/>
      <c r="G973" s="212"/>
    </row>
    <row r="974">
      <c r="B974" s="341"/>
      <c r="F974" s="212"/>
      <c r="G974" s="212"/>
    </row>
    <row r="975">
      <c r="B975" s="341"/>
      <c r="F975" s="212"/>
      <c r="G975" s="212"/>
    </row>
    <row r="976">
      <c r="B976" s="341"/>
      <c r="F976" s="212"/>
      <c r="G976" s="212"/>
    </row>
    <row r="977">
      <c r="B977" s="341"/>
      <c r="F977" s="212"/>
      <c r="G977" s="212"/>
    </row>
    <row r="978">
      <c r="B978" s="341"/>
      <c r="F978" s="212"/>
      <c r="G978" s="212"/>
    </row>
    <row r="979">
      <c r="B979" s="341"/>
      <c r="F979" s="212"/>
      <c r="G979" s="212"/>
    </row>
    <row r="980">
      <c r="B980" s="341"/>
      <c r="F980" s="212"/>
      <c r="G980" s="212"/>
    </row>
    <row r="981">
      <c r="B981" s="341"/>
      <c r="F981" s="212"/>
      <c r="G981" s="212"/>
    </row>
    <row r="982">
      <c r="B982" s="341"/>
      <c r="F982" s="212"/>
      <c r="G982" s="212"/>
    </row>
    <row r="983">
      <c r="B983" s="341"/>
      <c r="F983" s="212"/>
      <c r="G983" s="212"/>
    </row>
    <row r="984">
      <c r="B984" s="341"/>
      <c r="F984" s="212"/>
      <c r="G984" s="212"/>
    </row>
    <row r="985">
      <c r="B985" s="341"/>
      <c r="F985" s="212"/>
      <c r="G985" s="212"/>
    </row>
    <row r="986">
      <c r="B986" s="341"/>
      <c r="F986" s="212"/>
      <c r="G986" s="212"/>
    </row>
    <row r="987">
      <c r="B987" s="341"/>
      <c r="F987" s="212"/>
      <c r="G987" s="212"/>
    </row>
    <row r="988">
      <c r="B988" s="341"/>
      <c r="F988" s="212"/>
      <c r="G988" s="212"/>
    </row>
    <row r="989">
      <c r="B989" s="341"/>
      <c r="F989" s="212"/>
      <c r="G989" s="212"/>
    </row>
    <row r="990">
      <c r="B990" s="341"/>
      <c r="F990" s="212"/>
      <c r="G990" s="212"/>
    </row>
    <row r="991">
      <c r="B991" s="341"/>
      <c r="F991" s="212"/>
      <c r="G991" s="212"/>
    </row>
    <row r="992">
      <c r="B992" s="341"/>
      <c r="F992" s="212"/>
      <c r="G992" s="212"/>
    </row>
    <row r="993">
      <c r="B993" s="341"/>
      <c r="F993" s="212"/>
      <c r="G993" s="212"/>
    </row>
    <row r="994">
      <c r="B994" s="341"/>
      <c r="F994" s="212"/>
      <c r="G994" s="212"/>
    </row>
    <row r="995">
      <c r="B995" s="341"/>
      <c r="F995" s="212"/>
      <c r="G995" s="212"/>
    </row>
    <row r="996">
      <c r="B996" s="341"/>
      <c r="F996" s="212"/>
      <c r="G996" s="212"/>
    </row>
    <row r="997">
      <c r="B997" s="341"/>
      <c r="F997" s="212"/>
      <c r="G997" s="212"/>
    </row>
    <row r="998">
      <c r="B998" s="341"/>
      <c r="F998" s="212"/>
      <c r="G998" s="212"/>
    </row>
    <row r="999">
      <c r="B999" s="341"/>
      <c r="F999" s="212"/>
      <c r="G999" s="212"/>
    </row>
    <row r="1000">
      <c r="B1000" s="341"/>
      <c r="F1000" s="212"/>
      <c r="G1000" s="212"/>
    </row>
    <row r="1001">
      <c r="B1001" s="341"/>
      <c r="F1001" s="212"/>
      <c r="G1001" s="212"/>
    </row>
    <row r="1002">
      <c r="B1002" s="341"/>
      <c r="F1002" s="212"/>
      <c r="G1002" s="212"/>
    </row>
    <row r="1003">
      <c r="B1003" s="341"/>
      <c r="F1003" s="212"/>
      <c r="G1003" s="212"/>
    </row>
    <row r="1004">
      <c r="B1004" s="341"/>
      <c r="F1004" s="212"/>
      <c r="G1004" s="21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1.5"/>
    <col customWidth="1" hidden="1" min="3" max="3" width="14.5"/>
    <col customWidth="1" min="4" max="4" width="22.38"/>
    <col customWidth="1" min="5" max="5" width="21.75"/>
    <col customWidth="1" hidden="1" min="6" max="6" width="17.5"/>
    <col customWidth="1" min="7" max="9" width="37.63"/>
  </cols>
  <sheetData>
    <row r="1" ht="22.5" customHeight="1">
      <c r="A1" s="333" t="s">
        <v>518</v>
      </c>
      <c r="B1" s="333" t="s">
        <v>974</v>
      </c>
      <c r="C1" s="345" t="s">
        <v>975</v>
      </c>
      <c r="D1" s="333" t="s">
        <v>976</v>
      </c>
      <c r="E1" s="346" t="s">
        <v>977</v>
      </c>
      <c r="F1" s="346" t="s">
        <v>978</v>
      </c>
      <c r="G1" s="333" t="s">
        <v>979</v>
      </c>
      <c r="H1" s="346" t="s">
        <v>980</v>
      </c>
      <c r="I1" s="347" t="s">
        <v>82</v>
      </c>
      <c r="J1" s="348" t="s">
        <v>909</v>
      </c>
    </row>
    <row r="2" ht="22.5" customHeight="1">
      <c r="A2" s="336" t="s">
        <v>981</v>
      </c>
      <c r="B2" s="349" t="s">
        <v>982</v>
      </c>
      <c r="C2" s="350">
        <v>614800.0</v>
      </c>
      <c r="D2" s="349" t="s">
        <v>983</v>
      </c>
      <c r="E2" s="336" t="s">
        <v>984</v>
      </c>
      <c r="F2" s="336" t="s">
        <v>985</v>
      </c>
      <c r="G2" s="351"/>
      <c r="I2" s="352" t="s">
        <v>986</v>
      </c>
      <c r="J2" s="353"/>
    </row>
    <row r="3" ht="22.5" customHeight="1">
      <c r="A3" s="336" t="s">
        <v>987</v>
      </c>
      <c r="B3" s="349" t="s">
        <v>988</v>
      </c>
      <c r="C3" s="350">
        <v>558900.0</v>
      </c>
      <c r="D3" s="354" t="s">
        <v>989</v>
      </c>
      <c r="E3" s="336"/>
      <c r="F3" s="336" t="s">
        <v>985</v>
      </c>
      <c r="G3" s="355" t="s">
        <v>990</v>
      </c>
      <c r="I3" s="352"/>
      <c r="J3" s="353"/>
    </row>
    <row r="4" ht="22.5" customHeight="1">
      <c r="A4" s="336" t="s">
        <v>991</v>
      </c>
      <c r="B4" s="349" t="s">
        <v>992</v>
      </c>
      <c r="C4" s="350">
        <v>524400.0</v>
      </c>
      <c r="D4" s="349" t="s">
        <v>993</v>
      </c>
      <c r="E4" s="336" t="s">
        <v>994</v>
      </c>
      <c r="F4" s="336" t="s">
        <v>985</v>
      </c>
      <c r="G4" s="356" t="s">
        <v>995</v>
      </c>
      <c r="H4" s="336" t="s">
        <v>996</v>
      </c>
      <c r="I4" s="352" t="s">
        <v>997</v>
      </c>
      <c r="J4" s="357" t="s">
        <v>998</v>
      </c>
    </row>
    <row r="5" ht="22.5" customHeight="1">
      <c r="A5" s="336" t="s">
        <v>999</v>
      </c>
      <c r="B5" s="349" t="s">
        <v>1000</v>
      </c>
      <c r="C5" s="350">
        <v>468600.0</v>
      </c>
      <c r="D5" s="349" t="s">
        <v>1001</v>
      </c>
      <c r="E5" s="336" t="s">
        <v>1002</v>
      </c>
      <c r="F5" s="336" t="s">
        <v>985</v>
      </c>
      <c r="G5" s="354" t="s">
        <v>1003</v>
      </c>
      <c r="H5" s="336" t="s">
        <v>1004</v>
      </c>
      <c r="I5" s="352" t="s">
        <v>1005</v>
      </c>
      <c r="J5" s="357" t="s">
        <v>998</v>
      </c>
    </row>
    <row r="6" ht="22.5" customHeight="1">
      <c r="A6" s="336" t="s">
        <v>1006</v>
      </c>
      <c r="B6" s="349" t="s">
        <v>1007</v>
      </c>
      <c r="C6" s="350">
        <v>348300.0</v>
      </c>
      <c r="D6" s="349" t="s">
        <v>1008</v>
      </c>
      <c r="E6" s="336" t="s">
        <v>1009</v>
      </c>
      <c r="F6" s="336" t="s">
        <v>985</v>
      </c>
      <c r="I6" s="352" t="s">
        <v>1010</v>
      </c>
      <c r="J6" s="357" t="s">
        <v>998</v>
      </c>
    </row>
    <row r="7" ht="22.5" customHeight="1">
      <c r="A7" s="358" t="s">
        <v>1011</v>
      </c>
      <c r="B7" s="349" t="s">
        <v>1012</v>
      </c>
      <c r="C7" s="350">
        <v>195900.0</v>
      </c>
      <c r="D7" s="354" t="s">
        <v>1013</v>
      </c>
      <c r="E7" s="356" t="s">
        <v>1014</v>
      </c>
      <c r="F7" s="356" t="s">
        <v>985</v>
      </c>
      <c r="I7" s="352" t="s">
        <v>1015</v>
      </c>
      <c r="J7" s="357" t="s">
        <v>1016</v>
      </c>
    </row>
    <row r="8" ht="22.5" customHeight="1">
      <c r="A8" s="336" t="s">
        <v>1017</v>
      </c>
      <c r="B8" s="349" t="s">
        <v>1018</v>
      </c>
      <c r="C8" s="350">
        <v>190800.0</v>
      </c>
      <c r="D8" s="349" t="s">
        <v>1019</v>
      </c>
      <c r="E8" s="336" t="s">
        <v>1020</v>
      </c>
      <c r="F8" s="336" t="s">
        <v>985</v>
      </c>
      <c r="G8" s="356"/>
      <c r="H8" s="336" t="s">
        <v>1021</v>
      </c>
      <c r="I8" s="352" t="s">
        <v>1022</v>
      </c>
      <c r="J8" s="357" t="s">
        <v>998</v>
      </c>
    </row>
    <row r="9" ht="22.5" customHeight="1">
      <c r="A9" s="358" t="s">
        <v>1023</v>
      </c>
      <c r="B9" s="349" t="s">
        <v>1024</v>
      </c>
      <c r="C9" s="350">
        <v>190300.0</v>
      </c>
      <c r="D9" s="354" t="s">
        <v>1025</v>
      </c>
      <c r="E9" s="356" t="s">
        <v>1026</v>
      </c>
      <c r="F9" s="356" t="s">
        <v>985</v>
      </c>
      <c r="G9" s="354" t="s">
        <v>1027</v>
      </c>
      <c r="H9" s="336" t="s">
        <v>1028</v>
      </c>
      <c r="I9" s="352" t="s">
        <v>1029</v>
      </c>
      <c r="J9" s="357" t="s">
        <v>998</v>
      </c>
    </row>
    <row r="10" ht="22.5" customHeight="1">
      <c r="A10" s="336" t="s">
        <v>1030</v>
      </c>
      <c r="B10" s="349" t="s">
        <v>1031</v>
      </c>
      <c r="C10" s="350">
        <v>159300.0</v>
      </c>
      <c r="D10" s="349" t="s">
        <v>1032</v>
      </c>
      <c r="E10" s="336" t="s">
        <v>1033</v>
      </c>
      <c r="F10" s="336" t="s">
        <v>985</v>
      </c>
      <c r="I10" s="359"/>
      <c r="J10" s="360"/>
    </row>
    <row r="11" ht="22.5" customHeight="1">
      <c r="A11" s="336" t="s">
        <v>1034</v>
      </c>
      <c r="B11" s="349" t="s">
        <v>1035</v>
      </c>
      <c r="C11" s="350">
        <v>96200.0</v>
      </c>
      <c r="D11" s="349" t="s">
        <v>1036</v>
      </c>
      <c r="E11" s="336" t="s">
        <v>1037</v>
      </c>
      <c r="F11" s="336"/>
      <c r="I11" s="359"/>
      <c r="J11" s="357" t="s">
        <v>998</v>
      </c>
    </row>
    <row r="12" ht="22.5" customHeight="1">
      <c r="A12" s="361" t="s">
        <v>1038</v>
      </c>
      <c r="B12" s="362" t="s">
        <v>1039</v>
      </c>
      <c r="C12" s="363">
        <v>63000.0</v>
      </c>
      <c r="D12" s="362" t="s">
        <v>1040</v>
      </c>
      <c r="E12" s="361" t="s">
        <v>1041</v>
      </c>
      <c r="F12" s="361" t="s">
        <v>985</v>
      </c>
      <c r="G12" s="364"/>
      <c r="H12" s="364"/>
      <c r="I12" s="357"/>
      <c r="J12" s="353"/>
    </row>
    <row r="13" ht="22.5" customHeight="1">
      <c r="A13" s="336" t="s">
        <v>1042</v>
      </c>
      <c r="B13" s="349" t="s">
        <v>1043</v>
      </c>
      <c r="C13" s="350">
        <v>36500.0</v>
      </c>
      <c r="D13" s="349" t="s">
        <v>1044</v>
      </c>
      <c r="E13" s="336" t="s">
        <v>1045</v>
      </c>
      <c r="F13" s="336" t="s">
        <v>1046</v>
      </c>
      <c r="I13" s="352"/>
      <c r="J13" s="353"/>
    </row>
    <row r="14" ht="22.5" customHeight="1">
      <c r="A14" s="336" t="s">
        <v>1047</v>
      </c>
      <c r="B14" s="349" t="s">
        <v>1048</v>
      </c>
      <c r="C14" s="350">
        <v>30600.0</v>
      </c>
      <c r="D14" s="349" t="s">
        <v>1049</v>
      </c>
      <c r="E14" s="336" t="s">
        <v>1050</v>
      </c>
      <c r="F14" s="336"/>
      <c r="G14" s="356"/>
      <c r="H14" s="336" t="s">
        <v>1051</v>
      </c>
      <c r="I14" s="352" t="s">
        <v>1052</v>
      </c>
      <c r="J14" s="357" t="s">
        <v>998</v>
      </c>
    </row>
    <row r="15" ht="22.5" customHeight="1">
      <c r="A15" s="361" t="s">
        <v>1053</v>
      </c>
      <c r="B15" s="362" t="s">
        <v>1054</v>
      </c>
      <c r="C15" s="363">
        <v>20500.0</v>
      </c>
      <c r="D15" s="365" t="s">
        <v>1055</v>
      </c>
      <c r="E15" s="361" t="s">
        <v>1056</v>
      </c>
      <c r="F15" s="361"/>
      <c r="G15" s="364"/>
      <c r="H15" s="364"/>
      <c r="I15" s="357"/>
      <c r="J15" s="353"/>
    </row>
    <row r="16" ht="22.5" customHeight="1">
      <c r="A16" s="336" t="s">
        <v>1057</v>
      </c>
      <c r="B16" s="349" t="s">
        <v>1058</v>
      </c>
      <c r="C16" s="350">
        <v>12700.0</v>
      </c>
      <c r="D16" s="349" t="s">
        <v>1059</v>
      </c>
      <c r="E16" s="336" t="s">
        <v>1060</v>
      </c>
      <c r="F16" s="336"/>
      <c r="G16" s="356"/>
      <c r="I16" s="352" t="s">
        <v>1061</v>
      </c>
      <c r="J16" s="353"/>
    </row>
    <row r="17" ht="22.5" customHeight="1">
      <c r="A17" s="336" t="s">
        <v>1062</v>
      </c>
      <c r="B17" s="349" t="s">
        <v>1063</v>
      </c>
      <c r="C17" s="350">
        <v>10400.0</v>
      </c>
      <c r="D17" s="349" t="s">
        <v>1064</v>
      </c>
      <c r="E17" s="336"/>
      <c r="F17" s="336"/>
      <c r="H17" s="336"/>
      <c r="I17" s="352"/>
      <c r="J17" s="353"/>
    </row>
    <row r="18" ht="22.5" customHeight="1">
      <c r="A18" s="366" t="s">
        <v>1065</v>
      </c>
      <c r="B18" s="362" t="s">
        <v>1066</v>
      </c>
      <c r="C18" s="363">
        <v>6300.0</v>
      </c>
      <c r="D18" s="365" t="s">
        <v>1067</v>
      </c>
      <c r="E18" s="361" t="s">
        <v>1068</v>
      </c>
      <c r="F18" s="361"/>
      <c r="G18" s="364"/>
      <c r="H18" s="364"/>
      <c r="I18" s="357"/>
      <c r="J18" s="353"/>
    </row>
    <row r="19" ht="22.5" customHeight="1">
      <c r="A19" s="336" t="s">
        <v>1069</v>
      </c>
      <c r="B19" s="349" t="s">
        <v>1070</v>
      </c>
      <c r="C19" s="350">
        <v>4300.0</v>
      </c>
      <c r="D19" s="349" t="s">
        <v>1071</v>
      </c>
      <c r="E19" s="336" t="s">
        <v>1072</v>
      </c>
      <c r="F19" s="336"/>
      <c r="I19" s="359"/>
      <c r="J19" s="360"/>
    </row>
    <row r="20" ht="22.5" customHeight="1">
      <c r="A20" s="336" t="s">
        <v>1073</v>
      </c>
      <c r="B20" s="354" t="s">
        <v>1074</v>
      </c>
      <c r="C20" s="350">
        <v>165.0</v>
      </c>
      <c r="D20" s="349" t="s">
        <v>1075</v>
      </c>
      <c r="E20" s="336"/>
      <c r="F20" s="336"/>
      <c r="I20" s="352" t="s">
        <v>1076</v>
      </c>
      <c r="J20" s="353"/>
    </row>
    <row r="21">
      <c r="C21" s="253"/>
      <c r="I21" s="56"/>
    </row>
    <row r="22">
      <c r="C22" s="253"/>
      <c r="I22" s="56"/>
    </row>
    <row r="23">
      <c r="C23" s="253"/>
      <c r="I23" s="56"/>
    </row>
    <row r="24">
      <c r="A24" s="149" t="s">
        <v>1077</v>
      </c>
      <c r="B24" s="149" t="s">
        <v>1078</v>
      </c>
      <c r="C24" s="253"/>
      <c r="I24" s="56"/>
    </row>
    <row r="25">
      <c r="A25" s="4" t="s">
        <v>1079</v>
      </c>
      <c r="B25" s="4" t="s">
        <v>1080</v>
      </c>
      <c r="C25" s="253"/>
      <c r="I25" s="56"/>
    </row>
    <row r="26">
      <c r="A26" s="4" t="s">
        <v>1081</v>
      </c>
      <c r="B26" s="4" t="s">
        <v>1082</v>
      </c>
      <c r="C26" s="253"/>
      <c r="I26" s="56"/>
    </row>
    <row r="27">
      <c r="A27" s="4" t="s">
        <v>999</v>
      </c>
      <c r="B27" s="4" t="s">
        <v>1083</v>
      </c>
      <c r="C27" s="270"/>
      <c r="E27" s="4"/>
      <c r="F27" s="4"/>
      <c r="I27" s="56"/>
    </row>
    <row r="28">
      <c r="A28" s="4" t="s">
        <v>1084</v>
      </c>
      <c r="B28" s="4" t="s">
        <v>1085</v>
      </c>
      <c r="C28" s="253"/>
      <c r="I28" s="56"/>
    </row>
    <row r="29">
      <c r="A29" s="4" t="s">
        <v>1017</v>
      </c>
      <c r="B29" s="4" t="s">
        <v>1086</v>
      </c>
      <c r="C29" s="253"/>
      <c r="I29" s="56"/>
    </row>
    <row r="30">
      <c r="A30" s="4" t="s">
        <v>1030</v>
      </c>
      <c r="B30" s="4" t="s">
        <v>1087</v>
      </c>
      <c r="C30" s="253"/>
      <c r="I30" s="56"/>
    </row>
    <row r="31">
      <c r="A31" s="4" t="s">
        <v>1088</v>
      </c>
      <c r="B31" s="4" t="s">
        <v>1089</v>
      </c>
      <c r="C31" s="253"/>
      <c r="I31" s="56"/>
    </row>
    <row r="32">
      <c r="A32" s="4" t="s">
        <v>1090</v>
      </c>
      <c r="B32" s="4" t="s">
        <v>1091</v>
      </c>
      <c r="C32" s="253"/>
      <c r="I32" s="56"/>
    </row>
    <row r="33">
      <c r="A33" s="4" t="s">
        <v>1092</v>
      </c>
      <c r="B33" s="4" t="s">
        <v>1093</v>
      </c>
      <c r="C33" s="253"/>
      <c r="I33" s="56"/>
    </row>
    <row r="34">
      <c r="C34" s="253"/>
      <c r="I34" s="56"/>
    </row>
    <row r="35">
      <c r="C35" s="253"/>
      <c r="I35" s="56"/>
    </row>
    <row r="36">
      <c r="C36" s="253"/>
      <c r="I36" s="56"/>
    </row>
    <row r="37">
      <c r="C37" s="253"/>
      <c r="I37" s="56"/>
    </row>
    <row r="38">
      <c r="C38" s="253"/>
      <c r="I38" s="56"/>
    </row>
    <row r="39">
      <c r="B39" s="95"/>
      <c r="C39" s="253"/>
      <c r="I39" s="56"/>
    </row>
    <row r="40">
      <c r="C40" s="253"/>
      <c r="I40" s="56"/>
    </row>
    <row r="41">
      <c r="B41" s="95"/>
      <c r="C41" s="367"/>
      <c r="D41" s="95"/>
      <c r="E41" s="95"/>
      <c r="F41" s="95"/>
      <c r="I41" s="56"/>
    </row>
    <row r="42">
      <c r="B42" s="368"/>
      <c r="C42" s="367"/>
      <c r="D42" s="95"/>
      <c r="E42" s="95"/>
      <c r="F42" s="95"/>
      <c r="I42" s="56"/>
    </row>
    <row r="43">
      <c r="B43" s="368"/>
      <c r="C43" s="367"/>
      <c r="D43" s="95"/>
      <c r="E43" s="95"/>
      <c r="F43" s="95"/>
      <c r="I43" s="56"/>
    </row>
    <row r="44">
      <c r="B44" s="95"/>
      <c r="C44" s="367"/>
      <c r="D44" s="95"/>
      <c r="E44" s="95"/>
      <c r="F44" s="95"/>
      <c r="I44" s="56"/>
    </row>
    <row r="45">
      <c r="B45" s="95"/>
      <c r="C45" s="367"/>
      <c r="D45" s="95"/>
      <c r="E45" s="95"/>
      <c r="F45" s="95"/>
      <c r="I45" s="56"/>
    </row>
    <row r="46">
      <c r="B46" s="95"/>
      <c r="C46" s="367"/>
      <c r="D46" s="95"/>
      <c r="E46" s="95"/>
      <c r="F46" s="95"/>
      <c r="I46" s="56"/>
    </row>
    <row r="47">
      <c r="B47" s="95"/>
      <c r="C47" s="367"/>
      <c r="D47" s="95"/>
      <c r="E47" s="95"/>
      <c r="F47" s="95"/>
      <c r="I47" s="56"/>
    </row>
    <row r="48">
      <c r="B48" s="95"/>
      <c r="C48" s="367"/>
      <c r="D48" s="95"/>
      <c r="E48" s="95"/>
      <c r="F48" s="95"/>
      <c r="I48" s="56"/>
    </row>
    <row r="49">
      <c r="B49" s="95"/>
      <c r="C49" s="367"/>
      <c r="D49" s="95"/>
      <c r="E49" s="95"/>
      <c r="F49" s="95"/>
      <c r="I49" s="56"/>
    </row>
    <row r="50">
      <c r="B50" s="95"/>
      <c r="C50" s="367"/>
      <c r="D50" s="95"/>
      <c r="E50" s="95"/>
      <c r="F50" s="95"/>
      <c r="I50" s="56"/>
    </row>
    <row r="51">
      <c r="B51" s="95"/>
      <c r="C51" s="367"/>
      <c r="D51" s="95"/>
      <c r="E51" s="95"/>
      <c r="F51" s="95"/>
      <c r="I51" s="56"/>
    </row>
    <row r="52">
      <c r="B52" s="95"/>
      <c r="C52" s="367"/>
      <c r="D52" s="95"/>
      <c r="E52" s="95"/>
      <c r="F52" s="95"/>
      <c r="I52" s="56"/>
    </row>
    <row r="53">
      <c r="B53" s="368"/>
      <c r="C53" s="367"/>
      <c r="D53" s="95"/>
      <c r="E53" s="95"/>
      <c r="F53" s="95"/>
      <c r="I53" s="56"/>
    </row>
    <row r="54">
      <c r="B54" s="368"/>
      <c r="C54" s="367"/>
      <c r="D54" s="95"/>
      <c r="E54" s="95"/>
      <c r="F54" s="95"/>
      <c r="I54" s="56"/>
    </row>
    <row r="55">
      <c r="A55" s="95"/>
      <c r="B55" s="95"/>
      <c r="C55" s="367"/>
      <c r="D55" s="95"/>
      <c r="E55" s="95"/>
      <c r="F55" s="95"/>
      <c r="I55" s="56"/>
    </row>
    <row r="56">
      <c r="B56" s="95"/>
      <c r="C56" s="367"/>
      <c r="D56" s="95"/>
      <c r="E56" s="95"/>
      <c r="F56" s="95"/>
      <c r="I56" s="56"/>
    </row>
    <row r="57">
      <c r="B57" s="95"/>
      <c r="C57" s="367"/>
      <c r="D57" s="95"/>
      <c r="E57" s="95"/>
      <c r="F57" s="95"/>
      <c r="I57" s="56"/>
    </row>
    <row r="58">
      <c r="B58" s="95"/>
      <c r="C58" s="367"/>
      <c r="D58" s="95"/>
      <c r="E58" s="95"/>
      <c r="F58" s="95"/>
      <c r="I58" s="56"/>
    </row>
    <row r="59">
      <c r="B59" s="95"/>
      <c r="C59" s="367"/>
      <c r="D59" s="95"/>
      <c r="E59" s="95"/>
      <c r="F59" s="95"/>
      <c r="I59" s="56"/>
    </row>
    <row r="60">
      <c r="B60" s="95"/>
      <c r="C60" s="367"/>
      <c r="D60" s="95"/>
      <c r="E60" s="95"/>
      <c r="F60" s="95"/>
      <c r="I60" s="56"/>
    </row>
    <row r="61">
      <c r="B61" s="95"/>
      <c r="C61" s="367"/>
      <c r="D61" s="95"/>
      <c r="E61" s="95"/>
      <c r="F61" s="95"/>
      <c r="I61" s="56"/>
    </row>
    <row r="62">
      <c r="B62" s="95"/>
      <c r="C62" s="367"/>
      <c r="D62" s="95"/>
      <c r="E62" s="95"/>
      <c r="F62" s="95"/>
      <c r="I62" s="56"/>
    </row>
    <row r="63">
      <c r="B63" s="95"/>
      <c r="C63" s="367"/>
      <c r="D63" s="95"/>
      <c r="E63" s="95"/>
      <c r="F63" s="95"/>
      <c r="I63" s="56"/>
    </row>
    <row r="64">
      <c r="B64" s="95"/>
      <c r="C64" s="367"/>
      <c r="D64" s="95"/>
      <c r="E64" s="95"/>
      <c r="F64" s="95"/>
      <c r="I64" s="56"/>
    </row>
    <row r="65">
      <c r="B65" s="95"/>
      <c r="C65" s="367"/>
      <c r="D65" s="95"/>
      <c r="E65" s="95"/>
      <c r="F65" s="95"/>
      <c r="I65" s="56"/>
    </row>
    <row r="66">
      <c r="B66" s="95"/>
      <c r="C66" s="367"/>
      <c r="D66" s="95"/>
      <c r="E66" s="95"/>
      <c r="F66" s="95"/>
      <c r="I66" s="56"/>
    </row>
    <row r="67">
      <c r="B67" s="95"/>
      <c r="C67" s="367"/>
      <c r="D67" s="95"/>
      <c r="E67" s="95"/>
      <c r="F67" s="95"/>
      <c r="I67" s="56"/>
    </row>
    <row r="68">
      <c r="B68" s="95"/>
      <c r="C68" s="367"/>
      <c r="D68" s="95"/>
      <c r="E68" s="95"/>
      <c r="F68" s="95"/>
      <c r="I68" s="56"/>
    </row>
    <row r="69">
      <c r="C69" s="253"/>
      <c r="I69" s="56"/>
    </row>
    <row r="70">
      <c r="C70" s="253"/>
      <c r="I70" s="56"/>
    </row>
    <row r="71">
      <c r="C71" s="253"/>
      <c r="I71" s="56"/>
    </row>
    <row r="72">
      <c r="C72" s="253"/>
      <c r="I72" s="56"/>
    </row>
    <row r="73">
      <c r="C73" s="253"/>
      <c r="I73" s="56"/>
    </row>
    <row r="74">
      <c r="C74" s="253"/>
      <c r="I74" s="56"/>
    </row>
    <row r="75">
      <c r="A75" s="95"/>
      <c r="C75" s="253"/>
      <c r="I75" s="56"/>
    </row>
    <row r="76">
      <c r="A76" s="369"/>
      <c r="C76" s="253"/>
      <c r="I76" s="56"/>
    </row>
    <row r="77">
      <c r="A77" s="369"/>
      <c r="C77" s="253"/>
      <c r="I77" s="56"/>
    </row>
    <row r="78">
      <c r="A78" s="369"/>
      <c r="C78" s="253"/>
      <c r="I78" s="56"/>
    </row>
    <row r="79">
      <c r="A79" s="369"/>
      <c r="C79" s="253"/>
      <c r="I79" s="56"/>
    </row>
    <row r="80">
      <c r="A80" s="369"/>
      <c r="C80" s="253"/>
      <c r="I80" s="56"/>
    </row>
    <row r="81">
      <c r="A81" s="369"/>
      <c r="C81" s="253"/>
      <c r="I81" s="56"/>
    </row>
    <row r="82">
      <c r="A82" s="369"/>
      <c r="C82" s="253"/>
      <c r="I82" s="56"/>
    </row>
    <row r="83">
      <c r="A83" s="369"/>
      <c r="C83" s="253"/>
      <c r="I83" s="56"/>
    </row>
    <row r="84">
      <c r="A84" s="369"/>
      <c r="C84" s="253"/>
      <c r="I84" s="56"/>
    </row>
    <row r="85">
      <c r="A85" s="369"/>
      <c r="C85" s="253"/>
      <c r="I85" s="56"/>
    </row>
    <row r="86">
      <c r="A86" s="369"/>
      <c r="C86" s="253"/>
      <c r="I86" s="56"/>
    </row>
    <row r="87">
      <c r="A87" s="369"/>
      <c r="C87" s="253"/>
      <c r="I87" s="56"/>
    </row>
    <row r="88">
      <c r="A88" s="369"/>
      <c r="C88" s="253"/>
      <c r="I88" s="56"/>
    </row>
    <row r="89">
      <c r="A89" s="369"/>
      <c r="C89" s="253"/>
      <c r="I89" s="56"/>
    </row>
    <row r="90">
      <c r="A90" s="369"/>
      <c r="C90" s="253"/>
      <c r="I90" s="56"/>
    </row>
    <row r="91">
      <c r="A91" s="369"/>
      <c r="C91" s="253"/>
      <c r="I91" s="56"/>
    </row>
    <row r="92">
      <c r="A92" s="369"/>
      <c r="C92" s="253"/>
      <c r="I92" s="56"/>
    </row>
    <row r="93">
      <c r="A93" s="369"/>
      <c r="C93" s="253"/>
      <c r="I93" s="56"/>
    </row>
    <row r="94">
      <c r="A94" s="369"/>
      <c r="C94" s="253"/>
      <c r="I94" s="56"/>
    </row>
    <row r="95">
      <c r="A95" s="369"/>
      <c r="C95" s="253"/>
      <c r="I95" s="56"/>
    </row>
    <row r="96">
      <c r="C96" s="253"/>
      <c r="I96" s="56"/>
    </row>
    <row r="97">
      <c r="C97" s="253"/>
      <c r="I97" s="56"/>
    </row>
    <row r="98">
      <c r="C98" s="253"/>
      <c r="I98" s="56"/>
    </row>
    <row r="99">
      <c r="C99" s="253"/>
      <c r="I99" s="56"/>
    </row>
    <row r="100">
      <c r="C100" s="253"/>
      <c r="I100" s="56"/>
    </row>
    <row r="101">
      <c r="C101" s="253"/>
      <c r="I101" s="56"/>
    </row>
    <row r="102">
      <c r="C102" s="253"/>
      <c r="I102" s="56"/>
    </row>
    <row r="103">
      <c r="C103" s="253"/>
      <c r="I103" s="56"/>
    </row>
    <row r="104">
      <c r="C104" s="253"/>
      <c r="I104" s="56"/>
    </row>
    <row r="105">
      <c r="C105" s="253"/>
      <c r="I105" s="56"/>
    </row>
    <row r="106">
      <c r="C106" s="253"/>
      <c r="I106" s="56"/>
    </row>
    <row r="107">
      <c r="C107" s="253"/>
      <c r="I107" s="56"/>
    </row>
    <row r="108">
      <c r="C108" s="253"/>
      <c r="I108" s="56"/>
    </row>
    <row r="109">
      <c r="C109" s="253"/>
      <c r="I109" s="56"/>
    </row>
    <row r="110">
      <c r="C110" s="253"/>
      <c r="I110" s="56"/>
    </row>
    <row r="111">
      <c r="C111" s="253"/>
      <c r="I111" s="56"/>
    </row>
    <row r="112">
      <c r="C112" s="253"/>
      <c r="I112" s="56"/>
    </row>
    <row r="113">
      <c r="C113" s="253"/>
      <c r="I113" s="56"/>
    </row>
    <row r="114">
      <c r="C114" s="253"/>
      <c r="I114" s="56"/>
    </row>
    <row r="115">
      <c r="C115" s="253"/>
      <c r="I115" s="56"/>
    </row>
    <row r="116">
      <c r="C116" s="253"/>
      <c r="I116" s="56"/>
    </row>
    <row r="117">
      <c r="C117" s="253"/>
      <c r="I117" s="56"/>
    </row>
    <row r="118">
      <c r="C118" s="253"/>
      <c r="I118" s="56"/>
    </row>
    <row r="119">
      <c r="C119" s="253"/>
      <c r="I119" s="56"/>
    </row>
    <row r="120">
      <c r="C120" s="253"/>
      <c r="I120" s="56"/>
    </row>
    <row r="121">
      <c r="C121" s="253"/>
      <c r="I121" s="56"/>
    </row>
    <row r="122">
      <c r="C122" s="253"/>
      <c r="I122" s="56"/>
    </row>
    <row r="123">
      <c r="C123" s="253"/>
      <c r="I123" s="56"/>
    </row>
    <row r="124">
      <c r="C124" s="253"/>
      <c r="I124" s="56"/>
    </row>
    <row r="125">
      <c r="C125" s="253"/>
      <c r="I125" s="56"/>
    </row>
    <row r="126">
      <c r="C126" s="253"/>
      <c r="I126" s="56"/>
    </row>
    <row r="127">
      <c r="C127" s="253"/>
      <c r="I127" s="56"/>
    </row>
    <row r="128">
      <c r="C128" s="253"/>
      <c r="I128" s="56"/>
    </row>
    <row r="129">
      <c r="C129" s="253"/>
      <c r="I129" s="56"/>
    </row>
    <row r="130">
      <c r="A130" s="4"/>
      <c r="C130" s="253"/>
      <c r="I130" s="56"/>
    </row>
    <row r="131">
      <c r="C131" s="253"/>
      <c r="I131" s="56"/>
    </row>
    <row r="132">
      <c r="A132" s="149"/>
      <c r="C132" s="253"/>
      <c r="I132" s="56"/>
    </row>
    <row r="133">
      <c r="C133" s="253"/>
      <c r="I133" s="56"/>
    </row>
    <row r="134">
      <c r="C134" s="253"/>
      <c r="I134" s="56"/>
    </row>
    <row r="135">
      <c r="C135" s="253"/>
      <c r="I135" s="56"/>
    </row>
    <row r="136">
      <c r="C136" s="253"/>
      <c r="I136" s="56"/>
    </row>
    <row r="137">
      <c r="C137" s="253"/>
      <c r="I137" s="56"/>
    </row>
    <row r="138">
      <c r="C138" s="253"/>
      <c r="I138" s="56"/>
    </row>
    <row r="139">
      <c r="C139" s="253"/>
      <c r="I139" s="56"/>
    </row>
    <row r="140">
      <c r="C140" s="253"/>
      <c r="I140" s="56"/>
    </row>
    <row r="141">
      <c r="C141" s="253"/>
      <c r="I141" s="56"/>
    </row>
    <row r="142">
      <c r="C142" s="253"/>
      <c r="I142" s="56"/>
    </row>
    <row r="143">
      <c r="C143" s="253"/>
      <c r="I143" s="56"/>
    </row>
    <row r="144">
      <c r="C144" s="253"/>
      <c r="I144" s="56"/>
    </row>
    <row r="145">
      <c r="C145" s="253"/>
      <c r="I145" s="56"/>
    </row>
    <row r="146">
      <c r="C146" s="253"/>
      <c r="I146" s="56"/>
    </row>
    <row r="147">
      <c r="C147" s="253"/>
      <c r="I147" s="56"/>
    </row>
    <row r="148">
      <c r="C148" s="253"/>
      <c r="I148" s="56"/>
    </row>
    <row r="149">
      <c r="C149" s="253"/>
      <c r="I149" s="56"/>
    </row>
    <row r="150">
      <c r="C150" s="253"/>
      <c r="I150" s="56"/>
    </row>
    <row r="151">
      <c r="C151" s="253"/>
      <c r="I151" s="56"/>
    </row>
    <row r="152">
      <c r="C152" s="253"/>
      <c r="I152" s="56"/>
    </row>
    <row r="153">
      <c r="C153" s="253"/>
      <c r="I153" s="56"/>
    </row>
    <row r="154">
      <c r="C154" s="253"/>
      <c r="I154" s="56"/>
    </row>
    <row r="155">
      <c r="C155" s="253"/>
      <c r="I155" s="56"/>
    </row>
    <row r="156">
      <c r="C156" s="253"/>
      <c r="I156" s="56"/>
    </row>
    <row r="157">
      <c r="C157" s="253"/>
      <c r="I157" s="56"/>
    </row>
    <row r="158">
      <c r="C158" s="253"/>
      <c r="I158" s="56"/>
    </row>
    <row r="159">
      <c r="C159" s="253"/>
      <c r="I159" s="56"/>
    </row>
    <row r="160">
      <c r="C160" s="253"/>
      <c r="I160" s="56"/>
    </row>
    <row r="161">
      <c r="C161" s="253"/>
      <c r="I161" s="56"/>
    </row>
    <row r="162">
      <c r="C162" s="253"/>
      <c r="I162" s="56"/>
    </row>
    <row r="163">
      <c r="C163" s="253"/>
      <c r="I163" s="56"/>
    </row>
    <row r="164">
      <c r="C164" s="253"/>
      <c r="I164" s="56"/>
    </row>
    <row r="165">
      <c r="C165" s="253"/>
      <c r="I165" s="56"/>
    </row>
    <row r="166">
      <c r="C166" s="253"/>
      <c r="I166" s="56"/>
    </row>
    <row r="167">
      <c r="C167" s="253"/>
      <c r="I167" s="56"/>
    </row>
    <row r="168">
      <c r="C168" s="253"/>
      <c r="I168" s="56"/>
    </row>
    <row r="169">
      <c r="C169" s="253"/>
      <c r="I169" s="56"/>
    </row>
    <row r="170">
      <c r="C170" s="253"/>
      <c r="I170" s="56"/>
    </row>
    <row r="171">
      <c r="C171" s="253"/>
      <c r="I171" s="56"/>
    </row>
    <row r="172">
      <c r="C172" s="253"/>
      <c r="I172" s="56"/>
    </row>
    <row r="173">
      <c r="C173" s="253"/>
      <c r="I173" s="56"/>
    </row>
    <row r="174">
      <c r="C174" s="253"/>
      <c r="I174" s="56"/>
    </row>
    <row r="175">
      <c r="C175" s="253"/>
      <c r="I175" s="56"/>
    </row>
    <row r="176">
      <c r="C176" s="253"/>
      <c r="I176" s="56"/>
    </row>
    <row r="177">
      <c r="C177" s="253"/>
      <c r="I177" s="56"/>
    </row>
    <row r="178">
      <c r="C178" s="253"/>
      <c r="I178" s="56"/>
    </row>
    <row r="179">
      <c r="C179" s="253"/>
      <c r="I179" s="56"/>
    </row>
    <row r="180">
      <c r="C180" s="253"/>
      <c r="I180" s="56"/>
    </row>
    <row r="181">
      <c r="C181" s="253"/>
      <c r="I181" s="56"/>
    </row>
    <row r="182">
      <c r="C182" s="253"/>
      <c r="I182" s="56"/>
    </row>
    <row r="183">
      <c r="C183" s="253"/>
      <c r="I183" s="56"/>
    </row>
    <row r="184">
      <c r="C184" s="253"/>
      <c r="I184" s="56"/>
    </row>
    <row r="185">
      <c r="C185" s="253"/>
      <c r="I185" s="56"/>
    </row>
    <row r="186">
      <c r="C186" s="253"/>
      <c r="I186" s="56"/>
    </row>
    <row r="187">
      <c r="C187" s="253"/>
      <c r="I187" s="56"/>
    </row>
    <row r="188">
      <c r="C188" s="253"/>
      <c r="I188" s="56"/>
    </row>
    <row r="189">
      <c r="C189" s="253"/>
      <c r="I189" s="56"/>
    </row>
    <row r="190">
      <c r="C190" s="253"/>
      <c r="I190" s="56"/>
    </row>
    <row r="191">
      <c r="C191" s="253"/>
      <c r="I191" s="56"/>
    </row>
    <row r="192">
      <c r="C192" s="253"/>
      <c r="I192" s="56"/>
    </row>
    <row r="193">
      <c r="C193" s="253"/>
      <c r="I193" s="56"/>
    </row>
    <row r="194">
      <c r="C194" s="253"/>
      <c r="I194" s="56"/>
    </row>
    <row r="195">
      <c r="C195" s="253"/>
      <c r="I195" s="56"/>
    </row>
    <row r="196">
      <c r="C196" s="253"/>
      <c r="I196" s="56"/>
    </row>
    <row r="197">
      <c r="C197" s="253"/>
      <c r="I197" s="56"/>
    </row>
    <row r="198">
      <c r="C198" s="253"/>
      <c r="I198" s="56"/>
    </row>
    <row r="199">
      <c r="C199" s="253"/>
      <c r="I199" s="56"/>
    </row>
    <row r="200">
      <c r="C200" s="253"/>
      <c r="I200" s="56"/>
    </row>
    <row r="201">
      <c r="C201" s="253"/>
      <c r="I201" s="56"/>
    </row>
    <row r="202">
      <c r="C202" s="253"/>
      <c r="I202" s="56"/>
    </row>
    <row r="203">
      <c r="C203" s="253"/>
      <c r="I203" s="56"/>
    </row>
    <row r="204">
      <c r="C204" s="253"/>
      <c r="I204" s="56"/>
    </row>
    <row r="205">
      <c r="C205" s="253"/>
      <c r="I205" s="56"/>
    </row>
    <row r="206">
      <c r="C206" s="253"/>
      <c r="I206" s="56"/>
    </row>
    <row r="207">
      <c r="C207" s="253"/>
      <c r="I207" s="56"/>
    </row>
    <row r="208">
      <c r="C208" s="253"/>
      <c r="I208" s="56"/>
    </row>
    <row r="209">
      <c r="C209" s="253"/>
      <c r="I209" s="56"/>
    </row>
    <row r="210">
      <c r="C210" s="253"/>
      <c r="I210" s="56"/>
    </row>
    <row r="211">
      <c r="C211" s="253"/>
      <c r="I211" s="56"/>
    </row>
    <row r="212">
      <c r="C212" s="253"/>
      <c r="I212" s="56"/>
    </row>
    <row r="213">
      <c r="C213" s="253"/>
      <c r="I213" s="56"/>
    </row>
    <row r="214">
      <c r="C214" s="253"/>
      <c r="I214" s="56"/>
    </row>
    <row r="215">
      <c r="C215" s="253"/>
      <c r="I215" s="56"/>
    </row>
    <row r="216">
      <c r="C216" s="253"/>
      <c r="I216" s="56"/>
    </row>
    <row r="217">
      <c r="C217" s="253"/>
      <c r="I217" s="56"/>
    </row>
    <row r="218">
      <c r="C218" s="253"/>
      <c r="I218" s="56"/>
    </row>
    <row r="219">
      <c r="C219" s="253"/>
      <c r="I219" s="56"/>
    </row>
    <row r="220">
      <c r="C220" s="253"/>
      <c r="I220" s="56"/>
    </row>
    <row r="221">
      <c r="C221" s="253"/>
      <c r="I221" s="56"/>
    </row>
    <row r="222">
      <c r="C222" s="253"/>
      <c r="I222" s="56"/>
    </row>
    <row r="223">
      <c r="C223" s="253"/>
      <c r="I223" s="56"/>
    </row>
    <row r="224">
      <c r="C224" s="253"/>
      <c r="I224" s="56"/>
    </row>
    <row r="225">
      <c r="C225" s="253"/>
      <c r="I225" s="56"/>
    </row>
    <row r="226">
      <c r="C226" s="253"/>
      <c r="I226" s="56"/>
    </row>
    <row r="227">
      <c r="C227" s="253"/>
      <c r="I227" s="56"/>
    </row>
    <row r="228">
      <c r="C228" s="253"/>
      <c r="I228" s="56"/>
    </row>
    <row r="229">
      <c r="C229" s="253"/>
      <c r="I229" s="56"/>
    </row>
    <row r="230">
      <c r="C230" s="253"/>
      <c r="I230" s="56"/>
    </row>
    <row r="231">
      <c r="C231" s="253"/>
      <c r="I231" s="56"/>
    </row>
    <row r="232">
      <c r="C232" s="253"/>
      <c r="I232" s="56"/>
    </row>
    <row r="233">
      <c r="C233" s="253"/>
      <c r="I233" s="56"/>
    </row>
    <row r="234">
      <c r="C234" s="253"/>
      <c r="I234" s="56"/>
    </row>
    <row r="235">
      <c r="C235" s="253"/>
      <c r="I235" s="56"/>
    </row>
    <row r="236">
      <c r="C236" s="253"/>
      <c r="I236" s="56"/>
    </row>
    <row r="237">
      <c r="C237" s="253"/>
      <c r="I237" s="56"/>
    </row>
    <row r="238">
      <c r="C238" s="253"/>
      <c r="I238" s="56"/>
    </row>
    <row r="239">
      <c r="C239" s="253"/>
      <c r="I239" s="56"/>
    </row>
    <row r="240">
      <c r="C240" s="253"/>
      <c r="I240" s="56"/>
    </row>
    <row r="241">
      <c r="C241" s="253"/>
      <c r="I241" s="56"/>
    </row>
    <row r="242">
      <c r="C242" s="253"/>
      <c r="I242" s="56"/>
    </row>
    <row r="243">
      <c r="C243" s="253"/>
      <c r="I243" s="56"/>
    </row>
    <row r="244">
      <c r="C244" s="253"/>
      <c r="I244" s="56"/>
    </row>
    <row r="245">
      <c r="C245" s="253"/>
      <c r="I245" s="56"/>
    </row>
    <row r="246">
      <c r="C246" s="253"/>
      <c r="I246" s="56"/>
    </row>
    <row r="247">
      <c r="C247" s="253"/>
      <c r="I247" s="56"/>
    </row>
    <row r="248">
      <c r="C248" s="253"/>
      <c r="I248" s="56"/>
    </row>
    <row r="249">
      <c r="C249" s="253"/>
      <c r="I249" s="56"/>
    </row>
    <row r="250">
      <c r="C250" s="253"/>
      <c r="I250" s="56"/>
    </row>
    <row r="251">
      <c r="C251" s="253"/>
      <c r="I251" s="56"/>
    </row>
    <row r="252">
      <c r="C252" s="253"/>
      <c r="I252" s="56"/>
    </row>
    <row r="253">
      <c r="C253" s="253"/>
      <c r="I253" s="56"/>
    </row>
    <row r="254">
      <c r="C254" s="253"/>
      <c r="I254" s="56"/>
    </row>
    <row r="255">
      <c r="C255" s="253"/>
      <c r="I255" s="56"/>
    </row>
    <row r="256">
      <c r="C256" s="253"/>
      <c r="I256" s="56"/>
    </row>
    <row r="257">
      <c r="C257" s="253"/>
      <c r="I257" s="56"/>
    </row>
    <row r="258">
      <c r="C258" s="253"/>
      <c r="I258" s="56"/>
    </row>
    <row r="259">
      <c r="C259" s="253"/>
      <c r="I259" s="56"/>
    </row>
    <row r="260">
      <c r="C260" s="253"/>
      <c r="I260" s="56"/>
    </row>
    <row r="261">
      <c r="C261" s="253"/>
      <c r="I261" s="56"/>
    </row>
    <row r="262">
      <c r="C262" s="253"/>
      <c r="I262" s="56"/>
    </row>
    <row r="263">
      <c r="C263" s="253"/>
      <c r="I263" s="56"/>
    </row>
    <row r="264">
      <c r="C264" s="253"/>
      <c r="I264" s="56"/>
    </row>
    <row r="265">
      <c r="C265" s="253"/>
      <c r="I265" s="56"/>
    </row>
    <row r="266">
      <c r="C266" s="253"/>
      <c r="I266" s="56"/>
    </row>
    <row r="267">
      <c r="C267" s="253"/>
      <c r="I267" s="56"/>
    </row>
    <row r="268">
      <c r="C268" s="253"/>
      <c r="I268" s="56"/>
    </row>
    <row r="269">
      <c r="C269" s="253"/>
      <c r="I269" s="56"/>
    </row>
    <row r="270">
      <c r="C270" s="253"/>
      <c r="I270" s="56"/>
    </row>
    <row r="271">
      <c r="C271" s="253"/>
      <c r="I271" s="56"/>
    </row>
    <row r="272">
      <c r="C272" s="253"/>
      <c r="I272" s="56"/>
    </row>
    <row r="273">
      <c r="C273" s="253"/>
      <c r="I273" s="56"/>
    </row>
    <row r="274">
      <c r="C274" s="253"/>
      <c r="I274" s="56"/>
    </row>
    <row r="275">
      <c r="C275" s="253"/>
      <c r="I275" s="56"/>
    </row>
    <row r="276">
      <c r="C276" s="253"/>
      <c r="I276" s="56"/>
    </row>
    <row r="277">
      <c r="C277" s="253"/>
      <c r="I277" s="56"/>
    </row>
    <row r="278">
      <c r="C278" s="253"/>
      <c r="I278" s="56"/>
    </row>
    <row r="279">
      <c r="C279" s="253"/>
      <c r="I279" s="56"/>
    </row>
    <row r="280">
      <c r="C280" s="253"/>
      <c r="I280" s="56"/>
    </row>
    <row r="281">
      <c r="C281" s="253"/>
      <c r="I281" s="56"/>
    </row>
    <row r="282">
      <c r="C282" s="253"/>
      <c r="I282" s="56"/>
    </row>
    <row r="283">
      <c r="C283" s="253"/>
      <c r="I283" s="56"/>
    </row>
    <row r="284">
      <c r="C284" s="253"/>
      <c r="I284" s="56"/>
    </row>
    <row r="285">
      <c r="C285" s="253"/>
      <c r="I285" s="56"/>
    </row>
    <row r="286">
      <c r="C286" s="253"/>
      <c r="I286" s="56"/>
    </row>
    <row r="287">
      <c r="C287" s="253"/>
      <c r="I287" s="56"/>
    </row>
    <row r="288">
      <c r="C288" s="253"/>
      <c r="I288" s="56"/>
    </row>
    <row r="289">
      <c r="C289" s="253"/>
      <c r="I289" s="56"/>
    </row>
    <row r="290">
      <c r="C290" s="253"/>
      <c r="I290" s="56"/>
    </row>
    <row r="291">
      <c r="C291" s="253"/>
      <c r="I291" s="56"/>
    </row>
    <row r="292">
      <c r="C292" s="253"/>
      <c r="I292" s="56"/>
    </row>
    <row r="293">
      <c r="C293" s="253"/>
      <c r="I293" s="56"/>
    </row>
    <row r="294">
      <c r="C294" s="253"/>
      <c r="I294" s="56"/>
    </row>
    <row r="295">
      <c r="C295" s="253"/>
      <c r="I295" s="56"/>
    </row>
    <row r="296">
      <c r="C296" s="253"/>
      <c r="I296" s="56"/>
    </row>
    <row r="297">
      <c r="C297" s="253"/>
      <c r="I297" s="56"/>
    </row>
    <row r="298">
      <c r="C298" s="253"/>
      <c r="I298" s="56"/>
    </row>
    <row r="299">
      <c r="C299" s="253"/>
      <c r="I299" s="56"/>
    </row>
    <row r="300">
      <c r="C300" s="253"/>
      <c r="I300" s="56"/>
    </row>
    <row r="301">
      <c r="C301" s="253"/>
      <c r="I301" s="56"/>
    </row>
    <row r="302">
      <c r="C302" s="253"/>
      <c r="I302" s="56"/>
    </row>
    <row r="303">
      <c r="C303" s="253"/>
      <c r="I303" s="56"/>
    </row>
    <row r="304">
      <c r="C304" s="253"/>
      <c r="I304" s="56"/>
    </row>
    <row r="305">
      <c r="C305" s="253"/>
      <c r="I305" s="56"/>
    </row>
    <row r="306">
      <c r="C306" s="253"/>
      <c r="I306" s="56"/>
    </row>
    <row r="307">
      <c r="C307" s="253"/>
      <c r="I307" s="56"/>
    </row>
    <row r="308">
      <c r="C308" s="253"/>
      <c r="I308" s="56"/>
    </row>
    <row r="309">
      <c r="C309" s="253"/>
      <c r="I309" s="56"/>
    </row>
    <row r="310">
      <c r="C310" s="253"/>
      <c r="I310" s="56"/>
    </row>
    <row r="311">
      <c r="C311" s="253"/>
      <c r="I311" s="56"/>
    </row>
    <row r="312">
      <c r="C312" s="253"/>
      <c r="I312" s="56"/>
    </row>
    <row r="313">
      <c r="C313" s="253"/>
      <c r="I313" s="56"/>
    </row>
    <row r="314">
      <c r="C314" s="253"/>
      <c r="I314" s="56"/>
    </row>
    <row r="315">
      <c r="C315" s="253"/>
      <c r="I315" s="56"/>
    </row>
    <row r="316">
      <c r="C316" s="253"/>
      <c r="I316" s="56"/>
    </row>
    <row r="317">
      <c r="C317" s="253"/>
      <c r="I317" s="56"/>
    </row>
    <row r="318">
      <c r="C318" s="253"/>
      <c r="I318" s="56"/>
    </row>
    <row r="319">
      <c r="C319" s="253"/>
      <c r="I319" s="56"/>
    </row>
    <row r="320">
      <c r="C320" s="253"/>
      <c r="I320" s="56"/>
    </row>
    <row r="321">
      <c r="C321" s="253"/>
      <c r="I321" s="56"/>
    </row>
    <row r="322">
      <c r="C322" s="253"/>
      <c r="I322" s="56"/>
    </row>
    <row r="323">
      <c r="C323" s="253"/>
      <c r="I323" s="56"/>
    </row>
    <row r="324">
      <c r="C324" s="253"/>
      <c r="I324" s="56"/>
    </row>
    <row r="325">
      <c r="C325" s="253"/>
      <c r="I325" s="56"/>
    </row>
    <row r="326">
      <c r="C326" s="253"/>
      <c r="I326" s="56"/>
    </row>
    <row r="327">
      <c r="C327" s="253"/>
      <c r="I327" s="56"/>
    </row>
    <row r="328">
      <c r="C328" s="253"/>
      <c r="I328" s="56"/>
    </row>
    <row r="329">
      <c r="C329" s="253"/>
      <c r="I329" s="56"/>
    </row>
    <row r="330">
      <c r="C330" s="253"/>
      <c r="I330" s="56"/>
    </row>
    <row r="331">
      <c r="C331" s="253"/>
      <c r="I331" s="56"/>
    </row>
    <row r="332">
      <c r="C332" s="253"/>
      <c r="I332" s="56"/>
    </row>
    <row r="333">
      <c r="C333" s="253"/>
      <c r="I333" s="56"/>
    </row>
    <row r="334">
      <c r="C334" s="253"/>
      <c r="I334" s="56"/>
    </row>
    <row r="335">
      <c r="C335" s="253"/>
      <c r="I335" s="56"/>
    </row>
    <row r="336">
      <c r="C336" s="253"/>
      <c r="I336" s="56"/>
    </row>
    <row r="337">
      <c r="C337" s="253"/>
      <c r="I337" s="56"/>
    </row>
    <row r="338">
      <c r="C338" s="253"/>
      <c r="I338" s="56"/>
    </row>
    <row r="339">
      <c r="C339" s="253"/>
      <c r="I339" s="56"/>
    </row>
    <row r="340">
      <c r="C340" s="253"/>
      <c r="I340" s="56"/>
    </row>
    <row r="341">
      <c r="C341" s="253"/>
      <c r="I341" s="56"/>
    </row>
    <row r="342">
      <c r="C342" s="253"/>
      <c r="I342" s="56"/>
    </row>
    <row r="343">
      <c r="C343" s="253"/>
      <c r="I343" s="56"/>
    </row>
    <row r="344">
      <c r="C344" s="253"/>
      <c r="I344" s="56"/>
    </row>
    <row r="345">
      <c r="C345" s="253"/>
      <c r="I345" s="56"/>
    </row>
    <row r="346">
      <c r="C346" s="253"/>
      <c r="I346" s="56"/>
    </row>
    <row r="347">
      <c r="C347" s="253"/>
      <c r="I347" s="56"/>
    </row>
    <row r="348">
      <c r="C348" s="253"/>
      <c r="I348" s="56"/>
    </row>
    <row r="349">
      <c r="C349" s="253"/>
      <c r="I349" s="56"/>
    </row>
    <row r="350">
      <c r="C350" s="253"/>
      <c r="I350" s="56"/>
    </row>
    <row r="351">
      <c r="C351" s="253"/>
      <c r="I351" s="56"/>
    </row>
    <row r="352">
      <c r="C352" s="253"/>
      <c r="I352" s="56"/>
    </row>
    <row r="353">
      <c r="C353" s="253"/>
      <c r="I353" s="56"/>
    </row>
    <row r="354">
      <c r="C354" s="253"/>
      <c r="I354" s="56"/>
    </row>
    <row r="355">
      <c r="C355" s="253"/>
      <c r="I355" s="56"/>
    </row>
    <row r="356">
      <c r="C356" s="253"/>
      <c r="I356" s="56"/>
    </row>
    <row r="357">
      <c r="C357" s="253"/>
      <c r="I357" s="56"/>
    </row>
    <row r="358">
      <c r="C358" s="253"/>
      <c r="I358" s="56"/>
    </row>
    <row r="359">
      <c r="C359" s="253"/>
      <c r="I359" s="56"/>
    </row>
    <row r="360">
      <c r="C360" s="253"/>
      <c r="I360" s="56"/>
    </row>
    <row r="361">
      <c r="C361" s="253"/>
      <c r="I361" s="56"/>
    </row>
    <row r="362">
      <c r="C362" s="253"/>
      <c r="I362" s="56"/>
    </row>
    <row r="363">
      <c r="C363" s="253"/>
      <c r="I363" s="56"/>
    </row>
    <row r="364">
      <c r="C364" s="253"/>
      <c r="I364" s="56"/>
    </row>
    <row r="365">
      <c r="C365" s="253"/>
      <c r="I365" s="56"/>
    </row>
    <row r="366">
      <c r="C366" s="253"/>
      <c r="I366" s="56"/>
    </row>
    <row r="367">
      <c r="C367" s="253"/>
      <c r="I367" s="56"/>
    </row>
    <row r="368">
      <c r="C368" s="253"/>
      <c r="I368" s="56"/>
    </row>
    <row r="369">
      <c r="C369" s="253"/>
      <c r="I369" s="56"/>
    </row>
    <row r="370">
      <c r="C370" s="253"/>
      <c r="I370" s="56"/>
    </row>
    <row r="371">
      <c r="C371" s="253"/>
      <c r="I371" s="56"/>
    </row>
    <row r="372">
      <c r="C372" s="253"/>
      <c r="I372" s="56"/>
    </row>
    <row r="373">
      <c r="C373" s="253"/>
      <c r="I373" s="56"/>
    </row>
    <row r="374">
      <c r="C374" s="253"/>
      <c r="I374" s="56"/>
    </row>
    <row r="375">
      <c r="C375" s="253"/>
      <c r="I375" s="56"/>
    </row>
    <row r="376">
      <c r="C376" s="253"/>
      <c r="I376" s="56"/>
    </row>
    <row r="377">
      <c r="C377" s="253"/>
      <c r="I377" s="56"/>
    </row>
    <row r="378">
      <c r="C378" s="253"/>
      <c r="I378" s="56"/>
    </row>
    <row r="379">
      <c r="C379" s="253"/>
      <c r="I379" s="56"/>
    </row>
    <row r="380">
      <c r="C380" s="253"/>
      <c r="I380" s="56"/>
    </row>
    <row r="381">
      <c r="C381" s="253"/>
      <c r="I381" s="56"/>
    </row>
    <row r="382">
      <c r="C382" s="253"/>
      <c r="I382" s="56"/>
    </row>
    <row r="383">
      <c r="C383" s="253"/>
      <c r="I383" s="56"/>
    </row>
    <row r="384">
      <c r="C384" s="253"/>
      <c r="I384" s="56"/>
    </row>
    <row r="385">
      <c r="C385" s="253"/>
      <c r="I385" s="56"/>
    </row>
    <row r="386">
      <c r="C386" s="253"/>
      <c r="I386" s="56"/>
    </row>
    <row r="387">
      <c r="C387" s="253"/>
      <c r="I387" s="56"/>
    </row>
    <row r="388">
      <c r="C388" s="253"/>
      <c r="I388" s="56"/>
    </row>
    <row r="389">
      <c r="C389" s="253"/>
      <c r="I389" s="56"/>
    </row>
    <row r="390">
      <c r="C390" s="253"/>
      <c r="I390" s="56"/>
    </row>
    <row r="391">
      <c r="C391" s="253"/>
      <c r="I391" s="56"/>
    </row>
    <row r="392">
      <c r="C392" s="253"/>
      <c r="I392" s="56"/>
    </row>
    <row r="393">
      <c r="C393" s="253"/>
      <c r="I393" s="56"/>
    </row>
    <row r="394">
      <c r="C394" s="253"/>
      <c r="I394" s="56"/>
    </row>
    <row r="395">
      <c r="C395" s="253"/>
      <c r="I395" s="56"/>
    </row>
    <row r="396">
      <c r="C396" s="253"/>
      <c r="I396" s="56"/>
    </row>
    <row r="397">
      <c r="C397" s="253"/>
      <c r="I397" s="56"/>
    </row>
    <row r="398">
      <c r="C398" s="253"/>
      <c r="I398" s="56"/>
    </row>
    <row r="399">
      <c r="C399" s="253"/>
      <c r="I399" s="56"/>
    </row>
    <row r="400">
      <c r="C400" s="253"/>
      <c r="I400" s="56"/>
    </row>
    <row r="401">
      <c r="C401" s="253"/>
      <c r="I401" s="56"/>
    </row>
    <row r="402">
      <c r="C402" s="253"/>
      <c r="I402" s="56"/>
    </row>
    <row r="403">
      <c r="C403" s="253"/>
      <c r="I403" s="56"/>
    </row>
    <row r="404">
      <c r="C404" s="253"/>
      <c r="I404" s="56"/>
    </row>
    <row r="405">
      <c r="C405" s="253"/>
      <c r="I405" s="56"/>
    </row>
    <row r="406">
      <c r="C406" s="253"/>
      <c r="I406" s="56"/>
    </row>
    <row r="407">
      <c r="C407" s="253"/>
      <c r="I407" s="56"/>
    </row>
    <row r="408">
      <c r="C408" s="253"/>
      <c r="I408" s="56"/>
    </row>
    <row r="409">
      <c r="C409" s="253"/>
      <c r="I409" s="56"/>
    </row>
    <row r="410">
      <c r="C410" s="253"/>
      <c r="I410" s="56"/>
    </row>
    <row r="411">
      <c r="C411" s="253"/>
      <c r="I411" s="56"/>
    </row>
    <row r="412">
      <c r="C412" s="253"/>
      <c r="I412" s="56"/>
    </row>
    <row r="413">
      <c r="C413" s="253"/>
      <c r="I413" s="56"/>
    </row>
    <row r="414">
      <c r="C414" s="253"/>
      <c r="I414" s="56"/>
    </row>
    <row r="415">
      <c r="C415" s="253"/>
      <c r="I415" s="56"/>
    </row>
    <row r="416">
      <c r="C416" s="253"/>
      <c r="I416" s="56"/>
    </row>
    <row r="417">
      <c r="C417" s="253"/>
      <c r="I417" s="56"/>
    </row>
    <row r="418">
      <c r="C418" s="253"/>
      <c r="I418" s="56"/>
    </row>
    <row r="419">
      <c r="C419" s="253"/>
      <c r="I419" s="56"/>
    </row>
    <row r="420">
      <c r="C420" s="253"/>
      <c r="I420" s="56"/>
    </row>
    <row r="421">
      <c r="C421" s="253"/>
      <c r="I421" s="56"/>
    </row>
    <row r="422">
      <c r="C422" s="253"/>
      <c r="I422" s="56"/>
    </row>
    <row r="423">
      <c r="C423" s="253"/>
      <c r="I423" s="56"/>
    </row>
    <row r="424">
      <c r="C424" s="253"/>
      <c r="I424" s="56"/>
    </row>
    <row r="425">
      <c r="C425" s="253"/>
      <c r="I425" s="56"/>
    </row>
    <row r="426">
      <c r="C426" s="253"/>
      <c r="I426" s="56"/>
    </row>
    <row r="427">
      <c r="C427" s="253"/>
      <c r="I427" s="56"/>
    </row>
    <row r="428">
      <c r="C428" s="253"/>
      <c r="I428" s="56"/>
    </row>
    <row r="429">
      <c r="C429" s="253"/>
      <c r="I429" s="56"/>
    </row>
    <row r="430">
      <c r="C430" s="253"/>
      <c r="I430" s="56"/>
    </row>
    <row r="431">
      <c r="C431" s="253"/>
      <c r="I431" s="56"/>
    </row>
    <row r="432">
      <c r="C432" s="253"/>
      <c r="I432" s="56"/>
    </row>
    <row r="433">
      <c r="C433" s="253"/>
      <c r="I433" s="56"/>
    </row>
    <row r="434">
      <c r="C434" s="253"/>
      <c r="I434" s="56"/>
    </row>
    <row r="435">
      <c r="C435" s="253"/>
      <c r="I435" s="56"/>
    </row>
    <row r="436">
      <c r="C436" s="253"/>
      <c r="I436" s="56"/>
    </row>
    <row r="437">
      <c r="C437" s="253"/>
      <c r="I437" s="56"/>
    </row>
    <row r="438">
      <c r="C438" s="253"/>
      <c r="I438" s="56"/>
    </row>
    <row r="439">
      <c r="C439" s="253"/>
      <c r="I439" s="56"/>
    </row>
    <row r="440">
      <c r="C440" s="253"/>
      <c r="I440" s="56"/>
    </row>
    <row r="441">
      <c r="C441" s="253"/>
      <c r="I441" s="56"/>
    </row>
    <row r="442">
      <c r="C442" s="253"/>
      <c r="I442" s="56"/>
    </row>
    <row r="443">
      <c r="C443" s="253"/>
      <c r="I443" s="56"/>
    </row>
    <row r="444">
      <c r="C444" s="253"/>
      <c r="I444" s="56"/>
    </row>
    <row r="445">
      <c r="C445" s="253"/>
      <c r="I445" s="56"/>
    </row>
    <row r="446">
      <c r="C446" s="253"/>
      <c r="I446" s="56"/>
    </row>
    <row r="447">
      <c r="C447" s="253"/>
      <c r="I447" s="56"/>
    </row>
    <row r="448">
      <c r="C448" s="253"/>
      <c r="I448" s="56"/>
    </row>
    <row r="449">
      <c r="C449" s="253"/>
      <c r="I449" s="56"/>
    </row>
    <row r="450">
      <c r="C450" s="253"/>
      <c r="I450" s="56"/>
    </row>
    <row r="451">
      <c r="C451" s="253"/>
      <c r="I451" s="56"/>
    </row>
    <row r="452">
      <c r="C452" s="253"/>
      <c r="I452" s="56"/>
    </row>
    <row r="453">
      <c r="C453" s="253"/>
      <c r="I453" s="56"/>
    </row>
    <row r="454">
      <c r="C454" s="253"/>
      <c r="I454" s="56"/>
    </row>
    <row r="455">
      <c r="C455" s="253"/>
      <c r="I455" s="56"/>
    </row>
    <row r="456">
      <c r="C456" s="253"/>
      <c r="I456" s="56"/>
    </row>
    <row r="457">
      <c r="C457" s="253"/>
      <c r="I457" s="56"/>
    </row>
    <row r="458">
      <c r="C458" s="253"/>
      <c r="I458" s="56"/>
    </row>
    <row r="459">
      <c r="C459" s="253"/>
      <c r="I459" s="56"/>
    </row>
    <row r="460">
      <c r="C460" s="253"/>
      <c r="I460" s="56"/>
    </row>
    <row r="461">
      <c r="C461" s="253"/>
      <c r="I461" s="56"/>
    </row>
    <row r="462">
      <c r="C462" s="253"/>
      <c r="I462" s="56"/>
    </row>
    <row r="463">
      <c r="C463" s="253"/>
      <c r="I463" s="56"/>
    </row>
    <row r="464">
      <c r="C464" s="253"/>
      <c r="I464" s="56"/>
    </row>
    <row r="465">
      <c r="C465" s="253"/>
      <c r="I465" s="56"/>
    </row>
    <row r="466">
      <c r="C466" s="253"/>
      <c r="I466" s="56"/>
    </row>
    <row r="467">
      <c r="C467" s="253"/>
      <c r="I467" s="56"/>
    </row>
    <row r="468">
      <c r="C468" s="253"/>
      <c r="I468" s="56"/>
    </row>
    <row r="469">
      <c r="C469" s="253"/>
      <c r="I469" s="56"/>
    </row>
    <row r="470">
      <c r="C470" s="253"/>
      <c r="I470" s="56"/>
    </row>
    <row r="471">
      <c r="C471" s="253"/>
      <c r="I471" s="56"/>
    </row>
    <row r="472">
      <c r="C472" s="253"/>
      <c r="I472" s="56"/>
    </row>
    <row r="473">
      <c r="C473" s="253"/>
      <c r="I473" s="56"/>
    </row>
    <row r="474">
      <c r="C474" s="253"/>
      <c r="I474" s="56"/>
    </row>
    <row r="475">
      <c r="C475" s="253"/>
      <c r="I475" s="56"/>
    </row>
    <row r="476">
      <c r="C476" s="253"/>
      <c r="I476" s="56"/>
    </row>
    <row r="477">
      <c r="C477" s="253"/>
      <c r="I477" s="56"/>
    </row>
    <row r="478">
      <c r="C478" s="253"/>
      <c r="I478" s="56"/>
    </row>
    <row r="479">
      <c r="C479" s="253"/>
      <c r="I479" s="56"/>
    </row>
    <row r="480">
      <c r="C480" s="253"/>
      <c r="I480" s="56"/>
    </row>
    <row r="481">
      <c r="C481" s="253"/>
      <c r="I481" s="56"/>
    </row>
    <row r="482">
      <c r="C482" s="253"/>
      <c r="I482" s="56"/>
    </row>
    <row r="483">
      <c r="C483" s="253"/>
      <c r="I483" s="56"/>
    </row>
    <row r="484">
      <c r="C484" s="253"/>
      <c r="I484" s="56"/>
    </row>
    <row r="485">
      <c r="C485" s="253"/>
      <c r="I485" s="56"/>
    </row>
    <row r="486">
      <c r="C486" s="253"/>
      <c r="I486" s="56"/>
    </row>
    <row r="487">
      <c r="C487" s="253"/>
      <c r="I487" s="56"/>
    </row>
    <row r="488">
      <c r="C488" s="253"/>
      <c r="I488" s="56"/>
    </row>
    <row r="489">
      <c r="C489" s="253"/>
      <c r="I489" s="56"/>
    </row>
    <row r="490">
      <c r="C490" s="253"/>
      <c r="I490" s="56"/>
    </row>
    <row r="491">
      <c r="C491" s="253"/>
      <c r="I491" s="56"/>
    </row>
    <row r="492">
      <c r="C492" s="253"/>
      <c r="I492" s="56"/>
    </row>
    <row r="493">
      <c r="C493" s="253"/>
      <c r="I493" s="56"/>
    </row>
    <row r="494">
      <c r="C494" s="253"/>
      <c r="I494" s="56"/>
    </row>
    <row r="495">
      <c r="C495" s="253"/>
      <c r="I495" s="56"/>
    </row>
    <row r="496">
      <c r="C496" s="253"/>
      <c r="I496" s="56"/>
    </row>
    <row r="497">
      <c r="C497" s="253"/>
      <c r="I497" s="56"/>
    </row>
    <row r="498">
      <c r="C498" s="253"/>
      <c r="I498" s="56"/>
    </row>
    <row r="499">
      <c r="C499" s="253"/>
      <c r="I499" s="56"/>
    </row>
    <row r="500">
      <c r="C500" s="253"/>
      <c r="I500" s="56"/>
    </row>
    <row r="501">
      <c r="C501" s="253"/>
      <c r="I501" s="56"/>
    </row>
    <row r="502">
      <c r="C502" s="253"/>
      <c r="I502" s="56"/>
    </row>
    <row r="503">
      <c r="C503" s="253"/>
      <c r="I503" s="56"/>
    </row>
    <row r="504">
      <c r="C504" s="253"/>
      <c r="I504" s="56"/>
    </row>
    <row r="505">
      <c r="C505" s="253"/>
      <c r="I505" s="56"/>
    </row>
    <row r="506">
      <c r="C506" s="253"/>
      <c r="I506" s="56"/>
    </row>
    <row r="507">
      <c r="C507" s="253"/>
      <c r="I507" s="56"/>
    </row>
    <row r="508">
      <c r="C508" s="253"/>
      <c r="I508" s="56"/>
    </row>
    <row r="509">
      <c r="C509" s="253"/>
      <c r="I509" s="56"/>
    </row>
    <row r="510">
      <c r="C510" s="253"/>
      <c r="I510" s="56"/>
    </row>
    <row r="511">
      <c r="C511" s="253"/>
      <c r="I511" s="56"/>
    </row>
    <row r="512">
      <c r="C512" s="253"/>
      <c r="I512" s="56"/>
    </row>
    <row r="513">
      <c r="C513" s="253"/>
      <c r="I513" s="56"/>
    </row>
    <row r="514">
      <c r="C514" s="253"/>
      <c r="I514" s="56"/>
    </row>
    <row r="515">
      <c r="C515" s="253"/>
      <c r="I515" s="56"/>
    </row>
    <row r="516">
      <c r="C516" s="253"/>
      <c r="I516" s="56"/>
    </row>
    <row r="517">
      <c r="C517" s="253"/>
      <c r="I517" s="56"/>
    </row>
    <row r="518">
      <c r="C518" s="253"/>
      <c r="I518" s="56"/>
    </row>
    <row r="519">
      <c r="C519" s="253"/>
      <c r="I519" s="56"/>
    </row>
    <row r="520">
      <c r="C520" s="253"/>
      <c r="I520" s="56"/>
    </row>
    <row r="521">
      <c r="C521" s="253"/>
      <c r="I521" s="56"/>
    </row>
    <row r="522">
      <c r="C522" s="253"/>
      <c r="I522" s="56"/>
    </row>
    <row r="523">
      <c r="C523" s="253"/>
      <c r="I523" s="56"/>
    </row>
    <row r="524">
      <c r="C524" s="253"/>
      <c r="I524" s="56"/>
    </row>
    <row r="525">
      <c r="C525" s="253"/>
      <c r="I525" s="56"/>
    </row>
    <row r="526">
      <c r="C526" s="253"/>
      <c r="I526" s="56"/>
    </row>
    <row r="527">
      <c r="C527" s="253"/>
      <c r="I527" s="56"/>
    </row>
    <row r="528">
      <c r="C528" s="253"/>
      <c r="I528" s="56"/>
    </row>
    <row r="529">
      <c r="C529" s="253"/>
      <c r="I529" s="56"/>
    </row>
    <row r="530">
      <c r="C530" s="253"/>
      <c r="I530" s="56"/>
    </row>
    <row r="531">
      <c r="C531" s="253"/>
      <c r="I531" s="56"/>
    </row>
    <row r="532">
      <c r="C532" s="253"/>
      <c r="I532" s="56"/>
    </row>
    <row r="533">
      <c r="C533" s="253"/>
      <c r="I533" s="56"/>
    </row>
    <row r="534">
      <c r="C534" s="253"/>
      <c r="I534" s="56"/>
    </row>
    <row r="535">
      <c r="C535" s="253"/>
      <c r="I535" s="56"/>
    </row>
    <row r="536">
      <c r="C536" s="253"/>
      <c r="I536" s="56"/>
    </row>
    <row r="537">
      <c r="C537" s="253"/>
      <c r="I537" s="56"/>
    </row>
    <row r="538">
      <c r="C538" s="253"/>
      <c r="I538" s="56"/>
    </row>
    <row r="539">
      <c r="C539" s="253"/>
      <c r="I539" s="56"/>
    </row>
    <row r="540">
      <c r="C540" s="253"/>
      <c r="I540" s="56"/>
    </row>
    <row r="541">
      <c r="C541" s="253"/>
      <c r="I541" s="56"/>
    </row>
    <row r="542">
      <c r="C542" s="253"/>
      <c r="I542" s="56"/>
    </row>
    <row r="543">
      <c r="C543" s="253"/>
      <c r="I543" s="56"/>
    </row>
    <row r="544">
      <c r="C544" s="253"/>
      <c r="I544" s="56"/>
    </row>
    <row r="545">
      <c r="C545" s="253"/>
      <c r="I545" s="56"/>
    </row>
    <row r="546">
      <c r="C546" s="253"/>
      <c r="I546" s="56"/>
    </row>
    <row r="547">
      <c r="C547" s="253"/>
      <c r="I547" s="56"/>
    </row>
    <row r="548">
      <c r="C548" s="253"/>
      <c r="I548" s="56"/>
    </row>
    <row r="549">
      <c r="C549" s="253"/>
      <c r="I549" s="56"/>
    </row>
    <row r="550">
      <c r="C550" s="253"/>
      <c r="I550" s="56"/>
    </row>
    <row r="551">
      <c r="C551" s="253"/>
      <c r="I551" s="56"/>
    </row>
    <row r="552">
      <c r="C552" s="253"/>
      <c r="I552" s="56"/>
    </row>
    <row r="553">
      <c r="C553" s="253"/>
      <c r="I553" s="56"/>
    </row>
    <row r="554">
      <c r="C554" s="253"/>
      <c r="I554" s="56"/>
    </row>
    <row r="555">
      <c r="C555" s="253"/>
      <c r="I555" s="56"/>
    </row>
    <row r="556">
      <c r="C556" s="253"/>
      <c r="I556" s="56"/>
    </row>
    <row r="557">
      <c r="C557" s="253"/>
      <c r="I557" s="56"/>
    </row>
    <row r="558">
      <c r="C558" s="253"/>
      <c r="I558" s="56"/>
    </row>
    <row r="559">
      <c r="C559" s="253"/>
      <c r="I559" s="56"/>
    </row>
    <row r="560">
      <c r="C560" s="253"/>
      <c r="I560" s="56"/>
    </row>
    <row r="561">
      <c r="C561" s="253"/>
      <c r="I561" s="56"/>
    </row>
    <row r="562">
      <c r="C562" s="253"/>
      <c r="I562" s="56"/>
    </row>
    <row r="563">
      <c r="C563" s="253"/>
      <c r="I563" s="56"/>
    </row>
    <row r="564">
      <c r="C564" s="253"/>
      <c r="I564" s="56"/>
    </row>
    <row r="565">
      <c r="C565" s="253"/>
      <c r="I565" s="56"/>
    </row>
    <row r="566">
      <c r="C566" s="253"/>
      <c r="I566" s="56"/>
    </row>
    <row r="567">
      <c r="C567" s="253"/>
      <c r="I567" s="56"/>
    </row>
    <row r="568">
      <c r="C568" s="253"/>
      <c r="I568" s="56"/>
    </row>
    <row r="569">
      <c r="C569" s="253"/>
      <c r="I569" s="56"/>
    </row>
    <row r="570">
      <c r="C570" s="253"/>
      <c r="I570" s="56"/>
    </row>
    <row r="571">
      <c r="C571" s="253"/>
      <c r="I571" s="56"/>
    </row>
    <row r="572">
      <c r="C572" s="253"/>
      <c r="I572" s="56"/>
    </row>
    <row r="573">
      <c r="C573" s="253"/>
      <c r="I573" s="56"/>
    </row>
    <row r="574">
      <c r="C574" s="253"/>
      <c r="I574" s="56"/>
    </row>
    <row r="575">
      <c r="C575" s="253"/>
      <c r="I575" s="56"/>
    </row>
    <row r="576">
      <c r="C576" s="253"/>
      <c r="I576" s="56"/>
    </row>
    <row r="577">
      <c r="C577" s="253"/>
      <c r="I577" s="56"/>
    </row>
    <row r="578">
      <c r="C578" s="253"/>
      <c r="I578" s="56"/>
    </row>
    <row r="579">
      <c r="C579" s="253"/>
      <c r="I579" s="56"/>
    </row>
    <row r="580">
      <c r="C580" s="253"/>
      <c r="I580" s="56"/>
    </row>
    <row r="581">
      <c r="C581" s="253"/>
      <c r="I581" s="56"/>
    </row>
    <row r="582">
      <c r="C582" s="253"/>
      <c r="I582" s="56"/>
    </row>
    <row r="583">
      <c r="C583" s="253"/>
      <c r="I583" s="56"/>
    </row>
    <row r="584">
      <c r="C584" s="253"/>
      <c r="I584" s="56"/>
    </row>
    <row r="585">
      <c r="C585" s="253"/>
      <c r="I585" s="56"/>
    </row>
    <row r="586">
      <c r="C586" s="253"/>
      <c r="I586" s="56"/>
    </row>
    <row r="587">
      <c r="C587" s="253"/>
      <c r="I587" s="56"/>
    </row>
    <row r="588">
      <c r="C588" s="253"/>
      <c r="I588" s="56"/>
    </row>
    <row r="589">
      <c r="C589" s="253"/>
      <c r="I589" s="56"/>
    </row>
    <row r="590">
      <c r="C590" s="253"/>
      <c r="I590" s="56"/>
    </row>
    <row r="591">
      <c r="C591" s="253"/>
      <c r="I591" s="56"/>
    </row>
    <row r="592">
      <c r="C592" s="253"/>
      <c r="I592" s="56"/>
    </row>
    <row r="593">
      <c r="C593" s="253"/>
      <c r="I593" s="56"/>
    </row>
    <row r="594">
      <c r="C594" s="253"/>
      <c r="I594" s="56"/>
    </row>
    <row r="595">
      <c r="C595" s="253"/>
      <c r="I595" s="56"/>
    </row>
    <row r="596">
      <c r="C596" s="253"/>
      <c r="I596" s="56"/>
    </row>
    <row r="597">
      <c r="C597" s="253"/>
      <c r="I597" s="56"/>
    </row>
    <row r="598">
      <c r="C598" s="253"/>
      <c r="I598" s="56"/>
    </row>
    <row r="599">
      <c r="C599" s="253"/>
      <c r="I599" s="56"/>
    </row>
    <row r="600">
      <c r="C600" s="253"/>
      <c r="I600" s="56"/>
    </row>
    <row r="601">
      <c r="C601" s="253"/>
      <c r="I601" s="56"/>
    </row>
    <row r="602">
      <c r="C602" s="253"/>
      <c r="I602" s="56"/>
    </row>
    <row r="603">
      <c r="C603" s="253"/>
      <c r="I603" s="56"/>
    </row>
    <row r="604">
      <c r="C604" s="253"/>
      <c r="I604" s="56"/>
    </row>
    <row r="605">
      <c r="C605" s="253"/>
      <c r="I605" s="56"/>
    </row>
    <row r="606">
      <c r="C606" s="253"/>
      <c r="I606" s="56"/>
    </row>
    <row r="607">
      <c r="C607" s="253"/>
      <c r="I607" s="56"/>
    </row>
    <row r="608">
      <c r="C608" s="253"/>
      <c r="I608" s="56"/>
    </row>
    <row r="609">
      <c r="C609" s="253"/>
      <c r="I609" s="56"/>
    </row>
    <row r="610">
      <c r="C610" s="253"/>
      <c r="I610" s="56"/>
    </row>
    <row r="611">
      <c r="C611" s="253"/>
      <c r="I611" s="56"/>
    </row>
    <row r="612">
      <c r="C612" s="253"/>
      <c r="I612" s="56"/>
    </row>
    <row r="613">
      <c r="C613" s="253"/>
      <c r="I613" s="56"/>
    </row>
    <row r="614">
      <c r="C614" s="253"/>
      <c r="I614" s="56"/>
    </row>
    <row r="615">
      <c r="C615" s="253"/>
      <c r="I615" s="56"/>
    </row>
    <row r="616">
      <c r="C616" s="253"/>
      <c r="I616" s="56"/>
    </row>
    <row r="617">
      <c r="C617" s="253"/>
      <c r="I617" s="56"/>
    </row>
    <row r="618">
      <c r="C618" s="253"/>
      <c r="I618" s="56"/>
    </row>
    <row r="619">
      <c r="C619" s="253"/>
      <c r="I619" s="56"/>
    </row>
    <row r="620">
      <c r="C620" s="253"/>
      <c r="I620" s="56"/>
    </row>
    <row r="621">
      <c r="C621" s="253"/>
      <c r="I621" s="56"/>
    </row>
    <row r="622">
      <c r="C622" s="253"/>
      <c r="I622" s="56"/>
    </row>
    <row r="623">
      <c r="C623" s="253"/>
      <c r="I623" s="56"/>
    </row>
    <row r="624">
      <c r="C624" s="253"/>
      <c r="I624" s="56"/>
    </row>
    <row r="625">
      <c r="C625" s="253"/>
      <c r="I625" s="56"/>
    </row>
    <row r="626">
      <c r="C626" s="253"/>
      <c r="I626" s="56"/>
    </row>
    <row r="627">
      <c r="C627" s="253"/>
      <c r="I627" s="56"/>
    </row>
    <row r="628">
      <c r="C628" s="253"/>
      <c r="I628" s="56"/>
    </row>
    <row r="629">
      <c r="C629" s="253"/>
      <c r="I629" s="56"/>
    </row>
    <row r="630">
      <c r="C630" s="253"/>
      <c r="I630" s="56"/>
    </row>
    <row r="631">
      <c r="C631" s="253"/>
      <c r="I631" s="56"/>
    </row>
    <row r="632">
      <c r="C632" s="253"/>
      <c r="I632" s="56"/>
    </row>
    <row r="633">
      <c r="C633" s="253"/>
      <c r="I633" s="56"/>
    </row>
    <row r="634">
      <c r="C634" s="253"/>
      <c r="I634" s="56"/>
    </row>
    <row r="635">
      <c r="C635" s="253"/>
      <c r="I635" s="56"/>
    </row>
    <row r="636">
      <c r="C636" s="253"/>
      <c r="I636" s="56"/>
    </row>
    <row r="637">
      <c r="C637" s="253"/>
      <c r="I637" s="56"/>
    </row>
    <row r="638">
      <c r="C638" s="253"/>
      <c r="I638" s="56"/>
    </row>
    <row r="639">
      <c r="C639" s="253"/>
      <c r="I639" s="56"/>
    </row>
    <row r="640">
      <c r="C640" s="253"/>
      <c r="I640" s="56"/>
    </row>
    <row r="641">
      <c r="C641" s="253"/>
      <c r="I641" s="56"/>
    </row>
    <row r="642">
      <c r="C642" s="253"/>
      <c r="I642" s="56"/>
    </row>
    <row r="643">
      <c r="C643" s="253"/>
      <c r="I643" s="56"/>
    </row>
    <row r="644">
      <c r="C644" s="253"/>
      <c r="I644" s="56"/>
    </row>
    <row r="645">
      <c r="C645" s="253"/>
      <c r="I645" s="56"/>
    </row>
    <row r="646">
      <c r="C646" s="253"/>
      <c r="I646" s="56"/>
    </row>
    <row r="647">
      <c r="C647" s="253"/>
      <c r="I647" s="56"/>
    </row>
    <row r="648">
      <c r="C648" s="253"/>
      <c r="I648" s="56"/>
    </row>
    <row r="649">
      <c r="C649" s="253"/>
      <c r="I649" s="56"/>
    </row>
    <row r="650">
      <c r="C650" s="253"/>
      <c r="I650" s="56"/>
    </row>
    <row r="651">
      <c r="C651" s="253"/>
      <c r="I651" s="56"/>
    </row>
    <row r="652">
      <c r="C652" s="253"/>
      <c r="I652" s="56"/>
    </row>
    <row r="653">
      <c r="C653" s="253"/>
      <c r="I653" s="56"/>
    </row>
    <row r="654">
      <c r="C654" s="253"/>
      <c r="I654" s="56"/>
    </row>
    <row r="655">
      <c r="C655" s="253"/>
      <c r="I655" s="56"/>
    </row>
    <row r="656">
      <c r="C656" s="253"/>
      <c r="I656" s="56"/>
    </row>
    <row r="657">
      <c r="C657" s="253"/>
      <c r="I657" s="56"/>
    </row>
    <row r="658">
      <c r="C658" s="253"/>
      <c r="I658" s="56"/>
    </row>
    <row r="659">
      <c r="C659" s="253"/>
      <c r="I659" s="56"/>
    </row>
    <row r="660">
      <c r="C660" s="253"/>
      <c r="I660" s="56"/>
    </row>
    <row r="661">
      <c r="C661" s="253"/>
      <c r="I661" s="56"/>
    </row>
    <row r="662">
      <c r="C662" s="253"/>
      <c r="I662" s="56"/>
    </row>
    <row r="663">
      <c r="C663" s="253"/>
      <c r="I663" s="56"/>
    </row>
    <row r="664">
      <c r="C664" s="253"/>
      <c r="I664" s="56"/>
    </row>
    <row r="665">
      <c r="C665" s="253"/>
      <c r="I665" s="56"/>
    </row>
    <row r="666">
      <c r="C666" s="253"/>
      <c r="I666" s="56"/>
    </row>
    <row r="667">
      <c r="C667" s="253"/>
      <c r="I667" s="56"/>
    </row>
    <row r="668">
      <c r="C668" s="253"/>
      <c r="I668" s="56"/>
    </row>
    <row r="669">
      <c r="C669" s="253"/>
      <c r="I669" s="56"/>
    </row>
    <row r="670">
      <c r="C670" s="253"/>
      <c r="I670" s="56"/>
    </row>
    <row r="671">
      <c r="C671" s="253"/>
      <c r="I671" s="56"/>
    </row>
    <row r="672">
      <c r="C672" s="253"/>
      <c r="I672" s="56"/>
    </row>
    <row r="673">
      <c r="C673" s="253"/>
      <c r="I673" s="56"/>
    </row>
    <row r="674">
      <c r="C674" s="253"/>
      <c r="I674" s="56"/>
    </row>
    <row r="675">
      <c r="C675" s="253"/>
      <c r="I675" s="56"/>
    </row>
    <row r="676">
      <c r="C676" s="253"/>
      <c r="I676" s="56"/>
    </row>
    <row r="677">
      <c r="C677" s="253"/>
      <c r="I677" s="56"/>
    </row>
    <row r="678">
      <c r="C678" s="253"/>
      <c r="I678" s="56"/>
    </row>
    <row r="679">
      <c r="C679" s="253"/>
      <c r="I679" s="56"/>
    </row>
    <row r="680">
      <c r="C680" s="253"/>
      <c r="I680" s="56"/>
    </row>
    <row r="681">
      <c r="C681" s="253"/>
      <c r="I681" s="56"/>
    </row>
    <row r="682">
      <c r="C682" s="253"/>
      <c r="I682" s="56"/>
    </row>
    <row r="683">
      <c r="C683" s="253"/>
      <c r="I683" s="56"/>
    </row>
    <row r="684">
      <c r="C684" s="253"/>
      <c r="I684" s="56"/>
    </row>
    <row r="685">
      <c r="C685" s="253"/>
      <c r="I685" s="56"/>
    </row>
    <row r="686">
      <c r="C686" s="253"/>
      <c r="I686" s="56"/>
    </row>
    <row r="687">
      <c r="C687" s="253"/>
      <c r="I687" s="56"/>
    </row>
    <row r="688">
      <c r="C688" s="253"/>
      <c r="I688" s="56"/>
    </row>
    <row r="689">
      <c r="C689" s="253"/>
      <c r="I689" s="56"/>
    </row>
    <row r="690">
      <c r="C690" s="253"/>
      <c r="I690" s="56"/>
    </row>
    <row r="691">
      <c r="C691" s="253"/>
      <c r="I691" s="56"/>
    </row>
    <row r="692">
      <c r="C692" s="253"/>
      <c r="I692" s="56"/>
    </row>
    <row r="693">
      <c r="C693" s="253"/>
      <c r="I693" s="56"/>
    </row>
    <row r="694">
      <c r="C694" s="253"/>
      <c r="I694" s="56"/>
    </row>
    <row r="695">
      <c r="C695" s="253"/>
      <c r="I695" s="56"/>
    </row>
    <row r="696">
      <c r="C696" s="253"/>
      <c r="I696" s="56"/>
    </row>
    <row r="697">
      <c r="C697" s="253"/>
      <c r="I697" s="56"/>
    </row>
    <row r="698">
      <c r="C698" s="253"/>
      <c r="I698" s="56"/>
    </row>
    <row r="699">
      <c r="C699" s="253"/>
      <c r="I699" s="56"/>
    </row>
    <row r="700">
      <c r="C700" s="253"/>
      <c r="I700" s="56"/>
    </row>
    <row r="701">
      <c r="C701" s="253"/>
      <c r="I701" s="56"/>
    </row>
    <row r="702">
      <c r="C702" s="253"/>
      <c r="I702" s="56"/>
    </row>
    <row r="703">
      <c r="C703" s="253"/>
      <c r="I703" s="56"/>
    </row>
    <row r="704">
      <c r="C704" s="253"/>
      <c r="I704" s="56"/>
    </row>
    <row r="705">
      <c r="C705" s="253"/>
      <c r="I705" s="56"/>
    </row>
    <row r="706">
      <c r="C706" s="253"/>
      <c r="I706" s="56"/>
    </row>
    <row r="707">
      <c r="C707" s="253"/>
      <c r="I707" s="56"/>
    </row>
    <row r="708">
      <c r="C708" s="253"/>
      <c r="I708" s="56"/>
    </row>
    <row r="709">
      <c r="C709" s="253"/>
      <c r="I709" s="56"/>
    </row>
    <row r="710">
      <c r="C710" s="253"/>
      <c r="I710" s="56"/>
    </row>
    <row r="711">
      <c r="C711" s="253"/>
      <c r="I711" s="56"/>
    </row>
    <row r="712">
      <c r="C712" s="253"/>
      <c r="I712" s="56"/>
    </row>
    <row r="713">
      <c r="C713" s="253"/>
      <c r="I713" s="56"/>
    </row>
    <row r="714">
      <c r="C714" s="253"/>
      <c r="I714" s="56"/>
    </row>
    <row r="715">
      <c r="C715" s="253"/>
      <c r="I715" s="56"/>
    </row>
    <row r="716">
      <c r="C716" s="253"/>
      <c r="I716" s="56"/>
    </row>
    <row r="717">
      <c r="C717" s="253"/>
      <c r="I717" s="56"/>
    </row>
    <row r="718">
      <c r="C718" s="253"/>
      <c r="I718" s="56"/>
    </row>
    <row r="719">
      <c r="C719" s="253"/>
      <c r="I719" s="56"/>
    </row>
    <row r="720">
      <c r="C720" s="253"/>
      <c r="I720" s="56"/>
    </row>
    <row r="721">
      <c r="C721" s="253"/>
      <c r="I721" s="56"/>
    </row>
    <row r="722">
      <c r="C722" s="253"/>
      <c r="I722" s="56"/>
    </row>
    <row r="723">
      <c r="C723" s="253"/>
      <c r="I723" s="56"/>
    </row>
    <row r="724">
      <c r="C724" s="253"/>
      <c r="I724" s="56"/>
    </row>
    <row r="725">
      <c r="C725" s="253"/>
      <c r="I725" s="56"/>
    </row>
    <row r="726">
      <c r="C726" s="253"/>
      <c r="I726" s="56"/>
    </row>
    <row r="727">
      <c r="C727" s="253"/>
      <c r="I727" s="56"/>
    </row>
    <row r="728">
      <c r="C728" s="253"/>
      <c r="I728" s="56"/>
    </row>
    <row r="729">
      <c r="C729" s="253"/>
      <c r="I729" s="56"/>
    </row>
    <row r="730">
      <c r="C730" s="253"/>
      <c r="I730" s="56"/>
    </row>
    <row r="731">
      <c r="C731" s="253"/>
      <c r="I731" s="56"/>
    </row>
    <row r="732">
      <c r="C732" s="253"/>
      <c r="I732" s="56"/>
    </row>
    <row r="733">
      <c r="C733" s="253"/>
      <c r="I733" s="56"/>
    </row>
    <row r="734">
      <c r="C734" s="253"/>
      <c r="I734" s="56"/>
    </row>
    <row r="735">
      <c r="C735" s="253"/>
      <c r="I735" s="56"/>
    </row>
    <row r="736">
      <c r="C736" s="253"/>
      <c r="I736" s="56"/>
    </row>
    <row r="737">
      <c r="C737" s="253"/>
      <c r="I737" s="56"/>
    </row>
    <row r="738">
      <c r="C738" s="253"/>
      <c r="I738" s="56"/>
    </row>
    <row r="739">
      <c r="C739" s="253"/>
      <c r="I739" s="56"/>
    </row>
    <row r="740">
      <c r="C740" s="253"/>
      <c r="I740" s="56"/>
    </row>
    <row r="741">
      <c r="C741" s="253"/>
      <c r="I741" s="56"/>
    </row>
    <row r="742">
      <c r="C742" s="253"/>
      <c r="I742" s="56"/>
    </row>
    <row r="743">
      <c r="C743" s="253"/>
      <c r="I743" s="56"/>
    </row>
    <row r="744">
      <c r="C744" s="253"/>
      <c r="I744" s="56"/>
    </row>
    <row r="745">
      <c r="C745" s="253"/>
      <c r="I745" s="56"/>
    </row>
    <row r="746">
      <c r="C746" s="253"/>
      <c r="I746" s="56"/>
    </row>
    <row r="747">
      <c r="C747" s="253"/>
      <c r="I747" s="56"/>
    </row>
    <row r="748">
      <c r="C748" s="253"/>
      <c r="I748" s="56"/>
    </row>
    <row r="749">
      <c r="C749" s="253"/>
      <c r="I749" s="56"/>
    </row>
    <row r="750">
      <c r="C750" s="253"/>
      <c r="I750" s="56"/>
    </row>
    <row r="751">
      <c r="C751" s="253"/>
      <c r="I751" s="56"/>
    </row>
    <row r="752">
      <c r="C752" s="253"/>
      <c r="I752" s="56"/>
    </row>
    <row r="753">
      <c r="C753" s="253"/>
      <c r="I753" s="56"/>
    </row>
    <row r="754">
      <c r="C754" s="253"/>
      <c r="I754" s="56"/>
    </row>
    <row r="755">
      <c r="C755" s="253"/>
      <c r="I755" s="56"/>
    </row>
    <row r="756">
      <c r="C756" s="253"/>
      <c r="I756" s="56"/>
    </row>
    <row r="757">
      <c r="C757" s="253"/>
      <c r="I757" s="56"/>
    </row>
    <row r="758">
      <c r="C758" s="253"/>
      <c r="I758" s="56"/>
    </row>
    <row r="759">
      <c r="C759" s="253"/>
      <c r="I759" s="56"/>
    </row>
    <row r="760">
      <c r="C760" s="253"/>
      <c r="I760" s="56"/>
    </row>
    <row r="761">
      <c r="C761" s="253"/>
      <c r="I761" s="56"/>
    </row>
    <row r="762">
      <c r="C762" s="253"/>
      <c r="I762" s="56"/>
    </row>
    <row r="763">
      <c r="C763" s="253"/>
      <c r="I763" s="56"/>
    </row>
    <row r="764">
      <c r="C764" s="253"/>
      <c r="I764" s="56"/>
    </row>
    <row r="765">
      <c r="C765" s="253"/>
      <c r="I765" s="56"/>
    </row>
    <row r="766">
      <c r="C766" s="253"/>
      <c r="I766" s="56"/>
    </row>
    <row r="767">
      <c r="C767" s="253"/>
      <c r="I767" s="56"/>
    </row>
    <row r="768">
      <c r="C768" s="253"/>
      <c r="I768" s="56"/>
    </row>
    <row r="769">
      <c r="C769" s="253"/>
      <c r="I769" s="56"/>
    </row>
    <row r="770">
      <c r="C770" s="253"/>
      <c r="I770" s="56"/>
    </row>
    <row r="771">
      <c r="C771" s="253"/>
      <c r="I771" s="56"/>
    </row>
    <row r="772">
      <c r="C772" s="253"/>
      <c r="I772" s="56"/>
    </row>
    <row r="773">
      <c r="C773" s="253"/>
      <c r="I773" s="56"/>
    </row>
    <row r="774">
      <c r="C774" s="253"/>
      <c r="I774" s="56"/>
    </row>
    <row r="775">
      <c r="C775" s="253"/>
      <c r="I775" s="56"/>
    </row>
    <row r="776">
      <c r="C776" s="253"/>
      <c r="I776" s="56"/>
    </row>
    <row r="777">
      <c r="C777" s="253"/>
      <c r="I777" s="56"/>
    </row>
    <row r="778">
      <c r="C778" s="253"/>
      <c r="I778" s="56"/>
    </row>
    <row r="779">
      <c r="C779" s="253"/>
      <c r="I779" s="56"/>
    </row>
    <row r="780">
      <c r="C780" s="253"/>
      <c r="I780" s="56"/>
    </row>
    <row r="781">
      <c r="C781" s="253"/>
      <c r="I781" s="56"/>
    </row>
    <row r="782">
      <c r="C782" s="253"/>
      <c r="I782" s="56"/>
    </row>
    <row r="783">
      <c r="C783" s="253"/>
      <c r="I783" s="56"/>
    </row>
    <row r="784">
      <c r="C784" s="253"/>
      <c r="I784" s="56"/>
    </row>
    <row r="785">
      <c r="C785" s="253"/>
      <c r="I785" s="56"/>
    </row>
    <row r="786">
      <c r="C786" s="253"/>
      <c r="I786" s="56"/>
    </row>
    <row r="787">
      <c r="C787" s="253"/>
      <c r="I787" s="56"/>
    </row>
    <row r="788">
      <c r="C788" s="253"/>
      <c r="I788" s="56"/>
    </row>
    <row r="789">
      <c r="C789" s="253"/>
      <c r="I789" s="56"/>
    </row>
    <row r="790">
      <c r="C790" s="253"/>
      <c r="I790" s="56"/>
    </row>
    <row r="791">
      <c r="C791" s="253"/>
      <c r="I791" s="56"/>
    </row>
    <row r="792">
      <c r="C792" s="253"/>
      <c r="I792" s="56"/>
    </row>
    <row r="793">
      <c r="C793" s="253"/>
      <c r="I793" s="56"/>
    </row>
    <row r="794">
      <c r="C794" s="253"/>
      <c r="I794" s="56"/>
    </row>
    <row r="795">
      <c r="C795" s="253"/>
      <c r="I795" s="56"/>
    </row>
    <row r="796">
      <c r="C796" s="253"/>
      <c r="I796" s="56"/>
    </row>
    <row r="797">
      <c r="C797" s="253"/>
      <c r="I797" s="56"/>
    </row>
    <row r="798">
      <c r="C798" s="253"/>
      <c r="I798" s="56"/>
    </row>
    <row r="799">
      <c r="C799" s="253"/>
      <c r="I799" s="56"/>
    </row>
    <row r="800">
      <c r="C800" s="253"/>
      <c r="I800" s="56"/>
    </row>
    <row r="801">
      <c r="C801" s="253"/>
      <c r="I801" s="56"/>
    </row>
    <row r="802">
      <c r="C802" s="253"/>
      <c r="I802" s="56"/>
    </row>
    <row r="803">
      <c r="C803" s="253"/>
      <c r="I803" s="56"/>
    </row>
    <row r="804">
      <c r="C804" s="253"/>
      <c r="I804" s="56"/>
    </row>
    <row r="805">
      <c r="C805" s="253"/>
      <c r="I805" s="56"/>
    </row>
    <row r="806">
      <c r="C806" s="253"/>
      <c r="I806" s="56"/>
    </row>
    <row r="807">
      <c r="C807" s="253"/>
      <c r="I807" s="56"/>
    </row>
    <row r="808">
      <c r="C808" s="253"/>
      <c r="I808" s="56"/>
    </row>
    <row r="809">
      <c r="C809" s="253"/>
      <c r="I809" s="56"/>
    </row>
    <row r="810">
      <c r="C810" s="253"/>
      <c r="I810" s="56"/>
    </row>
    <row r="811">
      <c r="C811" s="253"/>
      <c r="I811" s="56"/>
    </row>
    <row r="812">
      <c r="C812" s="253"/>
      <c r="I812" s="56"/>
    </row>
    <row r="813">
      <c r="C813" s="253"/>
      <c r="I813" s="56"/>
    </row>
    <row r="814">
      <c r="C814" s="253"/>
      <c r="I814" s="56"/>
    </row>
    <row r="815">
      <c r="C815" s="253"/>
      <c r="I815" s="56"/>
    </row>
    <row r="816">
      <c r="C816" s="253"/>
      <c r="I816" s="56"/>
    </row>
    <row r="817">
      <c r="C817" s="253"/>
      <c r="I817" s="56"/>
    </row>
    <row r="818">
      <c r="C818" s="253"/>
      <c r="I818" s="56"/>
    </row>
    <row r="819">
      <c r="C819" s="253"/>
      <c r="I819" s="56"/>
    </row>
    <row r="820">
      <c r="C820" s="253"/>
      <c r="I820" s="56"/>
    </row>
    <row r="821">
      <c r="C821" s="253"/>
      <c r="I821" s="56"/>
    </row>
    <row r="822">
      <c r="C822" s="253"/>
      <c r="I822" s="56"/>
    </row>
    <row r="823">
      <c r="C823" s="253"/>
      <c r="I823" s="56"/>
    </row>
    <row r="824">
      <c r="C824" s="253"/>
      <c r="I824" s="56"/>
    </row>
    <row r="825">
      <c r="C825" s="253"/>
      <c r="I825" s="56"/>
    </row>
    <row r="826">
      <c r="C826" s="253"/>
      <c r="I826" s="56"/>
    </row>
    <row r="827">
      <c r="C827" s="253"/>
      <c r="I827" s="56"/>
    </row>
    <row r="828">
      <c r="C828" s="253"/>
      <c r="I828" s="56"/>
    </row>
    <row r="829">
      <c r="C829" s="253"/>
      <c r="I829" s="56"/>
    </row>
    <row r="830">
      <c r="C830" s="253"/>
      <c r="I830" s="56"/>
    </row>
    <row r="831">
      <c r="C831" s="253"/>
      <c r="I831" s="56"/>
    </row>
    <row r="832">
      <c r="C832" s="253"/>
      <c r="I832" s="56"/>
    </row>
    <row r="833">
      <c r="C833" s="253"/>
      <c r="I833" s="56"/>
    </row>
    <row r="834">
      <c r="C834" s="253"/>
      <c r="I834" s="56"/>
    </row>
    <row r="835">
      <c r="C835" s="253"/>
      <c r="I835" s="56"/>
    </row>
    <row r="836">
      <c r="C836" s="253"/>
      <c r="I836" s="56"/>
    </row>
    <row r="837">
      <c r="C837" s="253"/>
      <c r="I837" s="56"/>
    </row>
    <row r="838">
      <c r="C838" s="253"/>
      <c r="I838" s="56"/>
    </row>
    <row r="839">
      <c r="C839" s="253"/>
      <c r="I839" s="56"/>
    </row>
    <row r="840">
      <c r="C840" s="253"/>
      <c r="I840" s="56"/>
    </row>
    <row r="841">
      <c r="C841" s="253"/>
      <c r="I841" s="56"/>
    </row>
    <row r="842">
      <c r="C842" s="253"/>
      <c r="I842" s="56"/>
    </row>
    <row r="843">
      <c r="C843" s="253"/>
      <c r="I843" s="56"/>
    </row>
    <row r="844">
      <c r="C844" s="253"/>
      <c r="I844" s="56"/>
    </row>
    <row r="845">
      <c r="C845" s="253"/>
      <c r="I845" s="56"/>
    </row>
    <row r="846">
      <c r="C846" s="253"/>
      <c r="I846" s="56"/>
    </row>
    <row r="847">
      <c r="C847" s="253"/>
      <c r="I847" s="56"/>
    </row>
    <row r="848">
      <c r="C848" s="253"/>
      <c r="I848" s="56"/>
    </row>
    <row r="849">
      <c r="C849" s="253"/>
      <c r="I849" s="56"/>
    </row>
    <row r="850">
      <c r="C850" s="253"/>
      <c r="I850" s="56"/>
    </row>
    <row r="851">
      <c r="C851" s="253"/>
      <c r="I851" s="56"/>
    </row>
    <row r="852">
      <c r="C852" s="253"/>
      <c r="I852" s="56"/>
    </row>
    <row r="853">
      <c r="C853" s="253"/>
      <c r="I853" s="56"/>
    </row>
    <row r="854">
      <c r="C854" s="253"/>
      <c r="I854" s="56"/>
    </row>
    <row r="855">
      <c r="C855" s="253"/>
      <c r="I855" s="56"/>
    </row>
    <row r="856">
      <c r="C856" s="253"/>
      <c r="I856" s="56"/>
    </row>
    <row r="857">
      <c r="C857" s="253"/>
      <c r="I857" s="56"/>
    </row>
    <row r="858">
      <c r="C858" s="253"/>
      <c r="I858" s="56"/>
    </row>
    <row r="859">
      <c r="C859" s="253"/>
      <c r="I859" s="56"/>
    </row>
    <row r="860">
      <c r="C860" s="253"/>
      <c r="I860" s="56"/>
    </row>
    <row r="861">
      <c r="C861" s="253"/>
      <c r="I861" s="56"/>
    </row>
    <row r="862">
      <c r="C862" s="253"/>
      <c r="I862" s="56"/>
    </row>
    <row r="863">
      <c r="C863" s="253"/>
      <c r="I863" s="56"/>
    </row>
    <row r="864">
      <c r="C864" s="253"/>
      <c r="I864" s="56"/>
    </row>
    <row r="865">
      <c r="C865" s="253"/>
      <c r="I865" s="56"/>
    </row>
    <row r="866">
      <c r="C866" s="253"/>
      <c r="I866" s="56"/>
    </row>
    <row r="867">
      <c r="C867" s="253"/>
      <c r="I867" s="56"/>
    </row>
    <row r="868">
      <c r="C868" s="253"/>
      <c r="I868" s="56"/>
    </row>
    <row r="869">
      <c r="C869" s="253"/>
      <c r="I869" s="56"/>
    </row>
    <row r="870">
      <c r="C870" s="253"/>
      <c r="I870" s="56"/>
    </row>
    <row r="871">
      <c r="C871" s="253"/>
      <c r="I871" s="56"/>
    </row>
    <row r="872">
      <c r="C872" s="253"/>
      <c r="I872" s="56"/>
    </row>
    <row r="873">
      <c r="C873" s="253"/>
      <c r="I873" s="56"/>
    </row>
    <row r="874">
      <c r="C874" s="253"/>
      <c r="I874" s="56"/>
    </row>
    <row r="875">
      <c r="C875" s="253"/>
      <c r="I875" s="56"/>
    </row>
    <row r="876">
      <c r="C876" s="253"/>
      <c r="I876" s="56"/>
    </row>
    <row r="877">
      <c r="C877" s="253"/>
      <c r="I877" s="56"/>
    </row>
    <row r="878">
      <c r="C878" s="253"/>
      <c r="I878" s="56"/>
    </row>
    <row r="879">
      <c r="C879" s="253"/>
      <c r="I879" s="56"/>
    </row>
    <row r="880">
      <c r="C880" s="253"/>
      <c r="I880" s="56"/>
    </row>
    <row r="881">
      <c r="C881" s="253"/>
      <c r="I881" s="56"/>
    </row>
    <row r="882">
      <c r="C882" s="253"/>
      <c r="I882" s="56"/>
    </row>
    <row r="883">
      <c r="C883" s="253"/>
      <c r="I883" s="56"/>
    </row>
    <row r="884">
      <c r="C884" s="253"/>
      <c r="I884" s="56"/>
    </row>
    <row r="885">
      <c r="C885" s="253"/>
      <c r="I885" s="56"/>
    </row>
    <row r="886">
      <c r="C886" s="253"/>
      <c r="I886" s="56"/>
    </row>
    <row r="887">
      <c r="C887" s="253"/>
      <c r="I887" s="56"/>
    </row>
    <row r="888">
      <c r="C888" s="253"/>
      <c r="I888" s="56"/>
    </row>
    <row r="889">
      <c r="C889" s="253"/>
      <c r="I889" s="56"/>
    </row>
    <row r="890">
      <c r="C890" s="253"/>
      <c r="I890" s="56"/>
    </row>
    <row r="891">
      <c r="C891" s="253"/>
      <c r="I891" s="56"/>
    </row>
    <row r="892">
      <c r="C892" s="253"/>
      <c r="I892" s="56"/>
    </row>
    <row r="893">
      <c r="C893" s="253"/>
      <c r="I893" s="56"/>
    </row>
    <row r="894">
      <c r="C894" s="253"/>
      <c r="I894" s="56"/>
    </row>
    <row r="895">
      <c r="C895" s="253"/>
      <c r="I895" s="56"/>
    </row>
    <row r="896">
      <c r="C896" s="253"/>
      <c r="I896" s="56"/>
    </row>
    <row r="897">
      <c r="C897" s="253"/>
      <c r="I897" s="56"/>
    </row>
    <row r="898">
      <c r="C898" s="253"/>
      <c r="I898" s="56"/>
    </row>
    <row r="899">
      <c r="C899" s="253"/>
      <c r="I899" s="56"/>
    </row>
    <row r="900">
      <c r="C900" s="253"/>
      <c r="I900" s="56"/>
    </row>
    <row r="901">
      <c r="C901" s="253"/>
      <c r="I901" s="56"/>
    </row>
    <row r="902">
      <c r="C902" s="253"/>
      <c r="I902" s="56"/>
    </row>
    <row r="903">
      <c r="C903" s="253"/>
      <c r="I903" s="56"/>
    </row>
    <row r="904">
      <c r="C904" s="253"/>
      <c r="I904" s="56"/>
    </row>
    <row r="905">
      <c r="C905" s="253"/>
      <c r="I905" s="56"/>
    </row>
    <row r="906">
      <c r="C906" s="253"/>
      <c r="I906" s="56"/>
    </row>
    <row r="907">
      <c r="C907" s="253"/>
      <c r="I907" s="56"/>
    </row>
    <row r="908">
      <c r="C908" s="253"/>
      <c r="I908" s="56"/>
    </row>
    <row r="909">
      <c r="C909" s="253"/>
      <c r="I909" s="56"/>
    </row>
    <row r="910">
      <c r="C910" s="253"/>
      <c r="I910" s="56"/>
    </row>
    <row r="911">
      <c r="C911" s="253"/>
      <c r="I911" s="56"/>
    </row>
    <row r="912">
      <c r="C912" s="253"/>
      <c r="I912" s="56"/>
    </row>
    <row r="913">
      <c r="C913" s="253"/>
      <c r="I913" s="56"/>
    </row>
    <row r="914">
      <c r="C914" s="253"/>
      <c r="I914" s="56"/>
    </row>
    <row r="915">
      <c r="C915" s="253"/>
      <c r="I915" s="56"/>
    </row>
    <row r="916">
      <c r="C916" s="253"/>
      <c r="I916" s="56"/>
    </row>
    <row r="917">
      <c r="C917" s="253"/>
      <c r="I917" s="56"/>
    </row>
    <row r="918">
      <c r="C918" s="253"/>
      <c r="I918" s="56"/>
    </row>
    <row r="919">
      <c r="C919" s="253"/>
      <c r="I919" s="56"/>
    </row>
    <row r="920">
      <c r="C920" s="253"/>
      <c r="I920" s="56"/>
    </row>
    <row r="921">
      <c r="C921" s="253"/>
      <c r="I921" s="56"/>
    </row>
    <row r="922">
      <c r="C922" s="253"/>
      <c r="I922" s="56"/>
    </row>
    <row r="923">
      <c r="C923" s="253"/>
      <c r="I923" s="56"/>
    </row>
    <row r="924">
      <c r="C924" s="253"/>
      <c r="I924" s="56"/>
    </row>
    <row r="925">
      <c r="C925" s="253"/>
      <c r="I925" s="56"/>
    </row>
    <row r="926">
      <c r="C926" s="253"/>
      <c r="I926" s="56"/>
    </row>
    <row r="927">
      <c r="C927" s="253"/>
      <c r="I927" s="56"/>
    </row>
    <row r="928">
      <c r="C928" s="253"/>
      <c r="I928" s="56"/>
    </row>
    <row r="929">
      <c r="C929" s="253"/>
      <c r="I929" s="56"/>
    </row>
    <row r="930">
      <c r="C930" s="253"/>
      <c r="I930" s="56"/>
    </row>
    <row r="931">
      <c r="C931" s="253"/>
      <c r="I931" s="56"/>
    </row>
    <row r="932">
      <c r="C932" s="253"/>
      <c r="I932" s="56"/>
    </row>
    <row r="933">
      <c r="C933" s="253"/>
      <c r="I933" s="56"/>
    </row>
    <row r="934">
      <c r="C934" s="253"/>
      <c r="I934" s="56"/>
    </row>
    <row r="935">
      <c r="C935" s="253"/>
      <c r="I935" s="56"/>
    </row>
    <row r="936">
      <c r="C936" s="253"/>
      <c r="I936" s="56"/>
    </row>
    <row r="937">
      <c r="C937" s="253"/>
      <c r="I937" s="56"/>
    </row>
    <row r="938">
      <c r="C938" s="253"/>
      <c r="I938" s="56"/>
    </row>
    <row r="939">
      <c r="C939" s="253"/>
      <c r="I939" s="56"/>
    </row>
    <row r="940">
      <c r="C940" s="253"/>
      <c r="I940" s="56"/>
    </row>
    <row r="941">
      <c r="C941" s="253"/>
      <c r="I941" s="56"/>
    </row>
    <row r="942">
      <c r="C942" s="253"/>
      <c r="I942" s="56"/>
    </row>
    <row r="943">
      <c r="C943" s="253"/>
      <c r="I943" s="56"/>
    </row>
    <row r="944">
      <c r="C944" s="253"/>
      <c r="I944" s="56"/>
    </row>
    <row r="945">
      <c r="C945" s="253"/>
      <c r="I945" s="56"/>
    </row>
    <row r="946">
      <c r="C946" s="253"/>
      <c r="I946" s="56"/>
    </row>
    <row r="947">
      <c r="C947" s="253"/>
      <c r="I947" s="56"/>
    </row>
    <row r="948">
      <c r="C948" s="253"/>
      <c r="I948" s="56"/>
    </row>
    <row r="949">
      <c r="C949" s="253"/>
      <c r="I949" s="56"/>
    </row>
    <row r="950">
      <c r="C950" s="253"/>
      <c r="I950" s="56"/>
    </row>
    <row r="951">
      <c r="C951" s="253"/>
      <c r="I951" s="56"/>
    </row>
    <row r="952">
      <c r="C952" s="253"/>
      <c r="I952" s="56"/>
    </row>
    <row r="953">
      <c r="C953" s="253"/>
      <c r="I953" s="56"/>
    </row>
    <row r="954">
      <c r="C954" s="253"/>
      <c r="I954" s="56"/>
    </row>
    <row r="955">
      <c r="C955" s="253"/>
      <c r="I955" s="56"/>
    </row>
    <row r="956">
      <c r="C956" s="253"/>
      <c r="I956" s="56"/>
    </row>
    <row r="957">
      <c r="C957" s="253"/>
      <c r="I957" s="56"/>
    </row>
    <row r="958">
      <c r="C958" s="253"/>
      <c r="I958" s="56"/>
    </row>
    <row r="959">
      <c r="C959" s="253"/>
      <c r="I959" s="56"/>
    </row>
    <row r="960">
      <c r="C960" s="253"/>
      <c r="I960" s="56"/>
    </row>
    <row r="961">
      <c r="C961" s="253"/>
      <c r="I961" s="56"/>
    </row>
    <row r="962">
      <c r="C962" s="253"/>
      <c r="I962" s="56"/>
    </row>
    <row r="963">
      <c r="C963" s="253"/>
      <c r="I963" s="56"/>
    </row>
    <row r="964">
      <c r="C964" s="253"/>
      <c r="I964" s="56"/>
    </row>
    <row r="965">
      <c r="C965" s="253"/>
      <c r="I965" s="56"/>
    </row>
    <row r="966">
      <c r="C966" s="253"/>
      <c r="I966" s="56"/>
    </row>
    <row r="967">
      <c r="C967" s="253"/>
      <c r="I967" s="56"/>
    </row>
    <row r="968">
      <c r="C968" s="253"/>
      <c r="I968" s="56"/>
    </row>
    <row r="969">
      <c r="C969" s="253"/>
      <c r="I969" s="56"/>
    </row>
    <row r="970">
      <c r="C970" s="253"/>
      <c r="I970" s="56"/>
    </row>
    <row r="971">
      <c r="C971" s="253"/>
      <c r="I971" s="56"/>
    </row>
    <row r="972">
      <c r="C972" s="253"/>
      <c r="I972" s="56"/>
    </row>
    <row r="973">
      <c r="C973" s="253"/>
      <c r="I973" s="56"/>
    </row>
    <row r="974">
      <c r="C974" s="253"/>
      <c r="I974" s="56"/>
    </row>
    <row r="975">
      <c r="C975" s="253"/>
      <c r="I975" s="56"/>
    </row>
    <row r="976">
      <c r="C976" s="253"/>
      <c r="I976" s="56"/>
    </row>
    <row r="977">
      <c r="C977" s="253"/>
      <c r="I977" s="56"/>
    </row>
    <row r="978">
      <c r="C978" s="253"/>
      <c r="I978" s="56"/>
    </row>
    <row r="979">
      <c r="C979" s="253"/>
      <c r="I979" s="56"/>
    </row>
    <row r="980">
      <c r="C980" s="253"/>
      <c r="I980" s="56"/>
    </row>
    <row r="981">
      <c r="C981" s="253"/>
      <c r="I981" s="56"/>
    </row>
    <row r="982">
      <c r="C982" s="253"/>
      <c r="I982" s="56"/>
    </row>
    <row r="983">
      <c r="C983" s="253"/>
      <c r="I983" s="56"/>
    </row>
    <row r="984">
      <c r="C984" s="253"/>
      <c r="I984" s="56"/>
    </row>
    <row r="985">
      <c r="C985" s="253"/>
      <c r="I985" s="56"/>
    </row>
    <row r="986">
      <c r="C986" s="253"/>
      <c r="I986" s="56"/>
    </row>
    <row r="987">
      <c r="C987" s="253"/>
      <c r="I987" s="56"/>
    </row>
    <row r="988">
      <c r="C988" s="253"/>
      <c r="I988" s="56"/>
    </row>
    <row r="989">
      <c r="C989" s="253"/>
      <c r="I989" s="56"/>
    </row>
    <row r="990">
      <c r="C990" s="253"/>
      <c r="I990" s="56"/>
    </row>
    <row r="991">
      <c r="C991" s="253"/>
      <c r="I991" s="56"/>
    </row>
    <row r="992">
      <c r="C992" s="253"/>
      <c r="I992" s="56"/>
    </row>
    <row r="993">
      <c r="C993" s="253"/>
      <c r="I993" s="56"/>
    </row>
    <row r="994">
      <c r="C994" s="253"/>
      <c r="I994" s="56"/>
    </row>
    <row r="995">
      <c r="C995" s="253"/>
      <c r="I995" s="56"/>
    </row>
    <row r="996">
      <c r="C996" s="253"/>
      <c r="I996" s="56"/>
    </row>
    <row r="997">
      <c r="C997" s="253"/>
      <c r="I997" s="56"/>
    </row>
    <row r="998">
      <c r="C998" s="253"/>
      <c r="I998" s="56"/>
    </row>
    <row r="999">
      <c r="C999" s="253"/>
      <c r="I999" s="56"/>
    </row>
    <row r="1000">
      <c r="C1000" s="253"/>
      <c r="I1000" s="56"/>
    </row>
    <row r="1001">
      <c r="C1001" s="253"/>
      <c r="I1001" s="56"/>
    </row>
    <row r="1002">
      <c r="C1002" s="253"/>
      <c r="I1002" s="56"/>
    </row>
    <row r="1003">
      <c r="C1003" s="253"/>
      <c r="I1003" s="56"/>
    </row>
    <row r="1004">
      <c r="C1004" s="253"/>
      <c r="I1004" s="56"/>
    </row>
  </sheetData>
  <hyperlinks>
    <hyperlink r:id="rId4" ref="B2"/>
    <hyperlink r:id="rId5" ref="D2"/>
    <hyperlink r:id="rId6" ref="B3"/>
    <hyperlink r:id="rId7" ref="D3"/>
    <hyperlink r:id="rId8" ref="G3"/>
    <hyperlink r:id="rId9" ref="B4"/>
    <hyperlink r:id="rId10" ref="D4"/>
    <hyperlink r:id="rId11" ref="B5"/>
    <hyperlink r:id="rId12" ref="D5"/>
    <hyperlink r:id="rId13" ref="G5"/>
    <hyperlink r:id="rId14" ref="B6"/>
    <hyperlink r:id="rId15" ref="D6"/>
    <hyperlink r:id="rId16" ref="B7"/>
    <hyperlink r:id="rId17" ref="D7"/>
    <hyperlink r:id="rId18" ref="B8"/>
    <hyperlink r:id="rId19" ref="D8"/>
    <hyperlink r:id="rId20" ref="B9"/>
    <hyperlink r:id="rId21" ref="D9"/>
    <hyperlink r:id="rId22" ref="G9"/>
    <hyperlink r:id="rId23" ref="B10"/>
    <hyperlink r:id="rId24" ref="D10"/>
    <hyperlink r:id="rId25" ref="B11"/>
    <hyperlink r:id="rId26" ref="D11"/>
    <hyperlink r:id="rId27" ref="B12"/>
    <hyperlink r:id="rId28" ref="D12"/>
    <hyperlink r:id="rId29" ref="B13"/>
    <hyperlink r:id="rId30" ref="D13"/>
    <hyperlink r:id="rId31" ref="B14"/>
    <hyperlink r:id="rId32" ref="D14"/>
    <hyperlink r:id="rId33" ref="B15"/>
    <hyperlink r:id="rId34" ref="D15"/>
    <hyperlink r:id="rId35" ref="B16"/>
    <hyperlink r:id="rId36" ref="D16"/>
    <hyperlink r:id="rId37" ref="B17"/>
    <hyperlink r:id="rId38" ref="D17"/>
    <hyperlink r:id="rId39" ref="B18"/>
    <hyperlink r:id="rId40" ref="D18"/>
    <hyperlink r:id="rId41" ref="B19"/>
    <hyperlink r:id="rId42" ref="D19"/>
    <hyperlink r:id="rId43" ref="B20"/>
    <hyperlink r:id="rId44" ref="D20"/>
  </hyperlinks>
  <drawing r:id="rId45"/>
  <legacyDrawing r:id="rId46"/>
  <tableParts count="1">
    <tablePart r:id="rId48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2.38"/>
    <col customWidth="1" min="5" max="5" width="14.38"/>
  </cols>
  <sheetData>
    <row r="1" ht="22.5" customHeight="1">
      <c r="A1" s="370" t="s">
        <v>518</v>
      </c>
      <c r="B1" s="370" t="s">
        <v>1094</v>
      </c>
      <c r="C1" s="371" t="s">
        <v>1095</v>
      </c>
      <c r="D1" s="370" t="s">
        <v>1096</v>
      </c>
      <c r="E1" s="372" t="s">
        <v>975</v>
      </c>
      <c r="F1" s="373" t="s">
        <v>909</v>
      </c>
    </row>
    <row r="2" ht="22.5" customHeight="1">
      <c r="A2" s="336" t="s">
        <v>1097</v>
      </c>
      <c r="B2" s="336" t="s">
        <v>1098</v>
      </c>
      <c r="C2" s="349" t="s">
        <v>1099</v>
      </c>
      <c r="D2" s="349" t="s">
        <v>1100</v>
      </c>
      <c r="E2" s="350">
        <v>3900000.0</v>
      </c>
      <c r="F2" s="374"/>
    </row>
    <row r="3" ht="22.5" customHeight="1">
      <c r="A3" s="336" t="s">
        <v>1101</v>
      </c>
      <c r="B3" s="336" t="s">
        <v>1102</v>
      </c>
      <c r="C3" s="349" t="s">
        <v>1103</v>
      </c>
      <c r="D3" s="349" t="s">
        <v>1104</v>
      </c>
      <c r="E3" s="350">
        <v>2300000.0</v>
      </c>
      <c r="F3" s="374"/>
    </row>
    <row r="4" ht="22.5" customHeight="1">
      <c r="A4" s="336" t="s">
        <v>1105</v>
      </c>
      <c r="B4" s="336" t="s">
        <v>1102</v>
      </c>
      <c r="C4" s="349" t="s">
        <v>1106</v>
      </c>
      <c r="D4" s="354" t="s">
        <v>1107</v>
      </c>
      <c r="E4" s="350">
        <v>1900000.0</v>
      </c>
      <c r="F4" s="374"/>
    </row>
    <row r="5" ht="22.5" customHeight="1">
      <c r="A5" s="361" t="s">
        <v>1108</v>
      </c>
      <c r="B5" s="361" t="s">
        <v>1109</v>
      </c>
      <c r="C5" s="362" t="s">
        <v>1110</v>
      </c>
      <c r="D5" s="362" t="s">
        <v>1111</v>
      </c>
      <c r="E5" s="363">
        <v>1400000.0</v>
      </c>
      <c r="F5" s="374"/>
    </row>
    <row r="6" ht="22.5" customHeight="1">
      <c r="A6" s="336" t="s">
        <v>1112</v>
      </c>
      <c r="B6" s="336" t="s">
        <v>1113</v>
      </c>
      <c r="C6" s="349" t="s">
        <v>1114</v>
      </c>
      <c r="D6" s="349" t="s">
        <v>1115</v>
      </c>
      <c r="E6" s="350">
        <v>1200000.0</v>
      </c>
      <c r="F6" s="365" t="s">
        <v>1116</v>
      </c>
    </row>
    <row r="7" ht="22.5" customHeight="1">
      <c r="A7" s="336" t="s">
        <v>1117</v>
      </c>
      <c r="B7" s="336" t="s">
        <v>1118</v>
      </c>
      <c r="C7" s="354" t="s">
        <v>1119</v>
      </c>
      <c r="D7" s="354" t="s">
        <v>1120</v>
      </c>
      <c r="E7" s="350">
        <v>940500.0</v>
      </c>
      <c r="F7" s="374"/>
    </row>
    <row r="8" ht="22.5" customHeight="1">
      <c r="A8" s="336" t="s">
        <v>1121</v>
      </c>
      <c r="B8" s="336" t="s">
        <v>1122</v>
      </c>
      <c r="C8" s="354" t="s">
        <v>1123</v>
      </c>
      <c r="D8" s="354" t="s">
        <v>1124</v>
      </c>
      <c r="E8" s="350">
        <v>835100.0</v>
      </c>
      <c r="F8" s="365" t="s">
        <v>1125</v>
      </c>
    </row>
    <row r="9" ht="22.5" customHeight="1">
      <c r="A9" s="336" t="s">
        <v>1126</v>
      </c>
      <c r="B9" s="336" t="s">
        <v>1127</v>
      </c>
      <c r="C9" s="349" t="s">
        <v>1128</v>
      </c>
      <c r="D9" s="349" t="s">
        <v>1129</v>
      </c>
      <c r="E9" s="350">
        <v>642300.0</v>
      </c>
      <c r="F9" s="374"/>
    </row>
    <row r="10" ht="22.5" customHeight="1">
      <c r="A10" s="336" t="s">
        <v>1130</v>
      </c>
      <c r="B10" s="336" t="s">
        <v>1118</v>
      </c>
      <c r="C10" s="349" t="s">
        <v>1131</v>
      </c>
      <c r="D10" s="349" t="s">
        <v>1132</v>
      </c>
      <c r="E10" s="350">
        <v>621400.0</v>
      </c>
      <c r="F10" s="374"/>
    </row>
    <row r="11" ht="22.5" customHeight="1">
      <c r="A11" s="336" t="s">
        <v>1133</v>
      </c>
      <c r="B11" s="336" t="s">
        <v>1134</v>
      </c>
      <c r="C11" s="349" t="s">
        <v>1135</v>
      </c>
      <c r="D11" s="349" t="s">
        <v>1136</v>
      </c>
      <c r="E11" s="350">
        <v>600200.0</v>
      </c>
      <c r="F11" s="374"/>
    </row>
    <row r="12" ht="22.5" customHeight="1">
      <c r="A12" s="336" t="s">
        <v>1137</v>
      </c>
      <c r="B12" s="336" t="s">
        <v>1122</v>
      </c>
      <c r="C12" s="349" t="s">
        <v>1138</v>
      </c>
      <c r="D12" s="349" t="s">
        <v>1139</v>
      </c>
      <c r="E12" s="350">
        <v>502400.0</v>
      </c>
      <c r="F12" s="374"/>
    </row>
    <row r="13" ht="22.5" customHeight="1">
      <c r="A13" s="336" t="s">
        <v>1140</v>
      </c>
      <c r="B13" s="336" t="s">
        <v>1127</v>
      </c>
      <c r="C13" s="349" t="s">
        <v>1141</v>
      </c>
      <c r="D13" s="349" t="s">
        <v>1142</v>
      </c>
      <c r="E13" s="350">
        <v>253300.0</v>
      </c>
      <c r="F13" s="374"/>
    </row>
    <row r="14" ht="22.5" customHeight="1">
      <c r="A14" s="336" t="s">
        <v>1143</v>
      </c>
      <c r="B14" s="336" t="s">
        <v>1144</v>
      </c>
      <c r="C14" s="349" t="s">
        <v>1145</v>
      </c>
      <c r="D14" s="349" t="s">
        <v>1146</v>
      </c>
      <c r="E14" s="350">
        <v>240200.0</v>
      </c>
      <c r="F14" s="365" t="s">
        <v>1147</v>
      </c>
    </row>
    <row r="15" ht="22.5" customHeight="1">
      <c r="A15" s="361" t="s">
        <v>1148</v>
      </c>
      <c r="B15" s="361" t="s">
        <v>1149</v>
      </c>
      <c r="C15" s="362" t="s">
        <v>1150</v>
      </c>
      <c r="D15" s="362" t="s">
        <v>1151</v>
      </c>
      <c r="E15" s="363">
        <v>219900.0</v>
      </c>
      <c r="F15" s="374"/>
    </row>
    <row r="16" ht="22.5" customHeight="1">
      <c r="A16" s="361" t="s">
        <v>1152</v>
      </c>
      <c r="B16" s="361" t="s">
        <v>1153</v>
      </c>
      <c r="C16" s="362" t="s">
        <v>1154</v>
      </c>
      <c r="D16" s="362" t="s">
        <v>1155</v>
      </c>
      <c r="E16" s="363">
        <v>177000.0</v>
      </c>
      <c r="F16" s="374"/>
    </row>
    <row r="17" ht="22.5" customHeight="1">
      <c r="A17" s="361" t="s">
        <v>1156</v>
      </c>
      <c r="B17" s="361" t="s">
        <v>1157</v>
      </c>
      <c r="C17" s="362" t="s">
        <v>1158</v>
      </c>
      <c r="D17" s="362" t="s">
        <v>1159</v>
      </c>
      <c r="E17" s="363">
        <v>110400.0</v>
      </c>
      <c r="F17" s="374"/>
    </row>
    <row r="18" ht="22.5" customHeight="1">
      <c r="A18" s="361" t="s">
        <v>1160</v>
      </c>
      <c r="B18" s="361" t="s">
        <v>1161</v>
      </c>
      <c r="C18" s="362" t="s">
        <v>1162</v>
      </c>
      <c r="D18" s="362" t="s">
        <v>1163</v>
      </c>
      <c r="E18" s="363">
        <v>104300.0</v>
      </c>
      <c r="F18" s="374"/>
    </row>
    <row r="19" ht="22.5" customHeight="1">
      <c r="A19" s="336" t="s">
        <v>1090</v>
      </c>
      <c r="B19" s="336" t="s">
        <v>1164</v>
      </c>
      <c r="C19" s="349" t="s">
        <v>1165</v>
      </c>
      <c r="D19" s="349" t="s">
        <v>1166</v>
      </c>
      <c r="E19" s="350">
        <v>96400.0</v>
      </c>
      <c r="F19" s="374"/>
    </row>
    <row r="20" ht="22.5" customHeight="1">
      <c r="A20" s="361" t="s">
        <v>1167</v>
      </c>
      <c r="B20" s="361" t="s">
        <v>1168</v>
      </c>
      <c r="C20" s="362" t="s">
        <v>1169</v>
      </c>
      <c r="D20" s="362" t="s">
        <v>1170</v>
      </c>
      <c r="E20" s="363">
        <v>84100.0</v>
      </c>
      <c r="F20" s="374"/>
    </row>
    <row r="21" ht="22.5" customHeight="1">
      <c r="A21" s="361" t="s">
        <v>1171</v>
      </c>
      <c r="B21" s="361" t="s">
        <v>1172</v>
      </c>
      <c r="C21" s="362" t="s">
        <v>1173</v>
      </c>
      <c r="D21" s="362" t="s">
        <v>1174</v>
      </c>
      <c r="E21" s="363">
        <v>71500.0</v>
      </c>
      <c r="F21" s="374"/>
    </row>
    <row r="22" ht="22.5" customHeight="1">
      <c r="A22" s="361" t="s">
        <v>1175</v>
      </c>
      <c r="B22" s="361" t="s">
        <v>1176</v>
      </c>
      <c r="C22" s="362" t="s">
        <v>1177</v>
      </c>
      <c r="D22" s="362" t="s">
        <v>1178</v>
      </c>
      <c r="E22" s="363">
        <v>61100.0</v>
      </c>
      <c r="F22" s="374"/>
    </row>
    <row r="23" ht="22.5" customHeight="1">
      <c r="A23" s="361" t="s">
        <v>1179</v>
      </c>
      <c r="B23" s="361" t="s">
        <v>1153</v>
      </c>
      <c r="C23" s="362" t="s">
        <v>1180</v>
      </c>
      <c r="D23" s="362" t="s">
        <v>1181</v>
      </c>
      <c r="E23" s="363">
        <v>33900.0</v>
      </c>
      <c r="F23" s="374"/>
    </row>
    <row r="24" ht="22.5" customHeight="1">
      <c r="A24" s="336" t="s">
        <v>1182</v>
      </c>
      <c r="B24" s="336" t="s">
        <v>1183</v>
      </c>
      <c r="C24" s="354" t="s">
        <v>1184</v>
      </c>
      <c r="D24" s="354" t="s">
        <v>1185</v>
      </c>
      <c r="E24" s="350">
        <v>23900.0</v>
      </c>
      <c r="F24" s="374"/>
    </row>
    <row r="25" ht="22.5" customHeight="1">
      <c r="A25" s="361" t="s">
        <v>1186</v>
      </c>
      <c r="B25" s="361" t="s">
        <v>1153</v>
      </c>
      <c r="C25" s="362" t="s">
        <v>1187</v>
      </c>
      <c r="D25" s="375"/>
      <c r="E25" s="363"/>
      <c r="F25" s="365" t="s">
        <v>1188</v>
      </c>
    </row>
    <row r="26" ht="22.5" customHeight="1">
      <c r="A26" s="361" t="s">
        <v>1189</v>
      </c>
      <c r="B26" s="361" t="s">
        <v>1190</v>
      </c>
      <c r="C26" s="375"/>
      <c r="D26" s="375"/>
      <c r="E26" s="363"/>
      <c r="F26" s="374"/>
    </row>
    <row r="27" ht="22.5" customHeight="1">
      <c r="A27" s="361" t="s">
        <v>1191</v>
      </c>
      <c r="B27" s="361" t="s">
        <v>1192</v>
      </c>
      <c r="C27" s="375"/>
      <c r="D27" s="375"/>
      <c r="E27" s="363"/>
      <c r="F27" s="374"/>
    </row>
    <row r="28" ht="22.5" customHeight="1">
      <c r="A28" s="361" t="s">
        <v>1193</v>
      </c>
      <c r="B28" s="361" t="s">
        <v>1194</v>
      </c>
      <c r="C28" s="362" t="s">
        <v>1195</v>
      </c>
      <c r="D28" s="375"/>
      <c r="E28" s="363"/>
      <c r="F28" s="374"/>
    </row>
    <row r="29" ht="22.5" customHeight="1">
      <c r="A29" s="361" t="s">
        <v>1196</v>
      </c>
      <c r="B29" s="361"/>
      <c r="C29" s="375"/>
      <c r="D29" s="375"/>
      <c r="E29" s="363"/>
      <c r="F29" s="374"/>
    </row>
    <row r="30" ht="22.5" customHeight="1">
      <c r="A30" s="361" t="s">
        <v>1197</v>
      </c>
      <c r="B30" s="361" t="s">
        <v>1153</v>
      </c>
      <c r="C30" s="375"/>
      <c r="D30" s="375"/>
      <c r="E30" s="363"/>
      <c r="F30" s="374"/>
    </row>
    <row r="31" ht="22.5" customHeight="1">
      <c r="A31" s="361" t="s">
        <v>1198</v>
      </c>
      <c r="B31" s="361" t="s">
        <v>1199</v>
      </c>
      <c r="C31" s="375"/>
      <c r="D31" s="375"/>
      <c r="E31" s="363"/>
      <c r="F31" s="374"/>
    </row>
    <row r="32" ht="22.5" customHeight="1">
      <c r="A32" s="361" t="s">
        <v>1200</v>
      </c>
      <c r="B32" s="361"/>
      <c r="C32" s="375"/>
      <c r="D32" s="375"/>
      <c r="E32" s="363"/>
      <c r="F32" s="374"/>
    </row>
    <row r="33" ht="22.5" customHeight="1">
      <c r="A33" s="361" t="s">
        <v>1201</v>
      </c>
      <c r="B33" s="361"/>
      <c r="C33" s="375"/>
      <c r="D33" s="375"/>
      <c r="E33" s="363"/>
      <c r="F33" s="374"/>
    </row>
    <row r="34" ht="22.5" customHeight="1">
      <c r="A34" s="361"/>
      <c r="B34" s="361"/>
      <c r="C34" s="375"/>
      <c r="D34" s="375"/>
      <c r="E34" s="363"/>
      <c r="F34" s="374"/>
    </row>
    <row r="35" ht="22.5" customHeight="1">
      <c r="A35" s="361"/>
      <c r="B35" s="361"/>
      <c r="C35" s="375"/>
      <c r="D35" s="375"/>
      <c r="E35" s="363"/>
      <c r="F35" s="374"/>
    </row>
    <row r="36" ht="22.5" customHeight="1">
      <c r="A36" s="361"/>
      <c r="B36" s="361"/>
      <c r="C36" s="375"/>
      <c r="D36" s="375"/>
      <c r="E36" s="363"/>
      <c r="F36" s="374"/>
    </row>
    <row r="37" ht="22.5" customHeight="1">
      <c r="A37" s="361"/>
      <c r="B37" s="361"/>
      <c r="C37" s="375"/>
      <c r="D37" s="375"/>
      <c r="E37" s="363"/>
      <c r="F37" s="374"/>
    </row>
    <row r="38" ht="22.5" customHeight="1">
      <c r="A38" s="361"/>
      <c r="B38" s="361"/>
      <c r="C38" s="375"/>
      <c r="D38" s="375"/>
      <c r="E38" s="363"/>
      <c r="F38" s="374"/>
    </row>
    <row r="39" ht="22.5" customHeight="1">
      <c r="A39" s="361"/>
      <c r="B39" s="361"/>
      <c r="C39" s="375"/>
      <c r="D39" s="375"/>
      <c r="E39" s="363"/>
      <c r="F39" s="374"/>
    </row>
    <row r="40" ht="22.5" customHeight="1">
      <c r="A40" s="361"/>
      <c r="B40" s="361"/>
      <c r="C40" s="375"/>
      <c r="D40" s="375"/>
      <c r="E40" s="363"/>
      <c r="F40" s="374"/>
    </row>
    <row r="41" ht="22.5" customHeight="1">
      <c r="A41" s="361"/>
      <c r="B41" s="361"/>
      <c r="C41" s="375"/>
      <c r="D41" s="375"/>
      <c r="E41" s="363"/>
      <c r="F41" s="374"/>
    </row>
    <row r="42" ht="22.5" customHeight="1">
      <c r="A42" s="361"/>
      <c r="B42" s="361"/>
      <c r="C42" s="375"/>
      <c r="D42" s="375"/>
      <c r="E42" s="363"/>
      <c r="F42" s="374"/>
    </row>
    <row r="43" ht="22.5" customHeight="1">
      <c r="A43" s="361"/>
      <c r="B43" s="361"/>
      <c r="C43" s="375"/>
      <c r="D43" s="375"/>
      <c r="E43" s="363"/>
      <c r="F43" s="374"/>
    </row>
    <row r="44" ht="22.5" customHeight="1">
      <c r="A44" s="361"/>
      <c r="B44" s="361"/>
      <c r="C44" s="375"/>
      <c r="D44" s="375"/>
      <c r="E44" s="363"/>
      <c r="F44" s="374"/>
    </row>
    <row r="45" ht="22.5" customHeight="1">
      <c r="A45" s="361"/>
      <c r="B45" s="361"/>
      <c r="C45" s="375"/>
      <c r="D45" s="375"/>
      <c r="E45" s="363"/>
      <c r="F45" s="374"/>
    </row>
    <row r="46" ht="22.5" customHeight="1">
      <c r="A46" s="361"/>
      <c r="B46" s="361"/>
      <c r="C46" s="375"/>
      <c r="D46" s="375"/>
      <c r="E46" s="363"/>
      <c r="F46" s="374"/>
    </row>
    <row r="47" ht="22.5" customHeight="1">
      <c r="A47" s="361"/>
      <c r="B47" s="361"/>
      <c r="C47" s="375"/>
      <c r="D47" s="375"/>
      <c r="E47" s="363"/>
      <c r="F47" s="374"/>
    </row>
    <row r="48" ht="22.5" customHeight="1">
      <c r="A48" s="361"/>
      <c r="B48" s="361"/>
      <c r="C48" s="375"/>
      <c r="D48" s="375"/>
      <c r="E48" s="363"/>
      <c r="F48" s="374"/>
    </row>
    <row r="49" ht="22.5" customHeight="1">
      <c r="A49" s="361"/>
      <c r="B49" s="361"/>
      <c r="C49" s="375"/>
      <c r="D49" s="375"/>
      <c r="E49" s="363"/>
      <c r="F49" s="374"/>
    </row>
    <row r="50" ht="22.5" customHeight="1">
      <c r="A50" s="361"/>
      <c r="B50" s="361"/>
      <c r="C50" s="375"/>
      <c r="D50" s="375"/>
      <c r="E50" s="363"/>
      <c r="F50" s="374"/>
    </row>
    <row r="51" ht="22.5" customHeight="1">
      <c r="A51" s="361"/>
      <c r="B51" s="361"/>
      <c r="C51" s="375"/>
      <c r="D51" s="375"/>
      <c r="E51" s="363"/>
      <c r="F51" s="374"/>
    </row>
    <row r="52" ht="22.5" customHeight="1">
      <c r="A52" s="361"/>
      <c r="B52" s="361"/>
      <c r="C52" s="375"/>
      <c r="D52" s="375"/>
      <c r="E52" s="363"/>
      <c r="F52" s="374"/>
    </row>
    <row r="53" ht="22.5" customHeight="1">
      <c r="A53" s="361"/>
      <c r="B53" s="361"/>
      <c r="C53" s="375"/>
      <c r="D53" s="375"/>
      <c r="E53" s="363"/>
      <c r="F53" s="374"/>
    </row>
    <row r="54" ht="22.5" customHeight="1">
      <c r="A54" s="361"/>
      <c r="B54" s="361"/>
      <c r="C54" s="375"/>
      <c r="D54" s="375"/>
      <c r="E54" s="363"/>
      <c r="F54" s="374"/>
    </row>
    <row r="55" ht="22.5" customHeight="1">
      <c r="A55" s="361"/>
      <c r="B55" s="361"/>
      <c r="C55" s="375"/>
      <c r="D55" s="375"/>
      <c r="E55" s="363"/>
      <c r="F55" s="374"/>
    </row>
    <row r="56" ht="22.5" customHeight="1">
      <c r="A56" s="361"/>
      <c r="B56" s="361"/>
      <c r="C56" s="375"/>
      <c r="D56" s="375"/>
      <c r="E56" s="363"/>
      <c r="F56" s="374"/>
    </row>
    <row r="57" ht="22.5" customHeight="1">
      <c r="A57" s="361"/>
      <c r="B57" s="361"/>
      <c r="C57" s="375"/>
      <c r="D57" s="375"/>
      <c r="E57" s="363"/>
      <c r="F57" s="374"/>
    </row>
    <row r="58" ht="22.5" customHeight="1">
      <c r="A58" s="361"/>
      <c r="B58" s="361"/>
      <c r="C58" s="375"/>
      <c r="D58" s="375"/>
      <c r="E58" s="363"/>
      <c r="F58" s="374"/>
    </row>
    <row r="59" ht="22.5" customHeight="1">
      <c r="A59" s="361"/>
      <c r="B59" s="361"/>
      <c r="C59" s="375"/>
      <c r="D59" s="375"/>
      <c r="E59" s="363"/>
      <c r="F59" s="374"/>
    </row>
    <row r="60" ht="22.5" customHeight="1">
      <c r="A60" s="361"/>
      <c r="B60" s="361"/>
      <c r="C60" s="375"/>
      <c r="D60" s="375"/>
      <c r="E60" s="363"/>
      <c r="F60" s="374"/>
    </row>
    <row r="61" ht="22.5" customHeight="1">
      <c r="A61" s="361"/>
      <c r="B61" s="361"/>
      <c r="C61" s="375"/>
      <c r="D61" s="375"/>
      <c r="E61" s="363"/>
      <c r="F61" s="374"/>
    </row>
    <row r="62" ht="22.5" customHeight="1">
      <c r="A62" s="361"/>
      <c r="B62" s="361"/>
      <c r="C62" s="375"/>
      <c r="D62" s="375"/>
      <c r="E62" s="363"/>
      <c r="F62" s="374"/>
    </row>
    <row r="63" ht="22.5" customHeight="1">
      <c r="A63" s="361"/>
      <c r="B63" s="361"/>
      <c r="C63" s="375"/>
      <c r="D63" s="375"/>
      <c r="E63" s="363"/>
      <c r="F63" s="374"/>
    </row>
    <row r="64" ht="22.5" customHeight="1">
      <c r="A64" s="361"/>
      <c r="B64" s="361"/>
      <c r="C64" s="375"/>
      <c r="D64" s="375"/>
      <c r="E64" s="363"/>
      <c r="F64" s="374"/>
    </row>
    <row r="65" ht="22.5" customHeight="1">
      <c r="A65" s="361"/>
      <c r="B65" s="361"/>
      <c r="C65" s="375"/>
      <c r="D65" s="375"/>
      <c r="E65" s="363"/>
      <c r="F65" s="374"/>
    </row>
    <row r="66" ht="22.5" customHeight="1">
      <c r="A66" s="361"/>
      <c r="B66" s="361"/>
      <c r="C66" s="375"/>
      <c r="D66" s="375"/>
      <c r="E66" s="363"/>
      <c r="F66" s="374"/>
    </row>
    <row r="67" ht="22.5" customHeight="1">
      <c r="A67" s="361"/>
      <c r="B67" s="361"/>
      <c r="C67" s="375"/>
      <c r="D67" s="375"/>
      <c r="E67" s="363"/>
      <c r="F67" s="374"/>
    </row>
    <row r="68" ht="22.5" customHeight="1">
      <c r="A68" s="361"/>
      <c r="B68" s="361"/>
      <c r="C68" s="375"/>
      <c r="D68" s="375"/>
      <c r="E68" s="363"/>
      <c r="F68" s="374"/>
    </row>
    <row r="69" ht="22.5" customHeight="1">
      <c r="A69" s="361"/>
      <c r="B69" s="361"/>
      <c r="C69" s="375"/>
      <c r="D69" s="375"/>
      <c r="E69" s="363"/>
      <c r="F69" s="374"/>
    </row>
    <row r="70" ht="22.5" customHeight="1">
      <c r="A70" s="361"/>
      <c r="B70" s="361"/>
      <c r="C70" s="375"/>
      <c r="D70" s="375"/>
      <c r="E70" s="363"/>
      <c r="F70" s="374"/>
    </row>
    <row r="71" ht="22.5" customHeight="1">
      <c r="A71" s="361"/>
      <c r="B71" s="361"/>
      <c r="C71" s="375"/>
      <c r="D71" s="375"/>
      <c r="E71" s="363"/>
      <c r="F71" s="374"/>
    </row>
    <row r="72" ht="22.5" customHeight="1">
      <c r="A72" s="361"/>
      <c r="B72" s="361"/>
      <c r="C72" s="375"/>
      <c r="D72" s="375"/>
      <c r="E72" s="363"/>
      <c r="F72" s="374"/>
    </row>
    <row r="73" ht="22.5" customHeight="1">
      <c r="A73" s="361"/>
      <c r="B73" s="361"/>
      <c r="C73" s="375"/>
      <c r="D73" s="375"/>
      <c r="E73" s="363"/>
      <c r="F73" s="374"/>
    </row>
    <row r="74" ht="22.5" customHeight="1">
      <c r="A74" s="361"/>
      <c r="B74" s="361"/>
      <c r="C74" s="375"/>
      <c r="D74" s="375"/>
      <c r="E74" s="363"/>
      <c r="F74" s="374"/>
    </row>
    <row r="75" ht="22.5" customHeight="1">
      <c r="A75" s="361"/>
      <c r="B75" s="361"/>
      <c r="C75" s="375"/>
      <c r="D75" s="375"/>
      <c r="E75" s="363"/>
      <c r="F75" s="374"/>
    </row>
    <row r="76" ht="22.5" customHeight="1">
      <c r="A76" s="361"/>
      <c r="B76" s="361"/>
      <c r="C76" s="375"/>
      <c r="D76" s="375"/>
      <c r="E76" s="363"/>
      <c r="F76" s="374"/>
    </row>
    <row r="77" ht="22.5" customHeight="1">
      <c r="A77" s="361"/>
      <c r="B77" s="361"/>
      <c r="C77" s="375"/>
      <c r="D77" s="375"/>
      <c r="E77" s="363"/>
      <c r="F77" s="374"/>
    </row>
    <row r="78" ht="22.5" customHeight="1">
      <c r="A78" s="361"/>
      <c r="B78" s="361"/>
      <c r="C78" s="375"/>
      <c r="D78" s="375"/>
      <c r="E78" s="363"/>
      <c r="F78" s="374"/>
    </row>
    <row r="79" ht="22.5" customHeight="1">
      <c r="A79" s="361"/>
      <c r="B79" s="361"/>
      <c r="C79" s="375"/>
      <c r="D79" s="375"/>
      <c r="E79" s="363"/>
      <c r="F79" s="374"/>
    </row>
    <row r="80" ht="22.5" customHeight="1">
      <c r="A80" s="361"/>
      <c r="B80" s="361"/>
      <c r="C80" s="375"/>
      <c r="D80" s="375"/>
      <c r="E80" s="363"/>
      <c r="F80" s="374"/>
    </row>
    <row r="81" ht="22.5" customHeight="1">
      <c r="A81" s="361"/>
      <c r="B81" s="361"/>
      <c r="C81" s="375"/>
      <c r="D81" s="375"/>
      <c r="E81" s="363"/>
      <c r="F81" s="374"/>
    </row>
    <row r="82" ht="22.5" customHeight="1">
      <c r="A82" s="361"/>
      <c r="B82" s="361"/>
      <c r="C82" s="375"/>
      <c r="D82" s="375"/>
      <c r="E82" s="363"/>
      <c r="F82" s="374"/>
    </row>
    <row r="83" ht="22.5" customHeight="1">
      <c r="A83" s="361"/>
      <c r="B83" s="361"/>
      <c r="C83" s="375"/>
      <c r="D83" s="375"/>
      <c r="E83" s="363"/>
      <c r="F83" s="374"/>
    </row>
    <row r="84" ht="22.5" customHeight="1">
      <c r="A84" s="361"/>
      <c r="B84" s="361"/>
      <c r="C84" s="375"/>
      <c r="D84" s="375"/>
      <c r="E84" s="363"/>
      <c r="F84" s="374"/>
    </row>
    <row r="85" ht="22.5" customHeight="1">
      <c r="A85" s="361"/>
      <c r="B85" s="361"/>
      <c r="C85" s="375"/>
      <c r="D85" s="375"/>
      <c r="E85" s="363"/>
      <c r="F85" s="374"/>
    </row>
    <row r="86" ht="22.5" customHeight="1">
      <c r="A86" s="361"/>
      <c r="B86" s="361"/>
      <c r="C86" s="375"/>
      <c r="D86" s="375"/>
      <c r="E86" s="363"/>
      <c r="F86" s="374"/>
    </row>
    <row r="87" ht="22.5" customHeight="1">
      <c r="A87" s="361"/>
      <c r="B87" s="361"/>
      <c r="C87" s="375"/>
      <c r="D87" s="375"/>
      <c r="E87" s="363"/>
      <c r="F87" s="374"/>
    </row>
    <row r="88" ht="22.5" customHeight="1">
      <c r="A88" s="361"/>
      <c r="B88" s="361"/>
      <c r="C88" s="375"/>
      <c r="D88" s="375"/>
      <c r="E88" s="363"/>
      <c r="F88" s="374"/>
    </row>
    <row r="89" ht="22.5" customHeight="1">
      <c r="A89" s="361"/>
      <c r="B89" s="361"/>
      <c r="C89" s="375"/>
      <c r="D89" s="375"/>
      <c r="E89" s="363"/>
      <c r="F89" s="374"/>
    </row>
    <row r="90" ht="22.5" customHeight="1">
      <c r="A90" s="361"/>
      <c r="B90" s="361"/>
      <c r="C90" s="375"/>
      <c r="D90" s="375"/>
      <c r="E90" s="363"/>
      <c r="F90" s="374"/>
    </row>
    <row r="91" ht="22.5" customHeight="1">
      <c r="A91" s="361"/>
      <c r="B91" s="361"/>
      <c r="C91" s="375"/>
      <c r="D91" s="375"/>
      <c r="E91" s="363"/>
      <c r="F91" s="374"/>
    </row>
    <row r="92" ht="22.5" customHeight="1">
      <c r="A92" s="361"/>
      <c r="B92" s="361"/>
      <c r="C92" s="375"/>
      <c r="D92" s="375"/>
      <c r="E92" s="363"/>
      <c r="F92" s="374"/>
    </row>
    <row r="93" ht="22.5" customHeight="1">
      <c r="A93" s="361"/>
      <c r="B93" s="361"/>
      <c r="C93" s="375"/>
      <c r="D93" s="375"/>
      <c r="E93" s="363"/>
      <c r="F93" s="374"/>
    </row>
    <row r="94" ht="22.5" customHeight="1">
      <c r="A94" s="361"/>
      <c r="B94" s="361"/>
      <c r="C94" s="375"/>
      <c r="D94" s="375"/>
      <c r="E94" s="363"/>
      <c r="F94" s="374"/>
    </row>
    <row r="95" ht="22.5" customHeight="1">
      <c r="A95" s="361"/>
      <c r="B95" s="361"/>
      <c r="C95" s="375"/>
      <c r="D95" s="375"/>
      <c r="E95" s="363"/>
      <c r="F95" s="374"/>
    </row>
    <row r="96" ht="22.5" customHeight="1">
      <c r="A96" s="361"/>
      <c r="B96" s="361"/>
      <c r="C96" s="375"/>
      <c r="D96" s="375"/>
      <c r="E96" s="363"/>
      <c r="F96" s="374"/>
    </row>
    <row r="97" ht="22.5" customHeight="1">
      <c r="A97" s="361"/>
      <c r="B97" s="361"/>
      <c r="C97" s="375"/>
      <c r="D97" s="375"/>
      <c r="E97" s="363"/>
      <c r="F97" s="374"/>
    </row>
    <row r="98" ht="22.5" customHeight="1">
      <c r="A98" s="361"/>
      <c r="B98" s="361"/>
      <c r="C98" s="375"/>
      <c r="D98" s="375"/>
      <c r="E98" s="363"/>
      <c r="F98" s="374"/>
    </row>
    <row r="99" ht="22.5" customHeight="1">
      <c r="A99" s="361"/>
      <c r="B99" s="361"/>
      <c r="C99" s="375"/>
      <c r="D99" s="375"/>
      <c r="E99" s="363"/>
      <c r="F99" s="374"/>
    </row>
    <row r="100" ht="22.5" customHeight="1">
      <c r="A100" s="361"/>
      <c r="B100" s="361"/>
      <c r="C100" s="375"/>
      <c r="D100" s="375"/>
      <c r="E100" s="363"/>
      <c r="F100" s="374"/>
    </row>
    <row r="101" ht="22.5" customHeight="1">
      <c r="A101" s="361"/>
      <c r="B101" s="361"/>
      <c r="C101" s="375"/>
      <c r="D101" s="375"/>
      <c r="E101" s="363"/>
      <c r="F101" s="374"/>
    </row>
    <row r="102" ht="22.5" customHeight="1">
      <c r="A102" s="361"/>
      <c r="B102" s="361"/>
      <c r="C102" s="375"/>
      <c r="D102" s="375"/>
      <c r="E102" s="363"/>
      <c r="F102" s="374"/>
    </row>
    <row r="103" ht="22.5" customHeight="1">
      <c r="A103" s="361"/>
      <c r="B103" s="361"/>
      <c r="C103" s="375"/>
      <c r="D103" s="375"/>
      <c r="E103" s="363"/>
      <c r="F103" s="374"/>
    </row>
    <row r="104" ht="22.5" customHeight="1">
      <c r="A104" s="361"/>
      <c r="B104" s="361"/>
      <c r="C104" s="375"/>
      <c r="D104" s="375"/>
      <c r="E104" s="363"/>
      <c r="F104" s="374"/>
    </row>
    <row r="105" ht="22.5" customHeight="1">
      <c r="A105" s="361"/>
      <c r="B105" s="361"/>
      <c r="C105" s="375"/>
      <c r="D105" s="375"/>
      <c r="E105" s="363"/>
      <c r="F105" s="374"/>
    </row>
    <row r="106" ht="22.5" customHeight="1">
      <c r="A106" s="361"/>
      <c r="B106" s="361"/>
      <c r="C106" s="375"/>
      <c r="D106" s="375"/>
      <c r="E106" s="363"/>
      <c r="F106" s="374"/>
    </row>
    <row r="107" ht="22.5" customHeight="1">
      <c r="A107" s="361"/>
      <c r="B107" s="361"/>
      <c r="C107" s="375"/>
      <c r="D107" s="375"/>
      <c r="E107" s="363"/>
      <c r="F107" s="374"/>
    </row>
    <row r="108" ht="22.5" customHeight="1">
      <c r="A108" s="361"/>
      <c r="B108" s="361"/>
      <c r="C108" s="375"/>
      <c r="D108" s="375"/>
      <c r="E108" s="363"/>
      <c r="F108" s="374"/>
    </row>
    <row r="109" ht="22.5" customHeight="1">
      <c r="A109" s="361"/>
      <c r="B109" s="361"/>
      <c r="C109" s="375"/>
      <c r="D109" s="375"/>
      <c r="E109" s="363"/>
      <c r="F109" s="374"/>
    </row>
    <row r="110" ht="22.5" customHeight="1">
      <c r="A110" s="361"/>
      <c r="B110" s="361"/>
      <c r="C110" s="375"/>
      <c r="D110" s="375"/>
      <c r="E110" s="363"/>
      <c r="F110" s="374"/>
    </row>
    <row r="111" ht="22.5" customHeight="1">
      <c r="A111" s="361"/>
      <c r="B111" s="361"/>
      <c r="C111" s="375"/>
      <c r="D111" s="375"/>
      <c r="E111" s="363"/>
      <c r="F111" s="374"/>
    </row>
    <row r="112" ht="22.5" customHeight="1">
      <c r="A112" s="361"/>
      <c r="B112" s="361"/>
      <c r="C112" s="375"/>
      <c r="D112" s="375"/>
      <c r="E112" s="363"/>
      <c r="F112" s="374"/>
    </row>
    <row r="113" ht="22.5" customHeight="1">
      <c r="A113" s="361"/>
      <c r="B113" s="361"/>
      <c r="C113" s="375"/>
      <c r="D113" s="375"/>
      <c r="E113" s="363"/>
      <c r="F113" s="374"/>
    </row>
    <row r="114" ht="22.5" customHeight="1">
      <c r="A114" s="361"/>
      <c r="B114" s="361"/>
      <c r="C114" s="375"/>
      <c r="D114" s="375"/>
      <c r="E114" s="363"/>
      <c r="F114" s="374"/>
    </row>
    <row r="115" ht="22.5" customHeight="1">
      <c r="A115" s="361"/>
      <c r="B115" s="361"/>
      <c r="C115" s="375"/>
      <c r="D115" s="375"/>
      <c r="E115" s="363"/>
      <c r="F115" s="374"/>
    </row>
    <row r="116" ht="22.5" customHeight="1">
      <c r="A116" s="361"/>
      <c r="B116" s="361"/>
      <c r="C116" s="375"/>
      <c r="D116" s="375"/>
      <c r="E116" s="363"/>
      <c r="F116" s="374"/>
    </row>
    <row r="117" ht="22.5" customHeight="1">
      <c r="A117" s="361"/>
      <c r="B117" s="361"/>
      <c r="C117" s="375"/>
      <c r="D117" s="375"/>
      <c r="E117" s="363"/>
      <c r="F117" s="374"/>
    </row>
    <row r="118" ht="22.5" customHeight="1">
      <c r="A118" s="361"/>
      <c r="B118" s="361"/>
      <c r="C118" s="375"/>
      <c r="D118" s="375"/>
      <c r="E118" s="363"/>
      <c r="F118" s="374"/>
    </row>
    <row r="119" ht="22.5" customHeight="1">
      <c r="A119" s="361"/>
      <c r="B119" s="361"/>
      <c r="C119" s="375"/>
      <c r="D119" s="375"/>
      <c r="E119" s="363"/>
      <c r="F119" s="374"/>
    </row>
    <row r="120" ht="22.5" customHeight="1">
      <c r="A120" s="361"/>
      <c r="B120" s="361"/>
      <c r="C120" s="375"/>
      <c r="D120" s="375"/>
      <c r="E120" s="363"/>
      <c r="F120" s="374"/>
    </row>
    <row r="121" ht="22.5" customHeight="1">
      <c r="A121" s="361"/>
      <c r="B121" s="361"/>
      <c r="C121" s="375"/>
      <c r="D121" s="375"/>
      <c r="E121" s="363"/>
      <c r="F121" s="374"/>
    </row>
    <row r="122" ht="22.5" customHeight="1">
      <c r="A122" s="361"/>
      <c r="B122" s="361"/>
      <c r="C122" s="375"/>
      <c r="D122" s="375"/>
      <c r="E122" s="363"/>
      <c r="F122" s="374"/>
    </row>
    <row r="123" ht="22.5" customHeight="1">
      <c r="A123" s="361"/>
      <c r="B123" s="361"/>
      <c r="C123" s="375"/>
      <c r="D123" s="375"/>
      <c r="E123" s="363"/>
      <c r="F123" s="374"/>
    </row>
    <row r="124" ht="22.5" customHeight="1">
      <c r="A124" s="361"/>
      <c r="B124" s="361"/>
      <c r="C124" s="375"/>
      <c r="D124" s="375"/>
      <c r="E124" s="363"/>
      <c r="F124" s="374"/>
    </row>
    <row r="125" ht="22.5" customHeight="1">
      <c r="A125" s="361"/>
      <c r="B125" s="361"/>
      <c r="C125" s="375"/>
      <c r="D125" s="375"/>
      <c r="E125" s="363"/>
      <c r="F125" s="374"/>
    </row>
    <row r="126" ht="22.5" customHeight="1">
      <c r="A126" s="361"/>
      <c r="B126" s="361"/>
      <c r="C126" s="375"/>
      <c r="D126" s="375"/>
      <c r="E126" s="363"/>
      <c r="F126" s="374"/>
    </row>
    <row r="127" ht="22.5" customHeight="1">
      <c r="A127" s="361"/>
      <c r="B127" s="361"/>
      <c r="C127" s="375"/>
      <c r="D127" s="375"/>
      <c r="E127" s="363"/>
      <c r="F127" s="374"/>
    </row>
    <row r="128" ht="22.5" customHeight="1">
      <c r="A128" s="361"/>
      <c r="B128" s="361"/>
      <c r="C128" s="375"/>
      <c r="D128" s="375"/>
      <c r="E128" s="363"/>
      <c r="F128" s="374"/>
    </row>
    <row r="129" ht="22.5" customHeight="1">
      <c r="A129" s="361"/>
      <c r="B129" s="361"/>
      <c r="C129" s="375"/>
      <c r="D129" s="375"/>
      <c r="E129" s="363"/>
      <c r="F129" s="374"/>
    </row>
    <row r="130" ht="22.5" customHeight="1">
      <c r="A130" s="361"/>
      <c r="B130" s="361"/>
      <c r="C130" s="375"/>
      <c r="D130" s="375"/>
      <c r="E130" s="363"/>
      <c r="F130" s="374"/>
    </row>
    <row r="131" ht="22.5" customHeight="1">
      <c r="A131" s="361"/>
      <c r="B131" s="361"/>
      <c r="C131" s="375"/>
      <c r="D131" s="375"/>
      <c r="E131" s="363"/>
      <c r="F131" s="374"/>
    </row>
    <row r="132" ht="22.5" customHeight="1">
      <c r="A132" s="361"/>
      <c r="B132" s="361"/>
      <c r="C132" s="375"/>
      <c r="D132" s="375"/>
      <c r="E132" s="363"/>
      <c r="F132" s="374"/>
    </row>
    <row r="133" ht="22.5" customHeight="1">
      <c r="A133" s="361"/>
      <c r="B133" s="361"/>
      <c r="C133" s="375"/>
      <c r="D133" s="375"/>
      <c r="E133" s="363"/>
      <c r="F133" s="374"/>
    </row>
    <row r="134" ht="22.5" customHeight="1">
      <c r="A134" s="361"/>
      <c r="B134" s="361"/>
      <c r="C134" s="375"/>
      <c r="D134" s="375"/>
      <c r="E134" s="363"/>
      <c r="F134" s="374"/>
    </row>
    <row r="135" ht="22.5" customHeight="1">
      <c r="A135" s="361"/>
      <c r="B135" s="361"/>
      <c r="C135" s="375"/>
      <c r="D135" s="375"/>
      <c r="E135" s="363"/>
      <c r="F135" s="374"/>
    </row>
    <row r="136" ht="22.5" customHeight="1">
      <c r="A136" s="361"/>
      <c r="B136" s="361"/>
      <c r="C136" s="375"/>
      <c r="D136" s="375"/>
      <c r="E136" s="363"/>
      <c r="F136" s="374"/>
    </row>
    <row r="137" ht="22.5" customHeight="1">
      <c r="A137" s="361"/>
      <c r="B137" s="361"/>
      <c r="C137" s="375"/>
      <c r="D137" s="375"/>
      <c r="E137" s="363"/>
      <c r="F137" s="374"/>
    </row>
    <row r="138" ht="22.5" customHeight="1">
      <c r="A138" s="361"/>
      <c r="B138" s="361"/>
      <c r="C138" s="375"/>
      <c r="D138" s="375"/>
      <c r="E138" s="363"/>
      <c r="F138" s="374"/>
    </row>
    <row r="139" ht="22.5" customHeight="1">
      <c r="A139" s="361"/>
      <c r="B139" s="361"/>
      <c r="C139" s="375"/>
      <c r="D139" s="375"/>
      <c r="E139" s="363"/>
      <c r="F139" s="374"/>
    </row>
    <row r="140" ht="22.5" customHeight="1">
      <c r="A140" s="361"/>
      <c r="B140" s="361"/>
      <c r="C140" s="375"/>
      <c r="D140" s="375"/>
      <c r="E140" s="363"/>
      <c r="F140" s="374"/>
    </row>
    <row r="141" ht="22.5" customHeight="1">
      <c r="A141" s="361"/>
      <c r="B141" s="361"/>
      <c r="C141" s="375"/>
      <c r="D141" s="375"/>
      <c r="E141" s="363"/>
      <c r="F141" s="374"/>
    </row>
    <row r="142" ht="22.5" customHeight="1">
      <c r="A142" s="361"/>
      <c r="B142" s="361"/>
      <c r="C142" s="375"/>
      <c r="D142" s="375"/>
      <c r="E142" s="363"/>
      <c r="F142" s="374"/>
    </row>
    <row r="143" ht="22.5" customHeight="1">
      <c r="A143" s="361"/>
      <c r="B143" s="361"/>
      <c r="C143" s="375"/>
      <c r="D143" s="375"/>
      <c r="E143" s="363"/>
      <c r="F143" s="374"/>
    </row>
    <row r="144" ht="22.5" customHeight="1">
      <c r="A144" s="361"/>
      <c r="B144" s="361"/>
      <c r="C144" s="375"/>
      <c r="D144" s="375"/>
      <c r="E144" s="363"/>
      <c r="F144" s="374"/>
    </row>
    <row r="145" ht="22.5" customHeight="1">
      <c r="A145" s="361"/>
      <c r="B145" s="361"/>
      <c r="C145" s="375"/>
      <c r="D145" s="375"/>
      <c r="E145" s="363"/>
      <c r="F145" s="374"/>
    </row>
    <row r="146" ht="22.5" customHeight="1">
      <c r="A146" s="361"/>
      <c r="B146" s="361"/>
      <c r="C146" s="375"/>
      <c r="D146" s="375"/>
      <c r="E146" s="363"/>
      <c r="F146" s="374"/>
    </row>
    <row r="147" ht="22.5" customHeight="1">
      <c r="A147" s="361"/>
      <c r="B147" s="361"/>
      <c r="C147" s="375"/>
      <c r="D147" s="375"/>
      <c r="E147" s="363"/>
      <c r="F147" s="374"/>
    </row>
    <row r="148" ht="22.5" customHeight="1">
      <c r="A148" s="361"/>
      <c r="B148" s="361"/>
      <c r="C148" s="375"/>
      <c r="D148" s="375"/>
      <c r="E148" s="363"/>
      <c r="F148" s="374"/>
    </row>
    <row r="149" ht="22.5" customHeight="1">
      <c r="A149" s="361"/>
      <c r="B149" s="361"/>
      <c r="C149" s="375"/>
      <c r="D149" s="375"/>
      <c r="E149" s="363"/>
      <c r="F149" s="374"/>
    </row>
    <row r="150" ht="22.5" customHeight="1">
      <c r="A150" s="361"/>
      <c r="B150" s="361"/>
      <c r="C150" s="375"/>
      <c r="D150" s="375"/>
      <c r="E150" s="363"/>
      <c r="F150" s="374"/>
    </row>
    <row r="151" ht="22.5" customHeight="1">
      <c r="A151" s="361"/>
      <c r="B151" s="361"/>
      <c r="C151" s="375"/>
      <c r="D151" s="375"/>
      <c r="E151" s="363"/>
      <c r="F151" s="374"/>
    </row>
    <row r="152" ht="22.5" customHeight="1">
      <c r="A152" s="361"/>
      <c r="B152" s="361"/>
      <c r="C152" s="375"/>
      <c r="D152" s="375"/>
      <c r="E152" s="363"/>
      <c r="F152" s="374"/>
    </row>
    <row r="153" ht="22.5" customHeight="1">
      <c r="A153" s="361"/>
      <c r="B153" s="361"/>
      <c r="C153" s="375"/>
      <c r="D153" s="375"/>
      <c r="E153" s="363"/>
      <c r="F153" s="374"/>
    </row>
    <row r="154" ht="22.5" customHeight="1">
      <c r="A154" s="361"/>
      <c r="B154" s="361"/>
      <c r="C154" s="375"/>
      <c r="D154" s="375"/>
      <c r="E154" s="363"/>
      <c r="F154" s="374"/>
    </row>
    <row r="155" ht="22.5" customHeight="1">
      <c r="A155" s="361"/>
      <c r="B155" s="361"/>
      <c r="C155" s="375"/>
      <c r="D155" s="375"/>
      <c r="E155" s="363"/>
      <c r="F155" s="374"/>
    </row>
    <row r="156" ht="22.5" customHeight="1">
      <c r="A156" s="361"/>
      <c r="B156" s="361"/>
      <c r="C156" s="375"/>
      <c r="D156" s="375"/>
      <c r="E156" s="363"/>
      <c r="F156" s="374"/>
    </row>
    <row r="157" ht="22.5" customHeight="1">
      <c r="A157" s="361"/>
      <c r="B157" s="361"/>
      <c r="C157" s="375"/>
      <c r="D157" s="375"/>
      <c r="E157" s="363"/>
      <c r="F157" s="374"/>
    </row>
    <row r="158" ht="22.5" customHeight="1">
      <c r="A158" s="361"/>
      <c r="B158" s="361"/>
      <c r="C158" s="375"/>
      <c r="D158" s="375"/>
      <c r="E158" s="363"/>
      <c r="F158" s="374"/>
    </row>
    <row r="159" ht="22.5" customHeight="1">
      <c r="A159" s="361"/>
      <c r="B159" s="361"/>
      <c r="C159" s="375"/>
      <c r="D159" s="375"/>
      <c r="E159" s="363"/>
      <c r="F159" s="374"/>
    </row>
    <row r="160" ht="22.5" customHeight="1">
      <c r="A160" s="361"/>
      <c r="B160" s="361"/>
      <c r="C160" s="375"/>
      <c r="D160" s="375"/>
      <c r="E160" s="363"/>
      <c r="F160" s="374"/>
    </row>
    <row r="161" ht="22.5" customHeight="1">
      <c r="A161" s="361"/>
      <c r="B161" s="361"/>
      <c r="C161" s="375"/>
      <c r="D161" s="375"/>
      <c r="E161" s="363"/>
      <c r="F161" s="374"/>
    </row>
    <row r="162" ht="22.5" customHeight="1">
      <c r="A162" s="361"/>
      <c r="B162" s="361"/>
      <c r="C162" s="375"/>
      <c r="D162" s="375"/>
      <c r="E162" s="363"/>
      <c r="F162" s="374"/>
    </row>
    <row r="163" ht="22.5" customHeight="1">
      <c r="A163" s="361"/>
      <c r="B163" s="361"/>
      <c r="C163" s="375"/>
      <c r="D163" s="375"/>
      <c r="E163" s="363"/>
      <c r="F163" s="374"/>
    </row>
    <row r="164" ht="22.5" customHeight="1">
      <c r="A164" s="361"/>
      <c r="B164" s="361"/>
      <c r="C164" s="375"/>
      <c r="D164" s="375"/>
      <c r="E164" s="363"/>
      <c r="F164" s="374"/>
    </row>
    <row r="165" ht="22.5" customHeight="1">
      <c r="A165" s="361"/>
      <c r="B165" s="361"/>
      <c r="C165" s="375"/>
      <c r="D165" s="375"/>
      <c r="E165" s="363"/>
      <c r="F165" s="374"/>
    </row>
    <row r="166" ht="22.5" customHeight="1">
      <c r="A166" s="361"/>
      <c r="B166" s="361"/>
      <c r="C166" s="375"/>
      <c r="D166" s="375"/>
      <c r="E166" s="363"/>
      <c r="F166" s="374"/>
    </row>
    <row r="167" ht="22.5" customHeight="1">
      <c r="A167" s="361"/>
      <c r="B167" s="361"/>
      <c r="C167" s="375"/>
      <c r="D167" s="375"/>
      <c r="E167" s="363"/>
      <c r="F167" s="374"/>
    </row>
    <row r="168" ht="22.5" customHeight="1">
      <c r="A168" s="361"/>
      <c r="B168" s="361"/>
      <c r="C168" s="375"/>
      <c r="D168" s="375"/>
      <c r="E168" s="363"/>
      <c r="F168" s="374"/>
    </row>
    <row r="169" ht="22.5" customHeight="1">
      <c r="A169" s="361"/>
      <c r="B169" s="361"/>
      <c r="C169" s="375"/>
      <c r="D169" s="375"/>
      <c r="E169" s="363"/>
      <c r="F169" s="374"/>
    </row>
    <row r="170" ht="22.5" customHeight="1">
      <c r="A170" s="361"/>
      <c r="B170" s="361"/>
      <c r="C170" s="375"/>
      <c r="D170" s="375"/>
      <c r="E170" s="363"/>
      <c r="F170" s="374"/>
    </row>
    <row r="171" ht="22.5" customHeight="1">
      <c r="A171" s="361"/>
      <c r="B171" s="361"/>
      <c r="C171" s="375"/>
      <c r="D171" s="375"/>
      <c r="E171" s="363"/>
      <c r="F171" s="374"/>
    </row>
    <row r="172" ht="22.5" customHeight="1">
      <c r="A172" s="361"/>
      <c r="B172" s="361"/>
      <c r="C172" s="375"/>
      <c r="D172" s="375"/>
      <c r="E172" s="363"/>
      <c r="F172" s="374"/>
    </row>
    <row r="173" ht="22.5" customHeight="1">
      <c r="A173" s="361"/>
      <c r="B173" s="361"/>
      <c r="C173" s="375"/>
      <c r="D173" s="375"/>
      <c r="E173" s="363"/>
      <c r="F173" s="374"/>
    </row>
    <row r="174" ht="22.5" customHeight="1">
      <c r="A174" s="361"/>
      <c r="B174" s="361"/>
      <c r="C174" s="375"/>
      <c r="D174" s="375"/>
      <c r="E174" s="363"/>
      <c r="F174" s="374"/>
    </row>
    <row r="175" ht="22.5" customHeight="1">
      <c r="A175" s="361"/>
      <c r="B175" s="361"/>
      <c r="C175" s="375"/>
      <c r="D175" s="375"/>
      <c r="E175" s="363"/>
      <c r="F175" s="374"/>
    </row>
    <row r="176" ht="22.5" customHeight="1">
      <c r="A176" s="361"/>
      <c r="B176" s="361"/>
      <c r="C176" s="375"/>
      <c r="D176" s="375"/>
      <c r="E176" s="363"/>
      <c r="F176" s="374"/>
    </row>
    <row r="177" ht="22.5" customHeight="1">
      <c r="A177" s="361"/>
      <c r="B177" s="361"/>
      <c r="C177" s="375"/>
      <c r="D177" s="375"/>
      <c r="E177" s="363"/>
      <c r="F177" s="374"/>
    </row>
    <row r="178" ht="22.5" customHeight="1">
      <c r="A178" s="361"/>
      <c r="B178" s="361"/>
      <c r="C178" s="375"/>
      <c r="D178" s="375"/>
      <c r="E178" s="363"/>
      <c r="F178" s="374"/>
    </row>
    <row r="179" ht="22.5" customHeight="1">
      <c r="A179" s="361"/>
      <c r="B179" s="361"/>
      <c r="C179" s="375"/>
      <c r="D179" s="375"/>
      <c r="E179" s="363"/>
      <c r="F179" s="374"/>
    </row>
    <row r="180" ht="22.5" customHeight="1">
      <c r="A180" s="361"/>
      <c r="B180" s="361"/>
      <c r="C180" s="375"/>
      <c r="D180" s="375"/>
      <c r="E180" s="363"/>
      <c r="F180" s="374"/>
    </row>
    <row r="181" ht="22.5" customHeight="1">
      <c r="A181" s="361"/>
      <c r="B181" s="361"/>
      <c r="C181" s="375"/>
      <c r="D181" s="375"/>
      <c r="E181" s="363"/>
      <c r="F181" s="374"/>
    </row>
    <row r="182" ht="22.5" customHeight="1">
      <c r="A182" s="361"/>
      <c r="B182" s="361"/>
      <c r="C182" s="375"/>
      <c r="D182" s="375"/>
      <c r="E182" s="363"/>
      <c r="F182" s="374"/>
    </row>
    <row r="183" ht="22.5" customHeight="1">
      <c r="A183" s="361"/>
      <c r="B183" s="361"/>
      <c r="C183" s="375"/>
      <c r="D183" s="375"/>
      <c r="E183" s="363"/>
      <c r="F183" s="374"/>
    </row>
    <row r="184" ht="22.5" customHeight="1">
      <c r="A184" s="361"/>
      <c r="B184" s="361"/>
      <c r="C184" s="375"/>
      <c r="D184" s="375"/>
      <c r="E184" s="363"/>
      <c r="F184" s="374"/>
    </row>
    <row r="185" ht="22.5" customHeight="1">
      <c r="A185" s="361"/>
      <c r="B185" s="361"/>
      <c r="C185" s="375"/>
      <c r="D185" s="375"/>
      <c r="E185" s="363"/>
      <c r="F185" s="374"/>
    </row>
    <row r="186" ht="22.5" customHeight="1">
      <c r="A186" s="361"/>
      <c r="B186" s="361"/>
      <c r="C186" s="375"/>
      <c r="D186" s="375"/>
      <c r="E186" s="363"/>
      <c r="F186" s="374"/>
    </row>
    <row r="187" ht="22.5" customHeight="1">
      <c r="A187" s="361"/>
      <c r="B187" s="361"/>
      <c r="C187" s="375"/>
      <c r="D187" s="375"/>
      <c r="E187" s="363"/>
      <c r="F187" s="374"/>
    </row>
    <row r="188" ht="22.5" customHeight="1">
      <c r="A188" s="361"/>
      <c r="B188" s="361"/>
      <c r="C188" s="375"/>
      <c r="D188" s="375"/>
      <c r="E188" s="363"/>
      <c r="F188" s="374"/>
    </row>
    <row r="189" ht="22.5" customHeight="1">
      <c r="A189" s="361"/>
      <c r="B189" s="361"/>
      <c r="C189" s="375"/>
      <c r="D189" s="375"/>
      <c r="E189" s="363"/>
      <c r="F189" s="374"/>
    </row>
    <row r="190" ht="22.5" customHeight="1">
      <c r="A190" s="361"/>
      <c r="B190" s="361"/>
      <c r="C190" s="375"/>
      <c r="D190" s="375"/>
      <c r="E190" s="363"/>
      <c r="F190" s="374"/>
    </row>
    <row r="191" ht="22.5" customHeight="1">
      <c r="A191" s="361"/>
      <c r="B191" s="361"/>
      <c r="C191" s="375"/>
      <c r="D191" s="375"/>
      <c r="E191" s="363"/>
      <c r="F191" s="374"/>
    </row>
    <row r="192" ht="22.5" customHeight="1">
      <c r="A192" s="361"/>
      <c r="B192" s="361"/>
      <c r="C192" s="375"/>
      <c r="D192" s="375"/>
      <c r="E192" s="363"/>
      <c r="F192" s="374"/>
    </row>
    <row r="193" ht="22.5" customHeight="1">
      <c r="A193" s="361"/>
      <c r="B193" s="361"/>
      <c r="C193" s="375"/>
      <c r="D193" s="375"/>
      <c r="E193" s="363"/>
      <c r="F193" s="374"/>
    </row>
    <row r="194" ht="22.5" customHeight="1">
      <c r="A194" s="361"/>
      <c r="B194" s="361"/>
      <c r="C194" s="375"/>
      <c r="D194" s="375"/>
      <c r="E194" s="363"/>
      <c r="F194" s="374"/>
    </row>
    <row r="195" ht="22.5" customHeight="1">
      <c r="A195" s="361"/>
      <c r="B195" s="361"/>
      <c r="C195" s="375"/>
      <c r="D195" s="375"/>
      <c r="E195" s="363"/>
      <c r="F195" s="374"/>
    </row>
    <row r="196" ht="22.5" customHeight="1">
      <c r="A196" s="361"/>
      <c r="B196" s="361"/>
      <c r="C196" s="375"/>
      <c r="D196" s="375"/>
      <c r="E196" s="363"/>
      <c r="F196" s="374"/>
    </row>
    <row r="197" ht="22.5" customHeight="1">
      <c r="A197" s="361"/>
      <c r="B197" s="361"/>
      <c r="C197" s="375"/>
      <c r="D197" s="375"/>
      <c r="E197" s="363"/>
      <c r="F197" s="374"/>
    </row>
    <row r="198" ht="22.5" customHeight="1">
      <c r="A198" s="361"/>
      <c r="B198" s="361"/>
      <c r="C198" s="375"/>
      <c r="D198" s="375"/>
      <c r="E198" s="363"/>
      <c r="F198" s="374"/>
    </row>
    <row r="199" ht="22.5" customHeight="1">
      <c r="A199" s="361"/>
      <c r="B199" s="361"/>
      <c r="C199" s="375"/>
      <c r="D199" s="375"/>
      <c r="E199" s="363"/>
      <c r="F199" s="374"/>
    </row>
    <row r="200" ht="22.5" customHeight="1">
      <c r="A200" s="361"/>
      <c r="B200" s="361"/>
      <c r="C200" s="375"/>
      <c r="D200" s="375"/>
      <c r="E200" s="363"/>
      <c r="F200" s="374"/>
    </row>
    <row r="201" ht="22.5" customHeight="1">
      <c r="A201" s="361"/>
      <c r="B201" s="361"/>
      <c r="C201" s="375"/>
      <c r="D201" s="375"/>
      <c r="E201" s="363"/>
      <c r="F201" s="374"/>
    </row>
    <row r="202" ht="22.5" customHeight="1">
      <c r="A202" s="361"/>
      <c r="B202" s="361"/>
      <c r="C202" s="375"/>
      <c r="D202" s="375"/>
      <c r="E202" s="363"/>
      <c r="F202" s="374"/>
    </row>
    <row r="203" ht="22.5" customHeight="1">
      <c r="A203" s="361"/>
      <c r="B203" s="361"/>
      <c r="C203" s="375"/>
      <c r="D203" s="375"/>
      <c r="E203" s="363"/>
      <c r="F203" s="374"/>
    </row>
    <row r="204" ht="22.5" customHeight="1">
      <c r="A204" s="361"/>
      <c r="B204" s="361"/>
      <c r="C204" s="375"/>
      <c r="D204" s="375"/>
      <c r="E204" s="363"/>
      <c r="F204" s="374"/>
    </row>
    <row r="205" ht="22.5" customHeight="1">
      <c r="A205" s="361"/>
      <c r="B205" s="361"/>
      <c r="C205" s="375"/>
      <c r="D205" s="375"/>
      <c r="E205" s="363"/>
      <c r="F205" s="374"/>
    </row>
    <row r="206" ht="22.5" customHeight="1">
      <c r="A206" s="361"/>
      <c r="B206" s="361"/>
      <c r="C206" s="375"/>
      <c r="D206" s="375"/>
      <c r="E206" s="363"/>
      <c r="F206" s="374"/>
    </row>
    <row r="207" ht="22.5" customHeight="1">
      <c r="A207" s="361"/>
      <c r="B207" s="361"/>
      <c r="C207" s="375"/>
      <c r="D207" s="375"/>
      <c r="E207" s="363"/>
      <c r="F207" s="374"/>
    </row>
    <row r="208" ht="22.5" customHeight="1">
      <c r="A208" s="361"/>
      <c r="B208" s="361"/>
      <c r="C208" s="375"/>
      <c r="D208" s="375"/>
      <c r="E208" s="363"/>
      <c r="F208" s="374"/>
    </row>
    <row r="209" ht="22.5" customHeight="1">
      <c r="A209" s="361"/>
      <c r="B209" s="361"/>
      <c r="C209" s="375"/>
      <c r="D209" s="375"/>
      <c r="E209" s="363"/>
      <c r="F209" s="374"/>
    </row>
    <row r="210" ht="22.5" customHeight="1">
      <c r="A210" s="361"/>
      <c r="B210" s="361"/>
      <c r="C210" s="375"/>
      <c r="D210" s="375"/>
      <c r="E210" s="363"/>
      <c r="F210" s="374"/>
    </row>
    <row r="211" ht="22.5" customHeight="1">
      <c r="A211" s="361"/>
      <c r="B211" s="361"/>
      <c r="C211" s="375"/>
      <c r="D211" s="375"/>
      <c r="E211" s="363"/>
      <c r="F211" s="374"/>
    </row>
    <row r="212" ht="22.5" customHeight="1">
      <c r="A212" s="361"/>
      <c r="B212" s="361"/>
      <c r="C212" s="375"/>
      <c r="D212" s="375"/>
      <c r="E212" s="363"/>
      <c r="F212" s="374"/>
    </row>
    <row r="213" ht="22.5" customHeight="1">
      <c r="A213" s="361"/>
      <c r="B213" s="361"/>
      <c r="C213" s="375"/>
      <c r="D213" s="375"/>
      <c r="E213" s="363"/>
      <c r="F213" s="374"/>
    </row>
    <row r="214" ht="22.5" customHeight="1">
      <c r="A214" s="361"/>
      <c r="B214" s="361"/>
      <c r="C214" s="375"/>
      <c r="D214" s="375"/>
      <c r="E214" s="363"/>
      <c r="F214" s="374"/>
    </row>
    <row r="215" ht="22.5" customHeight="1">
      <c r="A215" s="361"/>
      <c r="B215" s="361"/>
      <c r="C215" s="375"/>
      <c r="D215" s="375"/>
      <c r="E215" s="363"/>
      <c r="F215" s="374"/>
    </row>
    <row r="216" ht="22.5" customHeight="1">
      <c r="A216" s="361"/>
      <c r="B216" s="361"/>
      <c r="C216" s="375"/>
      <c r="D216" s="375"/>
      <c r="E216" s="363"/>
      <c r="F216" s="374"/>
    </row>
    <row r="217" ht="22.5" customHeight="1">
      <c r="A217" s="361"/>
      <c r="B217" s="361"/>
      <c r="C217" s="375"/>
      <c r="D217" s="375"/>
      <c r="E217" s="363"/>
      <c r="F217" s="374"/>
    </row>
    <row r="218" ht="22.5" customHeight="1">
      <c r="A218" s="361"/>
      <c r="B218" s="361"/>
      <c r="C218" s="375"/>
      <c r="D218" s="375"/>
      <c r="E218" s="363"/>
      <c r="F218" s="374"/>
    </row>
    <row r="219" ht="22.5" customHeight="1">
      <c r="A219" s="361"/>
      <c r="B219" s="361"/>
      <c r="C219" s="375"/>
      <c r="D219" s="375"/>
      <c r="E219" s="363"/>
      <c r="F219" s="374"/>
    </row>
    <row r="220" ht="22.5" customHeight="1">
      <c r="A220" s="361"/>
      <c r="B220" s="361"/>
      <c r="C220" s="375"/>
      <c r="D220" s="375"/>
      <c r="E220" s="363"/>
      <c r="F220" s="374"/>
    </row>
    <row r="221" ht="22.5" customHeight="1">
      <c r="A221" s="361"/>
      <c r="B221" s="361"/>
      <c r="C221" s="375"/>
      <c r="D221" s="375"/>
      <c r="E221" s="363"/>
      <c r="F221" s="374"/>
    </row>
    <row r="222" ht="22.5" customHeight="1">
      <c r="A222" s="361"/>
      <c r="B222" s="361"/>
      <c r="C222" s="375"/>
      <c r="D222" s="375"/>
      <c r="E222" s="363"/>
      <c r="F222" s="374"/>
    </row>
    <row r="223" ht="22.5" customHeight="1">
      <c r="A223" s="361"/>
      <c r="B223" s="361"/>
      <c r="C223" s="375"/>
      <c r="D223" s="375"/>
      <c r="E223" s="363"/>
      <c r="F223" s="374"/>
    </row>
    <row r="224" ht="22.5" customHeight="1">
      <c r="A224" s="361"/>
      <c r="B224" s="361"/>
      <c r="C224" s="375"/>
      <c r="D224" s="375"/>
      <c r="E224" s="363"/>
      <c r="F224" s="374"/>
    </row>
    <row r="225" ht="22.5" customHeight="1">
      <c r="A225" s="361"/>
      <c r="B225" s="361"/>
      <c r="C225" s="375"/>
      <c r="D225" s="375"/>
      <c r="E225" s="363"/>
      <c r="F225" s="374"/>
    </row>
    <row r="226" ht="22.5" customHeight="1">
      <c r="A226" s="361"/>
      <c r="B226" s="361"/>
      <c r="C226" s="375"/>
      <c r="D226" s="375"/>
      <c r="E226" s="363"/>
      <c r="F226" s="374"/>
    </row>
    <row r="227" ht="22.5" customHeight="1">
      <c r="A227" s="361"/>
      <c r="B227" s="361"/>
      <c r="C227" s="375"/>
      <c r="D227" s="375"/>
      <c r="E227" s="363"/>
      <c r="F227" s="374"/>
    </row>
    <row r="228" ht="22.5" customHeight="1">
      <c r="A228" s="361"/>
      <c r="B228" s="361"/>
      <c r="C228" s="375"/>
      <c r="D228" s="375"/>
      <c r="E228" s="363"/>
      <c r="F228" s="374"/>
    </row>
    <row r="229" ht="22.5" customHeight="1">
      <c r="A229" s="361"/>
      <c r="B229" s="361"/>
      <c r="C229" s="375"/>
      <c r="D229" s="375"/>
      <c r="E229" s="363"/>
      <c r="F229" s="374"/>
    </row>
    <row r="230" ht="22.5" customHeight="1">
      <c r="A230" s="361"/>
      <c r="B230" s="361"/>
      <c r="C230" s="375"/>
      <c r="D230" s="375"/>
      <c r="E230" s="363"/>
      <c r="F230" s="374"/>
    </row>
    <row r="231" ht="22.5" customHeight="1">
      <c r="A231" s="361"/>
      <c r="B231" s="361"/>
      <c r="C231" s="375"/>
      <c r="D231" s="375"/>
      <c r="E231" s="363"/>
      <c r="F231" s="374"/>
    </row>
    <row r="232" ht="22.5" customHeight="1">
      <c r="A232" s="361"/>
      <c r="B232" s="361"/>
      <c r="C232" s="375"/>
      <c r="D232" s="375"/>
      <c r="E232" s="363"/>
      <c r="F232" s="374"/>
    </row>
    <row r="233" ht="22.5" customHeight="1">
      <c r="A233" s="361"/>
      <c r="B233" s="361"/>
      <c r="C233" s="375"/>
      <c r="D233" s="375"/>
      <c r="E233" s="363"/>
      <c r="F233" s="374"/>
    </row>
    <row r="234" ht="22.5" customHeight="1">
      <c r="A234" s="361"/>
      <c r="B234" s="361"/>
      <c r="C234" s="375"/>
      <c r="D234" s="375"/>
      <c r="E234" s="363"/>
      <c r="F234" s="374"/>
    </row>
    <row r="235" ht="22.5" customHeight="1">
      <c r="A235" s="361"/>
      <c r="B235" s="361"/>
      <c r="C235" s="375"/>
      <c r="D235" s="375"/>
      <c r="E235" s="363"/>
      <c r="F235" s="374"/>
    </row>
    <row r="236" ht="22.5" customHeight="1">
      <c r="A236" s="361"/>
      <c r="B236" s="361"/>
      <c r="C236" s="375"/>
      <c r="D236" s="375"/>
      <c r="E236" s="363"/>
      <c r="F236" s="374"/>
    </row>
    <row r="237" ht="22.5" customHeight="1">
      <c r="A237" s="361"/>
      <c r="B237" s="361"/>
      <c r="C237" s="375"/>
      <c r="D237" s="375"/>
      <c r="E237" s="363"/>
      <c r="F237" s="374"/>
    </row>
    <row r="238" ht="22.5" customHeight="1">
      <c r="A238" s="361"/>
      <c r="B238" s="361"/>
      <c r="C238" s="375"/>
      <c r="D238" s="375"/>
      <c r="E238" s="363"/>
      <c r="F238" s="374"/>
    </row>
    <row r="239" ht="22.5" customHeight="1">
      <c r="A239" s="361"/>
      <c r="B239" s="361"/>
      <c r="C239" s="375"/>
      <c r="D239" s="375"/>
      <c r="E239" s="363"/>
      <c r="F239" s="374"/>
    </row>
    <row r="240" ht="22.5" customHeight="1">
      <c r="A240" s="361"/>
      <c r="B240" s="361"/>
      <c r="C240" s="375"/>
      <c r="D240" s="375"/>
      <c r="E240" s="363"/>
      <c r="F240" s="374"/>
    </row>
    <row r="241" ht="22.5" customHeight="1">
      <c r="A241" s="361"/>
      <c r="B241" s="361"/>
      <c r="C241" s="375"/>
      <c r="D241" s="375"/>
      <c r="E241" s="363"/>
      <c r="F241" s="374"/>
    </row>
    <row r="242" ht="22.5" customHeight="1">
      <c r="A242" s="361"/>
      <c r="B242" s="361"/>
      <c r="C242" s="375"/>
      <c r="D242" s="375"/>
      <c r="E242" s="363"/>
      <c r="F242" s="374"/>
    </row>
    <row r="243" ht="22.5" customHeight="1">
      <c r="A243" s="361"/>
      <c r="B243" s="361"/>
      <c r="C243" s="375"/>
      <c r="D243" s="375"/>
      <c r="E243" s="363"/>
      <c r="F243" s="374"/>
    </row>
    <row r="244" ht="22.5" customHeight="1">
      <c r="A244" s="361"/>
      <c r="B244" s="361"/>
      <c r="C244" s="375"/>
      <c r="D244" s="375"/>
      <c r="E244" s="363"/>
      <c r="F244" s="374"/>
    </row>
    <row r="245" ht="22.5" customHeight="1">
      <c r="A245" s="361"/>
      <c r="B245" s="361"/>
      <c r="C245" s="375"/>
      <c r="D245" s="375"/>
      <c r="E245" s="363"/>
      <c r="F245" s="374"/>
    </row>
    <row r="246" ht="22.5" customHeight="1">
      <c r="A246" s="361"/>
      <c r="B246" s="361"/>
      <c r="C246" s="375"/>
      <c r="D246" s="375"/>
      <c r="E246" s="363"/>
      <c r="F246" s="374"/>
    </row>
    <row r="247" ht="22.5" customHeight="1">
      <c r="A247" s="361"/>
      <c r="B247" s="361"/>
      <c r="C247" s="375"/>
      <c r="D247" s="375"/>
      <c r="E247" s="363"/>
      <c r="F247" s="374"/>
    </row>
    <row r="248" ht="22.5" customHeight="1">
      <c r="A248" s="361"/>
      <c r="B248" s="361"/>
      <c r="C248" s="375"/>
      <c r="D248" s="375"/>
      <c r="E248" s="363"/>
      <c r="F248" s="374"/>
    </row>
    <row r="249" ht="22.5" customHeight="1">
      <c r="A249" s="361"/>
      <c r="B249" s="361"/>
      <c r="C249" s="375"/>
      <c r="D249" s="375"/>
      <c r="E249" s="363"/>
      <c r="F249" s="374"/>
    </row>
    <row r="250" ht="22.5" customHeight="1">
      <c r="A250" s="361"/>
      <c r="B250" s="361"/>
      <c r="C250" s="375"/>
      <c r="D250" s="375"/>
      <c r="E250" s="363"/>
      <c r="F250" s="374"/>
    </row>
    <row r="251" ht="22.5" customHeight="1">
      <c r="A251" s="361"/>
      <c r="B251" s="361"/>
      <c r="C251" s="375"/>
      <c r="D251" s="375"/>
      <c r="E251" s="363"/>
      <c r="F251" s="374"/>
    </row>
    <row r="252" ht="22.5" customHeight="1">
      <c r="A252" s="361"/>
      <c r="B252" s="361"/>
      <c r="C252" s="375"/>
      <c r="D252" s="375"/>
      <c r="E252" s="363"/>
      <c r="F252" s="374"/>
    </row>
    <row r="253" ht="22.5" customHeight="1">
      <c r="A253" s="361"/>
      <c r="B253" s="361"/>
      <c r="C253" s="375"/>
      <c r="D253" s="375"/>
      <c r="E253" s="363"/>
      <c r="F253" s="374"/>
    </row>
    <row r="254" ht="22.5" customHeight="1">
      <c r="A254" s="361"/>
      <c r="B254" s="361"/>
      <c r="C254" s="375"/>
      <c r="D254" s="375"/>
      <c r="E254" s="363"/>
      <c r="F254" s="374"/>
    </row>
    <row r="255" ht="22.5" customHeight="1">
      <c r="A255" s="361"/>
      <c r="B255" s="361"/>
      <c r="C255" s="375"/>
      <c r="D255" s="375"/>
      <c r="E255" s="363"/>
      <c r="F255" s="374"/>
    </row>
    <row r="256" ht="22.5" customHeight="1">
      <c r="A256" s="361"/>
      <c r="B256" s="361"/>
      <c r="C256" s="375"/>
      <c r="D256" s="375"/>
      <c r="E256" s="363"/>
      <c r="F256" s="374"/>
    </row>
    <row r="257" ht="22.5" customHeight="1">
      <c r="A257" s="361"/>
      <c r="B257" s="361"/>
      <c r="C257" s="375"/>
      <c r="D257" s="375"/>
      <c r="E257" s="363"/>
      <c r="F257" s="374"/>
    </row>
    <row r="258" ht="22.5" customHeight="1">
      <c r="A258" s="361"/>
      <c r="B258" s="361"/>
      <c r="C258" s="375"/>
      <c r="D258" s="375"/>
      <c r="E258" s="363"/>
      <c r="F258" s="374"/>
    </row>
    <row r="259" ht="22.5" customHeight="1">
      <c r="A259" s="361"/>
      <c r="B259" s="361"/>
      <c r="C259" s="375"/>
      <c r="D259" s="375"/>
      <c r="E259" s="363"/>
      <c r="F259" s="374"/>
    </row>
    <row r="260" ht="22.5" customHeight="1">
      <c r="A260" s="361"/>
      <c r="B260" s="361"/>
      <c r="C260" s="375"/>
      <c r="D260" s="375"/>
      <c r="E260" s="363"/>
      <c r="F260" s="374"/>
    </row>
    <row r="261" ht="22.5" customHeight="1">
      <c r="A261" s="361"/>
      <c r="B261" s="361"/>
      <c r="C261" s="375"/>
      <c r="D261" s="375"/>
      <c r="E261" s="363"/>
      <c r="F261" s="374"/>
    </row>
    <row r="262" ht="22.5" customHeight="1">
      <c r="A262" s="361"/>
      <c r="B262" s="361"/>
      <c r="C262" s="375"/>
      <c r="D262" s="375"/>
      <c r="E262" s="363"/>
      <c r="F262" s="374"/>
    </row>
    <row r="263" ht="22.5" customHeight="1">
      <c r="A263" s="361"/>
      <c r="B263" s="361"/>
      <c r="C263" s="375"/>
      <c r="D263" s="375"/>
      <c r="E263" s="363"/>
      <c r="F263" s="374"/>
    </row>
    <row r="264" ht="22.5" customHeight="1">
      <c r="A264" s="361"/>
      <c r="B264" s="361"/>
      <c r="C264" s="375"/>
      <c r="D264" s="375"/>
      <c r="E264" s="363"/>
      <c r="F264" s="374"/>
    </row>
    <row r="265" ht="22.5" customHeight="1">
      <c r="A265" s="361"/>
      <c r="B265" s="361"/>
      <c r="C265" s="375"/>
      <c r="D265" s="375"/>
      <c r="E265" s="363"/>
      <c r="F265" s="374"/>
    </row>
    <row r="266" ht="22.5" customHeight="1">
      <c r="A266" s="361"/>
      <c r="B266" s="361"/>
      <c r="C266" s="375"/>
      <c r="D266" s="375"/>
      <c r="E266" s="363"/>
      <c r="F266" s="374"/>
    </row>
    <row r="267" ht="22.5" customHeight="1">
      <c r="A267" s="361"/>
      <c r="B267" s="361"/>
      <c r="C267" s="375"/>
      <c r="D267" s="375"/>
      <c r="E267" s="363"/>
      <c r="F267" s="374"/>
    </row>
    <row r="268" ht="22.5" customHeight="1">
      <c r="A268" s="361"/>
      <c r="B268" s="361"/>
      <c r="C268" s="375"/>
      <c r="D268" s="375"/>
      <c r="E268" s="363"/>
      <c r="F268" s="374"/>
    </row>
    <row r="269" ht="22.5" customHeight="1">
      <c r="A269" s="361"/>
      <c r="B269" s="361"/>
      <c r="C269" s="375"/>
      <c r="D269" s="375"/>
      <c r="E269" s="363"/>
      <c r="F269" s="374"/>
    </row>
    <row r="270" ht="22.5" customHeight="1">
      <c r="A270" s="361"/>
      <c r="B270" s="361"/>
      <c r="C270" s="375"/>
      <c r="D270" s="375"/>
      <c r="E270" s="363"/>
      <c r="F270" s="374"/>
    </row>
    <row r="271" ht="22.5" customHeight="1">
      <c r="A271" s="361"/>
      <c r="B271" s="361"/>
      <c r="C271" s="375"/>
      <c r="D271" s="375"/>
      <c r="E271" s="363"/>
      <c r="F271" s="374"/>
    </row>
    <row r="272" ht="22.5" customHeight="1">
      <c r="A272" s="361"/>
      <c r="B272" s="361"/>
      <c r="C272" s="375"/>
      <c r="D272" s="375"/>
      <c r="E272" s="363"/>
      <c r="F272" s="374"/>
    </row>
    <row r="273" ht="22.5" customHeight="1">
      <c r="A273" s="361"/>
      <c r="B273" s="361"/>
      <c r="C273" s="375"/>
      <c r="D273" s="375"/>
      <c r="E273" s="363"/>
      <c r="F273" s="374"/>
    </row>
    <row r="274" ht="22.5" customHeight="1">
      <c r="A274" s="361"/>
      <c r="B274" s="361"/>
      <c r="C274" s="375"/>
      <c r="D274" s="375"/>
      <c r="E274" s="363"/>
      <c r="F274" s="374"/>
    </row>
    <row r="275" ht="22.5" customHeight="1">
      <c r="A275" s="361"/>
      <c r="B275" s="361"/>
      <c r="C275" s="375"/>
      <c r="D275" s="375"/>
      <c r="E275" s="363"/>
      <c r="F275" s="374"/>
    </row>
    <row r="276" ht="22.5" customHeight="1">
      <c r="A276" s="361"/>
      <c r="B276" s="361"/>
      <c r="C276" s="375"/>
      <c r="D276" s="375"/>
      <c r="E276" s="363"/>
      <c r="F276" s="374"/>
    </row>
    <row r="277" ht="22.5" customHeight="1">
      <c r="A277" s="361"/>
      <c r="B277" s="361"/>
      <c r="C277" s="375"/>
      <c r="D277" s="375"/>
      <c r="E277" s="363"/>
      <c r="F277" s="374"/>
    </row>
    <row r="278" ht="22.5" customHeight="1">
      <c r="A278" s="361"/>
      <c r="B278" s="361"/>
      <c r="C278" s="375"/>
      <c r="D278" s="375"/>
      <c r="E278" s="363"/>
      <c r="F278" s="374"/>
    </row>
    <row r="279" ht="22.5" customHeight="1">
      <c r="A279" s="361"/>
      <c r="B279" s="361"/>
      <c r="C279" s="375"/>
      <c r="D279" s="375"/>
      <c r="E279" s="363"/>
      <c r="F279" s="374"/>
    </row>
    <row r="280" ht="22.5" customHeight="1">
      <c r="A280" s="361"/>
      <c r="B280" s="361"/>
      <c r="C280" s="375"/>
      <c r="D280" s="375"/>
      <c r="E280" s="363"/>
      <c r="F280" s="374"/>
    </row>
    <row r="281" ht="22.5" customHeight="1">
      <c r="A281" s="361"/>
      <c r="B281" s="361"/>
      <c r="C281" s="375"/>
      <c r="D281" s="375"/>
      <c r="E281" s="363"/>
      <c r="F281" s="374"/>
    </row>
    <row r="282" ht="22.5" customHeight="1">
      <c r="A282" s="361"/>
      <c r="B282" s="361"/>
      <c r="C282" s="375"/>
      <c r="D282" s="375"/>
      <c r="E282" s="363"/>
      <c r="F282" s="374"/>
    </row>
    <row r="283" ht="22.5" customHeight="1">
      <c r="A283" s="361"/>
      <c r="B283" s="361"/>
      <c r="C283" s="375"/>
      <c r="D283" s="375"/>
      <c r="E283" s="363"/>
      <c r="F283" s="374"/>
    </row>
    <row r="284" ht="22.5" customHeight="1">
      <c r="A284" s="361"/>
      <c r="B284" s="361"/>
      <c r="C284" s="375"/>
      <c r="D284" s="375"/>
      <c r="E284" s="363"/>
      <c r="F284" s="374"/>
    </row>
    <row r="285" ht="22.5" customHeight="1">
      <c r="A285" s="361"/>
      <c r="B285" s="361"/>
      <c r="C285" s="375"/>
      <c r="D285" s="375"/>
      <c r="E285" s="363"/>
      <c r="F285" s="374"/>
    </row>
    <row r="286" ht="22.5" customHeight="1">
      <c r="A286" s="361"/>
      <c r="B286" s="361"/>
      <c r="C286" s="375"/>
      <c r="D286" s="375"/>
      <c r="E286" s="363"/>
      <c r="F286" s="374"/>
    </row>
    <row r="287" ht="22.5" customHeight="1">
      <c r="A287" s="361"/>
      <c r="B287" s="361"/>
      <c r="C287" s="375"/>
      <c r="D287" s="375"/>
      <c r="E287" s="363"/>
      <c r="F287" s="374"/>
    </row>
    <row r="288" ht="22.5" customHeight="1">
      <c r="A288" s="361"/>
      <c r="B288" s="361"/>
      <c r="C288" s="375"/>
      <c r="D288" s="375"/>
      <c r="E288" s="363"/>
      <c r="F288" s="374"/>
    </row>
    <row r="289" ht="22.5" customHeight="1">
      <c r="A289" s="361"/>
      <c r="B289" s="361"/>
      <c r="C289" s="375"/>
      <c r="D289" s="375"/>
      <c r="E289" s="363"/>
      <c r="F289" s="374"/>
    </row>
    <row r="290" ht="22.5" customHeight="1">
      <c r="A290" s="361"/>
      <c r="B290" s="361"/>
      <c r="C290" s="375"/>
      <c r="D290" s="375"/>
      <c r="E290" s="363"/>
      <c r="F290" s="374"/>
    </row>
    <row r="291" ht="22.5" customHeight="1">
      <c r="A291" s="361"/>
      <c r="B291" s="361"/>
      <c r="C291" s="375"/>
      <c r="D291" s="375"/>
      <c r="E291" s="363"/>
      <c r="F291" s="374"/>
    </row>
    <row r="292" ht="22.5" customHeight="1">
      <c r="A292" s="361"/>
      <c r="B292" s="361"/>
      <c r="C292" s="375"/>
      <c r="D292" s="375"/>
      <c r="E292" s="363"/>
      <c r="F292" s="374"/>
    </row>
    <row r="293" ht="22.5" customHeight="1">
      <c r="A293" s="361"/>
      <c r="B293" s="361"/>
      <c r="C293" s="375"/>
      <c r="D293" s="375"/>
      <c r="E293" s="363"/>
      <c r="F293" s="374"/>
    </row>
    <row r="294" ht="22.5" customHeight="1">
      <c r="A294" s="361"/>
      <c r="B294" s="361"/>
      <c r="C294" s="375"/>
      <c r="D294" s="375"/>
      <c r="E294" s="363"/>
      <c r="F294" s="374"/>
    </row>
    <row r="295" ht="22.5" customHeight="1">
      <c r="A295" s="361"/>
      <c r="B295" s="361"/>
      <c r="C295" s="375"/>
      <c r="D295" s="375"/>
      <c r="E295" s="363"/>
      <c r="F295" s="374"/>
    </row>
    <row r="296" ht="22.5" customHeight="1">
      <c r="A296" s="361"/>
      <c r="B296" s="361"/>
      <c r="C296" s="375"/>
      <c r="D296" s="375"/>
      <c r="E296" s="363"/>
      <c r="F296" s="374"/>
    </row>
    <row r="297" ht="22.5" customHeight="1">
      <c r="A297" s="361"/>
      <c r="B297" s="361"/>
      <c r="C297" s="375"/>
      <c r="D297" s="375"/>
      <c r="E297" s="363"/>
      <c r="F297" s="374"/>
    </row>
    <row r="298" ht="22.5" customHeight="1">
      <c r="A298" s="361"/>
      <c r="B298" s="361"/>
      <c r="C298" s="375"/>
      <c r="D298" s="375"/>
      <c r="E298" s="363"/>
      <c r="F298" s="374"/>
    </row>
    <row r="299" ht="22.5" customHeight="1">
      <c r="A299" s="361"/>
      <c r="B299" s="361"/>
      <c r="C299" s="375"/>
      <c r="D299" s="375"/>
      <c r="E299" s="363"/>
      <c r="F299" s="374"/>
    </row>
    <row r="300" ht="22.5" customHeight="1">
      <c r="A300" s="361"/>
      <c r="B300" s="361"/>
      <c r="C300" s="375"/>
      <c r="D300" s="375"/>
      <c r="E300" s="363"/>
      <c r="F300" s="374"/>
    </row>
    <row r="301" ht="22.5" customHeight="1">
      <c r="A301" s="361"/>
      <c r="B301" s="361"/>
      <c r="C301" s="375"/>
      <c r="D301" s="375"/>
      <c r="E301" s="363"/>
      <c r="F301" s="374"/>
    </row>
    <row r="302" ht="22.5" customHeight="1">
      <c r="A302" s="361"/>
      <c r="B302" s="361"/>
      <c r="C302" s="375"/>
      <c r="D302" s="375"/>
      <c r="E302" s="363"/>
      <c r="F302" s="374"/>
    </row>
    <row r="303" ht="22.5" customHeight="1">
      <c r="A303" s="361"/>
      <c r="B303" s="361"/>
      <c r="C303" s="375"/>
      <c r="D303" s="375"/>
      <c r="E303" s="363"/>
      <c r="F303" s="374"/>
    </row>
    <row r="304" ht="22.5" customHeight="1">
      <c r="A304" s="361"/>
      <c r="B304" s="361"/>
      <c r="C304" s="375"/>
      <c r="D304" s="375"/>
      <c r="E304" s="363"/>
      <c r="F304" s="374"/>
    </row>
    <row r="305" ht="22.5" customHeight="1">
      <c r="A305" s="361"/>
      <c r="B305" s="361"/>
      <c r="C305" s="375"/>
      <c r="D305" s="375"/>
      <c r="E305" s="363"/>
      <c r="F305" s="374"/>
    </row>
    <row r="306" ht="22.5" customHeight="1">
      <c r="A306" s="361"/>
      <c r="B306" s="361"/>
      <c r="C306" s="375"/>
      <c r="D306" s="375"/>
      <c r="E306" s="363"/>
      <c r="F306" s="374"/>
    </row>
    <row r="307" ht="22.5" customHeight="1">
      <c r="A307" s="361"/>
      <c r="B307" s="361"/>
      <c r="C307" s="375"/>
      <c r="D307" s="375"/>
      <c r="E307" s="363"/>
      <c r="F307" s="374"/>
    </row>
    <row r="308" ht="22.5" customHeight="1">
      <c r="A308" s="361"/>
      <c r="B308" s="361"/>
      <c r="C308" s="375"/>
      <c r="D308" s="375"/>
      <c r="E308" s="363"/>
      <c r="F308" s="374"/>
    </row>
    <row r="309" ht="22.5" customHeight="1">
      <c r="A309" s="361"/>
      <c r="B309" s="361"/>
      <c r="C309" s="375"/>
      <c r="D309" s="375"/>
      <c r="E309" s="363"/>
      <c r="F309" s="374"/>
    </row>
    <row r="310" ht="22.5" customHeight="1">
      <c r="A310" s="361"/>
      <c r="B310" s="361"/>
      <c r="C310" s="375"/>
      <c r="D310" s="375"/>
      <c r="E310" s="363"/>
      <c r="F310" s="374"/>
    </row>
    <row r="311" ht="22.5" customHeight="1">
      <c r="A311" s="361"/>
      <c r="B311" s="361"/>
      <c r="C311" s="375"/>
      <c r="D311" s="375"/>
      <c r="E311" s="363"/>
      <c r="F311" s="374"/>
    </row>
    <row r="312" ht="22.5" customHeight="1">
      <c r="A312" s="361"/>
      <c r="B312" s="361"/>
      <c r="C312" s="375"/>
      <c r="D312" s="375"/>
      <c r="E312" s="363"/>
      <c r="F312" s="374"/>
    </row>
    <row r="313" ht="22.5" customHeight="1">
      <c r="A313" s="361"/>
      <c r="B313" s="361"/>
      <c r="C313" s="375"/>
      <c r="D313" s="375"/>
      <c r="E313" s="363"/>
      <c r="F313" s="374"/>
    </row>
    <row r="314" ht="22.5" customHeight="1">
      <c r="A314" s="361"/>
      <c r="B314" s="361"/>
      <c r="C314" s="375"/>
      <c r="D314" s="375"/>
      <c r="E314" s="363"/>
      <c r="F314" s="374"/>
    </row>
    <row r="315" ht="22.5" customHeight="1">
      <c r="A315" s="361"/>
      <c r="B315" s="361"/>
      <c r="C315" s="375"/>
      <c r="D315" s="375"/>
      <c r="E315" s="363"/>
      <c r="F315" s="374"/>
    </row>
    <row r="316" ht="22.5" customHeight="1">
      <c r="A316" s="361"/>
      <c r="B316" s="361"/>
      <c r="C316" s="375"/>
      <c r="D316" s="375"/>
      <c r="E316" s="363"/>
      <c r="F316" s="374"/>
    </row>
    <row r="317" ht="22.5" customHeight="1">
      <c r="A317" s="361"/>
      <c r="B317" s="361"/>
      <c r="C317" s="375"/>
      <c r="D317" s="375"/>
      <c r="E317" s="363"/>
      <c r="F317" s="374"/>
    </row>
    <row r="318" ht="22.5" customHeight="1">
      <c r="A318" s="361"/>
      <c r="B318" s="361"/>
      <c r="C318" s="375"/>
      <c r="D318" s="375"/>
      <c r="E318" s="363"/>
      <c r="F318" s="374"/>
    </row>
    <row r="319" ht="22.5" customHeight="1">
      <c r="A319" s="361"/>
      <c r="B319" s="361"/>
      <c r="C319" s="375"/>
      <c r="D319" s="375"/>
      <c r="E319" s="363"/>
      <c r="F319" s="374"/>
    </row>
    <row r="320" ht="22.5" customHeight="1">
      <c r="A320" s="361"/>
      <c r="B320" s="361"/>
      <c r="C320" s="375"/>
      <c r="D320" s="375"/>
      <c r="E320" s="363"/>
      <c r="F320" s="374"/>
    </row>
    <row r="321" ht="22.5" customHeight="1">
      <c r="A321" s="361"/>
      <c r="B321" s="361"/>
      <c r="C321" s="375"/>
      <c r="D321" s="375"/>
      <c r="E321" s="363"/>
      <c r="F321" s="374"/>
    </row>
    <row r="322" ht="22.5" customHeight="1">
      <c r="A322" s="361"/>
      <c r="B322" s="361"/>
      <c r="C322" s="375"/>
      <c r="D322" s="375"/>
      <c r="E322" s="363"/>
      <c r="F322" s="374"/>
    </row>
    <row r="323" ht="22.5" customHeight="1">
      <c r="A323" s="361"/>
      <c r="B323" s="361"/>
      <c r="C323" s="375"/>
      <c r="D323" s="375"/>
      <c r="E323" s="363"/>
      <c r="F323" s="374"/>
    </row>
    <row r="324" ht="22.5" customHeight="1">
      <c r="A324" s="361"/>
      <c r="B324" s="361"/>
      <c r="C324" s="375"/>
      <c r="D324" s="375"/>
      <c r="E324" s="363"/>
      <c r="F324" s="374"/>
    </row>
    <row r="325" ht="22.5" customHeight="1">
      <c r="A325" s="361"/>
      <c r="B325" s="361"/>
      <c r="C325" s="375"/>
      <c r="D325" s="375"/>
      <c r="E325" s="363"/>
      <c r="F325" s="374"/>
    </row>
    <row r="326" ht="22.5" customHeight="1">
      <c r="A326" s="361"/>
      <c r="B326" s="361"/>
      <c r="C326" s="375"/>
      <c r="D326" s="375"/>
      <c r="E326" s="363"/>
      <c r="F326" s="374"/>
    </row>
    <row r="327" ht="22.5" customHeight="1">
      <c r="A327" s="361"/>
      <c r="B327" s="361"/>
      <c r="C327" s="375"/>
      <c r="D327" s="375"/>
      <c r="E327" s="363"/>
      <c r="F327" s="374"/>
    </row>
    <row r="328" ht="22.5" customHeight="1">
      <c r="A328" s="361"/>
      <c r="B328" s="361"/>
      <c r="C328" s="375"/>
      <c r="D328" s="375"/>
      <c r="E328" s="363"/>
      <c r="F328" s="374"/>
    </row>
    <row r="329" ht="22.5" customHeight="1">
      <c r="A329" s="361"/>
      <c r="B329" s="361"/>
      <c r="C329" s="375"/>
      <c r="D329" s="375"/>
      <c r="E329" s="363"/>
      <c r="F329" s="374"/>
    </row>
    <row r="330" ht="22.5" customHeight="1">
      <c r="A330" s="361"/>
      <c r="B330" s="361"/>
      <c r="C330" s="375"/>
      <c r="D330" s="375"/>
      <c r="E330" s="363"/>
      <c r="F330" s="374"/>
    </row>
    <row r="331" ht="22.5" customHeight="1">
      <c r="A331" s="361"/>
      <c r="B331" s="361"/>
      <c r="C331" s="375"/>
      <c r="D331" s="375"/>
      <c r="E331" s="363"/>
      <c r="F331" s="374"/>
    </row>
    <row r="332" ht="22.5" customHeight="1">
      <c r="A332" s="361"/>
      <c r="B332" s="361"/>
      <c r="C332" s="375"/>
      <c r="D332" s="375"/>
      <c r="E332" s="363"/>
      <c r="F332" s="374"/>
    </row>
    <row r="333" ht="22.5" customHeight="1">
      <c r="A333" s="361"/>
      <c r="B333" s="361"/>
      <c r="C333" s="375"/>
      <c r="D333" s="375"/>
      <c r="E333" s="363"/>
      <c r="F333" s="374"/>
    </row>
    <row r="334" ht="22.5" customHeight="1">
      <c r="A334" s="361"/>
      <c r="B334" s="361"/>
      <c r="C334" s="375"/>
      <c r="D334" s="375"/>
      <c r="E334" s="363"/>
      <c r="F334" s="374"/>
    </row>
    <row r="335" ht="22.5" customHeight="1">
      <c r="A335" s="361"/>
      <c r="B335" s="361"/>
      <c r="C335" s="375"/>
      <c r="D335" s="375"/>
      <c r="E335" s="363"/>
      <c r="F335" s="374"/>
    </row>
    <row r="336" ht="22.5" customHeight="1">
      <c r="A336" s="361"/>
      <c r="B336" s="361"/>
      <c r="C336" s="375"/>
      <c r="D336" s="375"/>
      <c r="E336" s="363"/>
      <c r="F336" s="374"/>
    </row>
    <row r="337" ht="22.5" customHeight="1">
      <c r="A337" s="361"/>
      <c r="B337" s="361"/>
      <c r="C337" s="375"/>
      <c r="D337" s="375"/>
      <c r="E337" s="363"/>
      <c r="F337" s="374"/>
    </row>
    <row r="338" ht="22.5" customHeight="1">
      <c r="A338" s="361"/>
      <c r="B338" s="361"/>
      <c r="C338" s="375"/>
      <c r="D338" s="375"/>
      <c r="E338" s="363"/>
      <c r="F338" s="374"/>
    </row>
    <row r="339" ht="22.5" customHeight="1">
      <c r="A339" s="361"/>
      <c r="B339" s="361"/>
      <c r="C339" s="375"/>
      <c r="D339" s="375"/>
      <c r="E339" s="363"/>
      <c r="F339" s="374"/>
    </row>
    <row r="340" ht="22.5" customHeight="1">
      <c r="A340" s="361"/>
      <c r="B340" s="361"/>
      <c r="C340" s="375"/>
      <c r="D340" s="375"/>
      <c r="E340" s="363"/>
      <c r="F340" s="374"/>
    </row>
    <row r="341" ht="22.5" customHeight="1">
      <c r="A341" s="361"/>
      <c r="B341" s="361"/>
      <c r="C341" s="375"/>
      <c r="D341" s="375"/>
      <c r="E341" s="363"/>
      <c r="F341" s="374"/>
    </row>
    <row r="342" ht="22.5" customHeight="1">
      <c r="A342" s="361"/>
      <c r="B342" s="361"/>
      <c r="C342" s="375"/>
      <c r="D342" s="375"/>
      <c r="E342" s="363"/>
      <c r="F342" s="374"/>
    </row>
    <row r="343" ht="22.5" customHeight="1">
      <c r="A343" s="361"/>
      <c r="B343" s="361"/>
      <c r="C343" s="375"/>
      <c r="D343" s="375"/>
      <c r="E343" s="363"/>
      <c r="F343" s="374"/>
    </row>
    <row r="344" ht="22.5" customHeight="1">
      <c r="A344" s="361"/>
      <c r="B344" s="361"/>
      <c r="C344" s="375"/>
      <c r="D344" s="375"/>
      <c r="E344" s="363"/>
      <c r="F344" s="374"/>
    </row>
    <row r="345" ht="22.5" customHeight="1">
      <c r="A345" s="361"/>
      <c r="B345" s="361"/>
      <c r="C345" s="375"/>
      <c r="D345" s="375"/>
      <c r="E345" s="363"/>
      <c r="F345" s="374"/>
    </row>
    <row r="346" ht="22.5" customHeight="1">
      <c r="A346" s="361"/>
      <c r="B346" s="361"/>
      <c r="C346" s="375"/>
      <c r="D346" s="375"/>
      <c r="E346" s="363"/>
      <c r="F346" s="374"/>
    </row>
    <row r="347" ht="22.5" customHeight="1">
      <c r="A347" s="361"/>
      <c r="B347" s="361"/>
      <c r="C347" s="375"/>
      <c r="D347" s="375"/>
      <c r="E347" s="363"/>
      <c r="F347" s="374"/>
    </row>
    <row r="348" ht="22.5" customHeight="1">
      <c r="A348" s="361"/>
      <c r="B348" s="361"/>
      <c r="C348" s="375"/>
      <c r="D348" s="375"/>
      <c r="E348" s="363"/>
      <c r="F348" s="374"/>
    </row>
    <row r="349" ht="22.5" customHeight="1">
      <c r="A349" s="361"/>
      <c r="B349" s="361"/>
      <c r="C349" s="375"/>
      <c r="D349" s="375"/>
      <c r="E349" s="363"/>
      <c r="F349" s="374"/>
    </row>
    <row r="350" ht="22.5" customHeight="1">
      <c r="A350" s="361"/>
      <c r="B350" s="361"/>
      <c r="C350" s="375"/>
      <c r="D350" s="375"/>
      <c r="E350" s="363"/>
      <c r="F350" s="374"/>
    </row>
    <row r="351" ht="22.5" customHeight="1">
      <c r="A351" s="361"/>
      <c r="B351" s="361"/>
      <c r="C351" s="375"/>
      <c r="D351" s="375"/>
      <c r="E351" s="363"/>
      <c r="F351" s="374"/>
    </row>
    <row r="352" ht="22.5" customHeight="1">
      <c r="A352" s="361"/>
      <c r="B352" s="361"/>
      <c r="C352" s="375"/>
      <c r="D352" s="375"/>
      <c r="E352" s="363"/>
      <c r="F352" s="374"/>
    </row>
    <row r="353" ht="22.5" customHeight="1">
      <c r="A353" s="361"/>
      <c r="B353" s="361"/>
      <c r="C353" s="375"/>
      <c r="D353" s="375"/>
      <c r="E353" s="363"/>
      <c r="F353" s="374"/>
    </row>
    <row r="354" ht="22.5" customHeight="1">
      <c r="A354" s="361"/>
      <c r="B354" s="361"/>
      <c r="C354" s="375"/>
      <c r="D354" s="375"/>
      <c r="E354" s="363"/>
      <c r="F354" s="374"/>
    </row>
    <row r="355" ht="22.5" customHeight="1">
      <c r="A355" s="361"/>
      <c r="B355" s="361"/>
      <c r="C355" s="375"/>
      <c r="D355" s="375"/>
      <c r="E355" s="363"/>
      <c r="F355" s="374"/>
    </row>
    <row r="356" ht="22.5" customHeight="1">
      <c r="A356" s="361"/>
      <c r="B356" s="361"/>
      <c r="C356" s="375"/>
      <c r="D356" s="375"/>
      <c r="E356" s="363"/>
      <c r="F356" s="374"/>
    </row>
    <row r="357" ht="22.5" customHeight="1">
      <c r="A357" s="361"/>
      <c r="B357" s="361"/>
      <c r="C357" s="375"/>
      <c r="D357" s="375"/>
      <c r="E357" s="363"/>
      <c r="F357" s="374"/>
    </row>
    <row r="358" ht="22.5" customHeight="1">
      <c r="A358" s="361"/>
      <c r="B358" s="361"/>
      <c r="C358" s="375"/>
      <c r="D358" s="375"/>
      <c r="E358" s="363"/>
      <c r="F358" s="374"/>
    </row>
    <row r="359" ht="22.5" customHeight="1">
      <c r="A359" s="361"/>
      <c r="B359" s="361"/>
      <c r="C359" s="375"/>
      <c r="D359" s="375"/>
      <c r="E359" s="363"/>
      <c r="F359" s="374"/>
    </row>
    <row r="360" ht="22.5" customHeight="1">
      <c r="A360" s="361"/>
      <c r="B360" s="361"/>
      <c r="C360" s="375"/>
      <c r="D360" s="375"/>
      <c r="E360" s="363"/>
      <c r="F360" s="374"/>
    </row>
    <row r="361" ht="22.5" customHeight="1">
      <c r="A361" s="361"/>
      <c r="B361" s="361"/>
      <c r="C361" s="375"/>
      <c r="D361" s="375"/>
      <c r="E361" s="363"/>
      <c r="F361" s="374"/>
    </row>
    <row r="362" ht="22.5" customHeight="1">
      <c r="A362" s="361"/>
      <c r="B362" s="361"/>
      <c r="C362" s="375"/>
      <c r="D362" s="375"/>
      <c r="E362" s="363"/>
      <c r="F362" s="374"/>
    </row>
    <row r="363" ht="22.5" customHeight="1">
      <c r="A363" s="361"/>
      <c r="B363" s="361"/>
      <c r="C363" s="375"/>
      <c r="D363" s="375"/>
      <c r="E363" s="363"/>
      <c r="F363" s="374"/>
    </row>
    <row r="364" ht="22.5" customHeight="1">
      <c r="A364" s="361"/>
      <c r="B364" s="361"/>
      <c r="C364" s="375"/>
      <c r="D364" s="375"/>
      <c r="E364" s="363"/>
      <c r="F364" s="374"/>
    </row>
    <row r="365" ht="22.5" customHeight="1">
      <c r="A365" s="361"/>
      <c r="B365" s="361"/>
      <c r="C365" s="375"/>
      <c r="D365" s="375"/>
      <c r="E365" s="363"/>
      <c r="F365" s="374"/>
    </row>
    <row r="366" ht="22.5" customHeight="1">
      <c r="A366" s="361"/>
      <c r="B366" s="361"/>
      <c r="C366" s="375"/>
      <c r="D366" s="375"/>
      <c r="E366" s="363"/>
      <c r="F366" s="374"/>
    </row>
    <row r="367" ht="22.5" customHeight="1">
      <c r="A367" s="361"/>
      <c r="B367" s="361"/>
      <c r="C367" s="375"/>
      <c r="D367" s="375"/>
      <c r="E367" s="363"/>
      <c r="F367" s="374"/>
    </row>
    <row r="368" ht="22.5" customHeight="1">
      <c r="A368" s="361"/>
      <c r="B368" s="361"/>
      <c r="C368" s="375"/>
      <c r="D368" s="375"/>
      <c r="E368" s="363"/>
      <c r="F368" s="374"/>
    </row>
    <row r="369" ht="22.5" customHeight="1">
      <c r="A369" s="361"/>
      <c r="B369" s="361"/>
      <c r="C369" s="375"/>
      <c r="D369" s="375"/>
      <c r="E369" s="363"/>
      <c r="F369" s="374"/>
    </row>
    <row r="370" ht="22.5" customHeight="1">
      <c r="A370" s="361"/>
      <c r="B370" s="361"/>
      <c r="C370" s="375"/>
      <c r="D370" s="375"/>
      <c r="E370" s="363"/>
      <c r="F370" s="374"/>
    </row>
    <row r="371" ht="22.5" customHeight="1">
      <c r="A371" s="361"/>
      <c r="B371" s="361"/>
      <c r="C371" s="375"/>
      <c r="D371" s="375"/>
      <c r="E371" s="363"/>
      <c r="F371" s="374"/>
    </row>
    <row r="372" ht="22.5" customHeight="1">
      <c r="A372" s="361"/>
      <c r="B372" s="361"/>
      <c r="C372" s="375"/>
      <c r="D372" s="375"/>
      <c r="E372" s="363"/>
      <c r="F372" s="374"/>
    </row>
    <row r="373" ht="22.5" customHeight="1">
      <c r="A373" s="361"/>
      <c r="B373" s="361"/>
      <c r="C373" s="375"/>
      <c r="D373" s="375"/>
      <c r="E373" s="363"/>
      <c r="F373" s="374"/>
    </row>
    <row r="374" ht="22.5" customHeight="1">
      <c r="A374" s="361"/>
      <c r="B374" s="361"/>
      <c r="C374" s="375"/>
      <c r="D374" s="375"/>
      <c r="E374" s="363"/>
      <c r="F374" s="374"/>
    </row>
    <row r="375" ht="22.5" customHeight="1">
      <c r="A375" s="361"/>
      <c r="B375" s="361"/>
      <c r="C375" s="375"/>
      <c r="D375" s="375"/>
      <c r="E375" s="363"/>
      <c r="F375" s="374"/>
    </row>
    <row r="376" ht="22.5" customHeight="1">
      <c r="A376" s="361"/>
      <c r="B376" s="361"/>
      <c r="C376" s="375"/>
      <c r="D376" s="375"/>
      <c r="E376" s="363"/>
      <c r="F376" s="374"/>
    </row>
    <row r="377" ht="22.5" customHeight="1">
      <c r="A377" s="361"/>
      <c r="B377" s="361"/>
      <c r="C377" s="375"/>
      <c r="D377" s="375"/>
      <c r="E377" s="363"/>
      <c r="F377" s="374"/>
    </row>
    <row r="378" ht="22.5" customHeight="1">
      <c r="A378" s="361"/>
      <c r="B378" s="361"/>
      <c r="C378" s="375"/>
      <c r="D378" s="375"/>
      <c r="E378" s="363"/>
      <c r="F378" s="374"/>
    </row>
    <row r="379" ht="22.5" customHeight="1">
      <c r="A379" s="361"/>
      <c r="B379" s="361"/>
      <c r="C379" s="375"/>
      <c r="D379" s="375"/>
      <c r="E379" s="363"/>
      <c r="F379" s="374"/>
    </row>
    <row r="380" ht="22.5" customHeight="1">
      <c r="A380" s="361"/>
      <c r="B380" s="361"/>
      <c r="C380" s="375"/>
      <c r="D380" s="375"/>
      <c r="E380" s="363"/>
      <c r="F380" s="374"/>
    </row>
    <row r="381" ht="22.5" customHeight="1">
      <c r="A381" s="361"/>
      <c r="B381" s="361"/>
      <c r="C381" s="375"/>
      <c r="D381" s="375"/>
      <c r="E381" s="363"/>
      <c r="F381" s="374"/>
    </row>
    <row r="382" ht="22.5" customHeight="1">
      <c r="A382" s="361"/>
      <c r="B382" s="361"/>
      <c r="C382" s="375"/>
      <c r="D382" s="375"/>
      <c r="E382" s="363"/>
      <c r="F382" s="374"/>
    </row>
    <row r="383" ht="22.5" customHeight="1">
      <c r="A383" s="361"/>
      <c r="B383" s="361"/>
      <c r="C383" s="375"/>
      <c r="D383" s="375"/>
      <c r="E383" s="363"/>
      <c r="F383" s="374"/>
    </row>
    <row r="384" ht="22.5" customHeight="1">
      <c r="A384" s="361"/>
      <c r="B384" s="361"/>
      <c r="C384" s="375"/>
      <c r="D384" s="375"/>
      <c r="E384" s="363"/>
      <c r="F384" s="374"/>
    </row>
    <row r="385" ht="22.5" customHeight="1">
      <c r="A385" s="361"/>
      <c r="B385" s="361"/>
      <c r="C385" s="375"/>
      <c r="D385" s="375"/>
      <c r="E385" s="363"/>
      <c r="F385" s="374"/>
    </row>
    <row r="386" ht="22.5" customHeight="1">
      <c r="A386" s="361"/>
      <c r="B386" s="361"/>
      <c r="C386" s="375"/>
      <c r="D386" s="375"/>
      <c r="E386" s="363"/>
      <c r="F386" s="374"/>
    </row>
    <row r="387" ht="22.5" customHeight="1">
      <c r="A387" s="361"/>
      <c r="B387" s="361"/>
      <c r="C387" s="375"/>
      <c r="D387" s="375"/>
      <c r="E387" s="363"/>
      <c r="F387" s="374"/>
    </row>
    <row r="388" ht="22.5" customHeight="1">
      <c r="A388" s="361"/>
      <c r="B388" s="361"/>
      <c r="C388" s="375"/>
      <c r="D388" s="375"/>
      <c r="E388" s="363"/>
      <c r="F388" s="374"/>
    </row>
    <row r="389" ht="22.5" customHeight="1">
      <c r="A389" s="361"/>
      <c r="B389" s="361"/>
      <c r="C389" s="375"/>
      <c r="D389" s="375"/>
      <c r="E389" s="363"/>
      <c r="F389" s="374"/>
    </row>
    <row r="390" ht="22.5" customHeight="1">
      <c r="A390" s="361"/>
      <c r="B390" s="361"/>
      <c r="C390" s="375"/>
      <c r="D390" s="375"/>
      <c r="E390" s="363"/>
      <c r="F390" s="374"/>
    </row>
    <row r="391" ht="22.5" customHeight="1">
      <c r="A391" s="361"/>
      <c r="B391" s="361"/>
      <c r="C391" s="375"/>
      <c r="D391" s="375"/>
      <c r="E391" s="363"/>
      <c r="F391" s="374"/>
    </row>
    <row r="392" ht="22.5" customHeight="1">
      <c r="A392" s="361"/>
      <c r="B392" s="361"/>
      <c r="C392" s="375"/>
      <c r="D392" s="375"/>
      <c r="E392" s="363"/>
      <c r="F392" s="374"/>
    </row>
    <row r="393" ht="22.5" customHeight="1">
      <c r="A393" s="361"/>
      <c r="B393" s="361"/>
      <c r="C393" s="375"/>
      <c r="D393" s="375"/>
      <c r="E393" s="363"/>
      <c r="F393" s="374"/>
    </row>
    <row r="394" ht="22.5" customHeight="1">
      <c r="A394" s="361"/>
      <c r="B394" s="361"/>
      <c r="C394" s="375"/>
      <c r="D394" s="375"/>
      <c r="E394" s="363"/>
      <c r="F394" s="374"/>
    </row>
    <row r="395" ht="22.5" customHeight="1">
      <c r="A395" s="361"/>
      <c r="B395" s="361"/>
      <c r="C395" s="375"/>
      <c r="D395" s="375"/>
      <c r="E395" s="363"/>
      <c r="F395" s="374"/>
    </row>
    <row r="396" ht="22.5" customHeight="1">
      <c r="A396" s="361"/>
      <c r="B396" s="361"/>
      <c r="C396" s="375"/>
      <c r="D396" s="375"/>
      <c r="E396" s="363"/>
      <c r="F396" s="374"/>
    </row>
    <row r="397" ht="22.5" customHeight="1">
      <c r="A397" s="361"/>
      <c r="B397" s="361"/>
      <c r="C397" s="375"/>
      <c r="D397" s="375"/>
      <c r="E397" s="363"/>
      <c r="F397" s="374"/>
    </row>
    <row r="398" ht="22.5" customHeight="1">
      <c r="A398" s="361"/>
      <c r="B398" s="361"/>
      <c r="C398" s="375"/>
      <c r="D398" s="375"/>
      <c r="E398" s="363"/>
      <c r="F398" s="374"/>
    </row>
    <row r="399" ht="22.5" customHeight="1">
      <c r="A399" s="361"/>
      <c r="B399" s="361"/>
      <c r="C399" s="375"/>
      <c r="D399" s="375"/>
      <c r="E399" s="363"/>
      <c r="F399" s="374"/>
    </row>
    <row r="400" ht="22.5" customHeight="1">
      <c r="A400" s="361"/>
      <c r="B400" s="361"/>
      <c r="C400" s="375"/>
      <c r="D400" s="375"/>
      <c r="E400" s="363"/>
      <c r="F400" s="374"/>
    </row>
    <row r="401" ht="22.5" customHeight="1">
      <c r="A401" s="361"/>
      <c r="B401" s="361"/>
      <c r="C401" s="375"/>
      <c r="D401" s="375"/>
      <c r="E401" s="363"/>
      <c r="F401" s="374"/>
    </row>
    <row r="402" ht="22.5" customHeight="1">
      <c r="A402" s="361"/>
      <c r="B402" s="361"/>
      <c r="C402" s="375"/>
      <c r="D402" s="375"/>
      <c r="E402" s="363"/>
      <c r="F402" s="374"/>
    </row>
    <row r="403" ht="22.5" customHeight="1">
      <c r="A403" s="361"/>
      <c r="B403" s="361"/>
      <c r="C403" s="375"/>
      <c r="D403" s="375"/>
      <c r="E403" s="363"/>
      <c r="F403" s="374"/>
    </row>
    <row r="404" ht="22.5" customHeight="1">
      <c r="A404" s="361"/>
      <c r="B404" s="361"/>
      <c r="C404" s="375"/>
      <c r="D404" s="375"/>
      <c r="E404" s="363"/>
      <c r="F404" s="374"/>
    </row>
    <row r="405" ht="22.5" customHeight="1">
      <c r="A405" s="361"/>
      <c r="B405" s="361"/>
      <c r="C405" s="375"/>
      <c r="D405" s="375"/>
      <c r="E405" s="363"/>
      <c r="F405" s="374"/>
    </row>
    <row r="406" ht="22.5" customHeight="1">
      <c r="A406" s="361"/>
      <c r="B406" s="361"/>
      <c r="C406" s="375"/>
      <c r="D406" s="375"/>
      <c r="E406" s="363"/>
      <c r="F406" s="374"/>
    </row>
    <row r="407" ht="22.5" customHeight="1">
      <c r="A407" s="361"/>
      <c r="B407" s="361"/>
      <c r="C407" s="375"/>
      <c r="D407" s="375"/>
      <c r="E407" s="363"/>
      <c r="F407" s="374"/>
    </row>
    <row r="408" ht="22.5" customHeight="1">
      <c r="A408" s="361"/>
      <c r="B408" s="361"/>
      <c r="C408" s="375"/>
      <c r="D408" s="375"/>
      <c r="E408" s="363"/>
      <c r="F408" s="374"/>
    </row>
    <row r="409" ht="22.5" customHeight="1">
      <c r="A409" s="361"/>
      <c r="B409" s="361"/>
      <c r="C409" s="375"/>
      <c r="D409" s="375"/>
      <c r="E409" s="363"/>
      <c r="F409" s="374"/>
    </row>
    <row r="410" ht="22.5" customHeight="1">
      <c r="A410" s="361"/>
      <c r="B410" s="361"/>
      <c r="C410" s="375"/>
      <c r="D410" s="375"/>
      <c r="E410" s="363"/>
      <c r="F410" s="374"/>
    </row>
    <row r="411" ht="22.5" customHeight="1">
      <c r="A411" s="361"/>
      <c r="B411" s="361"/>
      <c r="C411" s="375"/>
      <c r="D411" s="375"/>
      <c r="E411" s="363"/>
      <c r="F411" s="374"/>
    </row>
    <row r="412" ht="22.5" customHeight="1">
      <c r="A412" s="361"/>
      <c r="B412" s="361"/>
      <c r="C412" s="375"/>
      <c r="D412" s="375"/>
      <c r="E412" s="363"/>
      <c r="F412" s="374"/>
    </row>
    <row r="413" ht="22.5" customHeight="1">
      <c r="A413" s="361"/>
      <c r="B413" s="361"/>
      <c r="C413" s="375"/>
      <c r="D413" s="375"/>
      <c r="E413" s="363"/>
      <c r="F413" s="374"/>
    </row>
    <row r="414" ht="22.5" customHeight="1">
      <c r="A414" s="361"/>
      <c r="B414" s="361"/>
      <c r="C414" s="375"/>
      <c r="D414" s="375"/>
      <c r="E414" s="363"/>
      <c r="F414" s="374"/>
    </row>
    <row r="415" ht="22.5" customHeight="1">
      <c r="A415" s="361"/>
      <c r="B415" s="361"/>
      <c r="C415" s="375"/>
      <c r="D415" s="375"/>
      <c r="E415" s="363"/>
      <c r="F415" s="374"/>
    </row>
    <row r="416" ht="22.5" customHeight="1">
      <c r="A416" s="361"/>
      <c r="B416" s="361"/>
      <c r="C416" s="375"/>
      <c r="D416" s="375"/>
      <c r="E416" s="363"/>
      <c r="F416" s="374"/>
    </row>
    <row r="417" ht="22.5" customHeight="1">
      <c r="A417" s="361"/>
      <c r="B417" s="361"/>
      <c r="C417" s="375"/>
      <c r="D417" s="375"/>
      <c r="E417" s="363"/>
      <c r="F417" s="374"/>
    </row>
    <row r="418" ht="22.5" customHeight="1">
      <c r="A418" s="361"/>
      <c r="B418" s="361"/>
      <c r="C418" s="375"/>
      <c r="D418" s="375"/>
      <c r="E418" s="363"/>
      <c r="F418" s="374"/>
    </row>
    <row r="419" ht="22.5" customHeight="1">
      <c r="A419" s="361"/>
      <c r="B419" s="361"/>
      <c r="C419" s="375"/>
      <c r="D419" s="375"/>
      <c r="E419" s="363"/>
      <c r="F419" s="374"/>
    </row>
    <row r="420" ht="22.5" customHeight="1">
      <c r="A420" s="361"/>
      <c r="B420" s="361"/>
      <c r="C420" s="375"/>
      <c r="D420" s="375"/>
      <c r="E420" s="363"/>
      <c r="F420" s="374"/>
    </row>
    <row r="421" ht="22.5" customHeight="1">
      <c r="A421" s="361"/>
      <c r="B421" s="361"/>
      <c r="C421" s="375"/>
      <c r="D421" s="375"/>
      <c r="E421" s="363"/>
      <c r="F421" s="374"/>
    </row>
    <row r="422" ht="22.5" customHeight="1">
      <c r="A422" s="361"/>
      <c r="B422" s="361"/>
      <c r="C422" s="375"/>
      <c r="D422" s="375"/>
      <c r="E422" s="363"/>
      <c r="F422" s="374"/>
    </row>
    <row r="423" ht="22.5" customHeight="1">
      <c r="A423" s="361"/>
      <c r="B423" s="361"/>
      <c r="C423" s="375"/>
      <c r="D423" s="375"/>
      <c r="E423" s="363"/>
      <c r="F423" s="374"/>
    </row>
    <row r="424" ht="22.5" customHeight="1">
      <c r="A424" s="361"/>
      <c r="B424" s="361"/>
      <c r="C424" s="375"/>
      <c r="D424" s="375"/>
      <c r="E424" s="363"/>
      <c r="F424" s="374"/>
    </row>
    <row r="425" ht="22.5" customHeight="1">
      <c r="A425" s="361"/>
      <c r="B425" s="361"/>
      <c r="C425" s="375"/>
      <c r="D425" s="375"/>
      <c r="E425" s="363"/>
      <c r="F425" s="374"/>
    </row>
    <row r="426" ht="22.5" customHeight="1">
      <c r="A426" s="361"/>
      <c r="B426" s="361"/>
      <c r="C426" s="375"/>
      <c r="D426" s="375"/>
      <c r="E426" s="363"/>
      <c r="F426" s="374"/>
    </row>
    <row r="427" ht="22.5" customHeight="1">
      <c r="A427" s="361"/>
      <c r="B427" s="361"/>
      <c r="C427" s="375"/>
      <c r="D427" s="375"/>
      <c r="E427" s="363"/>
      <c r="F427" s="374"/>
    </row>
    <row r="428" ht="22.5" customHeight="1">
      <c r="A428" s="361"/>
      <c r="B428" s="361"/>
      <c r="C428" s="375"/>
      <c r="D428" s="375"/>
      <c r="E428" s="363"/>
      <c r="F428" s="374"/>
    </row>
    <row r="429" ht="22.5" customHeight="1">
      <c r="A429" s="361"/>
      <c r="B429" s="361"/>
      <c r="C429" s="375"/>
      <c r="D429" s="375"/>
      <c r="E429" s="363"/>
      <c r="F429" s="374"/>
    </row>
    <row r="430" ht="22.5" customHeight="1">
      <c r="A430" s="361"/>
      <c r="B430" s="361"/>
      <c r="C430" s="375"/>
      <c r="D430" s="375"/>
      <c r="E430" s="363"/>
      <c r="F430" s="374"/>
    </row>
    <row r="431" ht="22.5" customHeight="1">
      <c r="A431" s="361"/>
      <c r="B431" s="361"/>
      <c r="C431" s="375"/>
      <c r="D431" s="375"/>
      <c r="E431" s="363"/>
      <c r="F431" s="374"/>
    </row>
    <row r="432" ht="22.5" customHeight="1">
      <c r="A432" s="361"/>
      <c r="B432" s="361"/>
      <c r="C432" s="375"/>
      <c r="D432" s="375"/>
      <c r="E432" s="363"/>
      <c r="F432" s="374"/>
    </row>
    <row r="433" ht="22.5" customHeight="1">
      <c r="A433" s="361"/>
      <c r="B433" s="361"/>
      <c r="C433" s="375"/>
      <c r="D433" s="375"/>
      <c r="E433" s="363"/>
      <c r="F433" s="374"/>
    </row>
    <row r="434" ht="22.5" customHeight="1">
      <c r="A434" s="361"/>
      <c r="B434" s="361"/>
      <c r="C434" s="375"/>
      <c r="D434" s="375"/>
      <c r="E434" s="363"/>
      <c r="F434" s="374"/>
    </row>
    <row r="435" ht="22.5" customHeight="1">
      <c r="A435" s="361"/>
      <c r="B435" s="361"/>
      <c r="C435" s="375"/>
      <c r="D435" s="375"/>
      <c r="E435" s="363"/>
      <c r="F435" s="374"/>
    </row>
    <row r="436" ht="22.5" customHeight="1">
      <c r="A436" s="361"/>
      <c r="B436" s="361"/>
      <c r="C436" s="375"/>
      <c r="D436" s="375"/>
      <c r="E436" s="363"/>
      <c r="F436" s="374"/>
    </row>
    <row r="437" ht="22.5" customHeight="1">
      <c r="A437" s="361"/>
      <c r="B437" s="361"/>
      <c r="C437" s="375"/>
      <c r="D437" s="375"/>
      <c r="E437" s="363"/>
      <c r="F437" s="374"/>
    </row>
    <row r="438" ht="22.5" customHeight="1">
      <c r="A438" s="361"/>
      <c r="B438" s="361"/>
      <c r="C438" s="375"/>
      <c r="D438" s="375"/>
      <c r="E438" s="363"/>
      <c r="F438" s="374"/>
    </row>
    <row r="439" ht="22.5" customHeight="1">
      <c r="A439" s="361"/>
      <c r="B439" s="361"/>
      <c r="C439" s="375"/>
      <c r="D439" s="375"/>
      <c r="E439" s="363"/>
      <c r="F439" s="374"/>
    </row>
    <row r="440" ht="22.5" customHeight="1">
      <c r="A440" s="361"/>
      <c r="B440" s="361"/>
      <c r="C440" s="375"/>
      <c r="D440" s="375"/>
      <c r="E440" s="363"/>
      <c r="F440" s="374"/>
    </row>
    <row r="441" ht="22.5" customHeight="1">
      <c r="A441" s="361"/>
      <c r="B441" s="361"/>
      <c r="C441" s="375"/>
      <c r="D441" s="375"/>
      <c r="E441" s="363"/>
      <c r="F441" s="374"/>
    </row>
    <row r="442" ht="22.5" customHeight="1">
      <c r="A442" s="361"/>
      <c r="B442" s="361"/>
      <c r="C442" s="375"/>
      <c r="D442" s="375"/>
      <c r="E442" s="363"/>
      <c r="F442" s="374"/>
    </row>
    <row r="443" ht="22.5" customHeight="1">
      <c r="A443" s="361"/>
      <c r="B443" s="361"/>
      <c r="C443" s="375"/>
      <c r="D443" s="375"/>
      <c r="E443" s="363"/>
      <c r="F443" s="374"/>
    </row>
    <row r="444" ht="22.5" customHeight="1">
      <c r="A444" s="361"/>
      <c r="B444" s="361"/>
      <c r="C444" s="375"/>
      <c r="D444" s="375"/>
      <c r="E444" s="363"/>
      <c r="F444" s="374"/>
    </row>
    <row r="445" ht="22.5" customHeight="1">
      <c r="A445" s="361"/>
      <c r="B445" s="361"/>
      <c r="C445" s="375"/>
      <c r="D445" s="375"/>
      <c r="E445" s="363"/>
      <c r="F445" s="374"/>
    </row>
    <row r="446" ht="22.5" customHeight="1">
      <c r="A446" s="361"/>
      <c r="B446" s="361"/>
      <c r="C446" s="375"/>
      <c r="D446" s="375"/>
      <c r="E446" s="363"/>
      <c r="F446" s="374"/>
    </row>
    <row r="447" ht="22.5" customHeight="1">
      <c r="A447" s="361"/>
      <c r="B447" s="361"/>
      <c r="C447" s="375"/>
      <c r="D447" s="375"/>
      <c r="E447" s="363"/>
      <c r="F447" s="374"/>
    </row>
    <row r="448" ht="22.5" customHeight="1">
      <c r="A448" s="361"/>
      <c r="B448" s="361"/>
      <c r="C448" s="375"/>
      <c r="D448" s="375"/>
      <c r="E448" s="363"/>
      <c r="F448" s="374"/>
    </row>
    <row r="449" ht="22.5" customHeight="1">
      <c r="A449" s="361"/>
      <c r="B449" s="361"/>
      <c r="C449" s="375"/>
      <c r="D449" s="375"/>
      <c r="E449" s="363"/>
      <c r="F449" s="374"/>
    </row>
    <row r="450" ht="22.5" customHeight="1">
      <c r="A450" s="361"/>
      <c r="B450" s="361"/>
      <c r="C450" s="375"/>
      <c r="D450" s="375"/>
      <c r="E450" s="363"/>
      <c r="F450" s="374"/>
    </row>
    <row r="451" ht="22.5" customHeight="1">
      <c r="A451" s="361"/>
      <c r="B451" s="361"/>
      <c r="C451" s="375"/>
      <c r="D451" s="375"/>
      <c r="E451" s="363"/>
      <c r="F451" s="374"/>
    </row>
    <row r="452" ht="22.5" customHeight="1">
      <c r="A452" s="361"/>
      <c r="B452" s="361"/>
      <c r="C452" s="375"/>
      <c r="D452" s="375"/>
      <c r="E452" s="363"/>
      <c r="F452" s="374"/>
    </row>
    <row r="453" ht="22.5" customHeight="1">
      <c r="A453" s="361"/>
      <c r="B453" s="361"/>
      <c r="C453" s="375"/>
      <c r="D453" s="375"/>
      <c r="E453" s="363"/>
      <c r="F453" s="374"/>
    </row>
    <row r="454" ht="22.5" customHeight="1">
      <c r="A454" s="361"/>
      <c r="B454" s="361"/>
      <c r="C454" s="375"/>
      <c r="D454" s="375"/>
      <c r="E454" s="363"/>
      <c r="F454" s="374"/>
    </row>
    <row r="455" ht="22.5" customHeight="1">
      <c r="A455" s="361"/>
      <c r="B455" s="361"/>
      <c r="C455" s="375"/>
      <c r="D455" s="375"/>
      <c r="E455" s="363"/>
      <c r="F455" s="374"/>
    </row>
    <row r="456" ht="22.5" customHeight="1">
      <c r="A456" s="361"/>
      <c r="B456" s="361"/>
      <c r="C456" s="375"/>
      <c r="D456" s="375"/>
      <c r="E456" s="363"/>
      <c r="F456" s="374"/>
    </row>
    <row r="457" ht="22.5" customHeight="1">
      <c r="A457" s="361"/>
      <c r="B457" s="361"/>
      <c r="C457" s="375"/>
      <c r="D457" s="375"/>
      <c r="E457" s="363"/>
      <c r="F457" s="374"/>
    </row>
    <row r="458" ht="22.5" customHeight="1">
      <c r="A458" s="361"/>
      <c r="B458" s="361"/>
      <c r="C458" s="375"/>
      <c r="D458" s="375"/>
      <c r="E458" s="363"/>
      <c r="F458" s="374"/>
    </row>
    <row r="459" ht="22.5" customHeight="1">
      <c r="A459" s="361"/>
      <c r="B459" s="361"/>
      <c r="C459" s="375"/>
      <c r="D459" s="375"/>
      <c r="E459" s="363"/>
      <c r="F459" s="374"/>
    </row>
    <row r="460" ht="22.5" customHeight="1">
      <c r="A460" s="361"/>
      <c r="B460" s="361"/>
      <c r="C460" s="375"/>
      <c r="D460" s="375"/>
      <c r="E460" s="363"/>
      <c r="F460" s="374"/>
    </row>
    <row r="461" ht="22.5" customHeight="1">
      <c r="A461" s="361"/>
      <c r="B461" s="361"/>
      <c r="C461" s="375"/>
      <c r="D461" s="375"/>
      <c r="E461" s="363"/>
      <c r="F461" s="374"/>
    </row>
    <row r="462" ht="22.5" customHeight="1">
      <c r="A462" s="361"/>
      <c r="B462" s="361"/>
      <c r="C462" s="375"/>
      <c r="D462" s="375"/>
      <c r="E462" s="363"/>
      <c r="F462" s="374"/>
    </row>
    <row r="463" ht="22.5" customHeight="1">
      <c r="A463" s="361"/>
      <c r="B463" s="361"/>
      <c r="C463" s="375"/>
      <c r="D463" s="375"/>
      <c r="E463" s="363"/>
      <c r="F463" s="374"/>
    </row>
    <row r="464" ht="22.5" customHeight="1">
      <c r="A464" s="361"/>
      <c r="B464" s="361"/>
      <c r="C464" s="375"/>
      <c r="D464" s="375"/>
      <c r="E464" s="363"/>
      <c r="F464" s="374"/>
    </row>
    <row r="465" ht="22.5" customHeight="1">
      <c r="A465" s="361"/>
      <c r="B465" s="361"/>
      <c r="C465" s="375"/>
      <c r="D465" s="375"/>
      <c r="E465" s="363"/>
      <c r="F465" s="374"/>
    </row>
    <row r="466" ht="22.5" customHeight="1">
      <c r="A466" s="361"/>
      <c r="B466" s="361"/>
      <c r="C466" s="375"/>
      <c r="D466" s="375"/>
      <c r="E466" s="363"/>
      <c r="F466" s="374"/>
    </row>
    <row r="467" ht="22.5" customHeight="1">
      <c r="A467" s="361"/>
      <c r="B467" s="361"/>
      <c r="C467" s="375"/>
      <c r="D467" s="375"/>
      <c r="E467" s="363"/>
      <c r="F467" s="374"/>
    </row>
    <row r="468" ht="22.5" customHeight="1">
      <c r="A468" s="361"/>
      <c r="B468" s="361"/>
      <c r="C468" s="375"/>
      <c r="D468" s="375"/>
      <c r="E468" s="363"/>
      <c r="F468" s="374"/>
    </row>
    <row r="469" ht="22.5" customHeight="1">
      <c r="A469" s="361"/>
      <c r="B469" s="361"/>
      <c r="C469" s="375"/>
      <c r="D469" s="375"/>
      <c r="E469" s="363"/>
      <c r="F469" s="374"/>
    </row>
    <row r="470" ht="22.5" customHeight="1">
      <c r="A470" s="361"/>
      <c r="B470" s="361"/>
      <c r="C470" s="375"/>
      <c r="D470" s="375"/>
      <c r="E470" s="363"/>
      <c r="F470" s="374"/>
    </row>
    <row r="471" ht="22.5" customHeight="1">
      <c r="A471" s="361"/>
      <c r="B471" s="361"/>
      <c r="C471" s="375"/>
      <c r="D471" s="375"/>
      <c r="E471" s="363"/>
      <c r="F471" s="374"/>
    </row>
    <row r="472" ht="22.5" customHeight="1">
      <c r="A472" s="361"/>
      <c r="B472" s="361"/>
      <c r="C472" s="375"/>
      <c r="D472" s="375"/>
      <c r="E472" s="363"/>
      <c r="F472" s="374"/>
    </row>
    <row r="473" ht="22.5" customHeight="1">
      <c r="A473" s="361"/>
      <c r="B473" s="361"/>
      <c r="C473" s="375"/>
      <c r="D473" s="375"/>
      <c r="E473" s="363"/>
      <c r="F473" s="374"/>
    </row>
    <row r="474" ht="22.5" customHeight="1">
      <c r="A474" s="361"/>
      <c r="B474" s="361"/>
      <c r="C474" s="375"/>
      <c r="D474" s="375"/>
      <c r="E474" s="363"/>
      <c r="F474" s="374"/>
    </row>
    <row r="475" ht="22.5" customHeight="1">
      <c r="A475" s="361"/>
      <c r="B475" s="361"/>
      <c r="C475" s="375"/>
      <c r="D475" s="375"/>
      <c r="E475" s="363"/>
      <c r="F475" s="374"/>
    </row>
    <row r="476" ht="22.5" customHeight="1">
      <c r="A476" s="361"/>
      <c r="B476" s="361"/>
      <c r="C476" s="375"/>
      <c r="D476" s="375"/>
      <c r="E476" s="363"/>
      <c r="F476" s="374"/>
    </row>
    <row r="477" ht="22.5" customHeight="1">
      <c r="A477" s="361"/>
      <c r="B477" s="361"/>
      <c r="C477" s="375"/>
      <c r="D477" s="375"/>
      <c r="E477" s="363"/>
      <c r="F477" s="374"/>
    </row>
    <row r="478" ht="22.5" customHeight="1">
      <c r="A478" s="361"/>
      <c r="B478" s="361"/>
      <c r="C478" s="375"/>
      <c r="D478" s="375"/>
      <c r="E478" s="363"/>
      <c r="F478" s="374"/>
    </row>
    <row r="479" ht="22.5" customHeight="1">
      <c r="A479" s="361"/>
      <c r="B479" s="361"/>
      <c r="C479" s="375"/>
      <c r="D479" s="375"/>
      <c r="E479" s="363"/>
      <c r="F479" s="374"/>
    </row>
    <row r="480" ht="22.5" customHeight="1">
      <c r="A480" s="361"/>
      <c r="B480" s="361"/>
      <c r="C480" s="375"/>
      <c r="D480" s="375"/>
      <c r="E480" s="363"/>
      <c r="F480" s="374"/>
    </row>
    <row r="481" ht="22.5" customHeight="1">
      <c r="A481" s="361"/>
      <c r="B481" s="361"/>
      <c r="C481" s="375"/>
      <c r="D481" s="375"/>
      <c r="E481" s="363"/>
      <c r="F481" s="374"/>
    </row>
    <row r="482" ht="22.5" customHeight="1">
      <c r="A482" s="361"/>
      <c r="B482" s="361"/>
      <c r="C482" s="375"/>
      <c r="D482" s="375"/>
      <c r="E482" s="363"/>
      <c r="F482" s="374"/>
    </row>
    <row r="483" ht="22.5" customHeight="1">
      <c r="A483" s="361"/>
      <c r="B483" s="361"/>
      <c r="C483" s="375"/>
      <c r="D483" s="375"/>
      <c r="E483" s="363"/>
      <c r="F483" s="374"/>
    </row>
    <row r="484" ht="22.5" customHeight="1">
      <c r="A484" s="361"/>
      <c r="B484" s="361"/>
      <c r="C484" s="375"/>
      <c r="D484" s="375"/>
      <c r="E484" s="363"/>
      <c r="F484" s="374"/>
    </row>
    <row r="485" ht="22.5" customHeight="1">
      <c r="A485" s="361"/>
      <c r="B485" s="361"/>
      <c r="C485" s="375"/>
      <c r="D485" s="375"/>
      <c r="E485" s="363"/>
      <c r="F485" s="374"/>
    </row>
    <row r="486" ht="22.5" customHeight="1">
      <c r="A486" s="361"/>
      <c r="B486" s="361"/>
      <c r="C486" s="375"/>
      <c r="D486" s="375"/>
      <c r="E486" s="363"/>
      <c r="F486" s="374"/>
    </row>
    <row r="487" ht="22.5" customHeight="1">
      <c r="A487" s="361"/>
      <c r="B487" s="361"/>
      <c r="C487" s="375"/>
      <c r="D487" s="375"/>
      <c r="E487" s="363"/>
      <c r="F487" s="374"/>
    </row>
    <row r="488" ht="22.5" customHeight="1">
      <c r="A488" s="361"/>
      <c r="B488" s="361"/>
      <c r="C488" s="375"/>
      <c r="D488" s="375"/>
      <c r="E488" s="363"/>
      <c r="F488" s="374"/>
    </row>
    <row r="489" ht="22.5" customHeight="1">
      <c r="A489" s="361"/>
      <c r="B489" s="361"/>
      <c r="C489" s="375"/>
      <c r="D489" s="375"/>
      <c r="E489" s="363"/>
      <c r="F489" s="374"/>
    </row>
    <row r="490" ht="22.5" customHeight="1">
      <c r="A490" s="361"/>
      <c r="B490" s="361"/>
      <c r="C490" s="375"/>
      <c r="D490" s="375"/>
      <c r="E490" s="363"/>
      <c r="F490" s="374"/>
    </row>
    <row r="491" ht="22.5" customHeight="1">
      <c r="A491" s="361"/>
      <c r="B491" s="361"/>
      <c r="C491" s="375"/>
      <c r="D491" s="375"/>
      <c r="E491" s="363"/>
      <c r="F491" s="374"/>
    </row>
    <row r="492" ht="22.5" customHeight="1">
      <c r="A492" s="361"/>
      <c r="B492" s="361"/>
      <c r="C492" s="375"/>
      <c r="D492" s="375"/>
      <c r="E492" s="363"/>
      <c r="F492" s="374"/>
    </row>
    <row r="493" ht="22.5" customHeight="1">
      <c r="A493" s="361"/>
      <c r="B493" s="361"/>
      <c r="C493" s="375"/>
      <c r="D493" s="375"/>
      <c r="E493" s="363"/>
      <c r="F493" s="374"/>
    </row>
    <row r="494" ht="22.5" customHeight="1">
      <c r="A494" s="361"/>
      <c r="B494" s="361"/>
      <c r="C494" s="375"/>
      <c r="D494" s="375"/>
      <c r="E494" s="363"/>
      <c r="F494" s="374"/>
    </row>
    <row r="495" ht="22.5" customHeight="1">
      <c r="A495" s="361"/>
      <c r="B495" s="361"/>
      <c r="C495" s="375"/>
      <c r="D495" s="375"/>
      <c r="E495" s="363"/>
      <c r="F495" s="374"/>
    </row>
    <row r="496" ht="22.5" customHeight="1">
      <c r="A496" s="361"/>
      <c r="B496" s="361"/>
      <c r="C496" s="375"/>
      <c r="D496" s="375"/>
      <c r="E496" s="363"/>
      <c r="F496" s="374"/>
    </row>
    <row r="497" ht="22.5" customHeight="1">
      <c r="A497" s="361"/>
      <c r="B497" s="361"/>
      <c r="C497" s="375"/>
      <c r="D497" s="375"/>
      <c r="E497" s="363"/>
      <c r="F497" s="374"/>
    </row>
    <row r="498" ht="22.5" customHeight="1">
      <c r="A498" s="361"/>
      <c r="B498" s="361"/>
      <c r="C498" s="375"/>
      <c r="D498" s="375"/>
      <c r="E498" s="363"/>
      <c r="F498" s="374"/>
    </row>
    <row r="499" ht="22.5" customHeight="1">
      <c r="A499" s="361"/>
      <c r="B499" s="361"/>
      <c r="C499" s="375"/>
      <c r="D499" s="375"/>
      <c r="E499" s="363"/>
      <c r="F499" s="374"/>
    </row>
    <row r="500" ht="22.5" customHeight="1">
      <c r="A500" s="361"/>
      <c r="B500" s="361"/>
      <c r="C500" s="375"/>
      <c r="D500" s="375"/>
      <c r="E500" s="363"/>
      <c r="F500" s="374"/>
    </row>
    <row r="501" ht="22.5" customHeight="1">
      <c r="A501" s="361"/>
      <c r="B501" s="361"/>
      <c r="C501" s="375"/>
      <c r="D501" s="375"/>
      <c r="E501" s="363"/>
      <c r="F501" s="374"/>
    </row>
    <row r="502" ht="22.5" customHeight="1">
      <c r="A502" s="361"/>
      <c r="B502" s="361"/>
      <c r="C502" s="375"/>
      <c r="D502" s="375"/>
      <c r="E502" s="363"/>
      <c r="F502" s="374"/>
    </row>
    <row r="503" ht="22.5" customHeight="1">
      <c r="A503" s="361"/>
      <c r="B503" s="361"/>
      <c r="C503" s="375"/>
      <c r="D503" s="375"/>
      <c r="E503" s="363"/>
      <c r="F503" s="374"/>
    </row>
    <row r="504" ht="22.5" customHeight="1">
      <c r="A504" s="361"/>
      <c r="B504" s="361"/>
      <c r="C504" s="375"/>
      <c r="D504" s="375"/>
      <c r="E504" s="363"/>
      <c r="F504" s="374"/>
    </row>
    <row r="505" ht="22.5" customHeight="1">
      <c r="A505" s="361"/>
      <c r="B505" s="361"/>
      <c r="C505" s="375"/>
      <c r="D505" s="375"/>
      <c r="E505" s="363"/>
      <c r="F505" s="374"/>
    </row>
    <row r="506" ht="22.5" customHeight="1">
      <c r="A506" s="361"/>
      <c r="B506" s="361"/>
      <c r="C506" s="375"/>
      <c r="D506" s="375"/>
      <c r="E506" s="363"/>
      <c r="F506" s="374"/>
    </row>
    <row r="507" ht="22.5" customHeight="1">
      <c r="A507" s="361"/>
      <c r="B507" s="361"/>
      <c r="C507" s="375"/>
      <c r="D507" s="375"/>
      <c r="E507" s="363"/>
      <c r="F507" s="374"/>
    </row>
    <row r="508" ht="22.5" customHeight="1">
      <c r="A508" s="361"/>
      <c r="B508" s="361"/>
      <c r="C508" s="375"/>
      <c r="D508" s="375"/>
      <c r="E508" s="363"/>
      <c r="F508" s="374"/>
    </row>
    <row r="509" ht="22.5" customHeight="1">
      <c r="A509" s="361"/>
      <c r="B509" s="361"/>
      <c r="C509" s="375"/>
      <c r="D509" s="375"/>
      <c r="E509" s="363"/>
      <c r="F509" s="374"/>
    </row>
    <row r="510" ht="22.5" customHeight="1">
      <c r="A510" s="361"/>
      <c r="B510" s="361"/>
      <c r="C510" s="375"/>
      <c r="D510" s="375"/>
      <c r="E510" s="363"/>
      <c r="F510" s="374"/>
    </row>
    <row r="511" ht="22.5" customHeight="1">
      <c r="A511" s="361"/>
      <c r="B511" s="361"/>
      <c r="C511" s="375"/>
      <c r="D511" s="375"/>
      <c r="E511" s="363"/>
      <c r="F511" s="374"/>
    </row>
    <row r="512" ht="22.5" customHeight="1">
      <c r="A512" s="361"/>
      <c r="B512" s="361"/>
      <c r="C512" s="375"/>
      <c r="D512" s="375"/>
      <c r="E512" s="363"/>
      <c r="F512" s="374"/>
    </row>
    <row r="513" ht="22.5" customHeight="1">
      <c r="A513" s="361"/>
      <c r="B513" s="361"/>
      <c r="C513" s="375"/>
      <c r="D513" s="375"/>
      <c r="E513" s="363"/>
      <c r="F513" s="374"/>
    </row>
    <row r="514" ht="22.5" customHeight="1">
      <c r="A514" s="361"/>
      <c r="B514" s="361"/>
      <c r="C514" s="375"/>
      <c r="D514" s="375"/>
      <c r="E514" s="363"/>
      <c r="F514" s="374"/>
    </row>
    <row r="515" ht="22.5" customHeight="1">
      <c r="A515" s="361"/>
      <c r="B515" s="361"/>
      <c r="C515" s="375"/>
      <c r="D515" s="375"/>
      <c r="E515" s="363"/>
      <c r="F515" s="374"/>
    </row>
    <row r="516" ht="22.5" customHeight="1">
      <c r="A516" s="361"/>
      <c r="B516" s="361"/>
      <c r="C516" s="375"/>
      <c r="D516" s="375"/>
      <c r="E516" s="363"/>
      <c r="F516" s="374"/>
    </row>
    <row r="517" ht="22.5" customHeight="1">
      <c r="A517" s="361"/>
      <c r="B517" s="361"/>
      <c r="C517" s="375"/>
      <c r="D517" s="375"/>
      <c r="E517" s="363"/>
      <c r="F517" s="374"/>
    </row>
    <row r="518" ht="22.5" customHeight="1">
      <c r="A518" s="361"/>
      <c r="B518" s="361"/>
      <c r="C518" s="375"/>
      <c r="D518" s="375"/>
      <c r="E518" s="363"/>
      <c r="F518" s="374"/>
    </row>
    <row r="519" ht="22.5" customHeight="1">
      <c r="A519" s="361"/>
      <c r="B519" s="361"/>
      <c r="C519" s="375"/>
      <c r="D519" s="375"/>
      <c r="E519" s="363"/>
      <c r="F519" s="374"/>
    </row>
    <row r="520" ht="22.5" customHeight="1">
      <c r="A520" s="361"/>
      <c r="B520" s="361"/>
      <c r="C520" s="375"/>
      <c r="D520" s="375"/>
      <c r="E520" s="363"/>
      <c r="F520" s="374"/>
    </row>
    <row r="521" ht="22.5" customHeight="1">
      <c r="A521" s="361"/>
      <c r="B521" s="361"/>
      <c r="C521" s="375"/>
      <c r="D521" s="375"/>
      <c r="E521" s="363"/>
      <c r="F521" s="374"/>
    </row>
    <row r="522" ht="22.5" customHeight="1">
      <c r="A522" s="361"/>
      <c r="B522" s="361"/>
      <c r="C522" s="375"/>
      <c r="D522" s="375"/>
      <c r="E522" s="363"/>
      <c r="F522" s="374"/>
    </row>
    <row r="523" ht="22.5" customHeight="1">
      <c r="A523" s="361"/>
      <c r="B523" s="361"/>
      <c r="C523" s="375"/>
      <c r="D523" s="375"/>
      <c r="E523" s="363"/>
      <c r="F523" s="374"/>
    </row>
    <row r="524" ht="22.5" customHeight="1">
      <c r="A524" s="361"/>
      <c r="B524" s="361"/>
      <c r="C524" s="375"/>
      <c r="D524" s="375"/>
      <c r="E524" s="363"/>
      <c r="F524" s="374"/>
    </row>
    <row r="525" ht="22.5" customHeight="1">
      <c r="A525" s="361"/>
      <c r="B525" s="361"/>
      <c r="C525" s="375"/>
      <c r="D525" s="375"/>
      <c r="E525" s="363"/>
      <c r="F525" s="374"/>
    </row>
    <row r="526" ht="22.5" customHeight="1">
      <c r="A526" s="361"/>
      <c r="B526" s="361"/>
      <c r="C526" s="375"/>
      <c r="D526" s="375"/>
      <c r="E526" s="363"/>
      <c r="F526" s="374"/>
    </row>
    <row r="527" ht="22.5" customHeight="1">
      <c r="A527" s="361"/>
      <c r="B527" s="361"/>
      <c r="C527" s="375"/>
      <c r="D527" s="375"/>
      <c r="E527" s="363"/>
      <c r="F527" s="374"/>
    </row>
    <row r="528" ht="22.5" customHeight="1">
      <c r="A528" s="361"/>
      <c r="B528" s="361"/>
      <c r="C528" s="375"/>
      <c r="D528" s="375"/>
      <c r="E528" s="363"/>
      <c r="F528" s="374"/>
    </row>
    <row r="529" ht="22.5" customHeight="1">
      <c r="A529" s="361"/>
      <c r="B529" s="361"/>
      <c r="C529" s="375"/>
      <c r="D529" s="375"/>
      <c r="E529" s="363"/>
      <c r="F529" s="374"/>
    </row>
    <row r="530" ht="22.5" customHeight="1">
      <c r="A530" s="361"/>
      <c r="B530" s="361"/>
      <c r="C530" s="375"/>
      <c r="D530" s="375"/>
      <c r="E530" s="363"/>
      <c r="F530" s="374"/>
    </row>
    <row r="531" ht="22.5" customHeight="1">
      <c r="A531" s="361"/>
      <c r="B531" s="361"/>
      <c r="C531" s="375"/>
      <c r="D531" s="375"/>
      <c r="E531" s="363"/>
      <c r="F531" s="374"/>
    </row>
    <row r="532" ht="22.5" customHeight="1">
      <c r="A532" s="361"/>
      <c r="B532" s="361"/>
      <c r="C532" s="375"/>
      <c r="D532" s="375"/>
      <c r="E532" s="363"/>
      <c r="F532" s="374"/>
    </row>
    <row r="533" ht="22.5" customHeight="1">
      <c r="A533" s="361"/>
      <c r="B533" s="361"/>
      <c r="C533" s="375"/>
      <c r="D533" s="375"/>
      <c r="E533" s="363"/>
      <c r="F533" s="374"/>
    </row>
    <row r="534" ht="22.5" customHeight="1">
      <c r="A534" s="361"/>
      <c r="B534" s="361"/>
      <c r="C534" s="375"/>
      <c r="D534" s="375"/>
      <c r="E534" s="363"/>
      <c r="F534" s="374"/>
    </row>
    <row r="535" ht="22.5" customHeight="1">
      <c r="A535" s="361"/>
      <c r="B535" s="361"/>
      <c r="C535" s="375"/>
      <c r="D535" s="375"/>
      <c r="E535" s="363"/>
      <c r="F535" s="374"/>
    </row>
    <row r="536" ht="22.5" customHeight="1">
      <c r="A536" s="361"/>
      <c r="B536" s="361"/>
      <c r="C536" s="375"/>
      <c r="D536" s="375"/>
      <c r="E536" s="363"/>
      <c r="F536" s="374"/>
    </row>
    <row r="537" ht="22.5" customHeight="1">
      <c r="A537" s="361"/>
      <c r="B537" s="361"/>
      <c r="C537" s="375"/>
      <c r="D537" s="375"/>
      <c r="E537" s="363"/>
      <c r="F537" s="374"/>
    </row>
    <row r="538" ht="22.5" customHeight="1">
      <c r="A538" s="361"/>
      <c r="B538" s="361"/>
      <c r="C538" s="375"/>
      <c r="D538" s="375"/>
      <c r="E538" s="363"/>
      <c r="F538" s="374"/>
    </row>
    <row r="539" ht="22.5" customHeight="1">
      <c r="A539" s="361"/>
      <c r="B539" s="361"/>
      <c r="C539" s="375"/>
      <c r="D539" s="375"/>
      <c r="E539" s="363"/>
      <c r="F539" s="374"/>
    </row>
    <row r="540" ht="22.5" customHeight="1">
      <c r="A540" s="361"/>
      <c r="B540" s="361"/>
      <c r="C540" s="375"/>
      <c r="D540" s="375"/>
      <c r="E540" s="363"/>
      <c r="F540" s="374"/>
    </row>
    <row r="541" ht="22.5" customHeight="1">
      <c r="A541" s="361"/>
      <c r="B541" s="361"/>
      <c r="C541" s="375"/>
      <c r="D541" s="375"/>
      <c r="E541" s="363"/>
      <c r="F541" s="374"/>
    </row>
    <row r="542" ht="22.5" customHeight="1">
      <c r="A542" s="361"/>
      <c r="B542" s="361"/>
      <c r="C542" s="375"/>
      <c r="D542" s="375"/>
      <c r="E542" s="363"/>
      <c r="F542" s="374"/>
    </row>
    <row r="543" ht="22.5" customHeight="1">
      <c r="A543" s="361"/>
      <c r="B543" s="361"/>
      <c r="C543" s="375"/>
      <c r="D543" s="375"/>
      <c r="E543" s="363"/>
      <c r="F543" s="374"/>
    </row>
    <row r="544" ht="22.5" customHeight="1">
      <c r="A544" s="361"/>
      <c r="B544" s="361"/>
      <c r="C544" s="375"/>
      <c r="D544" s="375"/>
      <c r="E544" s="363"/>
      <c r="F544" s="374"/>
    </row>
    <row r="545" ht="22.5" customHeight="1">
      <c r="A545" s="361"/>
      <c r="B545" s="361"/>
      <c r="C545" s="375"/>
      <c r="D545" s="375"/>
      <c r="E545" s="363"/>
      <c r="F545" s="374"/>
    </row>
    <row r="546" ht="22.5" customHeight="1">
      <c r="A546" s="361"/>
      <c r="B546" s="361"/>
      <c r="C546" s="375"/>
      <c r="D546" s="375"/>
      <c r="E546" s="363"/>
      <c r="F546" s="374"/>
    </row>
    <row r="547" ht="22.5" customHeight="1">
      <c r="A547" s="361"/>
      <c r="B547" s="361"/>
      <c r="C547" s="375"/>
      <c r="D547" s="375"/>
      <c r="E547" s="363"/>
      <c r="F547" s="374"/>
    </row>
    <row r="548" ht="22.5" customHeight="1">
      <c r="A548" s="361"/>
      <c r="B548" s="361"/>
      <c r="C548" s="375"/>
      <c r="D548" s="375"/>
      <c r="E548" s="363"/>
      <c r="F548" s="374"/>
    </row>
    <row r="549" ht="22.5" customHeight="1">
      <c r="A549" s="361"/>
      <c r="B549" s="361"/>
      <c r="C549" s="375"/>
      <c r="D549" s="375"/>
      <c r="E549" s="363"/>
      <c r="F549" s="374"/>
    </row>
    <row r="550" ht="22.5" customHeight="1">
      <c r="A550" s="361"/>
      <c r="B550" s="361"/>
      <c r="C550" s="375"/>
      <c r="D550" s="375"/>
      <c r="E550" s="363"/>
      <c r="F550" s="374"/>
    </row>
    <row r="551" ht="22.5" customHeight="1">
      <c r="A551" s="361"/>
      <c r="B551" s="361"/>
      <c r="C551" s="375"/>
      <c r="D551" s="375"/>
      <c r="E551" s="363"/>
      <c r="F551" s="374"/>
    </row>
    <row r="552" ht="22.5" customHeight="1">
      <c r="A552" s="361"/>
      <c r="B552" s="361"/>
      <c r="C552" s="375"/>
      <c r="D552" s="375"/>
      <c r="E552" s="363"/>
      <c r="F552" s="374"/>
    </row>
    <row r="553" ht="22.5" customHeight="1">
      <c r="A553" s="361"/>
      <c r="B553" s="361"/>
      <c r="C553" s="375"/>
      <c r="D553" s="375"/>
      <c r="E553" s="363"/>
      <c r="F553" s="374"/>
    </row>
    <row r="554" ht="22.5" customHeight="1">
      <c r="A554" s="361"/>
      <c r="B554" s="361"/>
      <c r="C554" s="375"/>
      <c r="D554" s="375"/>
      <c r="E554" s="363"/>
      <c r="F554" s="374"/>
    </row>
    <row r="555" ht="22.5" customHeight="1">
      <c r="A555" s="361"/>
      <c r="B555" s="361"/>
      <c r="C555" s="375"/>
      <c r="D555" s="375"/>
      <c r="E555" s="363"/>
      <c r="F555" s="374"/>
    </row>
    <row r="556" ht="22.5" customHeight="1">
      <c r="A556" s="361"/>
      <c r="B556" s="361"/>
      <c r="C556" s="375"/>
      <c r="D556" s="375"/>
      <c r="E556" s="363"/>
      <c r="F556" s="374"/>
    </row>
    <row r="557" ht="22.5" customHeight="1">
      <c r="A557" s="361"/>
      <c r="B557" s="361"/>
      <c r="C557" s="375"/>
      <c r="D557" s="375"/>
      <c r="E557" s="363"/>
      <c r="F557" s="374"/>
    </row>
    <row r="558" ht="22.5" customHeight="1">
      <c r="A558" s="361"/>
      <c r="B558" s="361"/>
      <c r="C558" s="375"/>
      <c r="D558" s="375"/>
      <c r="E558" s="363"/>
      <c r="F558" s="374"/>
    </row>
    <row r="559" ht="22.5" customHeight="1">
      <c r="A559" s="361"/>
      <c r="B559" s="361"/>
      <c r="C559" s="375"/>
      <c r="D559" s="375"/>
      <c r="E559" s="363"/>
      <c r="F559" s="374"/>
    </row>
    <row r="560" ht="22.5" customHeight="1">
      <c r="A560" s="361"/>
      <c r="B560" s="361"/>
      <c r="C560" s="375"/>
      <c r="D560" s="375"/>
      <c r="E560" s="363"/>
      <c r="F560" s="374"/>
    </row>
    <row r="561" ht="22.5" customHeight="1">
      <c r="A561" s="361"/>
      <c r="B561" s="361"/>
      <c r="C561" s="375"/>
      <c r="D561" s="375"/>
      <c r="E561" s="363"/>
      <c r="F561" s="374"/>
    </row>
    <row r="562" ht="22.5" customHeight="1">
      <c r="A562" s="361"/>
      <c r="B562" s="361"/>
      <c r="C562" s="375"/>
      <c r="D562" s="375"/>
      <c r="E562" s="363"/>
      <c r="F562" s="374"/>
    </row>
    <row r="563" ht="22.5" customHeight="1">
      <c r="A563" s="361"/>
      <c r="B563" s="361"/>
      <c r="C563" s="375"/>
      <c r="D563" s="375"/>
      <c r="E563" s="363"/>
      <c r="F563" s="374"/>
    </row>
    <row r="564" ht="22.5" customHeight="1">
      <c r="A564" s="361"/>
      <c r="B564" s="361"/>
      <c r="C564" s="375"/>
      <c r="D564" s="375"/>
      <c r="E564" s="363"/>
      <c r="F564" s="374"/>
    </row>
    <row r="565" ht="22.5" customHeight="1">
      <c r="A565" s="361"/>
      <c r="B565" s="361"/>
      <c r="C565" s="375"/>
      <c r="D565" s="375"/>
      <c r="E565" s="363"/>
      <c r="F565" s="374"/>
    </row>
    <row r="566" ht="22.5" customHeight="1">
      <c r="A566" s="361"/>
      <c r="B566" s="361"/>
      <c r="C566" s="375"/>
      <c r="D566" s="375"/>
      <c r="E566" s="363"/>
      <c r="F566" s="374"/>
    </row>
    <row r="567" ht="22.5" customHeight="1">
      <c r="A567" s="361"/>
      <c r="B567" s="361"/>
      <c r="C567" s="375"/>
      <c r="D567" s="375"/>
      <c r="E567" s="363"/>
      <c r="F567" s="374"/>
    </row>
    <row r="568" ht="22.5" customHeight="1">
      <c r="A568" s="361"/>
      <c r="B568" s="361"/>
      <c r="C568" s="375"/>
      <c r="D568" s="375"/>
      <c r="E568" s="363"/>
      <c r="F568" s="374"/>
    </row>
    <row r="569" ht="22.5" customHeight="1">
      <c r="A569" s="361"/>
      <c r="B569" s="361"/>
      <c r="C569" s="375"/>
      <c r="D569" s="375"/>
      <c r="E569" s="363"/>
      <c r="F569" s="374"/>
    </row>
    <row r="570" ht="22.5" customHeight="1">
      <c r="A570" s="361"/>
      <c r="B570" s="361"/>
      <c r="C570" s="375"/>
      <c r="D570" s="375"/>
      <c r="E570" s="363"/>
      <c r="F570" s="374"/>
    </row>
    <row r="571" ht="22.5" customHeight="1">
      <c r="A571" s="361"/>
      <c r="B571" s="361"/>
      <c r="C571" s="375"/>
      <c r="D571" s="375"/>
      <c r="E571" s="363"/>
      <c r="F571" s="374"/>
    </row>
    <row r="572" ht="22.5" customHeight="1">
      <c r="A572" s="361"/>
      <c r="B572" s="361"/>
      <c r="C572" s="375"/>
      <c r="D572" s="375"/>
      <c r="E572" s="363"/>
      <c r="F572" s="374"/>
    </row>
    <row r="573" ht="22.5" customHeight="1">
      <c r="A573" s="361"/>
      <c r="B573" s="361"/>
      <c r="C573" s="375"/>
      <c r="D573" s="375"/>
      <c r="E573" s="363"/>
      <c r="F573" s="374"/>
    </row>
    <row r="574" ht="22.5" customHeight="1">
      <c r="A574" s="361"/>
      <c r="B574" s="361"/>
      <c r="C574" s="375"/>
      <c r="D574" s="375"/>
      <c r="E574" s="363"/>
      <c r="F574" s="374"/>
    </row>
    <row r="575" ht="22.5" customHeight="1">
      <c r="A575" s="361"/>
      <c r="B575" s="361"/>
      <c r="C575" s="375"/>
      <c r="D575" s="375"/>
      <c r="E575" s="363"/>
      <c r="F575" s="374"/>
    </row>
    <row r="576" ht="22.5" customHeight="1">
      <c r="A576" s="361"/>
      <c r="B576" s="361"/>
      <c r="C576" s="375"/>
      <c r="D576" s="375"/>
      <c r="E576" s="363"/>
      <c r="F576" s="374"/>
    </row>
    <row r="577" ht="22.5" customHeight="1">
      <c r="A577" s="361"/>
      <c r="B577" s="361"/>
      <c r="C577" s="375"/>
      <c r="D577" s="375"/>
      <c r="E577" s="363"/>
      <c r="F577" s="374"/>
    </row>
    <row r="578" ht="22.5" customHeight="1">
      <c r="A578" s="361"/>
      <c r="B578" s="361"/>
      <c r="C578" s="375"/>
      <c r="D578" s="375"/>
      <c r="E578" s="363"/>
      <c r="F578" s="374"/>
    </row>
    <row r="579" ht="22.5" customHeight="1">
      <c r="A579" s="361"/>
      <c r="B579" s="361"/>
      <c r="C579" s="375"/>
      <c r="D579" s="375"/>
      <c r="E579" s="363"/>
      <c r="F579" s="374"/>
    </row>
    <row r="580" ht="22.5" customHeight="1">
      <c r="A580" s="361"/>
      <c r="B580" s="361"/>
      <c r="C580" s="375"/>
      <c r="D580" s="375"/>
      <c r="E580" s="363"/>
      <c r="F580" s="374"/>
    </row>
    <row r="581" ht="22.5" customHeight="1">
      <c r="A581" s="361"/>
      <c r="B581" s="361"/>
      <c r="C581" s="375"/>
      <c r="D581" s="375"/>
      <c r="E581" s="363"/>
      <c r="F581" s="374"/>
    </row>
    <row r="582" ht="22.5" customHeight="1">
      <c r="A582" s="361"/>
      <c r="B582" s="361"/>
      <c r="C582" s="375"/>
      <c r="D582" s="375"/>
      <c r="E582" s="363"/>
      <c r="F582" s="374"/>
    </row>
    <row r="583" ht="22.5" customHeight="1">
      <c r="A583" s="361"/>
      <c r="B583" s="361"/>
      <c r="C583" s="375"/>
      <c r="D583" s="375"/>
      <c r="E583" s="363"/>
      <c r="F583" s="374"/>
    </row>
    <row r="584" ht="22.5" customHeight="1">
      <c r="A584" s="361"/>
      <c r="B584" s="361"/>
      <c r="C584" s="375"/>
      <c r="D584" s="375"/>
      <c r="E584" s="363"/>
      <c r="F584" s="374"/>
    </row>
    <row r="585" ht="22.5" customHeight="1">
      <c r="A585" s="361"/>
      <c r="B585" s="361"/>
      <c r="C585" s="375"/>
      <c r="D585" s="375"/>
      <c r="E585" s="363"/>
      <c r="F585" s="374"/>
    </row>
    <row r="586" ht="22.5" customHeight="1">
      <c r="A586" s="361"/>
      <c r="B586" s="361"/>
      <c r="C586" s="375"/>
      <c r="D586" s="375"/>
      <c r="E586" s="363"/>
      <c r="F586" s="374"/>
    </row>
    <row r="587" ht="22.5" customHeight="1">
      <c r="A587" s="361"/>
      <c r="B587" s="361"/>
      <c r="C587" s="375"/>
      <c r="D587" s="375"/>
      <c r="E587" s="363"/>
      <c r="F587" s="374"/>
    </row>
    <row r="588" ht="22.5" customHeight="1">
      <c r="A588" s="361"/>
      <c r="B588" s="361"/>
      <c r="C588" s="375"/>
      <c r="D588" s="375"/>
      <c r="E588" s="363"/>
      <c r="F588" s="374"/>
    </row>
    <row r="589" ht="22.5" customHeight="1">
      <c r="A589" s="361"/>
      <c r="B589" s="361"/>
      <c r="C589" s="375"/>
      <c r="D589" s="375"/>
      <c r="E589" s="363"/>
      <c r="F589" s="374"/>
    </row>
    <row r="590" ht="22.5" customHeight="1">
      <c r="A590" s="361"/>
      <c r="B590" s="361"/>
      <c r="C590" s="375"/>
      <c r="D590" s="375"/>
      <c r="E590" s="363"/>
      <c r="F590" s="374"/>
    </row>
    <row r="591" ht="22.5" customHeight="1">
      <c r="A591" s="361"/>
      <c r="B591" s="361"/>
      <c r="C591" s="375"/>
      <c r="D591" s="375"/>
      <c r="E591" s="363"/>
      <c r="F591" s="374"/>
    </row>
    <row r="592" ht="22.5" customHeight="1">
      <c r="A592" s="361"/>
      <c r="B592" s="361"/>
      <c r="C592" s="375"/>
      <c r="D592" s="375"/>
      <c r="E592" s="363"/>
      <c r="F592" s="374"/>
    </row>
    <row r="593" ht="22.5" customHeight="1">
      <c r="A593" s="361"/>
      <c r="B593" s="361"/>
      <c r="C593" s="375"/>
      <c r="D593" s="375"/>
      <c r="E593" s="363"/>
      <c r="F593" s="374"/>
    </row>
    <row r="594" ht="22.5" customHeight="1">
      <c r="A594" s="361"/>
      <c r="B594" s="361"/>
      <c r="C594" s="375"/>
      <c r="D594" s="375"/>
      <c r="E594" s="363"/>
      <c r="F594" s="374"/>
    </row>
    <row r="595" ht="22.5" customHeight="1">
      <c r="A595" s="361"/>
      <c r="B595" s="361"/>
      <c r="C595" s="375"/>
      <c r="D595" s="375"/>
      <c r="E595" s="363"/>
      <c r="F595" s="374"/>
    </row>
    <row r="596" ht="22.5" customHeight="1">
      <c r="A596" s="361"/>
      <c r="B596" s="361"/>
      <c r="C596" s="375"/>
      <c r="D596" s="375"/>
      <c r="E596" s="363"/>
      <c r="F596" s="374"/>
    </row>
    <row r="597" ht="22.5" customHeight="1">
      <c r="A597" s="361"/>
      <c r="B597" s="361"/>
      <c r="C597" s="375"/>
      <c r="D597" s="375"/>
      <c r="E597" s="363"/>
      <c r="F597" s="374"/>
    </row>
    <row r="598" ht="22.5" customHeight="1">
      <c r="A598" s="361"/>
      <c r="B598" s="361"/>
      <c r="C598" s="375"/>
      <c r="D598" s="375"/>
      <c r="E598" s="363"/>
      <c r="F598" s="374"/>
    </row>
    <row r="599" ht="22.5" customHeight="1">
      <c r="A599" s="361"/>
      <c r="B599" s="361"/>
      <c r="C599" s="375"/>
      <c r="D599" s="375"/>
      <c r="E599" s="363"/>
      <c r="F599" s="374"/>
    </row>
    <row r="600" ht="22.5" customHeight="1">
      <c r="A600" s="361"/>
      <c r="B600" s="361"/>
      <c r="C600" s="375"/>
      <c r="D600" s="375"/>
      <c r="E600" s="363"/>
      <c r="F600" s="374"/>
    </row>
    <row r="601" ht="22.5" customHeight="1">
      <c r="A601" s="361"/>
      <c r="B601" s="361"/>
      <c r="C601" s="375"/>
      <c r="D601" s="375"/>
      <c r="E601" s="363"/>
      <c r="F601" s="374"/>
    </row>
    <row r="602" ht="22.5" customHeight="1">
      <c r="A602" s="361"/>
      <c r="B602" s="361"/>
      <c r="C602" s="375"/>
      <c r="D602" s="375"/>
      <c r="E602" s="363"/>
      <c r="F602" s="374"/>
    </row>
    <row r="603" ht="22.5" customHeight="1">
      <c r="A603" s="361"/>
      <c r="B603" s="361"/>
      <c r="C603" s="375"/>
      <c r="D603" s="375"/>
      <c r="E603" s="363"/>
      <c r="F603" s="374"/>
    </row>
    <row r="604" ht="22.5" customHeight="1">
      <c r="A604" s="361"/>
      <c r="B604" s="361"/>
      <c r="C604" s="375"/>
      <c r="D604" s="375"/>
      <c r="E604" s="363"/>
      <c r="F604" s="374"/>
    </row>
    <row r="605" ht="22.5" customHeight="1">
      <c r="A605" s="361"/>
      <c r="B605" s="361"/>
      <c r="C605" s="375"/>
      <c r="D605" s="375"/>
      <c r="E605" s="363"/>
      <c r="F605" s="374"/>
    </row>
    <row r="606" ht="22.5" customHeight="1">
      <c r="A606" s="361"/>
      <c r="B606" s="361"/>
      <c r="C606" s="375"/>
      <c r="D606" s="375"/>
      <c r="E606" s="363"/>
      <c r="F606" s="374"/>
    </row>
    <row r="607" ht="22.5" customHeight="1">
      <c r="A607" s="361"/>
      <c r="B607" s="361"/>
      <c r="C607" s="375"/>
      <c r="D607" s="375"/>
      <c r="E607" s="363"/>
      <c r="F607" s="374"/>
    </row>
    <row r="608" ht="22.5" customHeight="1">
      <c r="A608" s="361"/>
      <c r="B608" s="361"/>
      <c r="C608" s="375"/>
      <c r="D608" s="375"/>
      <c r="E608" s="363"/>
      <c r="F608" s="374"/>
    </row>
    <row r="609" ht="22.5" customHeight="1">
      <c r="A609" s="361"/>
      <c r="B609" s="361"/>
      <c r="C609" s="375"/>
      <c r="D609" s="375"/>
      <c r="E609" s="363"/>
      <c r="F609" s="374"/>
    </row>
    <row r="610" ht="22.5" customHeight="1">
      <c r="A610" s="361"/>
      <c r="B610" s="361"/>
      <c r="C610" s="375"/>
      <c r="D610" s="375"/>
      <c r="E610" s="363"/>
      <c r="F610" s="374"/>
    </row>
    <row r="611" ht="22.5" customHeight="1">
      <c r="A611" s="361"/>
      <c r="B611" s="361"/>
      <c r="C611" s="375"/>
      <c r="D611" s="375"/>
      <c r="E611" s="363"/>
      <c r="F611" s="374"/>
    </row>
    <row r="612" ht="22.5" customHeight="1">
      <c r="A612" s="361"/>
      <c r="B612" s="361"/>
      <c r="C612" s="375"/>
      <c r="D612" s="375"/>
      <c r="E612" s="363"/>
      <c r="F612" s="374"/>
    </row>
    <row r="613" ht="22.5" customHeight="1">
      <c r="A613" s="361"/>
      <c r="B613" s="361"/>
      <c r="C613" s="375"/>
      <c r="D613" s="375"/>
      <c r="E613" s="363"/>
      <c r="F613" s="374"/>
    </row>
    <row r="614" ht="22.5" customHeight="1">
      <c r="A614" s="361"/>
      <c r="B614" s="361"/>
      <c r="C614" s="375"/>
      <c r="D614" s="375"/>
      <c r="E614" s="363"/>
      <c r="F614" s="374"/>
    </row>
    <row r="615" ht="22.5" customHeight="1">
      <c r="A615" s="361"/>
      <c r="B615" s="361"/>
      <c r="C615" s="375"/>
      <c r="D615" s="375"/>
      <c r="E615" s="363"/>
      <c r="F615" s="374"/>
    </row>
    <row r="616" ht="22.5" customHeight="1">
      <c r="A616" s="361"/>
      <c r="B616" s="361"/>
      <c r="C616" s="375"/>
      <c r="D616" s="375"/>
      <c r="E616" s="363"/>
      <c r="F616" s="374"/>
    </row>
    <row r="617" ht="22.5" customHeight="1">
      <c r="A617" s="361"/>
      <c r="B617" s="361"/>
      <c r="C617" s="375"/>
      <c r="D617" s="375"/>
      <c r="E617" s="363"/>
      <c r="F617" s="374"/>
    </row>
    <row r="618" ht="22.5" customHeight="1">
      <c r="A618" s="361"/>
      <c r="B618" s="361"/>
      <c r="C618" s="375"/>
      <c r="D618" s="375"/>
      <c r="E618" s="363"/>
      <c r="F618" s="374"/>
    </row>
    <row r="619" ht="22.5" customHeight="1">
      <c r="A619" s="361"/>
      <c r="B619" s="361"/>
      <c r="C619" s="375"/>
      <c r="D619" s="375"/>
      <c r="E619" s="363"/>
      <c r="F619" s="374"/>
    </row>
    <row r="620" ht="22.5" customHeight="1">
      <c r="A620" s="361"/>
      <c r="B620" s="361"/>
      <c r="C620" s="375"/>
      <c r="D620" s="375"/>
      <c r="E620" s="363"/>
      <c r="F620" s="374"/>
    </row>
    <row r="621" ht="22.5" customHeight="1">
      <c r="A621" s="361"/>
      <c r="B621" s="361"/>
      <c r="C621" s="375"/>
      <c r="D621" s="375"/>
      <c r="E621" s="363"/>
      <c r="F621" s="374"/>
    </row>
    <row r="622" ht="22.5" customHeight="1">
      <c r="A622" s="361"/>
      <c r="B622" s="361"/>
      <c r="C622" s="375"/>
      <c r="D622" s="375"/>
      <c r="E622" s="363"/>
      <c r="F622" s="374"/>
    </row>
    <row r="623" ht="22.5" customHeight="1">
      <c r="A623" s="361"/>
      <c r="B623" s="361"/>
      <c r="C623" s="375"/>
      <c r="D623" s="375"/>
      <c r="E623" s="363"/>
      <c r="F623" s="374"/>
    </row>
    <row r="624" ht="22.5" customHeight="1">
      <c r="A624" s="361"/>
      <c r="B624" s="361"/>
      <c r="C624" s="375"/>
      <c r="D624" s="375"/>
      <c r="E624" s="363"/>
      <c r="F624" s="374"/>
    </row>
    <row r="625" ht="22.5" customHeight="1">
      <c r="A625" s="361"/>
      <c r="B625" s="361"/>
      <c r="C625" s="375"/>
      <c r="D625" s="375"/>
      <c r="E625" s="363"/>
      <c r="F625" s="374"/>
    </row>
    <row r="626" ht="22.5" customHeight="1">
      <c r="A626" s="361"/>
      <c r="B626" s="361"/>
      <c r="C626" s="375"/>
      <c r="D626" s="375"/>
      <c r="E626" s="363"/>
      <c r="F626" s="374"/>
    </row>
    <row r="627" ht="22.5" customHeight="1">
      <c r="A627" s="361"/>
      <c r="B627" s="361"/>
      <c r="C627" s="375"/>
      <c r="D627" s="375"/>
      <c r="E627" s="363"/>
      <c r="F627" s="374"/>
    </row>
    <row r="628" ht="22.5" customHeight="1">
      <c r="A628" s="361"/>
      <c r="B628" s="361"/>
      <c r="C628" s="375"/>
      <c r="D628" s="375"/>
      <c r="E628" s="363"/>
      <c r="F628" s="374"/>
    </row>
    <row r="629" ht="22.5" customHeight="1">
      <c r="A629" s="361"/>
      <c r="B629" s="361"/>
      <c r="C629" s="375"/>
      <c r="D629" s="375"/>
      <c r="E629" s="363"/>
      <c r="F629" s="374"/>
    </row>
    <row r="630" ht="22.5" customHeight="1">
      <c r="A630" s="361"/>
      <c r="B630" s="361"/>
      <c r="C630" s="375"/>
      <c r="D630" s="375"/>
      <c r="E630" s="363"/>
      <c r="F630" s="374"/>
    </row>
    <row r="631" ht="22.5" customHeight="1">
      <c r="A631" s="361"/>
      <c r="B631" s="361"/>
      <c r="C631" s="375"/>
      <c r="D631" s="375"/>
      <c r="E631" s="363"/>
      <c r="F631" s="374"/>
    </row>
    <row r="632" ht="22.5" customHeight="1">
      <c r="A632" s="361"/>
      <c r="B632" s="361"/>
      <c r="C632" s="375"/>
      <c r="D632" s="375"/>
      <c r="E632" s="363"/>
      <c r="F632" s="374"/>
    </row>
    <row r="633" ht="22.5" customHeight="1">
      <c r="A633" s="361"/>
      <c r="B633" s="361"/>
      <c r="C633" s="375"/>
      <c r="D633" s="375"/>
      <c r="E633" s="363"/>
      <c r="F633" s="374"/>
    </row>
    <row r="634" ht="22.5" customHeight="1">
      <c r="A634" s="361"/>
      <c r="B634" s="361"/>
      <c r="C634" s="375"/>
      <c r="D634" s="375"/>
      <c r="E634" s="363"/>
      <c r="F634" s="374"/>
    </row>
    <row r="635" ht="22.5" customHeight="1">
      <c r="A635" s="361"/>
      <c r="B635" s="361"/>
      <c r="C635" s="375"/>
      <c r="D635" s="375"/>
      <c r="E635" s="363"/>
      <c r="F635" s="374"/>
    </row>
    <row r="636" ht="22.5" customHeight="1">
      <c r="A636" s="361"/>
      <c r="B636" s="361"/>
      <c r="C636" s="375"/>
      <c r="D636" s="375"/>
      <c r="E636" s="363"/>
      <c r="F636" s="374"/>
    </row>
    <row r="637" ht="22.5" customHeight="1">
      <c r="A637" s="361"/>
      <c r="B637" s="361"/>
      <c r="C637" s="375"/>
      <c r="D637" s="375"/>
      <c r="E637" s="363"/>
      <c r="F637" s="374"/>
    </row>
    <row r="638" ht="22.5" customHeight="1">
      <c r="A638" s="361"/>
      <c r="B638" s="361"/>
      <c r="C638" s="375"/>
      <c r="D638" s="375"/>
      <c r="E638" s="363"/>
      <c r="F638" s="374"/>
    </row>
    <row r="639" ht="22.5" customHeight="1">
      <c r="A639" s="361"/>
      <c r="B639" s="361"/>
      <c r="C639" s="375"/>
      <c r="D639" s="375"/>
      <c r="E639" s="363"/>
      <c r="F639" s="374"/>
    </row>
    <row r="640" ht="22.5" customHeight="1">
      <c r="A640" s="361"/>
      <c r="B640" s="361"/>
      <c r="C640" s="375"/>
      <c r="D640" s="375"/>
      <c r="E640" s="363"/>
      <c r="F640" s="374"/>
    </row>
    <row r="641" ht="22.5" customHeight="1">
      <c r="A641" s="361"/>
      <c r="B641" s="361"/>
      <c r="C641" s="375"/>
      <c r="D641" s="375"/>
      <c r="E641" s="363"/>
      <c r="F641" s="374"/>
    </row>
    <row r="642" ht="22.5" customHeight="1">
      <c r="A642" s="361"/>
      <c r="B642" s="361"/>
      <c r="C642" s="375"/>
      <c r="D642" s="375"/>
      <c r="E642" s="363"/>
      <c r="F642" s="374"/>
    </row>
    <row r="643" ht="22.5" customHeight="1">
      <c r="A643" s="361"/>
      <c r="B643" s="361"/>
      <c r="C643" s="375"/>
      <c r="D643" s="375"/>
      <c r="E643" s="363"/>
      <c r="F643" s="374"/>
    </row>
    <row r="644" ht="22.5" customHeight="1">
      <c r="A644" s="361"/>
      <c r="B644" s="361"/>
      <c r="C644" s="375"/>
      <c r="D644" s="375"/>
      <c r="E644" s="363"/>
      <c r="F644" s="374"/>
    </row>
    <row r="645" ht="22.5" customHeight="1">
      <c r="A645" s="361"/>
      <c r="B645" s="361"/>
      <c r="C645" s="375"/>
      <c r="D645" s="375"/>
      <c r="E645" s="363"/>
      <c r="F645" s="374"/>
    </row>
    <row r="646" ht="22.5" customHeight="1">
      <c r="A646" s="361"/>
      <c r="B646" s="361"/>
      <c r="C646" s="375"/>
      <c r="D646" s="375"/>
      <c r="E646" s="363"/>
      <c r="F646" s="374"/>
    </row>
    <row r="647" ht="22.5" customHeight="1">
      <c r="A647" s="361"/>
      <c r="B647" s="361"/>
      <c r="C647" s="375"/>
      <c r="D647" s="375"/>
      <c r="E647" s="363"/>
      <c r="F647" s="374"/>
    </row>
    <row r="648" ht="22.5" customHeight="1">
      <c r="A648" s="361"/>
      <c r="B648" s="361"/>
      <c r="C648" s="375"/>
      <c r="D648" s="375"/>
      <c r="E648" s="363"/>
      <c r="F648" s="374"/>
    </row>
    <row r="649" ht="22.5" customHeight="1">
      <c r="A649" s="361"/>
      <c r="B649" s="361"/>
      <c r="C649" s="375"/>
      <c r="D649" s="375"/>
      <c r="E649" s="363"/>
      <c r="F649" s="374"/>
    </row>
    <row r="650" ht="22.5" customHeight="1">
      <c r="A650" s="361"/>
      <c r="B650" s="361"/>
      <c r="C650" s="375"/>
      <c r="D650" s="375"/>
      <c r="E650" s="363"/>
      <c r="F650" s="374"/>
    </row>
    <row r="651" ht="22.5" customHeight="1">
      <c r="A651" s="361"/>
      <c r="B651" s="361"/>
      <c r="C651" s="375"/>
      <c r="D651" s="375"/>
      <c r="E651" s="363"/>
      <c r="F651" s="374"/>
    </row>
    <row r="652" ht="22.5" customHeight="1">
      <c r="A652" s="361"/>
      <c r="B652" s="361"/>
      <c r="C652" s="375"/>
      <c r="D652" s="375"/>
      <c r="E652" s="363"/>
      <c r="F652" s="374"/>
    </row>
    <row r="653" ht="22.5" customHeight="1">
      <c r="A653" s="361"/>
      <c r="B653" s="361"/>
      <c r="C653" s="375"/>
      <c r="D653" s="375"/>
      <c r="E653" s="363"/>
      <c r="F653" s="374"/>
    </row>
    <row r="654" ht="22.5" customHeight="1">
      <c r="A654" s="361"/>
      <c r="B654" s="361"/>
      <c r="C654" s="375"/>
      <c r="D654" s="375"/>
      <c r="E654" s="363"/>
      <c r="F654" s="374"/>
    </row>
    <row r="655" ht="22.5" customHeight="1">
      <c r="A655" s="361"/>
      <c r="B655" s="361"/>
      <c r="C655" s="375"/>
      <c r="D655" s="375"/>
      <c r="E655" s="363"/>
      <c r="F655" s="374"/>
    </row>
    <row r="656" ht="22.5" customHeight="1">
      <c r="A656" s="361"/>
      <c r="B656" s="361"/>
      <c r="C656" s="375"/>
      <c r="D656" s="375"/>
      <c r="E656" s="363"/>
      <c r="F656" s="374"/>
    </row>
    <row r="657" ht="22.5" customHeight="1">
      <c r="A657" s="361"/>
      <c r="B657" s="361"/>
      <c r="C657" s="375"/>
      <c r="D657" s="375"/>
      <c r="E657" s="363"/>
      <c r="F657" s="374"/>
    </row>
    <row r="658" ht="22.5" customHeight="1">
      <c r="A658" s="361"/>
      <c r="B658" s="361"/>
      <c r="C658" s="375"/>
      <c r="D658" s="375"/>
      <c r="E658" s="363"/>
      <c r="F658" s="374"/>
    </row>
    <row r="659" ht="22.5" customHeight="1">
      <c r="A659" s="361"/>
      <c r="B659" s="361"/>
      <c r="C659" s="375"/>
      <c r="D659" s="375"/>
      <c r="E659" s="363"/>
      <c r="F659" s="374"/>
    </row>
    <row r="660" ht="22.5" customHeight="1">
      <c r="A660" s="361"/>
      <c r="B660" s="361"/>
      <c r="C660" s="375"/>
      <c r="D660" s="375"/>
      <c r="E660" s="363"/>
      <c r="F660" s="374"/>
    </row>
    <row r="661" ht="22.5" customHeight="1">
      <c r="A661" s="361"/>
      <c r="B661" s="361"/>
      <c r="C661" s="375"/>
      <c r="D661" s="375"/>
      <c r="E661" s="363"/>
      <c r="F661" s="374"/>
    </row>
    <row r="662" ht="22.5" customHeight="1">
      <c r="A662" s="361"/>
      <c r="B662" s="361"/>
      <c r="C662" s="375"/>
      <c r="D662" s="375"/>
      <c r="E662" s="363"/>
      <c r="F662" s="374"/>
    </row>
    <row r="663" ht="22.5" customHeight="1">
      <c r="A663" s="361"/>
      <c r="B663" s="361"/>
      <c r="C663" s="375"/>
      <c r="D663" s="375"/>
      <c r="E663" s="363"/>
      <c r="F663" s="374"/>
    </row>
    <row r="664" ht="22.5" customHeight="1">
      <c r="A664" s="361"/>
      <c r="B664" s="361"/>
      <c r="C664" s="375"/>
      <c r="D664" s="375"/>
      <c r="E664" s="363"/>
      <c r="F664" s="374"/>
    </row>
    <row r="665" ht="22.5" customHeight="1">
      <c r="A665" s="361"/>
      <c r="B665" s="361"/>
      <c r="C665" s="375"/>
      <c r="D665" s="375"/>
      <c r="E665" s="363"/>
      <c r="F665" s="374"/>
    </row>
    <row r="666" ht="22.5" customHeight="1">
      <c r="A666" s="361"/>
      <c r="B666" s="361"/>
      <c r="C666" s="375"/>
      <c r="D666" s="375"/>
      <c r="E666" s="363"/>
      <c r="F666" s="374"/>
    </row>
    <row r="667" ht="22.5" customHeight="1">
      <c r="A667" s="361"/>
      <c r="B667" s="361"/>
      <c r="C667" s="375"/>
      <c r="D667" s="375"/>
      <c r="E667" s="363"/>
      <c r="F667" s="374"/>
    </row>
    <row r="668" ht="22.5" customHeight="1">
      <c r="A668" s="361"/>
      <c r="B668" s="361"/>
      <c r="C668" s="375"/>
      <c r="D668" s="375"/>
      <c r="E668" s="363"/>
      <c r="F668" s="374"/>
    </row>
    <row r="669" ht="22.5" customHeight="1">
      <c r="A669" s="361"/>
      <c r="B669" s="361"/>
      <c r="C669" s="375"/>
      <c r="D669" s="375"/>
      <c r="E669" s="363"/>
      <c r="F669" s="374"/>
    </row>
    <row r="670" ht="22.5" customHeight="1">
      <c r="A670" s="361"/>
      <c r="B670" s="361"/>
      <c r="C670" s="375"/>
      <c r="D670" s="375"/>
      <c r="E670" s="363"/>
      <c r="F670" s="374"/>
    </row>
    <row r="671" ht="22.5" customHeight="1">
      <c r="A671" s="361"/>
      <c r="B671" s="361"/>
      <c r="C671" s="375"/>
      <c r="D671" s="375"/>
      <c r="E671" s="363"/>
      <c r="F671" s="374"/>
    </row>
    <row r="672" ht="22.5" customHeight="1">
      <c r="A672" s="361"/>
      <c r="B672" s="361"/>
      <c r="C672" s="375"/>
      <c r="D672" s="375"/>
      <c r="E672" s="363"/>
      <c r="F672" s="374"/>
    </row>
    <row r="673" ht="22.5" customHeight="1">
      <c r="A673" s="361"/>
      <c r="B673" s="361"/>
      <c r="C673" s="375"/>
      <c r="D673" s="375"/>
      <c r="E673" s="363"/>
      <c r="F673" s="374"/>
    </row>
    <row r="674" ht="22.5" customHeight="1">
      <c r="A674" s="361"/>
      <c r="B674" s="361"/>
      <c r="C674" s="375"/>
      <c r="D674" s="375"/>
      <c r="E674" s="363"/>
      <c r="F674" s="374"/>
    </row>
    <row r="675" ht="22.5" customHeight="1">
      <c r="A675" s="361"/>
      <c r="B675" s="361"/>
      <c r="C675" s="375"/>
      <c r="D675" s="375"/>
      <c r="E675" s="363"/>
      <c r="F675" s="374"/>
    </row>
    <row r="676" ht="22.5" customHeight="1">
      <c r="A676" s="361"/>
      <c r="B676" s="361"/>
      <c r="C676" s="375"/>
      <c r="D676" s="375"/>
      <c r="E676" s="363"/>
      <c r="F676" s="374"/>
    </row>
    <row r="677" ht="22.5" customHeight="1">
      <c r="A677" s="361"/>
      <c r="B677" s="361"/>
      <c r="C677" s="375"/>
      <c r="D677" s="375"/>
      <c r="E677" s="363"/>
      <c r="F677" s="374"/>
    </row>
    <row r="678" ht="22.5" customHeight="1">
      <c r="A678" s="361"/>
      <c r="B678" s="361"/>
      <c r="C678" s="375"/>
      <c r="D678" s="375"/>
      <c r="E678" s="363"/>
      <c r="F678" s="374"/>
    </row>
    <row r="679" ht="22.5" customHeight="1">
      <c r="A679" s="361"/>
      <c r="B679" s="361"/>
      <c r="C679" s="375"/>
      <c r="D679" s="375"/>
      <c r="E679" s="363"/>
      <c r="F679" s="374"/>
    </row>
    <row r="680" ht="22.5" customHeight="1">
      <c r="A680" s="361"/>
      <c r="B680" s="361"/>
      <c r="C680" s="375"/>
      <c r="D680" s="375"/>
      <c r="E680" s="363"/>
      <c r="F680" s="374"/>
    </row>
    <row r="681" ht="22.5" customHeight="1">
      <c r="A681" s="361"/>
      <c r="B681" s="361"/>
      <c r="C681" s="375"/>
      <c r="D681" s="375"/>
      <c r="E681" s="363"/>
      <c r="F681" s="374"/>
    </row>
    <row r="682" ht="22.5" customHeight="1">
      <c r="A682" s="361"/>
      <c r="B682" s="361"/>
      <c r="C682" s="375"/>
      <c r="D682" s="375"/>
      <c r="E682" s="363"/>
      <c r="F682" s="374"/>
    </row>
    <row r="683" ht="22.5" customHeight="1">
      <c r="A683" s="361"/>
      <c r="B683" s="361"/>
      <c r="C683" s="375"/>
      <c r="D683" s="375"/>
      <c r="E683" s="363"/>
      <c r="F683" s="374"/>
    </row>
    <row r="684" ht="22.5" customHeight="1">
      <c r="A684" s="361"/>
      <c r="B684" s="361"/>
      <c r="C684" s="375"/>
      <c r="D684" s="375"/>
      <c r="E684" s="363"/>
      <c r="F684" s="374"/>
    </row>
    <row r="685" ht="22.5" customHeight="1">
      <c r="A685" s="361"/>
      <c r="B685" s="361"/>
      <c r="C685" s="375"/>
      <c r="D685" s="375"/>
      <c r="E685" s="363"/>
      <c r="F685" s="374"/>
    </row>
    <row r="686" ht="22.5" customHeight="1">
      <c r="A686" s="361"/>
      <c r="B686" s="361"/>
      <c r="C686" s="375"/>
      <c r="D686" s="375"/>
      <c r="E686" s="363"/>
      <c r="F686" s="374"/>
    </row>
    <row r="687" ht="22.5" customHeight="1">
      <c r="A687" s="361"/>
      <c r="B687" s="361"/>
      <c r="C687" s="375"/>
      <c r="D687" s="375"/>
      <c r="E687" s="363"/>
      <c r="F687" s="374"/>
    </row>
    <row r="688" ht="22.5" customHeight="1">
      <c r="A688" s="361"/>
      <c r="B688" s="361"/>
      <c r="C688" s="375"/>
      <c r="D688" s="375"/>
      <c r="E688" s="363"/>
      <c r="F688" s="374"/>
    </row>
    <row r="689" ht="22.5" customHeight="1">
      <c r="A689" s="361"/>
      <c r="B689" s="361"/>
      <c r="C689" s="375"/>
      <c r="D689" s="375"/>
      <c r="E689" s="363"/>
      <c r="F689" s="374"/>
    </row>
    <row r="690" ht="22.5" customHeight="1">
      <c r="A690" s="361"/>
      <c r="B690" s="361"/>
      <c r="C690" s="375"/>
      <c r="D690" s="375"/>
      <c r="E690" s="363"/>
      <c r="F690" s="374"/>
    </row>
    <row r="691" ht="22.5" customHeight="1">
      <c r="A691" s="361"/>
      <c r="B691" s="361"/>
      <c r="C691" s="375"/>
      <c r="D691" s="375"/>
      <c r="E691" s="363"/>
      <c r="F691" s="374"/>
    </row>
    <row r="692" ht="22.5" customHeight="1">
      <c r="A692" s="361"/>
      <c r="B692" s="361"/>
      <c r="C692" s="375"/>
      <c r="D692" s="375"/>
      <c r="E692" s="363"/>
      <c r="F692" s="374"/>
    </row>
    <row r="693" ht="22.5" customHeight="1">
      <c r="A693" s="361"/>
      <c r="B693" s="361"/>
      <c r="C693" s="375"/>
      <c r="D693" s="375"/>
      <c r="E693" s="363"/>
      <c r="F693" s="374"/>
    </row>
    <row r="694" ht="22.5" customHeight="1">
      <c r="A694" s="361"/>
      <c r="B694" s="361"/>
      <c r="C694" s="375"/>
      <c r="D694" s="375"/>
      <c r="E694" s="363"/>
      <c r="F694" s="374"/>
    </row>
    <row r="695" ht="22.5" customHeight="1">
      <c r="A695" s="361"/>
      <c r="B695" s="361"/>
      <c r="C695" s="375"/>
      <c r="D695" s="375"/>
      <c r="E695" s="363"/>
      <c r="F695" s="374"/>
    </row>
    <row r="696" ht="22.5" customHeight="1">
      <c r="A696" s="361"/>
      <c r="B696" s="361"/>
      <c r="C696" s="375"/>
      <c r="D696" s="375"/>
      <c r="E696" s="363"/>
      <c r="F696" s="374"/>
    </row>
    <row r="697" ht="22.5" customHeight="1">
      <c r="A697" s="361"/>
      <c r="B697" s="361"/>
      <c r="C697" s="375"/>
      <c r="D697" s="375"/>
      <c r="E697" s="363"/>
      <c r="F697" s="374"/>
    </row>
    <row r="698" ht="22.5" customHeight="1">
      <c r="A698" s="361"/>
      <c r="B698" s="361"/>
      <c r="C698" s="375"/>
      <c r="D698" s="375"/>
      <c r="E698" s="363"/>
      <c r="F698" s="374"/>
    </row>
    <row r="699" ht="22.5" customHeight="1">
      <c r="A699" s="361"/>
      <c r="B699" s="361"/>
      <c r="C699" s="375"/>
      <c r="D699" s="375"/>
      <c r="E699" s="363"/>
      <c r="F699" s="374"/>
    </row>
    <row r="700" ht="22.5" customHeight="1">
      <c r="A700" s="361"/>
      <c r="B700" s="361"/>
      <c r="C700" s="375"/>
      <c r="D700" s="375"/>
      <c r="E700" s="363"/>
      <c r="F700" s="374"/>
    </row>
    <row r="701" ht="22.5" customHeight="1">
      <c r="A701" s="361"/>
      <c r="B701" s="361"/>
      <c r="C701" s="375"/>
      <c r="D701" s="375"/>
      <c r="E701" s="363"/>
      <c r="F701" s="374"/>
    </row>
    <row r="702" ht="22.5" customHeight="1">
      <c r="A702" s="361"/>
      <c r="B702" s="361"/>
      <c r="C702" s="375"/>
      <c r="D702" s="375"/>
      <c r="E702" s="363"/>
      <c r="F702" s="374"/>
    </row>
    <row r="703" ht="22.5" customHeight="1">
      <c r="A703" s="361"/>
      <c r="B703" s="361"/>
      <c r="C703" s="375"/>
      <c r="D703" s="375"/>
      <c r="E703" s="363"/>
      <c r="F703" s="374"/>
    </row>
    <row r="704" ht="22.5" customHeight="1">
      <c r="A704" s="361"/>
      <c r="B704" s="361"/>
      <c r="C704" s="375"/>
      <c r="D704" s="375"/>
      <c r="E704" s="363"/>
      <c r="F704" s="374"/>
    </row>
    <row r="705" ht="22.5" customHeight="1">
      <c r="A705" s="361"/>
      <c r="B705" s="361"/>
      <c r="C705" s="375"/>
      <c r="D705" s="375"/>
      <c r="E705" s="363"/>
      <c r="F705" s="374"/>
    </row>
    <row r="706" ht="22.5" customHeight="1">
      <c r="A706" s="361"/>
      <c r="B706" s="361"/>
      <c r="C706" s="375"/>
      <c r="D706" s="375"/>
      <c r="E706" s="363"/>
      <c r="F706" s="374"/>
    </row>
    <row r="707" ht="22.5" customHeight="1">
      <c r="A707" s="361"/>
      <c r="B707" s="361"/>
      <c r="C707" s="375"/>
      <c r="D707" s="375"/>
      <c r="E707" s="363"/>
      <c r="F707" s="374"/>
    </row>
    <row r="708" ht="22.5" customHeight="1">
      <c r="A708" s="361"/>
      <c r="B708" s="361"/>
      <c r="C708" s="375"/>
      <c r="D708" s="375"/>
      <c r="E708" s="363"/>
      <c r="F708" s="374"/>
    </row>
    <row r="709" ht="22.5" customHeight="1">
      <c r="A709" s="361"/>
      <c r="B709" s="361"/>
      <c r="C709" s="375"/>
      <c r="D709" s="375"/>
      <c r="E709" s="363"/>
      <c r="F709" s="374"/>
    </row>
    <row r="710" ht="22.5" customHeight="1">
      <c r="A710" s="361"/>
      <c r="B710" s="361"/>
      <c r="C710" s="375"/>
      <c r="D710" s="375"/>
      <c r="E710" s="363"/>
      <c r="F710" s="374"/>
    </row>
    <row r="711" ht="22.5" customHeight="1">
      <c r="A711" s="361"/>
      <c r="B711" s="361"/>
      <c r="C711" s="375"/>
      <c r="D711" s="375"/>
      <c r="E711" s="363"/>
      <c r="F711" s="374"/>
    </row>
    <row r="712" ht="22.5" customHeight="1">
      <c r="A712" s="361"/>
      <c r="B712" s="361"/>
      <c r="C712" s="375"/>
      <c r="D712" s="375"/>
      <c r="E712" s="363"/>
      <c r="F712" s="374"/>
    </row>
    <row r="713" ht="22.5" customHeight="1">
      <c r="A713" s="361"/>
      <c r="B713" s="361"/>
      <c r="C713" s="375"/>
      <c r="D713" s="375"/>
      <c r="E713" s="363"/>
      <c r="F713" s="374"/>
    </row>
    <row r="714" ht="22.5" customHeight="1">
      <c r="A714" s="361"/>
      <c r="B714" s="361"/>
      <c r="C714" s="375"/>
      <c r="D714" s="375"/>
      <c r="E714" s="363"/>
      <c r="F714" s="374"/>
    </row>
    <row r="715" ht="22.5" customHeight="1">
      <c r="A715" s="361"/>
      <c r="B715" s="361"/>
      <c r="C715" s="375"/>
      <c r="D715" s="375"/>
      <c r="E715" s="363"/>
      <c r="F715" s="374"/>
    </row>
    <row r="716" ht="22.5" customHeight="1">
      <c r="A716" s="361"/>
      <c r="B716" s="361"/>
      <c r="C716" s="375"/>
      <c r="D716" s="375"/>
      <c r="E716" s="363"/>
      <c r="F716" s="374"/>
    </row>
    <row r="717" ht="22.5" customHeight="1">
      <c r="A717" s="361"/>
      <c r="B717" s="361"/>
      <c r="C717" s="375"/>
      <c r="D717" s="375"/>
      <c r="E717" s="363"/>
      <c r="F717" s="374"/>
    </row>
    <row r="718" ht="22.5" customHeight="1">
      <c r="A718" s="361"/>
      <c r="B718" s="361"/>
      <c r="C718" s="375"/>
      <c r="D718" s="375"/>
      <c r="E718" s="363"/>
      <c r="F718" s="374"/>
    </row>
    <row r="719" ht="22.5" customHeight="1">
      <c r="A719" s="361"/>
      <c r="B719" s="361"/>
      <c r="C719" s="375"/>
      <c r="D719" s="375"/>
      <c r="E719" s="363"/>
      <c r="F719" s="374"/>
    </row>
    <row r="720" ht="22.5" customHeight="1">
      <c r="A720" s="361"/>
      <c r="B720" s="361"/>
      <c r="C720" s="375"/>
      <c r="D720" s="375"/>
      <c r="E720" s="363"/>
      <c r="F720" s="374"/>
    </row>
    <row r="721" ht="22.5" customHeight="1">
      <c r="A721" s="361"/>
      <c r="B721" s="361"/>
      <c r="C721" s="375"/>
      <c r="D721" s="375"/>
      <c r="E721" s="363"/>
      <c r="F721" s="374"/>
    </row>
    <row r="722" ht="22.5" customHeight="1">
      <c r="A722" s="361"/>
      <c r="B722" s="361"/>
      <c r="C722" s="375"/>
      <c r="D722" s="375"/>
      <c r="E722" s="363"/>
      <c r="F722" s="374"/>
    </row>
    <row r="723" ht="22.5" customHeight="1">
      <c r="A723" s="361"/>
      <c r="B723" s="361"/>
      <c r="C723" s="375"/>
      <c r="D723" s="375"/>
      <c r="E723" s="363"/>
      <c r="F723" s="374"/>
    </row>
    <row r="724" ht="22.5" customHeight="1">
      <c r="A724" s="361"/>
      <c r="B724" s="361"/>
      <c r="C724" s="375"/>
      <c r="D724" s="375"/>
      <c r="E724" s="363"/>
      <c r="F724" s="374"/>
    </row>
    <row r="725" ht="22.5" customHeight="1">
      <c r="A725" s="361"/>
      <c r="B725" s="361"/>
      <c r="C725" s="375"/>
      <c r="D725" s="375"/>
      <c r="E725" s="363"/>
      <c r="F725" s="374"/>
    </row>
    <row r="726" ht="22.5" customHeight="1">
      <c r="A726" s="361"/>
      <c r="B726" s="361"/>
      <c r="C726" s="375"/>
      <c r="D726" s="375"/>
      <c r="E726" s="363"/>
      <c r="F726" s="374"/>
    </row>
    <row r="727" ht="22.5" customHeight="1">
      <c r="A727" s="361"/>
      <c r="B727" s="361"/>
      <c r="C727" s="375"/>
      <c r="D727" s="375"/>
      <c r="E727" s="363"/>
      <c r="F727" s="374"/>
    </row>
    <row r="728" ht="22.5" customHeight="1">
      <c r="A728" s="361"/>
      <c r="B728" s="361"/>
      <c r="C728" s="375"/>
      <c r="D728" s="375"/>
      <c r="E728" s="363"/>
      <c r="F728" s="374"/>
    </row>
    <row r="729" ht="22.5" customHeight="1">
      <c r="A729" s="361"/>
      <c r="B729" s="361"/>
      <c r="C729" s="375"/>
      <c r="D729" s="375"/>
      <c r="E729" s="363"/>
      <c r="F729" s="374"/>
    </row>
    <row r="730" ht="22.5" customHeight="1">
      <c r="A730" s="361"/>
      <c r="B730" s="361"/>
      <c r="C730" s="375"/>
      <c r="D730" s="375"/>
      <c r="E730" s="363"/>
      <c r="F730" s="374"/>
    </row>
    <row r="731" ht="22.5" customHeight="1">
      <c r="A731" s="361"/>
      <c r="B731" s="361"/>
      <c r="C731" s="375"/>
      <c r="D731" s="375"/>
      <c r="E731" s="363"/>
      <c r="F731" s="374"/>
    </row>
    <row r="732" ht="22.5" customHeight="1">
      <c r="A732" s="361"/>
      <c r="B732" s="361"/>
      <c r="C732" s="375"/>
      <c r="D732" s="375"/>
      <c r="E732" s="363"/>
      <c r="F732" s="374"/>
    </row>
    <row r="733" ht="22.5" customHeight="1">
      <c r="A733" s="361"/>
      <c r="B733" s="361"/>
      <c r="C733" s="375"/>
      <c r="D733" s="375"/>
      <c r="E733" s="363"/>
      <c r="F733" s="374"/>
    </row>
    <row r="734" ht="22.5" customHeight="1">
      <c r="A734" s="361"/>
      <c r="B734" s="361"/>
      <c r="C734" s="375"/>
      <c r="D734" s="375"/>
      <c r="E734" s="363"/>
      <c r="F734" s="374"/>
    </row>
    <row r="735" ht="22.5" customHeight="1">
      <c r="A735" s="361"/>
      <c r="B735" s="361"/>
      <c r="C735" s="375"/>
      <c r="D735" s="375"/>
      <c r="E735" s="363"/>
      <c r="F735" s="374"/>
    </row>
    <row r="736" ht="22.5" customHeight="1">
      <c r="A736" s="361"/>
      <c r="B736" s="361"/>
      <c r="C736" s="375"/>
      <c r="D736" s="375"/>
      <c r="E736" s="363"/>
      <c r="F736" s="374"/>
    </row>
    <row r="737" ht="22.5" customHeight="1">
      <c r="A737" s="361"/>
      <c r="B737" s="361"/>
      <c r="C737" s="375"/>
      <c r="D737" s="375"/>
      <c r="E737" s="363"/>
      <c r="F737" s="374"/>
    </row>
    <row r="738" ht="22.5" customHeight="1">
      <c r="A738" s="361"/>
      <c r="B738" s="361"/>
      <c r="C738" s="375"/>
      <c r="D738" s="375"/>
      <c r="E738" s="363"/>
      <c r="F738" s="374"/>
    </row>
    <row r="739" ht="22.5" customHeight="1">
      <c r="A739" s="361"/>
      <c r="B739" s="361"/>
      <c r="C739" s="375"/>
      <c r="D739" s="375"/>
      <c r="E739" s="363"/>
      <c r="F739" s="374"/>
    </row>
    <row r="740" ht="22.5" customHeight="1">
      <c r="A740" s="361"/>
      <c r="B740" s="361"/>
      <c r="C740" s="375"/>
      <c r="D740" s="375"/>
      <c r="E740" s="363"/>
      <c r="F740" s="374"/>
    </row>
    <row r="741" ht="22.5" customHeight="1">
      <c r="A741" s="361"/>
      <c r="B741" s="361"/>
      <c r="C741" s="375"/>
      <c r="D741" s="375"/>
      <c r="E741" s="363"/>
      <c r="F741" s="374"/>
    </row>
    <row r="742" ht="22.5" customHeight="1">
      <c r="A742" s="361"/>
      <c r="B742" s="361"/>
      <c r="C742" s="375"/>
      <c r="D742" s="375"/>
      <c r="E742" s="363"/>
      <c r="F742" s="374"/>
    </row>
    <row r="743" ht="22.5" customHeight="1">
      <c r="A743" s="361"/>
      <c r="B743" s="361"/>
      <c r="C743" s="375"/>
      <c r="D743" s="375"/>
      <c r="E743" s="363"/>
      <c r="F743" s="374"/>
    </row>
    <row r="744" ht="22.5" customHeight="1">
      <c r="A744" s="361"/>
      <c r="B744" s="361"/>
      <c r="C744" s="375"/>
      <c r="D744" s="375"/>
      <c r="E744" s="363"/>
      <c r="F744" s="374"/>
    </row>
    <row r="745" ht="22.5" customHeight="1">
      <c r="A745" s="361"/>
      <c r="B745" s="361"/>
      <c r="C745" s="375"/>
      <c r="D745" s="375"/>
      <c r="E745" s="363"/>
      <c r="F745" s="374"/>
    </row>
    <row r="746" ht="22.5" customHeight="1">
      <c r="A746" s="361"/>
      <c r="B746" s="361"/>
      <c r="C746" s="375"/>
      <c r="D746" s="375"/>
      <c r="E746" s="363"/>
      <c r="F746" s="374"/>
    </row>
    <row r="747" ht="22.5" customHeight="1">
      <c r="A747" s="361"/>
      <c r="B747" s="361"/>
      <c r="C747" s="375"/>
      <c r="D747" s="375"/>
      <c r="E747" s="363"/>
      <c r="F747" s="374"/>
    </row>
    <row r="748" ht="22.5" customHeight="1">
      <c r="A748" s="361"/>
      <c r="B748" s="361"/>
      <c r="C748" s="375"/>
      <c r="D748" s="375"/>
      <c r="E748" s="363"/>
      <c r="F748" s="374"/>
    </row>
    <row r="749" ht="22.5" customHeight="1">
      <c r="A749" s="361"/>
      <c r="B749" s="361"/>
      <c r="C749" s="375"/>
      <c r="D749" s="375"/>
      <c r="E749" s="363"/>
      <c r="F749" s="374"/>
    </row>
    <row r="750" ht="22.5" customHeight="1">
      <c r="A750" s="361"/>
      <c r="B750" s="361"/>
      <c r="C750" s="375"/>
      <c r="D750" s="375"/>
      <c r="E750" s="363"/>
      <c r="F750" s="374"/>
    </row>
    <row r="751" ht="22.5" customHeight="1">
      <c r="A751" s="361"/>
      <c r="B751" s="361"/>
      <c r="C751" s="375"/>
      <c r="D751" s="375"/>
      <c r="E751" s="363"/>
      <c r="F751" s="374"/>
    </row>
    <row r="752" ht="22.5" customHeight="1">
      <c r="A752" s="361"/>
      <c r="B752" s="361"/>
      <c r="C752" s="375"/>
      <c r="D752" s="375"/>
      <c r="E752" s="363"/>
      <c r="F752" s="374"/>
    </row>
    <row r="753" ht="22.5" customHeight="1">
      <c r="A753" s="361"/>
      <c r="B753" s="361"/>
      <c r="C753" s="375"/>
      <c r="D753" s="375"/>
      <c r="E753" s="363"/>
      <c r="F753" s="374"/>
    </row>
    <row r="754" ht="22.5" customHeight="1">
      <c r="A754" s="361"/>
      <c r="B754" s="361"/>
      <c r="C754" s="375"/>
      <c r="D754" s="375"/>
      <c r="E754" s="363"/>
      <c r="F754" s="374"/>
    </row>
    <row r="755" ht="22.5" customHeight="1">
      <c r="A755" s="361"/>
      <c r="B755" s="361"/>
      <c r="C755" s="375"/>
      <c r="D755" s="375"/>
      <c r="E755" s="363"/>
      <c r="F755" s="374"/>
    </row>
    <row r="756" ht="22.5" customHeight="1">
      <c r="A756" s="361"/>
      <c r="B756" s="361"/>
      <c r="C756" s="375"/>
      <c r="D756" s="375"/>
      <c r="E756" s="363"/>
      <c r="F756" s="374"/>
    </row>
    <row r="757" ht="22.5" customHeight="1">
      <c r="A757" s="361"/>
      <c r="B757" s="361"/>
      <c r="C757" s="375"/>
      <c r="D757" s="375"/>
      <c r="E757" s="363"/>
      <c r="F757" s="374"/>
    </row>
    <row r="758" ht="22.5" customHeight="1">
      <c r="A758" s="361"/>
      <c r="B758" s="361"/>
      <c r="C758" s="375"/>
      <c r="D758" s="375"/>
      <c r="E758" s="363"/>
      <c r="F758" s="374"/>
    </row>
    <row r="759" ht="22.5" customHeight="1">
      <c r="A759" s="361"/>
      <c r="B759" s="361"/>
      <c r="C759" s="375"/>
      <c r="D759" s="375"/>
      <c r="E759" s="363"/>
      <c r="F759" s="374"/>
    </row>
    <row r="760" ht="22.5" customHeight="1">
      <c r="A760" s="361"/>
      <c r="B760" s="361"/>
      <c r="C760" s="375"/>
      <c r="D760" s="375"/>
      <c r="E760" s="363"/>
      <c r="F760" s="374"/>
    </row>
    <row r="761" ht="22.5" customHeight="1">
      <c r="A761" s="361"/>
      <c r="B761" s="361"/>
      <c r="C761" s="375"/>
      <c r="D761" s="375"/>
      <c r="E761" s="363"/>
      <c r="F761" s="374"/>
    </row>
    <row r="762" ht="22.5" customHeight="1">
      <c r="A762" s="361"/>
      <c r="B762" s="361"/>
      <c r="C762" s="375"/>
      <c r="D762" s="375"/>
      <c r="E762" s="363"/>
      <c r="F762" s="374"/>
    </row>
    <row r="763" ht="22.5" customHeight="1">
      <c r="A763" s="361"/>
      <c r="B763" s="361"/>
      <c r="C763" s="375"/>
      <c r="D763" s="375"/>
      <c r="E763" s="363"/>
      <c r="F763" s="374"/>
    </row>
    <row r="764" ht="22.5" customHeight="1">
      <c r="A764" s="361"/>
      <c r="B764" s="361"/>
      <c r="C764" s="375"/>
      <c r="D764" s="375"/>
      <c r="E764" s="363"/>
      <c r="F764" s="374"/>
    </row>
    <row r="765" ht="22.5" customHeight="1">
      <c r="A765" s="361"/>
      <c r="B765" s="361"/>
      <c r="C765" s="375"/>
      <c r="D765" s="375"/>
      <c r="E765" s="363"/>
      <c r="F765" s="374"/>
    </row>
    <row r="766" ht="22.5" customHeight="1">
      <c r="A766" s="361"/>
      <c r="B766" s="361"/>
      <c r="C766" s="375"/>
      <c r="D766" s="375"/>
      <c r="E766" s="363"/>
      <c r="F766" s="374"/>
    </row>
    <row r="767" ht="22.5" customHeight="1">
      <c r="A767" s="361"/>
      <c r="B767" s="361"/>
      <c r="C767" s="375"/>
      <c r="D767" s="375"/>
      <c r="E767" s="363"/>
      <c r="F767" s="374"/>
    </row>
    <row r="768" ht="22.5" customHeight="1">
      <c r="A768" s="361"/>
      <c r="B768" s="361"/>
      <c r="C768" s="375"/>
      <c r="D768" s="375"/>
      <c r="E768" s="363"/>
      <c r="F768" s="374"/>
    </row>
    <row r="769" ht="22.5" customHeight="1">
      <c r="A769" s="361"/>
      <c r="B769" s="361"/>
      <c r="C769" s="375"/>
      <c r="D769" s="375"/>
      <c r="E769" s="363"/>
      <c r="F769" s="374"/>
    </row>
    <row r="770" ht="22.5" customHeight="1">
      <c r="A770" s="361"/>
      <c r="B770" s="361"/>
      <c r="C770" s="375"/>
      <c r="D770" s="375"/>
      <c r="E770" s="363"/>
      <c r="F770" s="374"/>
    </row>
    <row r="771" ht="22.5" customHeight="1">
      <c r="A771" s="361"/>
      <c r="B771" s="361"/>
      <c r="C771" s="375"/>
      <c r="D771" s="375"/>
      <c r="E771" s="363"/>
      <c r="F771" s="374"/>
    </row>
    <row r="772" ht="22.5" customHeight="1">
      <c r="A772" s="361"/>
      <c r="B772" s="361"/>
      <c r="C772" s="375"/>
      <c r="D772" s="375"/>
      <c r="E772" s="363"/>
      <c r="F772" s="374"/>
    </row>
    <row r="773" ht="22.5" customHeight="1">
      <c r="A773" s="361"/>
      <c r="B773" s="361"/>
      <c r="C773" s="375"/>
      <c r="D773" s="375"/>
      <c r="E773" s="363"/>
      <c r="F773" s="374"/>
    </row>
    <row r="774" ht="22.5" customHeight="1">
      <c r="A774" s="361"/>
      <c r="B774" s="361"/>
      <c r="C774" s="375"/>
      <c r="D774" s="375"/>
      <c r="E774" s="363"/>
      <c r="F774" s="374"/>
    </row>
    <row r="775" ht="22.5" customHeight="1">
      <c r="A775" s="361"/>
      <c r="B775" s="361"/>
      <c r="C775" s="375"/>
      <c r="D775" s="375"/>
      <c r="E775" s="363"/>
      <c r="F775" s="374"/>
    </row>
    <row r="776" ht="22.5" customHeight="1">
      <c r="A776" s="361"/>
      <c r="B776" s="361"/>
      <c r="C776" s="375"/>
      <c r="D776" s="375"/>
      <c r="E776" s="363"/>
      <c r="F776" s="374"/>
    </row>
    <row r="777" ht="22.5" customHeight="1">
      <c r="A777" s="361"/>
      <c r="B777" s="361"/>
      <c r="C777" s="375"/>
      <c r="D777" s="375"/>
      <c r="E777" s="363"/>
      <c r="F777" s="374"/>
    </row>
    <row r="778" ht="22.5" customHeight="1">
      <c r="A778" s="361"/>
      <c r="B778" s="361"/>
      <c r="C778" s="375"/>
      <c r="D778" s="375"/>
      <c r="E778" s="363"/>
      <c r="F778" s="374"/>
    </row>
    <row r="779" ht="22.5" customHeight="1">
      <c r="A779" s="361"/>
      <c r="B779" s="361"/>
      <c r="C779" s="375"/>
      <c r="D779" s="375"/>
      <c r="E779" s="363"/>
      <c r="F779" s="374"/>
    </row>
    <row r="780" ht="22.5" customHeight="1">
      <c r="A780" s="361"/>
      <c r="B780" s="361"/>
      <c r="C780" s="375"/>
      <c r="D780" s="375"/>
      <c r="E780" s="363"/>
      <c r="F780" s="374"/>
    </row>
    <row r="781" ht="22.5" customHeight="1">
      <c r="A781" s="361"/>
      <c r="B781" s="361"/>
      <c r="C781" s="375"/>
      <c r="D781" s="375"/>
      <c r="E781" s="363"/>
      <c r="F781" s="374"/>
    </row>
    <row r="782" ht="22.5" customHeight="1">
      <c r="A782" s="361"/>
      <c r="B782" s="361"/>
      <c r="C782" s="375"/>
      <c r="D782" s="375"/>
      <c r="E782" s="363"/>
      <c r="F782" s="374"/>
    </row>
    <row r="783" ht="22.5" customHeight="1">
      <c r="A783" s="361"/>
      <c r="B783" s="361"/>
      <c r="C783" s="375"/>
      <c r="D783" s="375"/>
      <c r="E783" s="363"/>
      <c r="F783" s="374"/>
    </row>
    <row r="784" ht="22.5" customHeight="1">
      <c r="A784" s="361"/>
      <c r="B784" s="361"/>
      <c r="C784" s="375"/>
      <c r="D784" s="375"/>
      <c r="E784" s="363"/>
      <c r="F784" s="374"/>
    </row>
    <row r="785" ht="22.5" customHeight="1">
      <c r="A785" s="361"/>
      <c r="B785" s="361"/>
      <c r="C785" s="375"/>
      <c r="D785" s="375"/>
      <c r="E785" s="363"/>
      <c r="F785" s="374"/>
    </row>
    <row r="786" ht="22.5" customHeight="1">
      <c r="A786" s="361"/>
      <c r="B786" s="361"/>
      <c r="C786" s="375"/>
      <c r="D786" s="375"/>
      <c r="E786" s="363"/>
      <c r="F786" s="374"/>
    </row>
    <row r="787" ht="22.5" customHeight="1">
      <c r="A787" s="361"/>
      <c r="B787" s="361"/>
      <c r="C787" s="375"/>
      <c r="D787" s="375"/>
      <c r="E787" s="363"/>
      <c r="F787" s="374"/>
    </row>
    <row r="788" ht="22.5" customHeight="1">
      <c r="A788" s="361"/>
      <c r="B788" s="361"/>
      <c r="C788" s="375"/>
      <c r="D788" s="375"/>
      <c r="E788" s="363"/>
      <c r="F788" s="374"/>
    </row>
    <row r="789" ht="22.5" customHeight="1">
      <c r="A789" s="361"/>
      <c r="B789" s="361"/>
      <c r="C789" s="375"/>
      <c r="D789" s="375"/>
      <c r="E789" s="363"/>
      <c r="F789" s="374"/>
    </row>
    <row r="790" ht="22.5" customHeight="1">
      <c r="A790" s="361"/>
      <c r="B790" s="361"/>
      <c r="C790" s="375"/>
      <c r="D790" s="375"/>
      <c r="E790" s="363"/>
      <c r="F790" s="374"/>
    </row>
    <row r="791" ht="22.5" customHeight="1">
      <c r="A791" s="361"/>
      <c r="B791" s="361"/>
      <c r="C791" s="375"/>
      <c r="D791" s="375"/>
      <c r="E791" s="363"/>
      <c r="F791" s="374"/>
    </row>
    <row r="792" ht="22.5" customHeight="1">
      <c r="A792" s="361"/>
      <c r="B792" s="361"/>
      <c r="C792" s="375"/>
      <c r="D792" s="375"/>
      <c r="E792" s="363"/>
      <c r="F792" s="374"/>
    </row>
    <row r="793" ht="22.5" customHeight="1">
      <c r="A793" s="361"/>
      <c r="B793" s="361"/>
      <c r="C793" s="375"/>
      <c r="D793" s="375"/>
      <c r="E793" s="363"/>
      <c r="F793" s="374"/>
    </row>
    <row r="794" ht="22.5" customHeight="1">
      <c r="A794" s="361"/>
      <c r="B794" s="361"/>
      <c r="C794" s="375"/>
      <c r="D794" s="375"/>
      <c r="E794" s="363"/>
      <c r="F794" s="374"/>
    </row>
    <row r="795" ht="22.5" customHeight="1">
      <c r="A795" s="361"/>
      <c r="B795" s="361"/>
      <c r="C795" s="375"/>
      <c r="D795" s="375"/>
      <c r="E795" s="363"/>
      <c r="F795" s="374"/>
    </row>
    <row r="796" ht="22.5" customHeight="1">
      <c r="A796" s="361"/>
      <c r="B796" s="361"/>
      <c r="C796" s="375"/>
      <c r="D796" s="375"/>
      <c r="E796" s="363"/>
      <c r="F796" s="374"/>
    </row>
    <row r="797" ht="22.5" customHeight="1">
      <c r="A797" s="361"/>
      <c r="B797" s="361"/>
      <c r="C797" s="375"/>
      <c r="D797" s="375"/>
      <c r="E797" s="363"/>
      <c r="F797" s="374"/>
    </row>
    <row r="798" ht="22.5" customHeight="1">
      <c r="A798" s="361"/>
      <c r="B798" s="361"/>
      <c r="C798" s="375"/>
      <c r="D798" s="375"/>
      <c r="E798" s="363"/>
      <c r="F798" s="374"/>
    </row>
    <row r="799" ht="22.5" customHeight="1">
      <c r="A799" s="361"/>
      <c r="B799" s="361"/>
      <c r="C799" s="375"/>
      <c r="D799" s="375"/>
      <c r="E799" s="363"/>
      <c r="F799" s="374"/>
    </row>
    <row r="800" ht="22.5" customHeight="1">
      <c r="A800" s="361"/>
      <c r="B800" s="361"/>
      <c r="C800" s="375"/>
      <c r="D800" s="375"/>
      <c r="E800" s="363"/>
      <c r="F800" s="374"/>
    </row>
    <row r="801" ht="22.5" customHeight="1">
      <c r="A801" s="361"/>
      <c r="B801" s="361"/>
      <c r="C801" s="375"/>
      <c r="D801" s="375"/>
      <c r="E801" s="363"/>
      <c r="F801" s="374"/>
    </row>
    <row r="802" ht="22.5" customHeight="1">
      <c r="A802" s="361"/>
      <c r="B802" s="361"/>
      <c r="C802" s="375"/>
      <c r="D802" s="375"/>
      <c r="E802" s="363"/>
      <c r="F802" s="374"/>
    </row>
    <row r="803" ht="22.5" customHeight="1">
      <c r="A803" s="361"/>
      <c r="B803" s="361"/>
      <c r="C803" s="375"/>
      <c r="D803" s="375"/>
      <c r="E803" s="363"/>
      <c r="F803" s="374"/>
    </row>
    <row r="804" ht="22.5" customHeight="1">
      <c r="A804" s="361"/>
      <c r="B804" s="361"/>
      <c r="C804" s="375"/>
      <c r="D804" s="375"/>
      <c r="E804" s="363"/>
      <c r="F804" s="374"/>
    </row>
    <row r="805" ht="22.5" customHeight="1">
      <c r="A805" s="361"/>
      <c r="B805" s="361"/>
      <c r="C805" s="375"/>
      <c r="D805" s="375"/>
      <c r="E805" s="363"/>
      <c r="F805" s="374"/>
    </row>
    <row r="806" ht="22.5" customHeight="1">
      <c r="A806" s="361"/>
      <c r="B806" s="361"/>
      <c r="C806" s="375"/>
      <c r="D806" s="375"/>
      <c r="E806" s="363"/>
      <c r="F806" s="374"/>
    </row>
    <row r="807" ht="22.5" customHeight="1">
      <c r="A807" s="361"/>
      <c r="B807" s="361"/>
      <c r="C807" s="375"/>
      <c r="D807" s="375"/>
      <c r="E807" s="363"/>
      <c r="F807" s="374"/>
    </row>
    <row r="808" ht="22.5" customHeight="1">
      <c r="A808" s="361"/>
      <c r="B808" s="361"/>
      <c r="C808" s="375"/>
      <c r="D808" s="375"/>
      <c r="E808" s="363"/>
      <c r="F808" s="374"/>
    </row>
    <row r="809" ht="22.5" customHeight="1">
      <c r="A809" s="361"/>
      <c r="B809" s="361"/>
      <c r="C809" s="375"/>
      <c r="D809" s="375"/>
      <c r="E809" s="363"/>
      <c r="F809" s="374"/>
    </row>
    <row r="810" ht="22.5" customHeight="1">
      <c r="A810" s="361"/>
      <c r="B810" s="361"/>
      <c r="C810" s="375"/>
      <c r="D810" s="375"/>
      <c r="E810" s="363"/>
      <c r="F810" s="374"/>
    </row>
    <row r="811" ht="22.5" customHeight="1">
      <c r="A811" s="361"/>
      <c r="B811" s="361"/>
      <c r="C811" s="375"/>
      <c r="D811" s="375"/>
      <c r="E811" s="363"/>
      <c r="F811" s="374"/>
    </row>
    <row r="812" ht="22.5" customHeight="1">
      <c r="A812" s="361"/>
      <c r="B812" s="361"/>
      <c r="C812" s="375"/>
      <c r="D812" s="375"/>
      <c r="E812" s="363"/>
      <c r="F812" s="374"/>
    </row>
    <row r="813" ht="22.5" customHeight="1">
      <c r="A813" s="361"/>
      <c r="B813" s="361"/>
      <c r="C813" s="375"/>
      <c r="D813" s="375"/>
      <c r="E813" s="363"/>
      <c r="F813" s="374"/>
    </row>
    <row r="814" ht="22.5" customHeight="1">
      <c r="A814" s="361"/>
      <c r="B814" s="361"/>
      <c r="C814" s="375"/>
      <c r="D814" s="375"/>
      <c r="E814" s="363"/>
      <c r="F814" s="374"/>
    </row>
    <row r="815" ht="22.5" customHeight="1">
      <c r="A815" s="361"/>
      <c r="B815" s="361"/>
      <c r="C815" s="375"/>
      <c r="D815" s="375"/>
      <c r="E815" s="363"/>
      <c r="F815" s="374"/>
    </row>
    <row r="816" ht="22.5" customHeight="1">
      <c r="A816" s="361"/>
      <c r="B816" s="361"/>
      <c r="C816" s="375"/>
      <c r="D816" s="375"/>
      <c r="E816" s="363"/>
      <c r="F816" s="374"/>
    </row>
    <row r="817" ht="22.5" customHeight="1">
      <c r="A817" s="361"/>
      <c r="B817" s="361"/>
      <c r="C817" s="375"/>
      <c r="D817" s="375"/>
      <c r="E817" s="363"/>
      <c r="F817" s="374"/>
    </row>
    <row r="818" ht="22.5" customHeight="1">
      <c r="A818" s="361"/>
      <c r="B818" s="361"/>
      <c r="C818" s="375"/>
      <c r="D818" s="375"/>
      <c r="E818" s="363"/>
      <c r="F818" s="374"/>
    </row>
    <row r="819" ht="22.5" customHeight="1">
      <c r="A819" s="361"/>
      <c r="B819" s="361"/>
      <c r="C819" s="375"/>
      <c r="D819" s="375"/>
      <c r="E819" s="363"/>
      <c r="F819" s="374"/>
    </row>
    <row r="820" ht="22.5" customHeight="1">
      <c r="A820" s="361"/>
      <c r="B820" s="361"/>
      <c r="C820" s="375"/>
      <c r="D820" s="375"/>
      <c r="E820" s="363"/>
      <c r="F820" s="374"/>
    </row>
    <row r="821" ht="22.5" customHeight="1">
      <c r="A821" s="361"/>
      <c r="B821" s="361"/>
      <c r="C821" s="375"/>
      <c r="D821" s="375"/>
      <c r="E821" s="363"/>
      <c r="F821" s="374"/>
    </row>
    <row r="822" ht="22.5" customHeight="1">
      <c r="A822" s="361"/>
      <c r="B822" s="361"/>
      <c r="C822" s="375"/>
      <c r="D822" s="375"/>
      <c r="E822" s="363"/>
      <c r="F822" s="374"/>
    </row>
    <row r="823" ht="22.5" customHeight="1">
      <c r="A823" s="361"/>
      <c r="B823" s="361"/>
      <c r="C823" s="375"/>
      <c r="D823" s="375"/>
      <c r="E823" s="363"/>
      <c r="F823" s="374"/>
    </row>
    <row r="824" ht="22.5" customHeight="1">
      <c r="A824" s="361"/>
      <c r="B824" s="361"/>
      <c r="C824" s="375"/>
      <c r="D824" s="375"/>
      <c r="E824" s="363"/>
      <c r="F824" s="374"/>
    </row>
    <row r="825" ht="22.5" customHeight="1">
      <c r="A825" s="361"/>
      <c r="B825" s="361"/>
      <c r="C825" s="375"/>
      <c r="D825" s="375"/>
      <c r="E825" s="363"/>
      <c r="F825" s="374"/>
    </row>
    <row r="826" ht="22.5" customHeight="1">
      <c r="A826" s="361"/>
      <c r="B826" s="361"/>
      <c r="C826" s="375"/>
      <c r="D826" s="375"/>
      <c r="E826" s="363"/>
      <c r="F826" s="374"/>
    </row>
    <row r="827" ht="22.5" customHeight="1">
      <c r="A827" s="361"/>
      <c r="B827" s="361"/>
      <c r="C827" s="375"/>
      <c r="D827" s="375"/>
      <c r="E827" s="363"/>
      <c r="F827" s="374"/>
    </row>
    <row r="828" ht="22.5" customHeight="1">
      <c r="A828" s="361"/>
      <c r="B828" s="361"/>
      <c r="C828" s="375"/>
      <c r="D828" s="375"/>
      <c r="E828" s="363"/>
      <c r="F828" s="374"/>
    </row>
    <row r="829" ht="22.5" customHeight="1">
      <c r="A829" s="361"/>
      <c r="B829" s="361"/>
      <c r="C829" s="375"/>
      <c r="D829" s="375"/>
      <c r="E829" s="363"/>
      <c r="F829" s="374"/>
    </row>
    <row r="830" ht="22.5" customHeight="1">
      <c r="A830" s="361"/>
      <c r="B830" s="361"/>
      <c r="C830" s="375"/>
      <c r="D830" s="375"/>
      <c r="E830" s="363"/>
      <c r="F830" s="374"/>
    </row>
    <row r="831" ht="22.5" customHeight="1">
      <c r="A831" s="361"/>
      <c r="B831" s="361"/>
      <c r="C831" s="375"/>
      <c r="D831" s="375"/>
      <c r="E831" s="363"/>
      <c r="F831" s="374"/>
    </row>
    <row r="832" ht="22.5" customHeight="1">
      <c r="A832" s="361"/>
      <c r="B832" s="361"/>
      <c r="C832" s="375"/>
      <c r="D832" s="375"/>
      <c r="E832" s="363"/>
      <c r="F832" s="374"/>
    </row>
    <row r="833" ht="22.5" customHeight="1">
      <c r="A833" s="361"/>
      <c r="B833" s="361"/>
      <c r="C833" s="375"/>
      <c r="D833" s="375"/>
      <c r="E833" s="363"/>
      <c r="F833" s="374"/>
    </row>
    <row r="834" ht="22.5" customHeight="1">
      <c r="A834" s="361"/>
      <c r="B834" s="361"/>
      <c r="C834" s="375"/>
      <c r="D834" s="375"/>
      <c r="E834" s="363"/>
      <c r="F834" s="374"/>
    </row>
    <row r="835" ht="22.5" customHeight="1">
      <c r="A835" s="361"/>
      <c r="B835" s="361"/>
      <c r="C835" s="375"/>
      <c r="D835" s="375"/>
      <c r="E835" s="363"/>
      <c r="F835" s="374"/>
    </row>
    <row r="836" ht="22.5" customHeight="1">
      <c r="A836" s="361"/>
      <c r="B836" s="361"/>
      <c r="C836" s="375"/>
      <c r="D836" s="375"/>
      <c r="E836" s="363"/>
      <c r="F836" s="374"/>
    </row>
    <row r="837" ht="22.5" customHeight="1">
      <c r="A837" s="361"/>
      <c r="B837" s="361"/>
      <c r="C837" s="375"/>
      <c r="D837" s="375"/>
      <c r="E837" s="363"/>
      <c r="F837" s="374"/>
    </row>
    <row r="838" ht="22.5" customHeight="1">
      <c r="A838" s="361"/>
      <c r="B838" s="361"/>
      <c r="C838" s="375"/>
      <c r="D838" s="375"/>
      <c r="E838" s="363"/>
      <c r="F838" s="374"/>
    </row>
    <row r="839" ht="22.5" customHeight="1">
      <c r="A839" s="361"/>
      <c r="B839" s="361"/>
      <c r="C839" s="375"/>
      <c r="D839" s="375"/>
      <c r="E839" s="363"/>
      <c r="F839" s="374"/>
    </row>
    <row r="840" ht="22.5" customHeight="1">
      <c r="A840" s="361"/>
      <c r="B840" s="361"/>
      <c r="C840" s="375"/>
      <c r="D840" s="375"/>
      <c r="E840" s="363"/>
      <c r="F840" s="374"/>
    </row>
    <row r="841" ht="22.5" customHeight="1">
      <c r="A841" s="361"/>
      <c r="B841" s="361"/>
      <c r="C841" s="375"/>
      <c r="D841" s="375"/>
      <c r="E841" s="363"/>
      <c r="F841" s="374"/>
    </row>
    <row r="842" ht="22.5" customHeight="1">
      <c r="A842" s="361"/>
      <c r="B842" s="361"/>
      <c r="C842" s="375"/>
      <c r="D842" s="375"/>
      <c r="E842" s="363"/>
      <c r="F842" s="374"/>
    </row>
    <row r="843" ht="22.5" customHeight="1">
      <c r="A843" s="361"/>
      <c r="B843" s="361"/>
      <c r="C843" s="375"/>
      <c r="D843" s="375"/>
      <c r="E843" s="363"/>
      <c r="F843" s="374"/>
    </row>
    <row r="844" ht="22.5" customHeight="1">
      <c r="A844" s="361"/>
      <c r="B844" s="361"/>
      <c r="C844" s="375"/>
      <c r="D844" s="375"/>
      <c r="E844" s="363"/>
      <c r="F844" s="374"/>
    </row>
    <row r="845" ht="22.5" customHeight="1">
      <c r="A845" s="361"/>
      <c r="B845" s="361"/>
      <c r="C845" s="375"/>
      <c r="D845" s="375"/>
      <c r="E845" s="363"/>
      <c r="F845" s="374"/>
    </row>
    <row r="846" ht="22.5" customHeight="1">
      <c r="A846" s="361"/>
      <c r="B846" s="361"/>
      <c r="C846" s="375"/>
      <c r="D846" s="375"/>
      <c r="E846" s="363"/>
      <c r="F846" s="374"/>
    </row>
    <row r="847" ht="22.5" customHeight="1">
      <c r="A847" s="361"/>
      <c r="B847" s="361"/>
      <c r="C847" s="375"/>
      <c r="D847" s="375"/>
      <c r="E847" s="363"/>
      <c r="F847" s="374"/>
    </row>
    <row r="848" ht="22.5" customHeight="1">
      <c r="A848" s="361"/>
      <c r="B848" s="361"/>
      <c r="C848" s="375"/>
      <c r="D848" s="375"/>
      <c r="E848" s="363"/>
      <c r="F848" s="374"/>
    </row>
    <row r="849" ht="22.5" customHeight="1">
      <c r="A849" s="361"/>
      <c r="B849" s="361"/>
      <c r="C849" s="375"/>
      <c r="D849" s="375"/>
      <c r="E849" s="363"/>
      <c r="F849" s="374"/>
    </row>
    <row r="850" ht="22.5" customHeight="1">
      <c r="A850" s="361"/>
      <c r="B850" s="361"/>
      <c r="C850" s="375"/>
      <c r="D850" s="375"/>
      <c r="E850" s="363"/>
      <c r="F850" s="374"/>
    </row>
    <row r="851" ht="22.5" customHeight="1">
      <c r="A851" s="361"/>
      <c r="B851" s="361"/>
      <c r="C851" s="375"/>
      <c r="D851" s="375"/>
      <c r="E851" s="363"/>
      <c r="F851" s="374"/>
    </row>
    <row r="852" ht="22.5" customHeight="1">
      <c r="A852" s="361"/>
      <c r="B852" s="361"/>
      <c r="C852" s="375"/>
      <c r="D852" s="375"/>
      <c r="E852" s="363"/>
      <c r="F852" s="374"/>
    </row>
    <row r="853" ht="22.5" customHeight="1">
      <c r="A853" s="361"/>
      <c r="B853" s="361"/>
      <c r="C853" s="375"/>
      <c r="D853" s="375"/>
      <c r="E853" s="363"/>
      <c r="F853" s="374"/>
    </row>
    <row r="854" ht="22.5" customHeight="1">
      <c r="A854" s="361"/>
      <c r="B854" s="361"/>
      <c r="C854" s="375"/>
      <c r="D854" s="375"/>
      <c r="E854" s="363"/>
      <c r="F854" s="374"/>
    </row>
    <row r="855" ht="22.5" customHeight="1">
      <c r="A855" s="361"/>
      <c r="B855" s="361"/>
      <c r="C855" s="375"/>
      <c r="D855" s="375"/>
      <c r="E855" s="363"/>
      <c r="F855" s="374"/>
    </row>
    <row r="856" ht="22.5" customHeight="1">
      <c r="A856" s="361"/>
      <c r="B856" s="361"/>
      <c r="C856" s="375"/>
      <c r="D856" s="375"/>
      <c r="E856" s="363"/>
      <c r="F856" s="374"/>
    </row>
    <row r="857" ht="22.5" customHeight="1">
      <c r="A857" s="361"/>
      <c r="B857" s="361"/>
      <c r="C857" s="375"/>
      <c r="D857" s="375"/>
      <c r="E857" s="363"/>
      <c r="F857" s="374"/>
    </row>
    <row r="858" ht="22.5" customHeight="1">
      <c r="A858" s="361"/>
      <c r="B858" s="361"/>
      <c r="C858" s="375"/>
      <c r="D858" s="375"/>
      <c r="E858" s="363"/>
      <c r="F858" s="374"/>
    </row>
    <row r="859" ht="22.5" customHeight="1">
      <c r="A859" s="361"/>
      <c r="B859" s="361"/>
      <c r="C859" s="375"/>
      <c r="D859" s="375"/>
      <c r="E859" s="363"/>
      <c r="F859" s="374"/>
    </row>
    <row r="860" ht="22.5" customHeight="1">
      <c r="A860" s="361"/>
      <c r="B860" s="361"/>
      <c r="C860" s="375"/>
      <c r="D860" s="375"/>
      <c r="E860" s="363"/>
      <c r="F860" s="374"/>
    </row>
    <row r="861" ht="22.5" customHeight="1">
      <c r="A861" s="361"/>
      <c r="B861" s="361"/>
      <c r="C861" s="375"/>
      <c r="D861" s="375"/>
      <c r="E861" s="363"/>
      <c r="F861" s="374"/>
    </row>
    <row r="862" ht="22.5" customHeight="1">
      <c r="A862" s="361"/>
      <c r="B862" s="361"/>
      <c r="C862" s="375"/>
      <c r="D862" s="375"/>
      <c r="E862" s="363"/>
      <c r="F862" s="374"/>
    </row>
    <row r="863" ht="22.5" customHeight="1">
      <c r="A863" s="361"/>
      <c r="B863" s="361"/>
      <c r="C863" s="375"/>
      <c r="D863" s="375"/>
      <c r="E863" s="363"/>
      <c r="F863" s="374"/>
    </row>
    <row r="864" ht="22.5" customHeight="1">
      <c r="A864" s="361"/>
      <c r="B864" s="361"/>
      <c r="C864" s="375"/>
      <c r="D864" s="375"/>
      <c r="E864" s="363"/>
      <c r="F864" s="374"/>
    </row>
    <row r="865" ht="22.5" customHeight="1">
      <c r="A865" s="361"/>
      <c r="B865" s="361"/>
      <c r="C865" s="375"/>
      <c r="D865" s="375"/>
      <c r="E865" s="363"/>
      <c r="F865" s="374"/>
    </row>
    <row r="866" ht="22.5" customHeight="1">
      <c r="A866" s="361"/>
      <c r="B866" s="361"/>
      <c r="C866" s="375"/>
      <c r="D866" s="375"/>
      <c r="E866" s="363"/>
      <c r="F866" s="374"/>
    </row>
    <row r="867" ht="22.5" customHeight="1">
      <c r="A867" s="361"/>
      <c r="B867" s="361"/>
      <c r="C867" s="375"/>
      <c r="D867" s="375"/>
      <c r="E867" s="363"/>
      <c r="F867" s="374"/>
    </row>
    <row r="868" ht="22.5" customHeight="1">
      <c r="A868" s="361"/>
      <c r="B868" s="361"/>
      <c r="C868" s="375"/>
      <c r="D868" s="375"/>
      <c r="E868" s="363"/>
      <c r="F868" s="374"/>
    </row>
    <row r="869" ht="22.5" customHeight="1">
      <c r="A869" s="361"/>
      <c r="B869" s="361"/>
      <c r="C869" s="375"/>
      <c r="D869" s="375"/>
      <c r="E869" s="363"/>
      <c r="F869" s="374"/>
    </row>
    <row r="870" ht="22.5" customHeight="1">
      <c r="A870" s="361"/>
      <c r="B870" s="361"/>
      <c r="C870" s="375"/>
      <c r="D870" s="375"/>
      <c r="E870" s="363"/>
      <c r="F870" s="374"/>
    </row>
    <row r="871" ht="22.5" customHeight="1">
      <c r="A871" s="361"/>
      <c r="B871" s="361"/>
      <c r="C871" s="375"/>
      <c r="D871" s="375"/>
      <c r="E871" s="363"/>
      <c r="F871" s="374"/>
    </row>
    <row r="872" ht="22.5" customHeight="1">
      <c r="A872" s="361"/>
      <c r="B872" s="361"/>
      <c r="C872" s="375"/>
      <c r="D872" s="375"/>
      <c r="E872" s="363"/>
      <c r="F872" s="374"/>
    </row>
    <row r="873" ht="22.5" customHeight="1">
      <c r="A873" s="361"/>
      <c r="B873" s="361"/>
      <c r="C873" s="375"/>
      <c r="D873" s="375"/>
      <c r="E873" s="363"/>
      <c r="F873" s="374"/>
    </row>
    <row r="874" ht="22.5" customHeight="1">
      <c r="A874" s="361"/>
      <c r="B874" s="361"/>
      <c r="C874" s="375"/>
      <c r="D874" s="375"/>
      <c r="E874" s="363"/>
      <c r="F874" s="374"/>
    </row>
    <row r="875" ht="22.5" customHeight="1">
      <c r="A875" s="361"/>
      <c r="B875" s="361"/>
      <c r="C875" s="375"/>
      <c r="D875" s="375"/>
      <c r="E875" s="363"/>
      <c r="F875" s="374"/>
    </row>
    <row r="876" ht="22.5" customHeight="1">
      <c r="A876" s="361"/>
      <c r="B876" s="361"/>
      <c r="C876" s="375"/>
      <c r="D876" s="375"/>
      <c r="E876" s="363"/>
      <c r="F876" s="374"/>
    </row>
    <row r="877" ht="22.5" customHeight="1">
      <c r="A877" s="361"/>
      <c r="B877" s="361"/>
      <c r="C877" s="375"/>
      <c r="D877" s="375"/>
      <c r="E877" s="363"/>
      <c r="F877" s="374"/>
    </row>
    <row r="878" ht="22.5" customHeight="1">
      <c r="A878" s="361"/>
      <c r="B878" s="361"/>
      <c r="C878" s="375"/>
      <c r="D878" s="375"/>
      <c r="E878" s="363"/>
      <c r="F878" s="374"/>
    </row>
    <row r="879" ht="22.5" customHeight="1">
      <c r="A879" s="361"/>
      <c r="B879" s="361"/>
      <c r="C879" s="375"/>
      <c r="D879" s="375"/>
      <c r="E879" s="363"/>
      <c r="F879" s="374"/>
    </row>
    <row r="880" ht="22.5" customHeight="1">
      <c r="A880" s="361"/>
      <c r="B880" s="361"/>
      <c r="C880" s="375"/>
      <c r="D880" s="375"/>
      <c r="E880" s="363"/>
      <c r="F880" s="374"/>
    </row>
    <row r="881" ht="22.5" customHeight="1">
      <c r="A881" s="361"/>
      <c r="B881" s="361"/>
      <c r="C881" s="375"/>
      <c r="D881" s="375"/>
      <c r="E881" s="363"/>
      <c r="F881" s="374"/>
    </row>
    <row r="882" ht="22.5" customHeight="1">
      <c r="A882" s="361"/>
      <c r="B882" s="361"/>
      <c r="C882" s="375"/>
      <c r="D882" s="375"/>
      <c r="E882" s="363"/>
      <c r="F882" s="374"/>
    </row>
    <row r="883" ht="22.5" customHeight="1">
      <c r="A883" s="361"/>
      <c r="B883" s="361"/>
      <c r="C883" s="375"/>
      <c r="D883" s="375"/>
      <c r="E883" s="363"/>
      <c r="F883" s="374"/>
    </row>
    <row r="884" ht="22.5" customHeight="1">
      <c r="A884" s="361"/>
      <c r="B884" s="361"/>
      <c r="C884" s="375"/>
      <c r="D884" s="375"/>
      <c r="E884" s="363"/>
      <c r="F884" s="374"/>
    </row>
    <row r="885" ht="22.5" customHeight="1">
      <c r="A885" s="361"/>
      <c r="B885" s="361"/>
      <c r="C885" s="375"/>
      <c r="D885" s="375"/>
      <c r="E885" s="363"/>
      <c r="F885" s="374"/>
    </row>
    <row r="886" ht="22.5" customHeight="1">
      <c r="A886" s="361"/>
      <c r="B886" s="361"/>
      <c r="C886" s="375"/>
      <c r="D886" s="375"/>
      <c r="E886" s="363"/>
      <c r="F886" s="374"/>
    </row>
    <row r="887" ht="22.5" customHeight="1">
      <c r="A887" s="361"/>
      <c r="B887" s="361"/>
      <c r="C887" s="375"/>
      <c r="D887" s="375"/>
      <c r="E887" s="363"/>
      <c r="F887" s="374"/>
    </row>
    <row r="888" ht="22.5" customHeight="1">
      <c r="A888" s="361"/>
      <c r="B888" s="361"/>
      <c r="C888" s="375"/>
      <c r="D888" s="375"/>
      <c r="E888" s="363"/>
      <c r="F888" s="374"/>
    </row>
    <row r="889" ht="22.5" customHeight="1">
      <c r="A889" s="361"/>
      <c r="B889" s="361"/>
      <c r="C889" s="375"/>
      <c r="D889" s="375"/>
      <c r="E889" s="363"/>
      <c r="F889" s="374"/>
    </row>
    <row r="890" ht="22.5" customHeight="1">
      <c r="A890" s="361"/>
      <c r="B890" s="361"/>
      <c r="C890" s="375"/>
      <c r="D890" s="375"/>
      <c r="E890" s="363"/>
      <c r="F890" s="374"/>
    </row>
    <row r="891" ht="22.5" customHeight="1">
      <c r="A891" s="361"/>
      <c r="B891" s="361"/>
      <c r="C891" s="375"/>
      <c r="D891" s="375"/>
      <c r="E891" s="363"/>
      <c r="F891" s="374"/>
    </row>
    <row r="892" ht="22.5" customHeight="1">
      <c r="A892" s="361"/>
      <c r="B892" s="361"/>
      <c r="C892" s="375"/>
      <c r="D892" s="375"/>
      <c r="E892" s="363"/>
      <c r="F892" s="374"/>
    </row>
    <row r="893" ht="22.5" customHeight="1">
      <c r="A893" s="361"/>
      <c r="B893" s="361"/>
      <c r="C893" s="375"/>
      <c r="D893" s="375"/>
      <c r="E893" s="363"/>
      <c r="F893" s="374"/>
    </row>
    <row r="894" ht="22.5" customHeight="1">
      <c r="A894" s="361"/>
      <c r="B894" s="361"/>
      <c r="C894" s="375"/>
      <c r="D894" s="375"/>
      <c r="E894" s="363"/>
      <c r="F894" s="374"/>
    </row>
    <row r="895" ht="22.5" customHeight="1">
      <c r="A895" s="361"/>
      <c r="B895" s="361"/>
      <c r="C895" s="375"/>
      <c r="D895" s="375"/>
      <c r="E895" s="363"/>
      <c r="F895" s="374"/>
    </row>
    <row r="896" ht="22.5" customHeight="1">
      <c r="A896" s="361"/>
      <c r="B896" s="361"/>
      <c r="C896" s="375"/>
      <c r="D896" s="375"/>
      <c r="E896" s="363"/>
      <c r="F896" s="374"/>
    </row>
    <row r="897" ht="22.5" customHeight="1">
      <c r="A897" s="361"/>
      <c r="B897" s="361"/>
      <c r="C897" s="375"/>
      <c r="D897" s="375"/>
      <c r="E897" s="363"/>
      <c r="F897" s="374"/>
    </row>
    <row r="898" ht="22.5" customHeight="1">
      <c r="A898" s="361"/>
      <c r="B898" s="361"/>
      <c r="C898" s="375"/>
      <c r="D898" s="375"/>
      <c r="E898" s="363"/>
      <c r="F898" s="374"/>
    </row>
    <row r="899" ht="22.5" customHeight="1">
      <c r="A899" s="361"/>
      <c r="B899" s="361"/>
      <c r="C899" s="375"/>
      <c r="D899" s="375"/>
      <c r="E899" s="363"/>
      <c r="F899" s="374"/>
    </row>
    <row r="900" ht="22.5" customHeight="1">
      <c r="A900" s="361"/>
      <c r="B900" s="361"/>
      <c r="C900" s="375"/>
      <c r="D900" s="375"/>
      <c r="E900" s="363"/>
      <c r="F900" s="374"/>
    </row>
    <row r="901" ht="22.5" customHeight="1">
      <c r="A901" s="361"/>
      <c r="B901" s="361"/>
      <c r="C901" s="375"/>
      <c r="D901" s="375"/>
      <c r="E901" s="363"/>
      <c r="F901" s="374"/>
    </row>
    <row r="902" ht="22.5" customHeight="1">
      <c r="A902" s="361"/>
      <c r="B902" s="361"/>
      <c r="C902" s="375"/>
      <c r="D902" s="375"/>
      <c r="E902" s="363"/>
      <c r="F902" s="374"/>
    </row>
    <row r="903" ht="22.5" customHeight="1">
      <c r="A903" s="361"/>
      <c r="B903" s="361"/>
      <c r="C903" s="375"/>
      <c r="D903" s="375"/>
      <c r="E903" s="363"/>
      <c r="F903" s="374"/>
    </row>
    <row r="904" ht="22.5" customHeight="1">
      <c r="A904" s="361"/>
      <c r="B904" s="361"/>
      <c r="C904" s="375"/>
      <c r="D904" s="375"/>
      <c r="E904" s="363"/>
      <c r="F904" s="374"/>
    </row>
    <row r="905" ht="22.5" customHeight="1">
      <c r="A905" s="361"/>
      <c r="B905" s="361"/>
      <c r="C905" s="375"/>
      <c r="D905" s="375"/>
      <c r="E905" s="363"/>
      <c r="F905" s="374"/>
    </row>
    <row r="906" ht="22.5" customHeight="1">
      <c r="A906" s="361"/>
      <c r="B906" s="361"/>
      <c r="C906" s="375"/>
      <c r="D906" s="375"/>
      <c r="E906" s="363"/>
      <c r="F906" s="374"/>
    </row>
    <row r="907" ht="22.5" customHeight="1">
      <c r="A907" s="361"/>
      <c r="B907" s="361"/>
      <c r="C907" s="375"/>
      <c r="D907" s="375"/>
      <c r="E907" s="363"/>
      <c r="F907" s="374"/>
    </row>
    <row r="908" ht="22.5" customHeight="1">
      <c r="A908" s="361"/>
      <c r="B908" s="361"/>
      <c r="C908" s="375"/>
      <c r="D908" s="375"/>
      <c r="E908" s="363"/>
      <c r="F908" s="374"/>
    </row>
    <row r="909" ht="22.5" customHeight="1">
      <c r="A909" s="361"/>
      <c r="B909" s="361"/>
      <c r="C909" s="375"/>
      <c r="D909" s="375"/>
      <c r="E909" s="363"/>
      <c r="F909" s="374"/>
    </row>
    <row r="910" ht="22.5" customHeight="1">
      <c r="A910" s="361"/>
      <c r="B910" s="361"/>
      <c r="C910" s="375"/>
      <c r="D910" s="375"/>
      <c r="E910" s="363"/>
      <c r="F910" s="374"/>
    </row>
    <row r="911" ht="22.5" customHeight="1">
      <c r="A911" s="361"/>
      <c r="B911" s="361"/>
      <c r="C911" s="375"/>
      <c r="D911" s="375"/>
      <c r="E911" s="363"/>
      <c r="F911" s="374"/>
    </row>
    <row r="912" ht="22.5" customHeight="1">
      <c r="A912" s="361"/>
      <c r="B912" s="361"/>
      <c r="C912" s="375"/>
      <c r="D912" s="375"/>
      <c r="E912" s="363"/>
      <c r="F912" s="374"/>
    </row>
    <row r="913" ht="22.5" customHeight="1">
      <c r="A913" s="361"/>
      <c r="B913" s="361"/>
      <c r="C913" s="375"/>
      <c r="D913" s="375"/>
      <c r="E913" s="363"/>
      <c r="F913" s="374"/>
    </row>
    <row r="914" ht="22.5" customHeight="1">
      <c r="A914" s="361"/>
      <c r="B914" s="361"/>
      <c r="C914" s="375"/>
      <c r="D914" s="375"/>
      <c r="E914" s="363"/>
      <c r="F914" s="374"/>
    </row>
    <row r="915" ht="22.5" customHeight="1">
      <c r="A915" s="361"/>
      <c r="B915" s="361"/>
      <c r="C915" s="375"/>
      <c r="D915" s="375"/>
      <c r="E915" s="363"/>
      <c r="F915" s="374"/>
    </row>
    <row r="916" ht="22.5" customHeight="1">
      <c r="A916" s="361"/>
      <c r="B916" s="361"/>
      <c r="C916" s="375"/>
      <c r="D916" s="375"/>
      <c r="E916" s="363"/>
      <c r="F916" s="374"/>
    </row>
    <row r="917" ht="22.5" customHeight="1">
      <c r="A917" s="361"/>
      <c r="B917" s="361"/>
      <c r="C917" s="375"/>
      <c r="D917" s="375"/>
      <c r="E917" s="363"/>
      <c r="F917" s="374"/>
    </row>
    <row r="918" ht="22.5" customHeight="1">
      <c r="A918" s="361"/>
      <c r="B918" s="361"/>
      <c r="C918" s="375"/>
      <c r="D918" s="375"/>
      <c r="E918" s="363"/>
      <c r="F918" s="374"/>
    </row>
    <row r="919" ht="22.5" customHeight="1">
      <c r="A919" s="361"/>
      <c r="B919" s="361"/>
      <c r="C919" s="375"/>
      <c r="D919" s="375"/>
      <c r="E919" s="363"/>
      <c r="F919" s="374"/>
    </row>
    <row r="920" ht="22.5" customHeight="1">
      <c r="A920" s="361"/>
      <c r="B920" s="361"/>
      <c r="C920" s="375"/>
      <c r="D920" s="375"/>
      <c r="E920" s="363"/>
      <c r="F920" s="374"/>
    </row>
    <row r="921" ht="22.5" customHeight="1">
      <c r="A921" s="361"/>
      <c r="B921" s="361"/>
      <c r="C921" s="375"/>
      <c r="D921" s="375"/>
      <c r="E921" s="363"/>
      <c r="F921" s="374"/>
    </row>
    <row r="922" ht="22.5" customHeight="1">
      <c r="A922" s="361"/>
      <c r="B922" s="361"/>
      <c r="C922" s="375"/>
      <c r="D922" s="375"/>
      <c r="E922" s="363"/>
      <c r="F922" s="374"/>
    </row>
    <row r="923" ht="22.5" customHeight="1">
      <c r="A923" s="361"/>
      <c r="B923" s="361"/>
      <c r="C923" s="375"/>
      <c r="D923" s="375"/>
      <c r="E923" s="363"/>
      <c r="F923" s="374"/>
    </row>
    <row r="924" ht="22.5" customHeight="1">
      <c r="A924" s="361"/>
      <c r="B924" s="361"/>
      <c r="C924" s="375"/>
      <c r="D924" s="375"/>
      <c r="E924" s="363"/>
      <c r="F924" s="374"/>
    </row>
    <row r="925" ht="22.5" customHeight="1">
      <c r="A925" s="361"/>
      <c r="B925" s="361"/>
      <c r="C925" s="375"/>
      <c r="D925" s="375"/>
      <c r="E925" s="363"/>
      <c r="F925" s="374"/>
    </row>
    <row r="926" ht="22.5" customHeight="1">
      <c r="A926" s="361"/>
      <c r="B926" s="361"/>
      <c r="C926" s="375"/>
      <c r="D926" s="375"/>
      <c r="E926" s="363"/>
      <c r="F926" s="374"/>
    </row>
    <row r="927" ht="22.5" customHeight="1">
      <c r="A927" s="361"/>
      <c r="B927" s="361"/>
      <c r="C927" s="375"/>
      <c r="D927" s="375"/>
      <c r="E927" s="363"/>
      <c r="F927" s="374"/>
    </row>
    <row r="928" ht="22.5" customHeight="1">
      <c r="A928" s="361"/>
      <c r="B928" s="361"/>
      <c r="C928" s="375"/>
      <c r="D928" s="375"/>
      <c r="E928" s="363"/>
      <c r="F928" s="374"/>
    </row>
    <row r="929" ht="22.5" customHeight="1">
      <c r="A929" s="361"/>
      <c r="B929" s="361"/>
      <c r="C929" s="375"/>
      <c r="D929" s="375"/>
      <c r="E929" s="363"/>
      <c r="F929" s="374"/>
    </row>
    <row r="930" ht="22.5" customHeight="1">
      <c r="A930" s="361"/>
      <c r="B930" s="361"/>
      <c r="C930" s="375"/>
      <c r="D930" s="375"/>
      <c r="E930" s="363"/>
      <c r="F930" s="374"/>
    </row>
    <row r="931" ht="22.5" customHeight="1">
      <c r="A931" s="361"/>
      <c r="B931" s="361"/>
      <c r="C931" s="375"/>
      <c r="D931" s="375"/>
      <c r="E931" s="363"/>
      <c r="F931" s="374"/>
    </row>
    <row r="932" ht="22.5" customHeight="1">
      <c r="A932" s="361"/>
      <c r="B932" s="361"/>
      <c r="C932" s="375"/>
      <c r="D932" s="375"/>
      <c r="E932" s="363"/>
      <c r="F932" s="374"/>
    </row>
    <row r="933" ht="22.5" customHeight="1">
      <c r="A933" s="361"/>
      <c r="B933" s="361"/>
      <c r="C933" s="375"/>
      <c r="D933" s="375"/>
      <c r="E933" s="363"/>
      <c r="F933" s="374"/>
    </row>
    <row r="934" ht="22.5" customHeight="1">
      <c r="A934" s="361"/>
      <c r="B934" s="361"/>
      <c r="C934" s="375"/>
      <c r="D934" s="375"/>
      <c r="E934" s="363"/>
      <c r="F934" s="374"/>
    </row>
    <row r="935" ht="22.5" customHeight="1">
      <c r="A935" s="361"/>
      <c r="B935" s="361"/>
      <c r="C935" s="375"/>
      <c r="D935" s="375"/>
      <c r="E935" s="363"/>
      <c r="F935" s="374"/>
    </row>
    <row r="936" ht="22.5" customHeight="1">
      <c r="A936" s="361"/>
      <c r="B936" s="361"/>
      <c r="C936" s="375"/>
      <c r="D936" s="375"/>
      <c r="E936" s="363"/>
      <c r="F936" s="374"/>
    </row>
    <row r="937" ht="22.5" customHeight="1">
      <c r="A937" s="361"/>
      <c r="B937" s="361"/>
      <c r="C937" s="375"/>
      <c r="D937" s="375"/>
      <c r="E937" s="363"/>
      <c r="F937" s="374"/>
    </row>
    <row r="938" ht="22.5" customHeight="1">
      <c r="A938" s="361"/>
      <c r="B938" s="361"/>
      <c r="C938" s="375"/>
      <c r="D938" s="375"/>
      <c r="E938" s="363"/>
      <c r="F938" s="374"/>
    </row>
    <row r="939" ht="22.5" customHeight="1">
      <c r="A939" s="361"/>
      <c r="B939" s="361"/>
      <c r="C939" s="375"/>
      <c r="D939" s="375"/>
      <c r="E939" s="363"/>
      <c r="F939" s="374"/>
    </row>
    <row r="940" ht="22.5" customHeight="1">
      <c r="A940" s="361"/>
      <c r="B940" s="361"/>
      <c r="C940" s="375"/>
      <c r="D940" s="375"/>
      <c r="E940" s="363"/>
      <c r="F940" s="374"/>
    </row>
    <row r="941" ht="22.5" customHeight="1">
      <c r="A941" s="361"/>
      <c r="B941" s="361"/>
      <c r="C941" s="375"/>
      <c r="D941" s="375"/>
      <c r="E941" s="363"/>
      <c r="F941" s="374"/>
    </row>
    <row r="942" ht="22.5" customHeight="1">
      <c r="A942" s="361"/>
      <c r="B942" s="361"/>
      <c r="C942" s="375"/>
      <c r="D942" s="375"/>
      <c r="E942" s="363"/>
      <c r="F942" s="374"/>
    </row>
    <row r="943" ht="22.5" customHeight="1">
      <c r="A943" s="361"/>
      <c r="B943" s="361"/>
      <c r="C943" s="375"/>
      <c r="D943" s="375"/>
      <c r="E943" s="363"/>
      <c r="F943" s="374"/>
    </row>
    <row r="944" ht="22.5" customHeight="1">
      <c r="A944" s="361"/>
      <c r="B944" s="361"/>
      <c r="C944" s="375"/>
      <c r="D944" s="375"/>
      <c r="E944" s="363"/>
      <c r="F944" s="374"/>
    </row>
    <row r="945" ht="22.5" customHeight="1">
      <c r="A945" s="361"/>
      <c r="B945" s="361"/>
      <c r="C945" s="375"/>
      <c r="D945" s="375"/>
      <c r="E945" s="363"/>
      <c r="F945" s="374"/>
    </row>
    <row r="946" ht="22.5" customHeight="1">
      <c r="A946" s="361"/>
      <c r="B946" s="361"/>
      <c r="C946" s="375"/>
      <c r="D946" s="375"/>
      <c r="E946" s="363"/>
      <c r="F946" s="374"/>
    </row>
    <row r="947" ht="22.5" customHeight="1">
      <c r="A947" s="361"/>
      <c r="B947" s="361"/>
      <c r="C947" s="375"/>
      <c r="D947" s="375"/>
      <c r="E947" s="363"/>
      <c r="F947" s="374"/>
    </row>
    <row r="948" ht="22.5" customHeight="1">
      <c r="A948" s="361"/>
      <c r="B948" s="361"/>
      <c r="C948" s="375"/>
      <c r="D948" s="375"/>
      <c r="E948" s="363"/>
      <c r="F948" s="374"/>
    </row>
    <row r="949" ht="22.5" customHeight="1">
      <c r="A949" s="361"/>
      <c r="B949" s="361"/>
      <c r="C949" s="375"/>
      <c r="D949" s="375"/>
      <c r="E949" s="363"/>
      <c r="F949" s="374"/>
    </row>
    <row r="950" ht="22.5" customHeight="1">
      <c r="A950" s="361"/>
      <c r="B950" s="361"/>
      <c r="C950" s="375"/>
      <c r="D950" s="375"/>
      <c r="E950" s="363"/>
      <c r="F950" s="374"/>
    </row>
    <row r="951" ht="22.5" customHeight="1">
      <c r="A951" s="361"/>
      <c r="B951" s="361"/>
      <c r="C951" s="375"/>
      <c r="D951" s="375"/>
      <c r="E951" s="363"/>
      <c r="F951" s="374"/>
    </row>
    <row r="952" ht="22.5" customHeight="1">
      <c r="A952" s="361"/>
      <c r="B952" s="361"/>
      <c r="C952" s="375"/>
      <c r="D952" s="375"/>
      <c r="E952" s="363"/>
      <c r="F952" s="374"/>
    </row>
    <row r="953" ht="22.5" customHeight="1">
      <c r="A953" s="361"/>
      <c r="B953" s="361"/>
      <c r="C953" s="375"/>
      <c r="D953" s="375"/>
      <c r="E953" s="363"/>
      <c r="F953" s="374"/>
    </row>
    <row r="954" ht="22.5" customHeight="1">
      <c r="A954" s="361"/>
      <c r="B954" s="361"/>
      <c r="C954" s="375"/>
      <c r="D954" s="375"/>
      <c r="E954" s="363"/>
      <c r="F954" s="374"/>
    </row>
    <row r="955" ht="22.5" customHeight="1">
      <c r="A955" s="361"/>
      <c r="B955" s="361"/>
      <c r="C955" s="375"/>
      <c r="D955" s="375"/>
      <c r="E955" s="363"/>
      <c r="F955" s="374"/>
    </row>
    <row r="956" ht="22.5" customHeight="1">
      <c r="A956" s="361"/>
      <c r="B956" s="361"/>
      <c r="C956" s="375"/>
      <c r="D956" s="375"/>
      <c r="E956" s="363"/>
      <c r="F956" s="374"/>
    </row>
    <row r="957" ht="22.5" customHeight="1">
      <c r="A957" s="361"/>
      <c r="B957" s="361"/>
      <c r="C957" s="375"/>
      <c r="D957" s="375"/>
      <c r="E957" s="363"/>
      <c r="F957" s="374"/>
    </row>
    <row r="958" ht="22.5" customHeight="1">
      <c r="A958" s="361"/>
      <c r="B958" s="361"/>
      <c r="C958" s="375"/>
      <c r="D958" s="375"/>
      <c r="E958" s="363"/>
      <c r="F958" s="374"/>
    </row>
    <row r="959" ht="22.5" customHeight="1">
      <c r="A959" s="361"/>
      <c r="B959" s="361"/>
      <c r="C959" s="375"/>
      <c r="D959" s="375"/>
      <c r="E959" s="363"/>
      <c r="F959" s="374"/>
    </row>
    <row r="960" ht="22.5" customHeight="1">
      <c r="A960" s="361"/>
      <c r="B960" s="361"/>
      <c r="C960" s="375"/>
      <c r="D960" s="375"/>
      <c r="E960" s="363"/>
      <c r="F960" s="374"/>
    </row>
    <row r="961" ht="22.5" customHeight="1">
      <c r="A961" s="361"/>
      <c r="B961" s="361"/>
      <c r="C961" s="375"/>
      <c r="D961" s="375"/>
      <c r="E961" s="363"/>
      <c r="F961" s="374"/>
    </row>
    <row r="962" ht="22.5" customHeight="1">
      <c r="A962" s="361"/>
      <c r="B962" s="361"/>
      <c r="C962" s="375"/>
      <c r="D962" s="375"/>
      <c r="E962" s="363"/>
      <c r="F962" s="374"/>
    </row>
    <row r="963" ht="22.5" customHeight="1">
      <c r="A963" s="361"/>
      <c r="B963" s="361"/>
      <c r="C963" s="375"/>
      <c r="D963" s="375"/>
      <c r="E963" s="363"/>
      <c r="F963" s="374"/>
    </row>
    <row r="964" ht="22.5" customHeight="1">
      <c r="A964" s="361"/>
      <c r="B964" s="361"/>
      <c r="C964" s="375"/>
      <c r="D964" s="375"/>
      <c r="E964" s="363"/>
      <c r="F964" s="374"/>
    </row>
    <row r="965" ht="22.5" customHeight="1">
      <c r="A965" s="361"/>
      <c r="B965" s="361"/>
      <c r="C965" s="375"/>
      <c r="D965" s="375"/>
      <c r="E965" s="363"/>
      <c r="F965" s="374"/>
    </row>
    <row r="966" ht="22.5" customHeight="1">
      <c r="A966" s="361"/>
      <c r="B966" s="361"/>
      <c r="C966" s="375"/>
      <c r="D966" s="375"/>
      <c r="E966" s="363"/>
      <c r="F966" s="374"/>
    </row>
    <row r="967" ht="22.5" customHeight="1">
      <c r="A967" s="361"/>
      <c r="B967" s="361"/>
      <c r="C967" s="375"/>
      <c r="D967" s="375"/>
      <c r="E967" s="363"/>
      <c r="F967" s="374"/>
    </row>
    <row r="968" ht="22.5" customHeight="1">
      <c r="A968" s="361"/>
      <c r="B968" s="361"/>
      <c r="C968" s="375"/>
      <c r="D968" s="375"/>
      <c r="E968" s="363"/>
      <c r="F968" s="374"/>
    </row>
    <row r="969" ht="22.5" customHeight="1">
      <c r="A969" s="361"/>
      <c r="B969" s="361"/>
      <c r="C969" s="375"/>
      <c r="D969" s="375"/>
      <c r="E969" s="363"/>
      <c r="F969" s="374"/>
    </row>
    <row r="970" ht="22.5" customHeight="1">
      <c r="A970" s="361"/>
      <c r="B970" s="361"/>
      <c r="C970" s="375"/>
      <c r="D970" s="375"/>
      <c r="E970" s="363"/>
      <c r="F970" s="374"/>
    </row>
    <row r="971" ht="22.5" customHeight="1">
      <c r="A971" s="361"/>
      <c r="B971" s="361"/>
      <c r="C971" s="375"/>
      <c r="D971" s="375"/>
      <c r="E971" s="363"/>
      <c r="F971" s="374"/>
    </row>
    <row r="972" ht="22.5" customHeight="1">
      <c r="A972" s="361"/>
      <c r="B972" s="361"/>
      <c r="C972" s="375"/>
      <c r="D972" s="375"/>
      <c r="E972" s="363"/>
      <c r="F972" s="374"/>
    </row>
    <row r="973" ht="22.5" customHeight="1">
      <c r="A973" s="361"/>
      <c r="B973" s="361"/>
      <c r="C973" s="375"/>
      <c r="D973" s="375"/>
      <c r="E973" s="363"/>
      <c r="F973" s="374"/>
    </row>
    <row r="974" ht="22.5" customHeight="1">
      <c r="A974" s="361"/>
      <c r="B974" s="361"/>
      <c r="C974" s="375"/>
      <c r="D974" s="375"/>
      <c r="E974" s="363"/>
      <c r="F974" s="374"/>
    </row>
    <row r="975" ht="22.5" customHeight="1">
      <c r="A975" s="361"/>
      <c r="B975" s="361"/>
      <c r="C975" s="375"/>
      <c r="D975" s="375"/>
      <c r="E975" s="363"/>
      <c r="F975" s="374"/>
    </row>
    <row r="976" ht="22.5" customHeight="1">
      <c r="A976" s="361"/>
      <c r="B976" s="361"/>
      <c r="C976" s="375"/>
      <c r="D976" s="375"/>
      <c r="E976" s="363"/>
      <c r="F976" s="374"/>
    </row>
    <row r="977" ht="22.5" customHeight="1">
      <c r="A977" s="361"/>
      <c r="B977" s="361"/>
      <c r="C977" s="375"/>
      <c r="D977" s="375"/>
      <c r="E977" s="363"/>
      <c r="F977" s="374"/>
    </row>
    <row r="978" ht="22.5" customHeight="1">
      <c r="A978" s="361"/>
      <c r="B978" s="361"/>
      <c r="C978" s="375"/>
      <c r="D978" s="375"/>
      <c r="E978" s="363"/>
      <c r="F978" s="374"/>
    </row>
    <row r="979" ht="22.5" customHeight="1">
      <c r="A979" s="361"/>
      <c r="B979" s="361"/>
      <c r="C979" s="375"/>
      <c r="D979" s="375"/>
      <c r="E979" s="363"/>
      <c r="F979" s="374"/>
    </row>
    <row r="980" ht="22.5" customHeight="1">
      <c r="A980" s="361"/>
      <c r="B980" s="361"/>
      <c r="C980" s="375"/>
      <c r="D980" s="375"/>
      <c r="E980" s="363"/>
      <c r="F980" s="374"/>
    </row>
    <row r="981" ht="22.5" customHeight="1">
      <c r="A981" s="361"/>
      <c r="B981" s="361"/>
      <c r="C981" s="375"/>
      <c r="D981" s="375"/>
      <c r="E981" s="363"/>
      <c r="F981" s="374"/>
    </row>
    <row r="982" ht="22.5" customHeight="1">
      <c r="A982" s="361"/>
      <c r="B982" s="361"/>
      <c r="C982" s="375"/>
      <c r="D982" s="375"/>
      <c r="E982" s="363"/>
      <c r="F982" s="374"/>
    </row>
    <row r="983" ht="22.5" customHeight="1">
      <c r="A983" s="361"/>
      <c r="B983" s="361"/>
      <c r="C983" s="375"/>
      <c r="D983" s="375"/>
      <c r="E983" s="363"/>
      <c r="F983" s="374"/>
    </row>
    <row r="984" ht="22.5" customHeight="1">
      <c r="A984" s="361"/>
      <c r="B984" s="361"/>
      <c r="C984" s="375"/>
      <c r="D984" s="375"/>
      <c r="E984" s="363"/>
      <c r="F984" s="374"/>
    </row>
    <row r="985" ht="22.5" customHeight="1">
      <c r="A985" s="361"/>
      <c r="B985" s="361"/>
      <c r="C985" s="375"/>
      <c r="D985" s="375"/>
      <c r="E985" s="363"/>
      <c r="F985" s="374"/>
    </row>
    <row r="986" ht="22.5" customHeight="1">
      <c r="A986" s="361"/>
      <c r="B986" s="361"/>
      <c r="C986" s="375"/>
      <c r="D986" s="375"/>
      <c r="E986" s="363"/>
      <c r="F986" s="374"/>
    </row>
    <row r="987" ht="22.5" customHeight="1">
      <c r="A987" s="361"/>
      <c r="B987" s="361"/>
      <c r="C987" s="375"/>
      <c r="D987" s="375"/>
      <c r="E987" s="363"/>
      <c r="F987" s="374"/>
    </row>
    <row r="988" ht="22.5" customHeight="1">
      <c r="A988" s="361"/>
      <c r="B988" s="361"/>
      <c r="C988" s="375"/>
      <c r="D988" s="375"/>
      <c r="E988" s="363"/>
      <c r="F988" s="374"/>
    </row>
    <row r="989" ht="22.5" customHeight="1">
      <c r="A989" s="361"/>
      <c r="B989" s="361"/>
      <c r="C989" s="375"/>
      <c r="D989" s="375"/>
      <c r="E989" s="363"/>
      <c r="F989" s="374"/>
    </row>
    <row r="990" ht="22.5" customHeight="1">
      <c r="A990" s="361"/>
      <c r="B990" s="361"/>
      <c r="C990" s="375"/>
      <c r="D990" s="375"/>
      <c r="E990" s="363"/>
      <c r="F990" s="374"/>
    </row>
    <row r="991" ht="22.5" customHeight="1">
      <c r="A991" s="361"/>
      <c r="B991" s="361"/>
      <c r="C991" s="375"/>
      <c r="D991" s="375"/>
      <c r="E991" s="363"/>
      <c r="F991" s="374"/>
    </row>
    <row r="992" ht="22.5" customHeight="1">
      <c r="A992" s="361"/>
      <c r="B992" s="361"/>
      <c r="C992" s="375"/>
      <c r="D992" s="375"/>
      <c r="E992" s="363"/>
      <c r="F992" s="374"/>
    </row>
    <row r="993" ht="22.5" customHeight="1">
      <c r="A993" s="361"/>
      <c r="B993" s="361"/>
      <c r="C993" s="375"/>
      <c r="D993" s="375"/>
      <c r="E993" s="363"/>
      <c r="F993" s="374"/>
    </row>
    <row r="994" ht="22.5" customHeight="1">
      <c r="A994" s="361"/>
      <c r="B994" s="361"/>
      <c r="C994" s="375"/>
      <c r="D994" s="375"/>
      <c r="E994" s="363"/>
      <c r="F994" s="374"/>
    </row>
    <row r="995" ht="22.5" customHeight="1">
      <c r="A995" s="361"/>
      <c r="B995" s="361"/>
      <c r="C995" s="375"/>
      <c r="D995" s="375"/>
      <c r="E995" s="363"/>
      <c r="F995" s="374"/>
    </row>
    <row r="996" ht="22.5" customHeight="1">
      <c r="A996" s="361"/>
      <c r="B996" s="361"/>
      <c r="C996" s="375"/>
      <c r="D996" s="375"/>
      <c r="E996" s="363"/>
      <c r="F996" s="374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F6"/>
    <hyperlink r:id="rId12" ref="C7"/>
    <hyperlink r:id="rId13" ref="D7"/>
    <hyperlink r:id="rId14" ref="C8"/>
    <hyperlink r:id="rId15" ref="D8"/>
    <hyperlink r:id="rId16" ref="F8"/>
    <hyperlink r:id="rId17" ref="C9"/>
    <hyperlink r:id="rId18" ref="D9"/>
    <hyperlink r:id="rId19" ref="C10"/>
    <hyperlink r:id="rId20" ref="D10"/>
    <hyperlink r:id="rId21" ref="C11"/>
    <hyperlink r:id="rId22" ref="D11"/>
    <hyperlink r:id="rId23" ref="C12"/>
    <hyperlink r:id="rId24" ref="D12"/>
    <hyperlink r:id="rId25" ref="C13"/>
    <hyperlink r:id="rId26" ref="D13"/>
    <hyperlink r:id="rId27" ref="C14"/>
    <hyperlink r:id="rId28" ref="D14"/>
    <hyperlink r:id="rId29" location="jobs" ref="F14"/>
    <hyperlink r:id="rId30" ref="C15"/>
    <hyperlink r:id="rId31" ref="D15"/>
    <hyperlink r:id="rId32" ref="C16"/>
    <hyperlink r:id="rId33" ref="D16"/>
    <hyperlink r:id="rId34" ref="C17"/>
    <hyperlink r:id="rId35" ref="D17"/>
    <hyperlink r:id="rId36" ref="C18"/>
    <hyperlink r:id="rId37" ref="D18"/>
    <hyperlink r:id="rId38" ref="C19"/>
    <hyperlink r:id="rId39" ref="D19"/>
    <hyperlink r:id="rId40" ref="C20"/>
    <hyperlink r:id="rId41" ref="D20"/>
    <hyperlink r:id="rId42" ref="C21"/>
    <hyperlink r:id="rId43" ref="D21"/>
    <hyperlink r:id="rId44" ref="C22"/>
    <hyperlink r:id="rId45" ref="D22"/>
    <hyperlink r:id="rId46" ref="C23"/>
    <hyperlink r:id="rId47" ref="D23"/>
    <hyperlink r:id="rId48" ref="C24"/>
    <hyperlink r:id="rId49" ref="D24"/>
    <hyperlink r:id="rId50" ref="C25"/>
    <hyperlink r:id="rId51" ref="F25"/>
    <hyperlink r:id="rId52" ref="C28"/>
  </hyperlinks>
  <drawing r:id="rId53"/>
  <tableParts count="1">
    <tablePart r:id="rId5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1202</v>
      </c>
      <c r="C2" s="4" t="s">
        <v>263</v>
      </c>
      <c r="D2" s="4" t="s">
        <v>1203</v>
      </c>
      <c r="E2" s="4" t="s">
        <v>1204</v>
      </c>
    </row>
    <row r="3">
      <c r="B3" s="4" t="s">
        <v>1205</v>
      </c>
      <c r="C3" s="4" t="s">
        <v>1206</v>
      </c>
      <c r="D3" s="4" t="s">
        <v>1207</v>
      </c>
      <c r="E3" s="4" t="s">
        <v>1208</v>
      </c>
    </row>
    <row r="4">
      <c r="B4" s="4" t="s">
        <v>1140</v>
      </c>
      <c r="C4" s="4" t="s">
        <v>1209</v>
      </c>
      <c r="E4" s="4">
        <v>89.0</v>
      </c>
      <c r="F4" s="45" t="s">
        <v>1210</v>
      </c>
    </row>
    <row r="5">
      <c r="B5" s="4" t="s">
        <v>1211</v>
      </c>
      <c r="E5" s="4" t="s">
        <v>1212</v>
      </c>
      <c r="F5" s="45" t="s">
        <v>1213</v>
      </c>
    </row>
    <row r="6">
      <c r="B6" s="4" t="s">
        <v>1214</v>
      </c>
      <c r="E6" s="4" t="s">
        <v>1215</v>
      </c>
      <c r="F6" s="45" t="s">
        <v>1216</v>
      </c>
    </row>
    <row r="7">
      <c r="B7" s="4" t="s">
        <v>1217</v>
      </c>
      <c r="E7" s="4" t="s">
        <v>1218</v>
      </c>
      <c r="F7" s="45" t="s">
        <v>1219</v>
      </c>
    </row>
  </sheetData>
  <hyperlinks>
    <hyperlink r:id="rId1" ref="F4"/>
    <hyperlink r:id="rId2" ref="F5"/>
    <hyperlink r:id="rId3" ref="F6"/>
    <hyperlink r:id="rId4" ref="F7"/>
  </hyperlinks>
  <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5" max="5" width="18.63"/>
  </cols>
  <sheetData>
    <row r="1">
      <c r="B1" s="376"/>
      <c r="C1" s="377"/>
      <c r="F1" s="341"/>
      <c r="H1" s="146"/>
      <c r="I1" s="341"/>
    </row>
    <row r="2">
      <c r="B2" s="378" t="s">
        <v>1220</v>
      </c>
      <c r="C2" s="379"/>
      <c r="D2" s="380"/>
      <c r="E2" s="378" t="s">
        <v>1221</v>
      </c>
      <c r="F2" s="379"/>
      <c r="G2" s="380"/>
      <c r="H2" s="378" t="s">
        <v>1222</v>
      </c>
      <c r="I2" s="379"/>
    </row>
    <row r="3">
      <c r="B3" s="381" t="s">
        <v>859</v>
      </c>
      <c r="C3" s="382">
        <v>105.0</v>
      </c>
      <c r="D3" s="380"/>
      <c r="E3" s="383" t="s">
        <v>1223</v>
      </c>
      <c r="F3" s="384">
        <v>400.0</v>
      </c>
      <c r="G3" s="380"/>
      <c r="H3" s="383" t="s">
        <v>1224</v>
      </c>
      <c r="I3" s="384">
        <v>1500.0</v>
      </c>
    </row>
    <row r="4">
      <c r="B4" s="381" t="s">
        <v>1225</v>
      </c>
      <c r="C4" s="382">
        <v>8.0</v>
      </c>
      <c r="D4" s="380"/>
      <c r="E4" s="383" t="s">
        <v>1226</v>
      </c>
      <c r="F4" s="385">
        <v>0.0</v>
      </c>
      <c r="G4" s="383"/>
      <c r="H4" s="380"/>
      <c r="I4" s="384"/>
    </row>
    <row r="5">
      <c r="B5" s="381" t="s">
        <v>956</v>
      </c>
      <c r="C5" s="382">
        <v>39.99</v>
      </c>
      <c r="D5" s="380"/>
      <c r="E5" s="383" t="s">
        <v>1227</v>
      </c>
      <c r="F5" s="385">
        <v>0.0</v>
      </c>
      <c r="G5" s="383"/>
      <c r="H5" s="380"/>
      <c r="I5" s="384"/>
    </row>
    <row r="6">
      <c r="B6" s="381" t="s">
        <v>1228</v>
      </c>
      <c r="C6" s="382">
        <v>199.0</v>
      </c>
      <c r="D6" s="380"/>
      <c r="E6" s="383" t="s">
        <v>1229</v>
      </c>
      <c r="F6" s="385">
        <v>0.0</v>
      </c>
      <c r="G6" s="383"/>
      <c r="H6" s="380"/>
      <c r="I6" s="384"/>
    </row>
    <row r="7">
      <c r="B7" s="381" t="s">
        <v>966</v>
      </c>
      <c r="C7" s="382">
        <v>100.0</v>
      </c>
      <c r="D7" s="380"/>
      <c r="E7" s="383" t="s">
        <v>1230</v>
      </c>
      <c r="F7" s="384">
        <v>500.0</v>
      </c>
      <c r="G7" s="383"/>
      <c r="H7" s="380"/>
      <c r="I7" s="384"/>
    </row>
    <row r="8">
      <c r="B8" s="381" t="s">
        <v>964</v>
      </c>
      <c r="C8" s="382">
        <v>99.0</v>
      </c>
      <c r="D8" s="380"/>
      <c r="E8" s="380"/>
      <c r="F8" s="384"/>
      <c r="G8" s="383"/>
      <c r="H8" s="380"/>
      <c r="I8" s="384"/>
    </row>
    <row r="9">
      <c r="B9" s="381" t="s">
        <v>958</v>
      </c>
      <c r="C9" s="382">
        <v>19.99</v>
      </c>
      <c r="D9" s="380"/>
      <c r="E9" s="380"/>
      <c r="F9" s="384"/>
      <c r="G9" s="383"/>
      <c r="H9" s="380"/>
      <c r="I9" s="384"/>
    </row>
    <row r="10">
      <c r="B10" s="381" t="s">
        <v>873</v>
      </c>
      <c r="C10" s="382">
        <v>99.0</v>
      </c>
      <c r="D10" s="380"/>
      <c r="E10" s="380"/>
      <c r="F10" s="384"/>
      <c r="G10" s="383"/>
      <c r="H10" s="380"/>
      <c r="I10" s="384"/>
    </row>
    <row r="11">
      <c r="B11" s="381" t="s">
        <v>1231</v>
      </c>
      <c r="C11" s="382">
        <v>220.0</v>
      </c>
      <c r="D11" s="380"/>
      <c r="E11" s="380"/>
      <c r="F11" s="384"/>
      <c r="G11" s="383"/>
      <c r="H11" s="380"/>
      <c r="I11" s="384"/>
    </row>
    <row r="12">
      <c r="B12" s="381" t="s">
        <v>863</v>
      </c>
      <c r="C12" s="382">
        <v>152.0</v>
      </c>
      <c r="D12" s="380"/>
      <c r="E12" s="380"/>
      <c r="F12" s="386"/>
      <c r="G12" s="380"/>
      <c r="H12" s="380"/>
      <c r="I12" s="386"/>
    </row>
    <row r="13">
      <c r="B13" s="381" t="s">
        <v>1232</v>
      </c>
      <c r="C13" s="382">
        <v>75.0</v>
      </c>
      <c r="D13" s="380"/>
      <c r="E13" s="380"/>
      <c r="F13" s="386"/>
      <c r="G13" s="380"/>
      <c r="H13" s="380"/>
      <c r="I13" s="386"/>
    </row>
    <row r="14">
      <c r="B14" s="381" t="s">
        <v>1233</v>
      </c>
      <c r="C14" s="382">
        <v>29.0</v>
      </c>
      <c r="D14" s="380"/>
      <c r="E14" s="380"/>
      <c r="F14" s="386"/>
      <c r="G14" s="380"/>
      <c r="H14" s="380"/>
      <c r="I14" s="386"/>
    </row>
    <row r="15">
      <c r="B15" s="381" t="s">
        <v>965</v>
      </c>
      <c r="C15" s="382">
        <v>22.0</v>
      </c>
      <c r="D15" s="380"/>
      <c r="E15" s="380"/>
      <c r="F15" s="386"/>
      <c r="G15" s="380"/>
      <c r="H15" s="380"/>
      <c r="I15" s="386"/>
    </row>
    <row r="16">
      <c r="B16" s="381" t="s">
        <v>1234</v>
      </c>
      <c r="C16" s="382">
        <v>20.0</v>
      </c>
      <c r="D16" s="380"/>
      <c r="E16" s="380"/>
      <c r="F16" s="386"/>
      <c r="G16" s="387"/>
      <c r="H16" s="380"/>
      <c r="I16" s="386"/>
    </row>
    <row r="17">
      <c r="B17" s="381" t="s">
        <v>1235</v>
      </c>
      <c r="C17" s="382">
        <v>19.0</v>
      </c>
      <c r="D17" s="380"/>
      <c r="E17" s="380"/>
      <c r="F17" s="384"/>
      <c r="G17" s="387"/>
      <c r="H17" s="380"/>
      <c r="I17" s="384"/>
    </row>
    <row r="18">
      <c r="B18" s="381" t="s">
        <v>1236</v>
      </c>
      <c r="C18" s="382">
        <v>18.0</v>
      </c>
      <c r="D18" s="380"/>
      <c r="E18" s="380"/>
      <c r="F18" s="384"/>
      <c r="G18" s="387"/>
      <c r="H18" s="380"/>
      <c r="I18" s="384"/>
    </row>
    <row r="19">
      <c r="B19" s="381" t="s">
        <v>866</v>
      </c>
      <c r="C19" s="382">
        <v>17.5</v>
      </c>
      <c r="D19" s="380"/>
      <c r="E19" s="380"/>
      <c r="F19" s="386"/>
      <c r="G19" s="380"/>
      <c r="H19" s="380"/>
      <c r="I19" s="386"/>
    </row>
    <row r="20">
      <c r="B20" s="381" t="s">
        <v>1237</v>
      </c>
      <c r="C20" s="382">
        <v>12.0</v>
      </c>
      <c r="D20" s="380"/>
      <c r="E20" s="380"/>
      <c r="F20" s="386"/>
      <c r="G20" s="380"/>
      <c r="H20" s="380"/>
      <c r="I20" s="386"/>
    </row>
    <row r="21">
      <c r="B21" s="381" t="s">
        <v>961</v>
      </c>
      <c r="C21" s="382">
        <v>8.0</v>
      </c>
      <c r="D21" s="380"/>
      <c r="E21" s="380"/>
      <c r="F21" s="386"/>
      <c r="G21" s="380"/>
      <c r="H21" s="380"/>
      <c r="I21" s="386"/>
    </row>
    <row r="22">
      <c r="B22" s="388"/>
      <c r="C22" s="389">
        <f>SUM(C3:C21)</f>
        <v>1262.48</v>
      </c>
      <c r="D22" s="380"/>
      <c r="E22" s="390"/>
      <c r="F22" s="391">
        <f>SUM(F3:F21)</f>
        <v>900</v>
      </c>
      <c r="G22" s="380"/>
      <c r="H22" s="390"/>
      <c r="I22" s="391">
        <f>SUM(I3:I21)</f>
        <v>1500</v>
      </c>
    </row>
    <row r="23">
      <c r="B23" s="381"/>
      <c r="C23" s="382"/>
      <c r="D23" s="380"/>
      <c r="E23" s="380"/>
      <c r="F23" s="386"/>
      <c r="G23" s="380"/>
      <c r="H23" s="392"/>
      <c r="I23" s="386"/>
    </row>
    <row r="24">
      <c r="B24" s="381" t="s">
        <v>1238</v>
      </c>
      <c r="C24" s="382">
        <f>C22+F22+I22</f>
        <v>3662.48</v>
      </c>
      <c r="D24" s="380"/>
      <c r="E24" s="380"/>
      <c r="F24" s="386"/>
      <c r="G24" s="380"/>
      <c r="H24" s="392"/>
      <c r="I24" s="386"/>
    </row>
    <row r="25">
      <c r="B25" s="381"/>
      <c r="C25" s="382"/>
      <c r="D25" s="380"/>
      <c r="E25" s="380"/>
      <c r="F25" s="386"/>
      <c r="G25" s="380"/>
      <c r="H25" s="392"/>
      <c r="I25" s="386"/>
    </row>
    <row r="26">
      <c r="B26" s="376"/>
      <c r="C26" s="377"/>
      <c r="D26" s="393"/>
      <c r="F26" s="341"/>
      <c r="H26" s="146"/>
      <c r="I26" s="341"/>
    </row>
    <row r="27">
      <c r="C27" s="341"/>
      <c r="F27" s="341"/>
      <c r="H27" s="146"/>
      <c r="I27" s="341"/>
    </row>
    <row r="28">
      <c r="C28" s="341"/>
      <c r="F28" s="341"/>
      <c r="H28" s="146"/>
      <c r="I28" s="341"/>
    </row>
    <row r="29">
      <c r="C29" s="341"/>
      <c r="F29" s="341"/>
      <c r="H29" s="146"/>
      <c r="I29" s="341"/>
    </row>
    <row r="30">
      <c r="C30" s="341"/>
      <c r="F30" s="341"/>
      <c r="H30" s="146"/>
      <c r="I30" s="341"/>
    </row>
    <row r="31">
      <c r="C31" s="341"/>
      <c r="F31" s="341"/>
      <c r="H31" s="146"/>
      <c r="I31" s="341"/>
    </row>
    <row r="32">
      <c r="C32" s="341"/>
      <c r="F32" s="341"/>
      <c r="H32" s="146"/>
      <c r="I32" s="341"/>
    </row>
    <row r="33">
      <c r="C33" s="341"/>
      <c r="F33" s="341"/>
      <c r="H33" s="146"/>
      <c r="I33" s="341"/>
    </row>
    <row r="34">
      <c r="C34" s="341"/>
      <c r="F34" s="341"/>
      <c r="H34" s="146"/>
      <c r="I34" s="341"/>
    </row>
    <row r="35">
      <c r="C35" s="341"/>
      <c r="F35" s="341"/>
      <c r="H35" s="146"/>
      <c r="I35" s="341"/>
    </row>
    <row r="36">
      <c r="C36" s="341"/>
      <c r="F36" s="341"/>
      <c r="H36" s="146"/>
      <c r="I36" s="341"/>
    </row>
    <row r="37">
      <c r="C37" s="341"/>
      <c r="F37" s="341"/>
      <c r="H37" s="146"/>
      <c r="I37" s="341"/>
    </row>
    <row r="38">
      <c r="C38" s="341"/>
      <c r="F38" s="341"/>
      <c r="H38" s="146"/>
      <c r="I38" s="341"/>
    </row>
    <row r="39">
      <c r="C39" s="341"/>
      <c r="F39" s="341"/>
      <c r="H39" s="146"/>
      <c r="I39" s="341"/>
    </row>
    <row r="40">
      <c r="C40" s="341"/>
      <c r="F40" s="341"/>
      <c r="H40" s="146"/>
      <c r="I40" s="341"/>
    </row>
    <row r="41">
      <c r="C41" s="341"/>
      <c r="F41" s="341"/>
      <c r="H41" s="146"/>
      <c r="I41" s="341"/>
    </row>
    <row r="42">
      <c r="C42" s="341"/>
      <c r="F42" s="341"/>
      <c r="H42" s="146"/>
      <c r="I42" s="341"/>
    </row>
    <row r="43">
      <c r="C43" s="341"/>
      <c r="F43" s="341"/>
      <c r="H43" s="146"/>
      <c r="I43" s="341"/>
    </row>
    <row r="44">
      <c r="C44" s="341"/>
      <c r="F44" s="341"/>
      <c r="H44" s="146"/>
      <c r="I44" s="341"/>
    </row>
    <row r="45">
      <c r="C45" s="341"/>
      <c r="F45" s="341"/>
      <c r="H45" s="146"/>
      <c r="I45" s="341"/>
    </row>
    <row r="46">
      <c r="C46" s="341"/>
      <c r="F46" s="341"/>
      <c r="H46" s="146"/>
      <c r="I46" s="341"/>
    </row>
    <row r="47">
      <c r="C47" s="341"/>
      <c r="F47" s="341"/>
      <c r="H47" s="146"/>
      <c r="I47" s="341"/>
    </row>
    <row r="48">
      <c r="C48" s="341"/>
      <c r="F48" s="341"/>
      <c r="H48" s="146"/>
      <c r="I48" s="341"/>
    </row>
    <row r="49">
      <c r="C49" s="341"/>
      <c r="F49" s="341"/>
      <c r="H49" s="146"/>
      <c r="I49" s="341"/>
    </row>
    <row r="50">
      <c r="C50" s="341"/>
      <c r="F50" s="341"/>
      <c r="H50" s="146"/>
      <c r="I50" s="341"/>
    </row>
    <row r="51">
      <c r="C51" s="341"/>
      <c r="F51" s="341"/>
      <c r="H51" s="146"/>
      <c r="I51" s="341"/>
    </row>
    <row r="52">
      <c r="C52" s="341"/>
      <c r="F52" s="341"/>
      <c r="H52" s="146"/>
      <c r="I52" s="341"/>
    </row>
    <row r="53">
      <c r="C53" s="341"/>
      <c r="F53" s="341"/>
      <c r="H53" s="146"/>
      <c r="I53" s="341"/>
    </row>
    <row r="54">
      <c r="C54" s="341"/>
      <c r="F54" s="341"/>
      <c r="H54" s="146"/>
      <c r="I54" s="341"/>
    </row>
    <row r="55">
      <c r="C55" s="341"/>
      <c r="F55" s="341"/>
      <c r="H55" s="146"/>
      <c r="I55" s="341"/>
    </row>
    <row r="56">
      <c r="C56" s="341"/>
      <c r="F56" s="341"/>
      <c r="H56" s="146"/>
      <c r="I56" s="341"/>
    </row>
    <row r="57">
      <c r="C57" s="341"/>
      <c r="F57" s="341"/>
      <c r="H57" s="146"/>
      <c r="I57" s="341"/>
    </row>
    <row r="58">
      <c r="C58" s="341"/>
      <c r="F58" s="341"/>
      <c r="H58" s="146"/>
      <c r="I58" s="341"/>
    </row>
    <row r="59">
      <c r="C59" s="341"/>
      <c r="F59" s="341"/>
      <c r="H59" s="146"/>
      <c r="I59" s="341"/>
    </row>
    <row r="60">
      <c r="C60" s="341"/>
      <c r="F60" s="341"/>
      <c r="H60" s="146"/>
      <c r="I60" s="341"/>
    </row>
    <row r="61">
      <c r="C61" s="341"/>
      <c r="F61" s="341"/>
      <c r="H61" s="146"/>
      <c r="I61" s="341"/>
    </row>
    <row r="62">
      <c r="C62" s="341"/>
      <c r="F62" s="341"/>
      <c r="H62" s="146"/>
      <c r="I62" s="341"/>
    </row>
    <row r="63">
      <c r="C63" s="341"/>
      <c r="F63" s="341"/>
      <c r="H63" s="146"/>
      <c r="I63" s="341"/>
    </row>
    <row r="64">
      <c r="C64" s="341"/>
      <c r="F64" s="341"/>
      <c r="H64" s="146"/>
      <c r="I64" s="341"/>
    </row>
    <row r="65">
      <c r="C65" s="341"/>
      <c r="F65" s="341"/>
      <c r="H65" s="146"/>
      <c r="I65" s="341"/>
    </row>
    <row r="66">
      <c r="C66" s="341"/>
      <c r="F66" s="341"/>
      <c r="H66" s="146"/>
      <c r="I66" s="341"/>
    </row>
    <row r="67">
      <c r="C67" s="341"/>
      <c r="F67" s="341"/>
      <c r="H67" s="146"/>
      <c r="I67" s="341"/>
    </row>
    <row r="68">
      <c r="C68" s="341"/>
      <c r="F68" s="341"/>
      <c r="H68" s="146"/>
      <c r="I68" s="341"/>
    </row>
    <row r="69">
      <c r="C69" s="341"/>
      <c r="F69" s="341"/>
      <c r="H69" s="146"/>
      <c r="I69" s="341"/>
    </row>
    <row r="70">
      <c r="C70" s="341"/>
      <c r="F70" s="341"/>
      <c r="H70" s="146"/>
      <c r="I70" s="341"/>
    </row>
    <row r="71">
      <c r="C71" s="341"/>
      <c r="F71" s="341"/>
      <c r="H71" s="146"/>
      <c r="I71" s="341"/>
    </row>
    <row r="72">
      <c r="C72" s="341"/>
      <c r="F72" s="341"/>
      <c r="H72" s="146"/>
      <c r="I72" s="341"/>
    </row>
    <row r="73">
      <c r="C73" s="341"/>
      <c r="F73" s="341"/>
      <c r="H73" s="146"/>
      <c r="I73" s="341"/>
    </row>
    <row r="74">
      <c r="C74" s="341"/>
      <c r="F74" s="341"/>
      <c r="H74" s="146"/>
      <c r="I74" s="341"/>
    </row>
    <row r="75">
      <c r="C75" s="341"/>
      <c r="F75" s="341"/>
      <c r="H75" s="146"/>
      <c r="I75" s="341"/>
    </row>
    <row r="76">
      <c r="C76" s="341"/>
      <c r="F76" s="341"/>
      <c r="H76" s="146"/>
      <c r="I76" s="341"/>
    </row>
    <row r="77">
      <c r="C77" s="341"/>
      <c r="F77" s="341"/>
      <c r="H77" s="146"/>
      <c r="I77" s="341"/>
    </row>
    <row r="78">
      <c r="C78" s="341"/>
      <c r="F78" s="341"/>
      <c r="H78" s="146"/>
      <c r="I78" s="341"/>
    </row>
    <row r="79">
      <c r="C79" s="341"/>
      <c r="F79" s="341"/>
      <c r="H79" s="146"/>
      <c r="I79" s="341"/>
    </row>
    <row r="80">
      <c r="C80" s="341"/>
      <c r="F80" s="341"/>
      <c r="H80" s="146"/>
      <c r="I80" s="341"/>
    </row>
    <row r="81">
      <c r="C81" s="341"/>
      <c r="F81" s="341"/>
      <c r="H81" s="146"/>
      <c r="I81" s="341"/>
    </row>
    <row r="82">
      <c r="C82" s="341"/>
      <c r="F82" s="341"/>
      <c r="H82" s="146"/>
      <c r="I82" s="341"/>
    </row>
    <row r="83">
      <c r="C83" s="341"/>
      <c r="F83" s="341"/>
      <c r="H83" s="146"/>
      <c r="I83" s="341"/>
    </row>
    <row r="84">
      <c r="C84" s="341"/>
      <c r="F84" s="341"/>
      <c r="H84" s="146"/>
      <c r="I84" s="341"/>
    </row>
    <row r="85">
      <c r="C85" s="341"/>
      <c r="F85" s="341"/>
      <c r="H85" s="146"/>
      <c r="I85" s="341"/>
    </row>
    <row r="86">
      <c r="C86" s="341"/>
      <c r="F86" s="341"/>
      <c r="H86" s="146"/>
      <c r="I86" s="341"/>
    </row>
    <row r="87">
      <c r="C87" s="341"/>
      <c r="F87" s="341"/>
      <c r="H87" s="146"/>
      <c r="I87" s="341"/>
    </row>
    <row r="88">
      <c r="C88" s="341"/>
      <c r="F88" s="341"/>
      <c r="H88" s="146"/>
      <c r="I88" s="341"/>
    </row>
    <row r="89">
      <c r="C89" s="341"/>
      <c r="F89" s="341"/>
      <c r="H89" s="146"/>
      <c r="I89" s="341"/>
    </row>
    <row r="90">
      <c r="C90" s="341"/>
      <c r="F90" s="341"/>
      <c r="H90" s="146"/>
      <c r="I90" s="341"/>
    </row>
    <row r="91">
      <c r="C91" s="341"/>
      <c r="F91" s="341"/>
      <c r="H91" s="146"/>
      <c r="I91" s="341"/>
    </row>
    <row r="92">
      <c r="C92" s="341"/>
      <c r="F92" s="341"/>
      <c r="H92" s="146"/>
      <c r="I92" s="341"/>
    </row>
    <row r="93">
      <c r="C93" s="341"/>
      <c r="F93" s="341"/>
      <c r="H93" s="146"/>
      <c r="I93" s="341"/>
    </row>
    <row r="94">
      <c r="C94" s="341"/>
      <c r="F94" s="341"/>
      <c r="H94" s="146"/>
      <c r="I94" s="341"/>
    </row>
    <row r="95">
      <c r="C95" s="341"/>
      <c r="F95" s="341"/>
      <c r="H95" s="146"/>
      <c r="I95" s="341"/>
    </row>
    <row r="96">
      <c r="C96" s="341"/>
      <c r="F96" s="341"/>
      <c r="H96" s="146"/>
      <c r="I96" s="341"/>
    </row>
    <row r="97">
      <c r="C97" s="341"/>
      <c r="F97" s="341"/>
      <c r="H97" s="146"/>
      <c r="I97" s="341"/>
    </row>
    <row r="98">
      <c r="C98" s="341"/>
      <c r="F98" s="341"/>
      <c r="H98" s="146"/>
      <c r="I98" s="341"/>
    </row>
    <row r="99">
      <c r="C99" s="341"/>
      <c r="F99" s="341"/>
      <c r="H99" s="146"/>
      <c r="I99" s="341"/>
    </row>
    <row r="100">
      <c r="C100" s="341"/>
      <c r="F100" s="341"/>
      <c r="H100" s="146"/>
      <c r="I100" s="341"/>
    </row>
    <row r="101">
      <c r="C101" s="341"/>
      <c r="F101" s="341"/>
      <c r="H101" s="146"/>
      <c r="I101" s="341"/>
    </row>
    <row r="102">
      <c r="C102" s="341"/>
      <c r="F102" s="341"/>
      <c r="H102" s="146"/>
      <c r="I102" s="341"/>
    </row>
    <row r="103">
      <c r="C103" s="341"/>
      <c r="F103" s="341"/>
      <c r="H103" s="146"/>
      <c r="I103" s="341"/>
    </row>
    <row r="104">
      <c r="C104" s="341"/>
      <c r="F104" s="341"/>
      <c r="H104" s="146"/>
      <c r="I104" s="341"/>
    </row>
    <row r="105">
      <c r="C105" s="341"/>
      <c r="F105" s="341"/>
      <c r="H105" s="146"/>
      <c r="I105" s="341"/>
    </row>
    <row r="106">
      <c r="C106" s="341"/>
      <c r="F106" s="341"/>
      <c r="H106" s="146"/>
      <c r="I106" s="341"/>
    </row>
    <row r="107">
      <c r="C107" s="341"/>
      <c r="F107" s="341"/>
      <c r="H107" s="146"/>
      <c r="I107" s="341"/>
    </row>
    <row r="108">
      <c r="C108" s="341"/>
      <c r="F108" s="341"/>
      <c r="H108" s="146"/>
      <c r="I108" s="341"/>
    </row>
    <row r="109">
      <c r="C109" s="341"/>
      <c r="F109" s="341"/>
      <c r="H109" s="146"/>
      <c r="I109" s="341"/>
    </row>
    <row r="110">
      <c r="C110" s="341"/>
      <c r="F110" s="341"/>
      <c r="H110" s="146"/>
      <c r="I110" s="341"/>
    </row>
    <row r="111">
      <c r="C111" s="341"/>
      <c r="F111" s="341"/>
      <c r="H111" s="146"/>
      <c r="I111" s="341"/>
    </row>
    <row r="112">
      <c r="C112" s="341"/>
      <c r="F112" s="341"/>
      <c r="H112" s="146"/>
      <c r="I112" s="341"/>
    </row>
    <row r="113">
      <c r="C113" s="341"/>
      <c r="F113" s="341"/>
      <c r="H113" s="146"/>
      <c r="I113" s="341"/>
    </row>
    <row r="114">
      <c r="C114" s="341"/>
      <c r="F114" s="341"/>
      <c r="H114" s="146"/>
      <c r="I114" s="341"/>
    </row>
    <row r="115">
      <c r="C115" s="341"/>
      <c r="F115" s="341"/>
      <c r="H115" s="146"/>
      <c r="I115" s="341"/>
    </row>
    <row r="116">
      <c r="C116" s="341"/>
      <c r="F116" s="341"/>
      <c r="H116" s="146"/>
      <c r="I116" s="341"/>
    </row>
    <row r="117">
      <c r="C117" s="341"/>
      <c r="F117" s="341"/>
      <c r="H117" s="146"/>
      <c r="I117" s="341"/>
    </row>
    <row r="118">
      <c r="C118" s="341"/>
      <c r="F118" s="341"/>
      <c r="H118" s="146"/>
      <c r="I118" s="341"/>
    </row>
    <row r="119">
      <c r="C119" s="341"/>
      <c r="F119" s="341"/>
      <c r="H119" s="146"/>
      <c r="I119" s="341"/>
    </row>
    <row r="120">
      <c r="C120" s="341"/>
      <c r="F120" s="341"/>
      <c r="H120" s="146"/>
      <c r="I120" s="341"/>
    </row>
    <row r="121">
      <c r="C121" s="341"/>
      <c r="F121" s="341"/>
      <c r="H121" s="146"/>
      <c r="I121" s="341"/>
    </row>
    <row r="122">
      <c r="C122" s="341"/>
      <c r="F122" s="341"/>
      <c r="H122" s="146"/>
      <c r="I122" s="341"/>
    </row>
    <row r="123">
      <c r="C123" s="341"/>
      <c r="F123" s="341"/>
      <c r="H123" s="146"/>
      <c r="I123" s="341"/>
    </row>
    <row r="124">
      <c r="C124" s="341"/>
      <c r="F124" s="341"/>
      <c r="H124" s="146"/>
      <c r="I124" s="341"/>
    </row>
    <row r="125">
      <c r="C125" s="341"/>
      <c r="F125" s="341"/>
      <c r="H125" s="146"/>
      <c r="I125" s="341"/>
    </row>
    <row r="126">
      <c r="C126" s="341"/>
      <c r="F126" s="341"/>
      <c r="H126" s="146"/>
      <c r="I126" s="341"/>
    </row>
    <row r="127">
      <c r="C127" s="341"/>
      <c r="F127" s="341"/>
      <c r="H127" s="146"/>
      <c r="I127" s="341"/>
    </row>
    <row r="128">
      <c r="C128" s="341"/>
      <c r="F128" s="341"/>
      <c r="H128" s="146"/>
      <c r="I128" s="341"/>
    </row>
    <row r="129">
      <c r="C129" s="341"/>
      <c r="F129" s="341"/>
      <c r="H129" s="146"/>
      <c r="I129" s="341"/>
    </row>
    <row r="130">
      <c r="C130" s="341"/>
      <c r="F130" s="341"/>
      <c r="H130" s="146"/>
      <c r="I130" s="341"/>
    </row>
    <row r="131">
      <c r="C131" s="341"/>
      <c r="F131" s="341"/>
      <c r="H131" s="146"/>
      <c r="I131" s="341"/>
    </row>
    <row r="132">
      <c r="C132" s="341"/>
      <c r="F132" s="341"/>
      <c r="H132" s="146"/>
      <c r="I132" s="341"/>
    </row>
    <row r="133">
      <c r="C133" s="341"/>
      <c r="F133" s="341"/>
      <c r="H133" s="146"/>
      <c r="I133" s="341"/>
    </row>
    <row r="134">
      <c r="C134" s="341"/>
      <c r="F134" s="341"/>
      <c r="H134" s="146"/>
      <c r="I134" s="341"/>
    </row>
    <row r="135">
      <c r="C135" s="341"/>
      <c r="F135" s="341"/>
      <c r="H135" s="146"/>
      <c r="I135" s="341"/>
    </row>
    <row r="136">
      <c r="C136" s="341"/>
      <c r="F136" s="341"/>
      <c r="H136" s="146"/>
      <c r="I136" s="341"/>
    </row>
    <row r="137">
      <c r="C137" s="341"/>
      <c r="F137" s="341"/>
      <c r="H137" s="146"/>
      <c r="I137" s="341"/>
    </row>
    <row r="138">
      <c r="C138" s="341"/>
      <c r="F138" s="341"/>
      <c r="H138" s="146"/>
      <c r="I138" s="341"/>
    </row>
    <row r="139">
      <c r="C139" s="341"/>
      <c r="F139" s="341"/>
      <c r="H139" s="146"/>
      <c r="I139" s="341"/>
    </row>
    <row r="140">
      <c r="C140" s="341"/>
      <c r="F140" s="341"/>
      <c r="H140" s="146"/>
      <c r="I140" s="341"/>
    </row>
    <row r="141">
      <c r="C141" s="341"/>
      <c r="F141" s="341"/>
      <c r="H141" s="146"/>
      <c r="I141" s="341"/>
    </row>
    <row r="142">
      <c r="C142" s="341"/>
      <c r="F142" s="341"/>
      <c r="H142" s="146"/>
      <c r="I142" s="341"/>
    </row>
    <row r="143">
      <c r="C143" s="341"/>
      <c r="F143" s="341"/>
      <c r="H143" s="146"/>
      <c r="I143" s="341"/>
    </row>
    <row r="144">
      <c r="C144" s="341"/>
      <c r="F144" s="341"/>
      <c r="H144" s="146"/>
      <c r="I144" s="341"/>
    </row>
    <row r="145">
      <c r="C145" s="341"/>
      <c r="F145" s="341"/>
      <c r="H145" s="146"/>
      <c r="I145" s="341"/>
    </row>
    <row r="146">
      <c r="C146" s="341"/>
      <c r="F146" s="341"/>
      <c r="H146" s="146"/>
      <c r="I146" s="341"/>
    </row>
    <row r="147">
      <c r="C147" s="341"/>
      <c r="F147" s="341"/>
      <c r="H147" s="146"/>
      <c r="I147" s="341"/>
    </row>
    <row r="148">
      <c r="C148" s="341"/>
      <c r="F148" s="341"/>
      <c r="H148" s="146"/>
      <c r="I148" s="341"/>
    </row>
    <row r="149">
      <c r="C149" s="341"/>
      <c r="F149" s="341"/>
      <c r="H149" s="146"/>
      <c r="I149" s="341"/>
    </row>
    <row r="150">
      <c r="C150" s="341"/>
      <c r="F150" s="341"/>
      <c r="H150" s="146"/>
      <c r="I150" s="341"/>
    </row>
    <row r="151">
      <c r="C151" s="341"/>
      <c r="F151" s="341"/>
      <c r="H151" s="146"/>
      <c r="I151" s="341"/>
    </row>
    <row r="152">
      <c r="C152" s="341"/>
      <c r="F152" s="341"/>
      <c r="H152" s="146"/>
      <c r="I152" s="341"/>
    </row>
    <row r="153">
      <c r="C153" s="341"/>
      <c r="F153" s="341"/>
      <c r="H153" s="146"/>
      <c r="I153" s="341"/>
    </row>
    <row r="154">
      <c r="C154" s="341"/>
      <c r="F154" s="341"/>
      <c r="H154" s="146"/>
      <c r="I154" s="341"/>
    </row>
    <row r="155">
      <c r="C155" s="341"/>
      <c r="F155" s="341"/>
      <c r="H155" s="146"/>
      <c r="I155" s="341"/>
    </row>
    <row r="156">
      <c r="C156" s="341"/>
      <c r="F156" s="341"/>
      <c r="H156" s="146"/>
      <c r="I156" s="341"/>
    </row>
    <row r="157">
      <c r="C157" s="341"/>
      <c r="F157" s="341"/>
      <c r="H157" s="146"/>
      <c r="I157" s="341"/>
    </row>
    <row r="158">
      <c r="C158" s="341"/>
      <c r="F158" s="341"/>
      <c r="H158" s="146"/>
      <c r="I158" s="341"/>
    </row>
    <row r="159">
      <c r="C159" s="341"/>
      <c r="F159" s="341"/>
      <c r="H159" s="146"/>
      <c r="I159" s="341"/>
    </row>
    <row r="160">
      <c r="C160" s="341"/>
      <c r="F160" s="341"/>
      <c r="H160" s="146"/>
      <c r="I160" s="341"/>
    </row>
    <row r="161">
      <c r="C161" s="341"/>
      <c r="F161" s="341"/>
      <c r="H161" s="146"/>
      <c r="I161" s="341"/>
    </row>
    <row r="162">
      <c r="C162" s="341"/>
      <c r="F162" s="341"/>
      <c r="H162" s="146"/>
      <c r="I162" s="341"/>
    </row>
    <row r="163">
      <c r="C163" s="341"/>
      <c r="F163" s="341"/>
      <c r="H163" s="146"/>
      <c r="I163" s="341"/>
    </row>
    <row r="164">
      <c r="C164" s="341"/>
      <c r="F164" s="341"/>
      <c r="H164" s="146"/>
      <c r="I164" s="341"/>
    </row>
    <row r="165">
      <c r="C165" s="341"/>
      <c r="F165" s="341"/>
      <c r="H165" s="146"/>
      <c r="I165" s="341"/>
    </row>
    <row r="166">
      <c r="C166" s="341"/>
      <c r="F166" s="341"/>
      <c r="H166" s="146"/>
      <c r="I166" s="341"/>
    </row>
    <row r="167">
      <c r="C167" s="341"/>
      <c r="F167" s="341"/>
      <c r="H167" s="146"/>
      <c r="I167" s="341"/>
    </row>
    <row r="168">
      <c r="C168" s="341"/>
      <c r="F168" s="341"/>
      <c r="H168" s="146"/>
      <c r="I168" s="341"/>
    </row>
    <row r="169">
      <c r="C169" s="341"/>
      <c r="F169" s="341"/>
      <c r="H169" s="146"/>
      <c r="I169" s="341"/>
    </row>
    <row r="170">
      <c r="C170" s="341"/>
      <c r="F170" s="341"/>
      <c r="H170" s="146"/>
      <c r="I170" s="341"/>
    </row>
    <row r="171">
      <c r="C171" s="341"/>
      <c r="F171" s="341"/>
      <c r="H171" s="146"/>
      <c r="I171" s="341"/>
    </row>
    <row r="172">
      <c r="C172" s="341"/>
      <c r="F172" s="341"/>
      <c r="H172" s="146"/>
      <c r="I172" s="341"/>
    </row>
    <row r="173">
      <c r="C173" s="341"/>
      <c r="F173" s="341"/>
      <c r="H173" s="146"/>
      <c r="I173" s="341"/>
    </row>
    <row r="174">
      <c r="C174" s="341"/>
      <c r="F174" s="341"/>
      <c r="H174" s="146"/>
      <c r="I174" s="341"/>
    </row>
    <row r="175">
      <c r="C175" s="341"/>
      <c r="F175" s="341"/>
      <c r="H175" s="146"/>
      <c r="I175" s="341"/>
    </row>
    <row r="176">
      <c r="C176" s="341"/>
      <c r="F176" s="341"/>
      <c r="H176" s="146"/>
      <c r="I176" s="341"/>
    </row>
    <row r="177">
      <c r="C177" s="341"/>
      <c r="F177" s="341"/>
      <c r="H177" s="146"/>
      <c r="I177" s="341"/>
    </row>
    <row r="178">
      <c r="C178" s="341"/>
      <c r="F178" s="341"/>
      <c r="H178" s="146"/>
      <c r="I178" s="341"/>
    </row>
    <row r="179">
      <c r="C179" s="341"/>
      <c r="F179" s="341"/>
      <c r="H179" s="146"/>
      <c r="I179" s="341"/>
    </row>
    <row r="180">
      <c r="C180" s="341"/>
      <c r="F180" s="341"/>
      <c r="H180" s="146"/>
      <c r="I180" s="341"/>
    </row>
    <row r="181">
      <c r="C181" s="341"/>
      <c r="F181" s="341"/>
      <c r="H181" s="146"/>
      <c r="I181" s="341"/>
    </row>
    <row r="182">
      <c r="C182" s="341"/>
      <c r="F182" s="341"/>
      <c r="H182" s="146"/>
      <c r="I182" s="341"/>
    </row>
    <row r="183">
      <c r="C183" s="341"/>
      <c r="F183" s="341"/>
      <c r="H183" s="146"/>
      <c r="I183" s="341"/>
    </row>
    <row r="184">
      <c r="C184" s="341"/>
      <c r="F184" s="341"/>
      <c r="H184" s="146"/>
      <c r="I184" s="341"/>
    </row>
    <row r="185">
      <c r="C185" s="341"/>
      <c r="F185" s="341"/>
      <c r="H185" s="146"/>
      <c r="I185" s="341"/>
    </row>
    <row r="186">
      <c r="C186" s="341"/>
      <c r="F186" s="341"/>
      <c r="H186" s="146"/>
      <c r="I186" s="341"/>
    </row>
    <row r="187">
      <c r="C187" s="341"/>
      <c r="F187" s="341"/>
      <c r="H187" s="146"/>
      <c r="I187" s="341"/>
    </row>
    <row r="188">
      <c r="C188" s="341"/>
      <c r="F188" s="341"/>
      <c r="H188" s="146"/>
      <c r="I188" s="341"/>
    </row>
    <row r="189">
      <c r="C189" s="341"/>
      <c r="F189" s="341"/>
      <c r="H189" s="146"/>
      <c r="I189" s="341"/>
    </row>
    <row r="190">
      <c r="C190" s="341"/>
      <c r="F190" s="341"/>
      <c r="H190" s="146"/>
      <c r="I190" s="341"/>
    </row>
    <row r="191">
      <c r="C191" s="341"/>
      <c r="F191" s="341"/>
      <c r="H191" s="146"/>
      <c r="I191" s="341"/>
    </row>
    <row r="192">
      <c r="C192" s="341"/>
      <c r="F192" s="341"/>
      <c r="H192" s="146"/>
      <c r="I192" s="341"/>
    </row>
    <row r="193">
      <c r="C193" s="341"/>
      <c r="F193" s="341"/>
      <c r="H193" s="146"/>
      <c r="I193" s="341"/>
    </row>
    <row r="194">
      <c r="C194" s="341"/>
      <c r="F194" s="341"/>
      <c r="H194" s="146"/>
      <c r="I194" s="341"/>
    </row>
    <row r="195">
      <c r="C195" s="341"/>
      <c r="F195" s="341"/>
      <c r="H195" s="146"/>
      <c r="I195" s="341"/>
    </row>
    <row r="196">
      <c r="C196" s="341"/>
      <c r="F196" s="341"/>
      <c r="H196" s="146"/>
      <c r="I196" s="341"/>
    </row>
    <row r="197">
      <c r="C197" s="341"/>
      <c r="F197" s="341"/>
      <c r="H197" s="146"/>
      <c r="I197" s="341"/>
    </row>
    <row r="198">
      <c r="C198" s="341"/>
      <c r="F198" s="341"/>
      <c r="H198" s="146"/>
      <c r="I198" s="341"/>
    </row>
    <row r="199">
      <c r="C199" s="341"/>
      <c r="F199" s="341"/>
      <c r="H199" s="146"/>
      <c r="I199" s="341"/>
    </row>
    <row r="200">
      <c r="C200" s="341"/>
      <c r="F200" s="341"/>
      <c r="H200" s="146"/>
      <c r="I200" s="341"/>
    </row>
    <row r="201">
      <c r="C201" s="341"/>
      <c r="F201" s="341"/>
      <c r="H201" s="146"/>
      <c r="I201" s="341"/>
    </row>
    <row r="202">
      <c r="C202" s="341"/>
      <c r="F202" s="341"/>
      <c r="H202" s="146"/>
      <c r="I202" s="341"/>
    </row>
    <row r="203">
      <c r="C203" s="341"/>
      <c r="F203" s="341"/>
      <c r="H203" s="146"/>
      <c r="I203" s="341"/>
    </row>
    <row r="204">
      <c r="C204" s="341"/>
      <c r="F204" s="341"/>
      <c r="H204" s="146"/>
      <c r="I204" s="341"/>
    </row>
    <row r="205">
      <c r="C205" s="341"/>
      <c r="F205" s="341"/>
      <c r="H205" s="146"/>
      <c r="I205" s="341"/>
    </row>
    <row r="206">
      <c r="C206" s="341"/>
      <c r="F206" s="341"/>
      <c r="H206" s="146"/>
      <c r="I206" s="341"/>
    </row>
    <row r="207">
      <c r="C207" s="341"/>
      <c r="F207" s="341"/>
      <c r="H207" s="146"/>
      <c r="I207" s="341"/>
    </row>
    <row r="208">
      <c r="C208" s="341"/>
      <c r="F208" s="341"/>
      <c r="H208" s="146"/>
      <c r="I208" s="341"/>
    </row>
    <row r="209">
      <c r="C209" s="341"/>
      <c r="F209" s="341"/>
      <c r="H209" s="146"/>
      <c r="I209" s="341"/>
    </row>
    <row r="210">
      <c r="C210" s="341"/>
      <c r="F210" s="341"/>
      <c r="H210" s="146"/>
      <c r="I210" s="341"/>
    </row>
    <row r="211">
      <c r="C211" s="341"/>
      <c r="F211" s="341"/>
      <c r="H211" s="146"/>
      <c r="I211" s="341"/>
    </row>
    <row r="212">
      <c r="C212" s="341"/>
      <c r="F212" s="341"/>
      <c r="H212" s="146"/>
      <c r="I212" s="341"/>
    </row>
    <row r="213">
      <c r="C213" s="341"/>
      <c r="F213" s="341"/>
      <c r="H213" s="146"/>
      <c r="I213" s="341"/>
    </row>
    <row r="214">
      <c r="C214" s="341"/>
      <c r="F214" s="341"/>
      <c r="H214" s="146"/>
      <c r="I214" s="341"/>
    </row>
    <row r="215">
      <c r="C215" s="341"/>
      <c r="F215" s="341"/>
      <c r="H215" s="146"/>
      <c r="I215" s="341"/>
    </row>
    <row r="216">
      <c r="C216" s="341"/>
      <c r="F216" s="341"/>
      <c r="H216" s="146"/>
      <c r="I216" s="341"/>
    </row>
    <row r="217">
      <c r="C217" s="341"/>
      <c r="F217" s="341"/>
      <c r="H217" s="146"/>
      <c r="I217" s="341"/>
    </row>
    <row r="218">
      <c r="C218" s="341"/>
      <c r="F218" s="341"/>
      <c r="H218" s="146"/>
      <c r="I218" s="341"/>
    </row>
    <row r="219">
      <c r="C219" s="341"/>
      <c r="F219" s="341"/>
      <c r="H219" s="146"/>
      <c r="I219" s="341"/>
    </row>
    <row r="220">
      <c r="C220" s="341"/>
      <c r="F220" s="341"/>
      <c r="H220" s="146"/>
      <c r="I220" s="341"/>
    </row>
    <row r="221">
      <c r="C221" s="341"/>
      <c r="F221" s="341"/>
      <c r="H221" s="146"/>
      <c r="I221" s="341"/>
    </row>
    <row r="222">
      <c r="C222" s="341"/>
      <c r="F222" s="341"/>
      <c r="H222" s="146"/>
      <c r="I222" s="341"/>
    </row>
    <row r="223">
      <c r="C223" s="341"/>
      <c r="F223" s="341"/>
      <c r="H223" s="146"/>
      <c r="I223" s="341"/>
    </row>
    <row r="224">
      <c r="C224" s="341"/>
      <c r="F224" s="341"/>
      <c r="H224" s="146"/>
      <c r="I224" s="341"/>
    </row>
    <row r="225">
      <c r="C225" s="341"/>
      <c r="F225" s="341"/>
      <c r="H225" s="146"/>
      <c r="I225" s="341"/>
    </row>
    <row r="226">
      <c r="C226" s="341"/>
      <c r="F226" s="341"/>
      <c r="H226" s="146"/>
      <c r="I226" s="341"/>
    </row>
    <row r="227">
      <c r="C227" s="341"/>
      <c r="F227" s="341"/>
      <c r="H227" s="146"/>
      <c r="I227" s="341"/>
    </row>
    <row r="228">
      <c r="C228" s="341"/>
      <c r="F228" s="341"/>
      <c r="H228" s="146"/>
      <c r="I228" s="341"/>
    </row>
    <row r="229">
      <c r="C229" s="341"/>
      <c r="F229" s="341"/>
      <c r="H229" s="146"/>
      <c r="I229" s="341"/>
    </row>
    <row r="230">
      <c r="C230" s="341"/>
      <c r="F230" s="341"/>
      <c r="H230" s="146"/>
      <c r="I230" s="341"/>
    </row>
    <row r="231">
      <c r="C231" s="341"/>
      <c r="F231" s="341"/>
      <c r="H231" s="146"/>
      <c r="I231" s="341"/>
    </row>
    <row r="232">
      <c r="C232" s="341"/>
      <c r="F232" s="341"/>
      <c r="H232" s="146"/>
      <c r="I232" s="341"/>
    </row>
    <row r="233">
      <c r="C233" s="341"/>
      <c r="F233" s="341"/>
      <c r="H233" s="146"/>
      <c r="I233" s="341"/>
    </row>
    <row r="234">
      <c r="C234" s="341"/>
      <c r="F234" s="341"/>
      <c r="H234" s="146"/>
      <c r="I234" s="341"/>
    </row>
    <row r="235">
      <c r="C235" s="341"/>
      <c r="F235" s="341"/>
      <c r="H235" s="146"/>
      <c r="I235" s="341"/>
    </row>
    <row r="236">
      <c r="C236" s="341"/>
      <c r="F236" s="341"/>
      <c r="H236" s="146"/>
      <c r="I236" s="341"/>
    </row>
    <row r="237">
      <c r="C237" s="341"/>
      <c r="F237" s="341"/>
      <c r="H237" s="146"/>
      <c r="I237" s="341"/>
    </row>
    <row r="238">
      <c r="C238" s="341"/>
      <c r="F238" s="341"/>
      <c r="H238" s="146"/>
      <c r="I238" s="341"/>
    </row>
    <row r="239">
      <c r="C239" s="341"/>
      <c r="F239" s="341"/>
      <c r="H239" s="146"/>
      <c r="I239" s="341"/>
    </row>
    <row r="240">
      <c r="C240" s="341"/>
      <c r="F240" s="341"/>
      <c r="H240" s="146"/>
      <c r="I240" s="341"/>
    </row>
    <row r="241">
      <c r="C241" s="341"/>
      <c r="F241" s="341"/>
      <c r="H241" s="146"/>
      <c r="I241" s="341"/>
    </row>
    <row r="242">
      <c r="C242" s="341"/>
      <c r="F242" s="341"/>
      <c r="H242" s="146"/>
      <c r="I242" s="341"/>
    </row>
    <row r="243">
      <c r="C243" s="341"/>
      <c r="F243" s="341"/>
      <c r="H243" s="146"/>
      <c r="I243" s="341"/>
    </row>
    <row r="244">
      <c r="C244" s="341"/>
      <c r="F244" s="341"/>
      <c r="H244" s="146"/>
      <c r="I244" s="341"/>
    </row>
    <row r="245">
      <c r="C245" s="341"/>
      <c r="F245" s="341"/>
      <c r="H245" s="146"/>
      <c r="I245" s="341"/>
    </row>
    <row r="246">
      <c r="C246" s="341"/>
      <c r="F246" s="341"/>
      <c r="H246" s="146"/>
      <c r="I246" s="341"/>
    </row>
    <row r="247">
      <c r="C247" s="341"/>
      <c r="F247" s="341"/>
      <c r="H247" s="146"/>
      <c r="I247" s="341"/>
    </row>
    <row r="248">
      <c r="C248" s="341"/>
      <c r="F248" s="341"/>
      <c r="H248" s="146"/>
      <c r="I248" s="341"/>
    </row>
    <row r="249">
      <c r="C249" s="341"/>
      <c r="F249" s="341"/>
      <c r="H249" s="146"/>
      <c r="I249" s="341"/>
    </row>
    <row r="250">
      <c r="C250" s="341"/>
      <c r="F250" s="341"/>
      <c r="H250" s="146"/>
      <c r="I250" s="341"/>
    </row>
    <row r="251">
      <c r="C251" s="341"/>
      <c r="F251" s="341"/>
      <c r="H251" s="146"/>
      <c r="I251" s="341"/>
    </row>
    <row r="252">
      <c r="C252" s="341"/>
      <c r="F252" s="341"/>
      <c r="H252" s="146"/>
      <c r="I252" s="341"/>
    </row>
    <row r="253">
      <c r="C253" s="341"/>
      <c r="F253" s="341"/>
      <c r="H253" s="146"/>
      <c r="I253" s="341"/>
    </row>
    <row r="254">
      <c r="C254" s="341"/>
      <c r="F254" s="341"/>
      <c r="H254" s="146"/>
      <c r="I254" s="341"/>
    </row>
    <row r="255">
      <c r="C255" s="341"/>
      <c r="F255" s="341"/>
      <c r="H255" s="146"/>
      <c r="I255" s="341"/>
    </row>
    <row r="256">
      <c r="C256" s="341"/>
      <c r="F256" s="341"/>
      <c r="H256" s="146"/>
      <c r="I256" s="341"/>
    </row>
    <row r="257">
      <c r="C257" s="341"/>
      <c r="F257" s="341"/>
      <c r="H257" s="146"/>
      <c r="I257" s="341"/>
    </row>
    <row r="258">
      <c r="C258" s="341"/>
      <c r="F258" s="341"/>
      <c r="H258" s="146"/>
      <c r="I258" s="341"/>
    </row>
    <row r="259">
      <c r="C259" s="341"/>
      <c r="F259" s="341"/>
      <c r="H259" s="146"/>
      <c r="I259" s="341"/>
    </row>
    <row r="260">
      <c r="C260" s="341"/>
      <c r="F260" s="341"/>
      <c r="H260" s="146"/>
      <c r="I260" s="341"/>
    </row>
    <row r="261">
      <c r="C261" s="341"/>
      <c r="F261" s="341"/>
      <c r="H261" s="146"/>
      <c r="I261" s="341"/>
    </row>
    <row r="262">
      <c r="C262" s="341"/>
      <c r="F262" s="341"/>
      <c r="H262" s="146"/>
      <c r="I262" s="341"/>
    </row>
    <row r="263">
      <c r="C263" s="341"/>
      <c r="F263" s="341"/>
      <c r="H263" s="146"/>
      <c r="I263" s="341"/>
    </row>
    <row r="264">
      <c r="C264" s="341"/>
      <c r="F264" s="341"/>
      <c r="H264" s="146"/>
      <c r="I264" s="341"/>
    </row>
    <row r="265">
      <c r="C265" s="341"/>
      <c r="F265" s="341"/>
      <c r="H265" s="146"/>
      <c r="I265" s="341"/>
    </row>
    <row r="266">
      <c r="C266" s="341"/>
      <c r="F266" s="341"/>
      <c r="H266" s="146"/>
      <c r="I266" s="341"/>
    </row>
    <row r="267">
      <c r="C267" s="341"/>
      <c r="F267" s="341"/>
      <c r="H267" s="146"/>
      <c r="I267" s="341"/>
    </row>
    <row r="268">
      <c r="C268" s="341"/>
      <c r="F268" s="341"/>
      <c r="H268" s="146"/>
      <c r="I268" s="341"/>
    </row>
    <row r="269">
      <c r="C269" s="341"/>
      <c r="F269" s="341"/>
      <c r="H269" s="146"/>
      <c r="I269" s="341"/>
    </row>
    <row r="270">
      <c r="C270" s="341"/>
      <c r="F270" s="341"/>
      <c r="H270" s="146"/>
      <c r="I270" s="341"/>
    </row>
    <row r="271">
      <c r="C271" s="341"/>
      <c r="F271" s="341"/>
      <c r="H271" s="146"/>
      <c r="I271" s="341"/>
    </row>
    <row r="272">
      <c r="C272" s="341"/>
      <c r="F272" s="341"/>
      <c r="H272" s="146"/>
      <c r="I272" s="341"/>
    </row>
    <row r="273">
      <c r="C273" s="341"/>
      <c r="F273" s="341"/>
      <c r="H273" s="146"/>
      <c r="I273" s="341"/>
    </row>
    <row r="274">
      <c r="C274" s="341"/>
      <c r="F274" s="341"/>
      <c r="H274" s="146"/>
      <c r="I274" s="341"/>
    </row>
    <row r="275">
      <c r="C275" s="341"/>
      <c r="F275" s="341"/>
      <c r="H275" s="146"/>
      <c r="I275" s="341"/>
    </row>
    <row r="276">
      <c r="C276" s="341"/>
      <c r="F276" s="341"/>
      <c r="H276" s="146"/>
      <c r="I276" s="341"/>
    </row>
    <row r="277">
      <c r="C277" s="341"/>
      <c r="F277" s="341"/>
      <c r="H277" s="146"/>
      <c r="I277" s="341"/>
    </row>
    <row r="278">
      <c r="C278" s="341"/>
      <c r="F278" s="341"/>
      <c r="H278" s="146"/>
      <c r="I278" s="341"/>
    </row>
    <row r="279">
      <c r="C279" s="341"/>
      <c r="F279" s="341"/>
      <c r="H279" s="146"/>
      <c r="I279" s="341"/>
    </row>
    <row r="280">
      <c r="C280" s="341"/>
      <c r="F280" s="341"/>
      <c r="H280" s="146"/>
      <c r="I280" s="341"/>
    </row>
    <row r="281">
      <c r="C281" s="341"/>
      <c r="F281" s="341"/>
      <c r="H281" s="146"/>
      <c r="I281" s="341"/>
    </row>
    <row r="282">
      <c r="C282" s="341"/>
      <c r="F282" s="341"/>
      <c r="H282" s="146"/>
      <c r="I282" s="341"/>
    </row>
    <row r="283">
      <c r="C283" s="341"/>
      <c r="F283" s="341"/>
      <c r="H283" s="146"/>
      <c r="I283" s="341"/>
    </row>
    <row r="284">
      <c r="C284" s="341"/>
      <c r="F284" s="341"/>
      <c r="H284" s="146"/>
      <c r="I284" s="341"/>
    </row>
    <row r="285">
      <c r="C285" s="341"/>
      <c r="F285" s="341"/>
      <c r="H285" s="146"/>
      <c r="I285" s="341"/>
    </row>
    <row r="286">
      <c r="C286" s="341"/>
      <c r="F286" s="341"/>
      <c r="H286" s="146"/>
      <c r="I286" s="341"/>
    </row>
    <row r="287">
      <c r="C287" s="341"/>
      <c r="F287" s="341"/>
      <c r="H287" s="146"/>
      <c r="I287" s="341"/>
    </row>
    <row r="288">
      <c r="C288" s="341"/>
      <c r="F288" s="341"/>
      <c r="H288" s="146"/>
      <c r="I288" s="341"/>
    </row>
    <row r="289">
      <c r="C289" s="341"/>
      <c r="F289" s="341"/>
      <c r="H289" s="146"/>
      <c r="I289" s="341"/>
    </row>
    <row r="290">
      <c r="C290" s="341"/>
      <c r="F290" s="341"/>
      <c r="H290" s="146"/>
      <c r="I290" s="341"/>
    </row>
    <row r="291">
      <c r="C291" s="341"/>
      <c r="F291" s="341"/>
      <c r="H291" s="146"/>
      <c r="I291" s="341"/>
    </row>
    <row r="292">
      <c r="C292" s="341"/>
      <c r="F292" s="341"/>
      <c r="H292" s="146"/>
      <c r="I292" s="341"/>
    </row>
    <row r="293">
      <c r="C293" s="341"/>
      <c r="F293" s="341"/>
      <c r="H293" s="146"/>
      <c r="I293" s="341"/>
    </row>
    <row r="294">
      <c r="C294" s="341"/>
      <c r="F294" s="341"/>
      <c r="H294" s="146"/>
      <c r="I294" s="341"/>
    </row>
    <row r="295">
      <c r="C295" s="341"/>
      <c r="F295" s="341"/>
      <c r="H295" s="146"/>
      <c r="I295" s="341"/>
    </row>
    <row r="296">
      <c r="C296" s="341"/>
      <c r="F296" s="341"/>
      <c r="H296" s="146"/>
      <c r="I296" s="341"/>
    </row>
    <row r="297">
      <c r="C297" s="341"/>
      <c r="F297" s="341"/>
      <c r="H297" s="146"/>
      <c r="I297" s="341"/>
    </row>
    <row r="298">
      <c r="C298" s="341"/>
      <c r="F298" s="341"/>
      <c r="H298" s="146"/>
      <c r="I298" s="341"/>
    </row>
    <row r="299">
      <c r="C299" s="341"/>
      <c r="F299" s="341"/>
      <c r="H299" s="146"/>
      <c r="I299" s="341"/>
    </row>
    <row r="300">
      <c r="C300" s="341"/>
      <c r="F300" s="341"/>
      <c r="H300" s="146"/>
      <c r="I300" s="341"/>
    </row>
    <row r="301">
      <c r="C301" s="341"/>
      <c r="F301" s="341"/>
      <c r="H301" s="146"/>
      <c r="I301" s="341"/>
    </row>
    <row r="302">
      <c r="C302" s="341"/>
      <c r="F302" s="341"/>
      <c r="H302" s="146"/>
      <c r="I302" s="341"/>
    </row>
    <row r="303">
      <c r="C303" s="341"/>
      <c r="F303" s="341"/>
      <c r="H303" s="146"/>
      <c r="I303" s="341"/>
    </row>
    <row r="304">
      <c r="C304" s="341"/>
      <c r="F304" s="341"/>
      <c r="H304" s="146"/>
      <c r="I304" s="341"/>
    </row>
    <row r="305">
      <c r="C305" s="341"/>
      <c r="F305" s="341"/>
      <c r="H305" s="146"/>
      <c r="I305" s="341"/>
    </row>
    <row r="306">
      <c r="C306" s="341"/>
      <c r="F306" s="341"/>
      <c r="H306" s="146"/>
      <c r="I306" s="341"/>
    </row>
    <row r="307">
      <c r="C307" s="341"/>
      <c r="F307" s="341"/>
      <c r="H307" s="146"/>
      <c r="I307" s="341"/>
    </row>
    <row r="308">
      <c r="C308" s="341"/>
      <c r="F308" s="341"/>
      <c r="H308" s="146"/>
      <c r="I308" s="341"/>
    </row>
    <row r="309">
      <c r="C309" s="341"/>
      <c r="F309" s="341"/>
      <c r="H309" s="146"/>
      <c r="I309" s="341"/>
    </row>
    <row r="310">
      <c r="C310" s="341"/>
      <c r="F310" s="341"/>
      <c r="H310" s="146"/>
      <c r="I310" s="341"/>
    </row>
    <row r="311">
      <c r="C311" s="341"/>
      <c r="F311" s="341"/>
      <c r="H311" s="146"/>
      <c r="I311" s="341"/>
    </row>
    <row r="312">
      <c r="C312" s="341"/>
      <c r="F312" s="341"/>
      <c r="H312" s="146"/>
      <c r="I312" s="341"/>
    </row>
    <row r="313">
      <c r="C313" s="341"/>
      <c r="F313" s="341"/>
      <c r="H313" s="146"/>
      <c r="I313" s="341"/>
    </row>
    <row r="314">
      <c r="C314" s="341"/>
      <c r="F314" s="341"/>
      <c r="H314" s="146"/>
      <c r="I314" s="341"/>
    </row>
    <row r="315">
      <c r="C315" s="341"/>
      <c r="F315" s="341"/>
      <c r="H315" s="146"/>
      <c r="I315" s="341"/>
    </row>
    <row r="316">
      <c r="C316" s="341"/>
      <c r="F316" s="341"/>
      <c r="H316" s="146"/>
      <c r="I316" s="341"/>
    </row>
    <row r="317">
      <c r="C317" s="341"/>
      <c r="F317" s="341"/>
      <c r="H317" s="146"/>
      <c r="I317" s="341"/>
    </row>
    <row r="318">
      <c r="C318" s="341"/>
      <c r="F318" s="341"/>
      <c r="H318" s="146"/>
      <c r="I318" s="341"/>
    </row>
    <row r="319">
      <c r="C319" s="341"/>
      <c r="F319" s="341"/>
      <c r="H319" s="146"/>
      <c r="I319" s="341"/>
    </row>
    <row r="320">
      <c r="C320" s="341"/>
      <c r="F320" s="341"/>
      <c r="H320" s="146"/>
      <c r="I320" s="341"/>
    </row>
    <row r="321">
      <c r="C321" s="341"/>
      <c r="F321" s="341"/>
      <c r="H321" s="146"/>
      <c r="I321" s="341"/>
    </row>
    <row r="322">
      <c r="C322" s="341"/>
      <c r="F322" s="341"/>
      <c r="H322" s="146"/>
      <c r="I322" s="341"/>
    </row>
    <row r="323">
      <c r="C323" s="341"/>
      <c r="F323" s="341"/>
      <c r="H323" s="146"/>
      <c r="I323" s="341"/>
    </row>
    <row r="324">
      <c r="C324" s="341"/>
      <c r="F324" s="341"/>
      <c r="H324" s="146"/>
      <c r="I324" s="341"/>
    </row>
    <row r="325">
      <c r="C325" s="341"/>
      <c r="F325" s="341"/>
      <c r="H325" s="146"/>
      <c r="I325" s="341"/>
    </row>
    <row r="326">
      <c r="C326" s="341"/>
      <c r="F326" s="341"/>
      <c r="H326" s="146"/>
      <c r="I326" s="341"/>
    </row>
    <row r="327">
      <c r="C327" s="341"/>
      <c r="F327" s="341"/>
      <c r="H327" s="146"/>
      <c r="I327" s="341"/>
    </row>
    <row r="328">
      <c r="C328" s="341"/>
      <c r="F328" s="341"/>
      <c r="H328" s="146"/>
      <c r="I328" s="341"/>
    </row>
    <row r="329">
      <c r="C329" s="341"/>
      <c r="F329" s="341"/>
      <c r="H329" s="146"/>
      <c r="I329" s="341"/>
    </row>
    <row r="330">
      <c r="C330" s="341"/>
      <c r="F330" s="341"/>
      <c r="H330" s="146"/>
      <c r="I330" s="341"/>
    </row>
    <row r="331">
      <c r="C331" s="341"/>
      <c r="F331" s="341"/>
      <c r="H331" s="146"/>
      <c r="I331" s="341"/>
    </row>
    <row r="332">
      <c r="C332" s="341"/>
      <c r="F332" s="341"/>
      <c r="H332" s="146"/>
      <c r="I332" s="341"/>
    </row>
    <row r="333">
      <c r="C333" s="341"/>
      <c r="F333" s="341"/>
      <c r="H333" s="146"/>
      <c r="I333" s="341"/>
    </row>
    <row r="334">
      <c r="C334" s="341"/>
      <c r="F334" s="341"/>
      <c r="H334" s="146"/>
      <c r="I334" s="341"/>
    </row>
    <row r="335">
      <c r="C335" s="341"/>
      <c r="F335" s="341"/>
      <c r="H335" s="146"/>
      <c r="I335" s="341"/>
    </row>
    <row r="336">
      <c r="C336" s="341"/>
      <c r="F336" s="341"/>
      <c r="H336" s="146"/>
      <c r="I336" s="341"/>
    </row>
    <row r="337">
      <c r="C337" s="341"/>
      <c r="F337" s="341"/>
      <c r="H337" s="146"/>
      <c r="I337" s="341"/>
    </row>
    <row r="338">
      <c r="C338" s="341"/>
      <c r="F338" s="341"/>
      <c r="H338" s="146"/>
      <c r="I338" s="341"/>
    </row>
    <row r="339">
      <c r="C339" s="341"/>
      <c r="F339" s="341"/>
      <c r="H339" s="146"/>
      <c r="I339" s="341"/>
    </row>
    <row r="340">
      <c r="C340" s="341"/>
      <c r="F340" s="341"/>
      <c r="H340" s="146"/>
      <c r="I340" s="341"/>
    </row>
    <row r="341">
      <c r="C341" s="341"/>
      <c r="F341" s="341"/>
      <c r="H341" s="146"/>
      <c r="I341" s="341"/>
    </row>
    <row r="342">
      <c r="C342" s="341"/>
      <c r="F342" s="341"/>
      <c r="H342" s="146"/>
      <c r="I342" s="341"/>
    </row>
    <row r="343">
      <c r="C343" s="341"/>
      <c r="F343" s="341"/>
      <c r="H343" s="146"/>
      <c r="I343" s="341"/>
    </row>
    <row r="344">
      <c r="C344" s="341"/>
      <c r="F344" s="341"/>
      <c r="H344" s="146"/>
      <c r="I344" s="341"/>
    </row>
    <row r="345">
      <c r="C345" s="341"/>
      <c r="F345" s="341"/>
      <c r="H345" s="146"/>
      <c r="I345" s="341"/>
    </row>
    <row r="346">
      <c r="C346" s="341"/>
      <c r="F346" s="341"/>
      <c r="H346" s="146"/>
      <c r="I346" s="341"/>
    </row>
    <row r="347">
      <c r="C347" s="341"/>
      <c r="F347" s="341"/>
      <c r="H347" s="146"/>
      <c r="I347" s="341"/>
    </row>
    <row r="348">
      <c r="C348" s="341"/>
      <c r="F348" s="341"/>
      <c r="H348" s="146"/>
      <c r="I348" s="341"/>
    </row>
    <row r="349">
      <c r="C349" s="341"/>
      <c r="F349" s="341"/>
      <c r="H349" s="146"/>
      <c r="I349" s="341"/>
    </row>
    <row r="350">
      <c r="C350" s="341"/>
      <c r="F350" s="341"/>
      <c r="H350" s="146"/>
      <c r="I350" s="341"/>
    </row>
    <row r="351">
      <c r="C351" s="341"/>
      <c r="F351" s="341"/>
      <c r="H351" s="146"/>
      <c r="I351" s="341"/>
    </row>
    <row r="352">
      <c r="C352" s="341"/>
      <c r="F352" s="341"/>
      <c r="H352" s="146"/>
      <c r="I352" s="341"/>
    </row>
    <row r="353">
      <c r="C353" s="341"/>
      <c r="F353" s="341"/>
      <c r="H353" s="146"/>
      <c r="I353" s="341"/>
    </row>
    <row r="354">
      <c r="C354" s="341"/>
      <c r="F354" s="341"/>
      <c r="H354" s="146"/>
      <c r="I354" s="341"/>
    </row>
    <row r="355">
      <c r="C355" s="341"/>
      <c r="F355" s="341"/>
      <c r="H355" s="146"/>
      <c r="I355" s="341"/>
    </row>
    <row r="356">
      <c r="C356" s="341"/>
      <c r="F356" s="341"/>
      <c r="H356" s="146"/>
      <c r="I356" s="341"/>
    </row>
    <row r="357">
      <c r="C357" s="341"/>
      <c r="F357" s="341"/>
      <c r="H357" s="146"/>
      <c r="I357" s="341"/>
    </row>
    <row r="358">
      <c r="C358" s="341"/>
      <c r="F358" s="341"/>
      <c r="H358" s="146"/>
      <c r="I358" s="341"/>
    </row>
    <row r="359">
      <c r="C359" s="341"/>
      <c r="F359" s="341"/>
      <c r="H359" s="146"/>
      <c r="I359" s="341"/>
    </row>
    <row r="360">
      <c r="C360" s="341"/>
      <c r="F360" s="341"/>
      <c r="H360" s="146"/>
      <c r="I360" s="341"/>
    </row>
    <row r="361">
      <c r="C361" s="341"/>
      <c r="F361" s="341"/>
      <c r="H361" s="146"/>
      <c r="I361" s="341"/>
    </row>
    <row r="362">
      <c r="C362" s="341"/>
      <c r="F362" s="341"/>
      <c r="H362" s="146"/>
      <c r="I362" s="341"/>
    </row>
    <row r="363">
      <c r="C363" s="341"/>
      <c r="F363" s="341"/>
      <c r="H363" s="146"/>
      <c r="I363" s="341"/>
    </row>
    <row r="364">
      <c r="C364" s="341"/>
      <c r="F364" s="341"/>
      <c r="H364" s="146"/>
      <c r="I364" s="341"/>
    </row>
    <row r="365">
      <c r="C365" s="341"/>
      <c r="F365" s="341"/>
      <c r="H365" s="146"/>
      <c r="I365" s="341"/>
    </row>
    <row r="366">
      <c r="C366" s="341"/>
      <c r="F366" s="341"/>
      <c r="H366" s="146"/>
      <c r="I366" s="341"/>
    </row>
    <row r="367">
      <c r="C367" s="341"/>
      <c r="F367" s="341"/>
      <c r="H367" s="146"/>
      <c r="I367" s="341"/>
    </row>
    <row r="368">
      <c r="C368" s="341"/>
      <c r="F368" s="341"/>
      <c r="H368" s="146"/>
      <c r="I368" s="341"/>
    </row>
    <row r="369">
      <c r="C369" s="341"/>
      <c r="F369" s="341"/>
      <c r="H369" s="146"/>
      <c r="I369" s="341"/>
    </row>
    <row r="370">
      <c r="C370" s="341"/>
      <c r="F370" s="341"/>
      <c r="H370" s="146"/>
      <c r="I370" s="341"/>
    </row>
    <row r="371">
      <c r="C371" s="341"/>
      <c r="F371" s="341"/>
      <c r="H371" s="146"/>
      <c r="I371" s="341"/>
    </row>
    <row r="372">
      <c r="C372" s="341"/>
      <c r="F372" s="341"/>
      <c r="H372" s="146"/>
      <c r="I372" s="341"/>
    </row>
    <row r="373">
      <c r="C373" s="341"/>
      <c r="F373" s="341"/>
      <c r="H373" s="146"/>
      <c r="I373" s="341"/>
    </row>
    <row r="374">
      <c r="C374" s="341"/>
      <c r="F374" s="341"/>
      <c r="H374" s="146"/>
      <c r="I374" s="341"/>
    </row>
    <row r="375">
      <c r="C375" s="341"/>
      <c r="F375" s="341"/>
      <c r="H375" s="146"/>
      <c r="I375" s="341"/>
    </row>
    <row r="376">
      <c r="C376" s="341"/>
      <c r="F376" s="341"/>
      <c r="H376" s="146"/>
      <c r="I376" s="341"/>
    </row>
    <row r="377">
      <c r="C377" s="341"/>
      <c r="F377" s="341"/>
      <c r="H377" s="146"/>
      <c r="I377" s="341"/>
    </row>
    <row r="378">
      <c r="C378" s="341"/>
      <c r="F378" s="341"/>
      <c r="H378" s="146"/>
      <c r="I378" s="341"/>
    </row>
    <row r="379">
      <c r="C379" s="341"/>
      <c r="F379" s="341"/>
      <c r="H379" s="146"/>
      <c r="I379" s="341"/>
    </row>
    <row r="380">
      <c r="C380" s="341"/>
      <c r="F380" s="341"/>
      <c r="H380" s="146"/>
      <c r="I380" s="341"/>
    </row>
    <row r="381">
      <c r="C381" s="341"/>
      <c r="F381" s="341"/>
      <c r="H381" s="146"/>
      <c r="I381" s="341"/>
    </row>
    <row r="382">
      <c r="C382" s="341"/>
      <c r="F382" s="341"/>
      <c r="H382" s="146"/>
      <c r="I382" s="341"/>
    </row>
    <row r="383">
      <c r="C383" s="341"/>
      <c r="F383" s="341"/>
      <c r="H383" s="146"/>
      <c r="I383" s="341"/>
    </row>
    <row r="384">
      <c r="C384" s="341"/>
      <c r="F384" s="341"/>
      <c r="H384" s="146"/>
      <c r="I384" s="341"/>
    </row>
    <row r="385">
      <c r="C385" s="341"/>
      <c r="F385" s="341"/>
      <c r="H385" s="146"/>
      <c r="I385" s="341"/>
    </row>
    <row r="386">
      <c r="C386" s="341"/>
      <c r="F386" s="341"/>
      <c r="H386" s="146"/>
      <c r="I386" s="341"/>
    </row>
    <row r="387">
      <c r="C387" s="341"/>
      <c r="F387" s="341"/>
      <c r="H387" s="146"/>
      <c r="I387" s="341"/>
    </row>
    <row r="388">
      <c r="C388" s="341"/>
      <c r="F388" s="341"/>
      <c r="H388" s="146"/>
      <c r="I388" s="341"/>
    </row>
    <row r="389">
      <c r="C389" s="341"/>
      <c r="F389" s="341"/>
      <c r="H389" s="146"/>
      <c r="I389" s="341"/>
    </row>
    <row r="390">
      <c r="C390" s="341"/>
      <c r="F390" s="341"/>
      <c r="H390" s="146"/>
      <c r="I390" s="341"/>
    </row>
    <row r="391">
      <c r="C391" s="341"/>
      <c r="F391" s="341"/>
      <c r="H391" s="146"/>
      <c r="I391" s="341"/>
    </row>
    <row r="392">
      <c r="C392" s="341"/>
      <c r="F392" s="341"/>
      <c r="H392" s="146"/>
      <c r="I392" s="341"/>
    </row>
    <row r="393">
      <c r="C393" s="341"/>
      <c r="F393" s="341"/>
      <c r="H393" s="146"/>
      <c r="I393" s="341"/>
    </row>
    <row r="394">
      <c r="C394" s="341"/>
      <c r="F394" s="341"/>
      <c r="H394" s="146"/>
      <c r="I394" s="341"/>
    </row>
    <row r="395">
      <c r="C395" s="341"/>
      <c r="F395" s="341"/>
      <c r="H395" s="146"/>
      <c r="I395" s="341"/>
    </row>
    <row r="396">
      <c r="C396" s="341"/>
      <c r="F396" s="341"/>
      <c r="H396" s="146"/>
      <c r="I396" s="341"/>
    </row>
    <row r="397">
      <c r="C397" s="341"/>
      <c r="F397" s="341"/>
      <c r="H397" s="146"/>
      <c r="I397" s="341"/>
    </row>
    <row r="398">
      <c r="C398" s="341"/>
      <c r="F398" s="341"/>
      <c r="H398" s="146"/>
      <c r="I398" s="341"/>
    </row>
    <row r="399">
      <c r="C399" s="341"/>
      <c r="F399" s="341"/>
      <c r="H399" s="146"/>
      <c r="I399" s="341"/>
    </row>
    <row r="400">
      <c r="C400" s="341"/>
      <c r="F400" s="341"/>
      <c r="H400" s="146"/>
      <c r="I400" s="341"/>
    </row>
    <row r="401">
      <c r="C401" s="341"/>
      <c r="F401" s="341"/>
      <c r="H401" s="146"/>
      <c r="I401" s="341"/>
    </row>
    <row r="402">
      <c r="C402" s="341"/>
      <c r="F402" s="341"/>
      <c r="H402" s="146"/>
      <c r="I402" s="341"/>
    </row>
    <row r="403">
      <c r="C403" s="341"/>
      <c r="F403" s="341"/>
      <c r="H403" s="146"/>
      <c r="I403" s="341"/>
    </row>
    <row r="404">
      <c r="C404" s="341"/>
      <c r="F404" s="341"/>
      <c r="H404" s="146"/>
      <c r="I404" s="341"/>
    </row>
    <row r="405">
      <c r="C405" s="341"/>
      <c r="F405" s="341"/>
      <c r="H405" s="146"/>
      <c r="I405" s="341"/>
    </row>
    <row r="406">
      <c r="C406" s="341"/>
      <c r="F406" s="341"/>
      <c r="H406" s="146"/>
      <c r="I406" s="341"/>
    </row>
    <row r="407">
      <c r="C407" s="341"/>
      <c r="F407" s="341"/>
      <c r="H407" s="146"/>
      <c r="I407" s="341"/>
    </row>
    <row r="408">
      <c r="C408" s="341"/>
      <c r="F408" s="341"/>
      <c r="H408" s="146"/>
      <c r="I408" s="341"/>
    </row>
    <row r="409">
      <c r="C409" s="341"/>
      <c r="F409" s="341"/>
      <c r="H409" s="146"/>
      <c r="I409" s="341"/>
    </row>
    <row r="410">
      <c r="C410" s="341"/>
      <c r="F410" s="341"/>
      <c r="H410" s="146"/>
      <c r="I410" s="341"/>
    </row>
    <row r="411">
      <c r="C411" s="341"/>
      <c r="F411" s="341"/>
      <c r="H411" s="146"/>
      <c r="I411" s="341"/>
    </row>
    <row r="412">
      <c r="C412" s="341"/>
      <c r="F412" s="341"/>
      <c r="H412" s="146"/>
      <c r="I412" s="341"/>
    </row>
    <row r="413">
      <c r="C413" s="341"/>
      <c r="F413" s="341"/>
      <c r="H413" s="146"/>
      <c r="I413" s="341"/>
    </row>
    <row r="414">
      <c r="C414" s="341"/>
      <c r="F414" s="341"/>
      <c r="H414" s="146"/>
      <c r="I414" s="341"/>
    </row>
    <row r="415">
      <c r="C415" s="341"/>
      <c r="F415" s="341"/>
      <c r="H415" s="146"/>
      <c r="I415" s="341"/>
    </row>
    <row r="416">
      <c r="C416" s="341"/>
      <c r="F416" s="341"/>
      <c r="H416" s="146"/>
      <c r="I416" s="341"/>
    </row>
    <row r="417">
      <c r="C417" s="341"/>
      <c r="F417" s="341"/>
      <c r="H417" s="146"/>
      <c r="I417" s="341"/>
    </row>
    <row r="418">
      <c r="C418" s="341"/>
      <c r="F418" s="341"/>
      <c r="H418" s="146"/>
      <c r="I418" s="341"/>
    </row>
    <row r="419">
      <c r="C419" s="341"/>
      <c r="F419" s="341"/>
      <c r="H419" s="146"/>
      <c r="I419" s="341"/>
    </row>
    <row r="420">
      <c r="C420" s="341"/>
      <c r="F420" s="341"/>
      <c r="H420" s="146"/>
      <c r="I420" s="341"/>
    </row>
    <row r="421">
      <c r="C421" s="341"/>
      <c r="F421" s="341"/>
      <c r="H421" s="146"/>
      <c r="I421" s="341"/>
    </row>
    <row r="422">
      <c r="C422" s="341"/>
      <c r="F422" s="341"/>
      <c r="H422" s="146"/>
      <c r="I422" s="341"/>
    </row>
    <row r="423">
      <c r="C423" s="341"/>
      <c r="F423" s="341"/>
      <c r="H423" s="146"/>
      <c r="I423" s="341"/>
    </row>
    <row r="424">
      <c r="C424" s="341"/>
      <c r="F424" s="341"/>
      <c r="H424" s="146"/>
      <c r="I424" s="341"/>
    </row>
    <row r="425">
      <c r="C425" s="341"/>
      <c r="F425" s="341"/>
      <c r="H425" s="146"/>
      <c r="I425" s="341"/>
    </row>
    <row r="426">
      <c r="C426" s="341"/>
      <c r="F426" s="341"/>
      <c r="H426" s="146"/>
      <c r="I426" s="341"/>
    </row>
    <row r="427">
      <c r="C427" s="341"/>
      <c r="F427" s="341"/>
      <c r="H427" s="146"/>
      <c r="I427" s="341"/>
    </row>
    <row r="428">
      <c r="C428" s="341"/>
      <c r="F428" s="341"/>
      <c r="H428" s="146"/>
      <c r="I428" s="341"/>
    </row>
    <row r="429">
      <c r="C429" s="341"/>
      <c r="F429" s="341"/>
      <c r="H429" s="146"/>
      <c r="I429" s="341"/>
    </row>
    <row r="430">
      <c r="C430" s="341"/>
      <c r="F430" s="341"/>
      <c r="H430" s="146"/>
      <c r="I430" s="341"/>
    </row>
    <row r="431">
      <c r="C431" s="341"/>
      <c r="F431" s="341"/>
      <c r="H431" s="146"/>
      <c r="I431" s="341"/>
    </row>
    <row r="432">
      <c r="C432" s="341"/>
      <c r="F432" s="341"/>
      <c r="H432" s="146"/>
      <c r="I432" s="341"/>
    </row>
    <row r="433">
      <c r="C433" s="341"/>
      <c r="F433" s="341"/>
      <c r="H433" s="146"/>
      <c r="I433" s="341"/>
    </row>
    <row r="434">
      <c r="C434" s="341"/>
      <c r="F434" s="341"/>
      <c r="H434" s="146"/>
      <c r="I434" s="341"/>
    </row>
    <row r="435">
      <c r="C435" s="341"/>
      <c r="F435" s="341"/>
      <c r="H435" s="146"/>
      <c r="I435" s="341"/>
    </row>
    <row r="436">
      <c r="C436" s="341"/>
      <c r="F436" s="341"/>
      <c r="H436" s="146"/>
      <c r="I436" s="341"/>
    </row>
    <row r="437">
      <c r="C437" s="341"/>
      <c r="F437" s="341"/>
      <c r="H437" s="146"/>
      <c r="I437" s="341"/>
    </row>
    <row r="438">
      <c r="C438" s="341"/>
      <c r="F438" s="341"/>
      <c r="H438" s="146"/>
      <c r="I438" s="341"/>
    </row>
    <row r="439">
      <c r="C439" s="341"/>
      <c r="F439" s="341"/>
      <c r="H439" s="146"/>
      <c r="I439" s="341"/>
    </row>
    <row r="440">
      <c r="C440" s="341"/>
      <c r="F440" s="341"/>
      <c r="H440" s="146"/>
      <c r="I440" s="341"/>
    </row>
    <row r="441">
      <c r="C441" s="341"/>
      <c r="F441" s="341"/>
      <c r="H441" s="146"/>
      <c r="I441" s="341"/>
    </row>
    <row r="442">
      <c r="C442" s="341"/>
      <c r="F442" s="341"/>
      <c r="H442" s="146"/>
      <c r="I442" s="341"/>
    </row>
    <row r="443">
      <c r="C443" s="341"/>
      <c r="F443" s="341"/>
      <c r="H443" s="146"/>
      <c r="I443" s="341"/>
    </row>
    <row r="444">
      <c r="C444" s="341"/>
      <c r="F444" s="341"/>
      <c r="H444" s="146"/>
      <c r="I444" s="341"/>
    </row>
    <row r="445">
      <c r="C445" s="341"/>
      <c r="F445" s="341"/>
      <c r="H445" s="146"/>
      <c r="I445" s="341"/>
    </row>
    <row r="446">
      <c r="C446" s="341"/>
      <c r="F446" s="341"/>
      <c r="H446" s="146"/>
      <c r="I446" s="341"/>
    </row>
    <row r="447">
      <c r="C447" s="341"/>
      <c r="F447" s="341"/>
      <c r="H447" s="146"/>
      <c r="I447" s="341"/>
    </row>
    <row r="448">
      <c r="C448" s="341"/>
      <c r="F448" s="341"/>
      <c r="H448" s="146"/>
      <c r="I448" s="341"/>
    </row>
    <row r="449">
      <c r="C449" s="341"/>
      <c r="F449" s="341"/>
      <c r="H449" s="146"/>
      <c r="I449" s="341"/>
    </row>
    <row r="450">
      <c r="C450" s="341"/>
      <c r="F450" s="341"/>
      <c r="H450" s="146"/>
      <c r="I450" s="341"/>
    </row>
    <row r="451">
      <c r="C451" s="341"/>
      <c r="F451" s="341"/>
      <c r="H451" s="146"/>
      <c r="I451" s="341"/>
    </row>
    <row r="452">
      <c r="C452" s="341"/>
      <c r="F452" s="341"/>
      <c r="H452" s="146"/>
      <c r="I452" s="341"/>
    </row>
    <row r="453">
      <c r="C453" s="341"/>
      <c r="F453" s="341"/>
      <c r="H453" s="146"/>
      <c r="I453" s="341"/>
    </row>
    <row r="454">
      <c r="C454" s="341"/>
      <c r="F454" s="341"/>
      <c r="H454" s="146"/>
      <c r="I454" s="341"/>
    </row>
    <row r="455">
      <c r="C455" s="341"/>
      <c r="F455" s="341"/>
      <c r="H455" s="146"/>
      <c r="I455" s="341"/>
    </row>
    <row r="456">
      <c r="C456" s="341"/>
      <c r="F456" s="341"/>
      <c r="H456" s="146"/>
      <c r="I456" s="341"/>
    </row>
    <row r="457">
      <c r="C457" s="341"/>
      <c r="F457" s="341"/>
      <c r="H457" s="146"/>
      <c r="I457" s="341"/>
    </row>
    <row r="458">
      <c r="C458" s="341"/>
      <c r="F458" s="341"/>
      <c r="H458" s="146"/>
      <c r="I458" s="341"/>
    </row>
    <row r="459">
      <c r="C459" s="341"/>
      <c r="F459" s="341"/>
      <c r="H459" s="146"/>
      <c r="I459" s="341"/>
    </row>
    <row r="460">
      <c r="C460" s="341"/>
      <c r="F460" s="341"/>
      <c r="H460" s="146"/>
      <c r="I460" s="341"/>
    </row>
    <row r="461">
      <c r="C461" s="341"/>
      <c r="F461" s="341"/>
      <c r="H461" s="146"/>
      <c r="I461" s="341"/>
    </row>
    <row r="462">
      <c r="C462" s="341"/>
      <c r="F462" s="341"/>
      <c r="H462" s="146"/>
      <c r="I462" s="341"/>
    </row>
    <row r="463">
      <c r="C463" s="341"/>
      <c r="F463" s="341"/>
      <c r="H463" s="146"/>
      <c r="I463" s="341"/>
    </row>
    <row r="464">
      <c r="C464" s="341"/>
      <c r="F464" s="341"/>
      <c r="H464" s="146"/>
      <c r="I464" s="341"/>
    </row>
    <row r="465">
      <c r="C465" s="341"/>
      <c r="F465" s="341"/>
      <c r="H465" s="146"/>
      <c r="I465" s="341"/>
    </row>
    <row r="466">
      <c r="C466" s="341"/>
      <c r="F466" s="341"/>
      <c r="H466" s="146"/>
      <c r="I466" s="341"/>
    </row>
    <row r="467">
      <c r="C467" s="341"/>
      <c r="F467" s="341"/>
      <c r="H467" s="146"/>
      <c r="I467" s="341"/>
    </row>
    <row r="468">
      <c r="C468" s="341"/>
      <c r="F468" s="341"/>
      <c r="H468" s="146"/>
      <c r="I468" s="341"/>
    </row>
    <row r="469">
      <c r="C469" s="341"/>
      <c r="F469" s="341"/>
      <c r="H469" s="146"/>
      <c r="I469" s="341"/>
    </row>
    <row r="470">
      <c r="C470" s="341"/>
      <c r="F470" s="341"/>
      <c r="H470" s="146"/>
      <c r="I470" s="341"/>
    </row>
    <row r="471">
      <c r="C471" s="341"/>
      <c r="F471" s="341"/>
      <c r="H471" s="146"/>
      <c r="I471" s="341"/>
    </row>
    <row r="472">
      <c r="C472" s="341"/>
      <c r="F472" s="341"/>
      <c r="H472" s="146"/>
      <c r="I472" s="341"/>
    </row>
    <row r="473">
      <c r="C473" s="341"/>
      <c r="F473" s="341"/>
      <c r="H473" s="146"/>
      <c r="I473" s="341"/>
    </row>
    <row r="474">
      <c r="C474" s="341"/>
      <c r="F474" s="341"/>
      <c r="H474" s="146"/>
      <c r="I474" s="341"/>
    </row>
    <row r="475">
      <c r="C475" s="341"/>
      <c r="F475" s="341"/>
      <c r="H475" s="146"/>
      <c r="I475" s="341"/>
    </row>
    <row r="476">
      <c r="C476" s="341"/>
      <c r="F476" s="341"/>
      <c r="H476" s="146"/>
      <c r="I476" s="341"/>
    </row>
    <row r="477">
      <c r="C477" s="341"/>
      <c r="F477" s="341"/>
      <c r="H477" s="146"/>
      <c r="I477" s="341"/>
    </row>
    <row r="478">
      <c r="C478" s="341"/>
      <c r="F478" s="341"/>
      <c r="H478" s="146"/>
      <c r="I478" s="341"/>
    </row>
    <row r="479">
      <c r="C479" s="341"/>
      <c r="F479" s="341"/>
      <c r="H479" s="146"/>
      <c r="I479" s="341"/>
    </row>
    <row r="480">
      <c r="C480" s="341"/>
      <c r="F480" s="341"/>
      <c r="H480" s="146"/>
      <c r="I480" s="341"/>
    </row>
    <row r="481">
      <c r="C481" s="341"/>
      <c r="F481" s="341"/>
      <c r="H481" s="146"/>
      <c r="I481" s="341"/>
    </row>
    <row r="482">
      <c r="C482" s="341"/>
      <c r="F482" s="341"/>
      <c r="H482" s="146"/>
      <c r="I482" s="341"/>
    </row>
    <row r="483">
      <c r="C483" s="341"/>
      <c r="F483" s="341"/>
      <c r="H483" s="146"/>
      <c r="I483" s="341"/>
    </row>
    <row r="484">
      <c r="C484" s="341"/>
      <c r="F484" s="341"/>
      <c r="H484" s="146"/>
      <c r="I484" s="341"/>
    </row>
    <row r="485">
      <c r="C485" s="341"/>
      <c r="F485" s="341"/>
      <c r="H485" s="146"/>
      <c r="I485" s="341"/>
    </row>
    <row r="486">
      <c r="C486" s="341"/>
      <c r="F486" s="341"/>
      <c r="H486" s="146"/>
      <c r="I486" s="341"/>
    </row>
    <row r="487">
      <c r="C487" s="341"/>
      <c r="F487" s="341"/>
      <c r="H487" s="146"/>
      <c r="I487" s="341"/>
    </row>
    <row r="488">
      <c r="C488" s="341"/>
      <c r="F488" s="341"/>
      <c r="H488" s="146"/>
      <c r="I488" s="341"/>
    </row>
    <row r="489">
      <c r="C489" s="341"/>
      <c r="F489" s="341"/>
      <c r="H489" s="146"/>
      <c r="I489" s="341"/>
    </row>
    <row r="490">
      <c r="C490" s="341"/>
      <c r="F490" s="341"/>
      <c r="H490" s="146"/>
      <c r="I490" s="341"/>
    </row>
    <row r="491">
      <c r="C491" s="341"/>
      <c r="F491" s="341"/>
      <c r="H491" s="146"/>
      <c r="I491" s="341"/>
    </row>
    <row r="492">
      <c r="C492" s="341"/>
      <c r="F492" s="341"/>
      <c r="H492" s="146"/>
      <c r="I492" s="341"/>
    </row>
    <row r="493">
      <c r="C493" s="341"/>
      <c r="F493" s="341"/>
      <c r="H493" s="146"/>
      <c r="I493" s="341"/>
    </row>
    <row r="494">
      <c r="C494" s="341"/>
      <c r="F494" s="341"/>
      <c r="H494" s="146"/>
      <c r="I494" s="341"/>
    </row>
    <row r="495">
      <c r="C495" s="341"/>
      <c r="F495" s="341"/>
      <c r="H495" s="146"/>
      <c r="I495" s="341"/>
    </row>
    <row r="496">
      <c r="C496" s="341"/>
      <c r="F496" s="341"/>
      <c r="H496" s="146"/>
      <c r="I496" s="341"/>
    </row>
    <row r="497">
      <c r="C497" s="341"/>
      <c r="F497" s="341"/>
      <c r="H497" s="146"/>
      <c r="I497" s="341"/>
    </row>
    <row r="498">
      <c r="C498" s="341"/>
      <c r="F498" s="341"/>
      <c r="H498" s="146"/>
      <c r="I498" s="341"/>
    </row>
    <row r="499">
      <c r="C499" s="341"/>
      <c r="F499" s="341"/>
      <c r="H499" s="146"/>
      <c r="I499" s="341"/>
    </row>
    <row r="500">
      <c r="C500" s="341"/>
      <c r="F500" s="341"/>
      <c r="H500" s="146"/>
      <c r="I500" s="341"/>
    </row>
    <row r="501">
      <c r="C501" s="341"/>
      <c r="F501" s="341"/>
      <c r="H501" s="146"/>
      <c r="I501" s="341"/>
    </row>
    <row r="502">
      <c r="C502" s="341"/>
      <c r="F502" s="341"/>
      <c r="H502" s="146"/>
      <c r="I502" s="341"/>
    </row>
    <row r="503">
      <c r="C503" s="341"/>
      <c r="F503" s="341"/>
      <c r="H503" s="146"/>
      <c r="I503" s="341"/>
    </row>
    <row r="504">
      <c r="C504" s="341"/>
      <c r="F504" s="341"/>
      <c r="H504" s="146"/>
      <c r="I504" s="341"/>
    </row>
    <row r="505">
      <c r="C505" s="341"/>
      <c r="F505" s="341"/>
      <c r="H505" s="146"/>
      <c r="I505" s="341"/>
    </row>
    <row r="506">
      <c r="C506" s="341"/>
      <c r="F506" s="341"/>
      <c r="H506" s="146"/>
      <c r="I506" s="341"/>
    </row>
    <row r="507">
      <c r="C507" s="341"/>
      <c r="F507" s="341"/>
      <c r="H507" s="146"/>
      <c r="I507" s="341"/>
    </row>
    <row r="508">
      <c r="C508" s="341"/>
      <c r="F508" s="341"/>
      <c r="H508" s="146"/>
      <c r="I508" s="341"/>
    </row>
    <row r="509">
      <c r="C509" s="341"/>
      <c r="F509" s="341"/>
      <c r="H509" s="146"/>
      <c r="I509" s="341"/>
    </row>
    <row r="510">
      <c r="C510" s="341"/>
      <c r="F510" s="341"/>
      <c r="H510" s="146"/>
      <c r="I510" s="341"/>
    </row>
    <row r="511">
      <c r="C511" s="341"/>
      <c r="F511" s="341"/>
      <c r="H511" s="146"/>
      <c r="I511" s="341"/>
    </row>
    <row r="512">
      <c r="C512" s="341"/>
      <c r="F512" s="341"/>
      <c r="H512" s="146"/>
      <c r="I512" s="341"/>
    </row>
    <row r="513">
      <c r="C513" s="341"/>
      <c r="F513" s="341"/>
      <c r="H513" s="146"/>
      <c r="I513" s="341"/>
    </row>
    <row r="514">
      <c r="C514" s="341"/>
      <c r="F514" s="341"/>
      <c r="H514" s="146"/>
      <c r="I514" s="341"/>
    </row>
    <row r="515">
      <c r="C515" s="341"/>
      <c r="F515" s="341"/>
      <c r="H515" s="146"/>
      <c r="I515" s="341"/>
    </row>
    <row r="516">
      <c r="C516" s="341"/>
      <c r="F516" s="341"/>
      <c r="H516" s="146"/>
      <c r="I516" s="341"/>
    </row>
    <row r="517">
      <c r="C517" s="341"/>
      <c r="F517" s="341"/>
      <c r="H517" s="146"/>
      <c r="I517" s="341"/>
    </row>
    <row r="518">
      <c r="C518" s="341"/>
      <c r="F518" s="341"/>
      <c r="H518" s="146"/>
      <c r="I518" s="341"/>
    </row>
    <row r="519">
      <c r="C519" s="341"/>
      <c r="F519" s="341"/>
      <c r="H519" s="146"/>
      <c r="I519" s="341"/>
    </row>
    <row r="520">
      <c r="C520" s="341"/>
      <c r="F520" s="341"/>
      <c r="H520" s="146"/>
      <c r="I520" s="341"/>
    </row>
    <row r="521">
      <c r="C521" s="341"/>
      <c r="F521" s="341"/>
      <c r="H521" s="146"/>
      <c r="I521" s="341"/>
    </row>
    <row r="522">
      <c r="C522" s="341"/>
      <c r="F522" s="341"/>
      <c r="H522" s="146"/>
      <c r="I522" s="341"/>
    </row>
    <row r="523">
      <c r="C523" s="341"/>
      <c r="F523" s="341"/>
      <c r="H523" s="146"/>
      <c r="I523" s="341"/>
    </row>
    <row r="524">
      <c r="C524" s="341"/>
      <c r="F524" s="341"/>
      <c r="H524" s="146"/>
      <c r="I524" s="341"/>
    </row>
    <row r="525">
      <c r="C525" s="341"/>
      <c r="F525" s="341"/>
      <c r="H525" s="146"/>
      <c r="I525" s="341"/>
    </row>
    <row r="526">
      <c r="C526" s="341"/>
      <c r="F526" s="341"/>
      <c r="H526" s="146"/>
      <c r="I526" s="341"/>
    </row>
    <row r="527">
      <c r="C527" s="341"/>
      <c r="F527" s="341"/>
      <c r="H527" s="146"/>
      <c r="I527" s="341"/>
    </row>
    <row r="528">
      <c r="C528" s="341"/>
      <c r="F528" s="341"/>
      <c r="H528" s="146"/>
      <c r="I528" s="341"/>
    </row>
    <row r="529">
      <c r="C529" s="341"/>
      <c r="F529" s="341"/>
      <c r="H529" s="146"/>
      <c r="I529" s="341"/>
    </row>
    <row r="530">
      <c r="C530" s="341"/>
      <c r="F530" s="341"/>
      <c r="H530" s="146"/>
      <c r="I530" s="341"/>
    </row>
    <row r="531">
      <c r="C531" s="341"/>
      <c r="F531" s="341"/>
      <c r="H531" s="146"/>
      <c r="I531" s="341"/>
    </row>
    <row r="532">
      <c r="C532" s="341"/>
      <c r="F532" s="341"/>
      <c r="H532" s="146"/>
      <c r="I532" s="341"/>
    </row>
    <row r="533">
      <c r="C533" s="341"/>
      <c r="F533" s="341"/>
      <c r="H533" s="146"/>
      <c r="I533" s="341"/>
    </row>
    <row r="534">
      <c r="C534" s="341"/>
      <c r="F534" s="341"/>
      <c r="H534" s="146"/>
      <c r="I534" s="341"/>
    </row>
    <row r="535">
      <c r="C535" s="341"/>
      <c r="F535" s="341"/>
      <c r="H535" s="146"/>
      <c r="I535" s="341"/>
    </row>
    <row r="536">
      <c r="C536" s="341"/>
      <c r="F536" s="341"/>
      <c r="H536" s="146"/>
      <c r="I536" s="341"/>
    </row>
    <row r="537">
      <c r="C537" s="341"/>
      <c r="F537" s="341"/>
      <c r="H537" s="146"/>
      <c r="I537" s="341"/>
    </row>
    <row r="538">
      <c r="C538" s="341"/>
      <c r="F538" s="341"/>
      <c r="H538" s="146"/>
      <c r="I538" s="341"/>
    </row>
    <row r="539">
      <c r="C539" s="341"/>
      <c r="F539" s="341"/>
      <c r="H539" s="146"/>
      <c r="I539" s="341"/>
    </row>
    <row r="540">
      <c r="C540" s="341"/>
      <c r="F540" s="341"/>
      <c r="H540" s="146"/>
      <c r="I540" s="341"/>
    </row>
    <row r="541">
      <c r="C541" s="341"/>
      <c r="F541" s="341"/>
      <c r="H541" s="146"/>
      <c r="I541" s="341"/>
    </row>
    <row r="542">
      <c r="C542" s="341"/>
      <c r="F542" s="341"/>
      <c r="H542" s="146"/>
      <c r="I542" s="341"/>
    </row>
    <row r="543">
      <c r="C543" s="341"/>
      <c r="F543" s="341"/>
      <c r="H543" s="146"/>
      <c r="I543" s="341"/>
    </row>
    <row r="544">
      <c r="C544" s="341"/>
      <c r="F544" s="341"/>
      <c r="H544" s="146"/>
      <c r="I544" s="341"/>
    </row>
    <row r="545">
      <c r="C545" s="341"/>
      <c r="F545" s="341"/>
      <c r="H545" s="146"/>
      <c r="I545" s="341"/>
    </row>
    <row r="546">
      <c r="C546" s="341"/>
      <c r="F546" s="341"/>
      <c r="H546" s="146"/>
      <c r="I546" s="341"/>
    </row>
    <row r="547">
      <c r="C547" s="341"/>
      <c r="F547" s="341"/>
      <c r="H547" s="146"/>
      <c r="I547" s="341"/>
    </row>
    <row r="548">
      <c r="C548" s="341"/>
      <c r="F548" s="341"/>
      <c r="H548" s="146"/>
      <c r="I548" s="341"/>
    </row>
    <row r="549">
      <c r="C549" s="341"/>
      <c r="F549" s="341"/>
      <c r="H549" s="146"/>
      <c r="I549" s="341"/>
    </row>
    <row r="550">
      <c r="C550" s="341"/>
      <c r="F550" s="341"/>
      <c r="H550" s="146"/>
      <c r="I550" s="341"/>
    </row>
    <row r="551">
      <c r="C551" s="341"/>
      <c r="F551" s="341"/>
      <c r="H551" s="146"/>
      <c r="I551" s="341"/>
    </row>
    <row r="552">
      <c r="C552" s="341"/>
      <c r="F552" s="341"/>
      <c r="H552" s="146"/>
      <c r="I552" s="341"/>
    </row>
    <row r="553">
      <c r="C553" s="341"/>
      <c r="F553" s="341"/>
      <c r="H553" s="146"/>
      <c r="I553" s="341"/>
    </row>
    <row r="554">
      <c r="C554" s="341"/>
      <c r="F554" s="341"/>
      <c r="H554" s="146"/>
      <c r="I554" s="341"/>
    </row>
    <row r="555">
      <c r="C555" s="341"/>
      <c r="F555" s="341"/>
      <c r="H555" s="146"/>
      <c r="I555" s="341"/>
    </row>
    <row r="556">
      <c r="C556" s="341"/>
      <c r="F556" s="341"/>
      <c r="H556" s="146"/>
      <c r="I556" s="341"/>
    </row>
    <row r="557">
      <c r="C557" s="341"/>
      <c r="F557" s="341"/>
      <c r="H557" s="146"/>
      <c r="I557" s="341"/>
    </row>
    <row r="558">
      <c r="C558" s="341"/>
      <c r="F558" s="341"/>
      <c r="H558" s="146"/>
      <c r="I558" s="341"/>
    </row>
    <row r="559">
      <c r="C559" s="341"/>
      <c r="F559" s="341"/>
      <c r="H559" s="146"/>
      <c r="I559" s="341"/>
    </row>
    <row r="560">
      <c r="C560" s="341"/>
      <c r="F560" s="341"/>
      <c r="H560" s="146"/>
      <c r="I560" s="341"/>
    </row>
    <row r="561">
      <c r="C561" s="341"/>
      <c r="F561" s="341"/>
      <c r="H561" s="146"/>
      <c r="I561" s="341"/>
    </row>
    <row r="562">
      <c r="C562" s="341"/>
      <c r="F562" s="341"/>
      <c r="H562" s="146"/>
      <c r="I562" s="341"/>
    </row>
    <row r="563">
      <c r="C563" s="341"/>
      <c r="F563" s="341"/>
      <c r="H563" s="146"/>
      <c r="I563" s="341"/>
    </row>
    <row r="564">
      <c r="C564" s="341"/>
      <c r="F564" s="341"/>
      <c r="H564" s="146"/>
      <c r="I564" s="341"/>
    </row>
    <row r="565">
      <c r="C565" s="341"/>
      <c r="F565" s="341"/>
      <c r="H565" s="146"/>
      <c r="I565" s="341"/>
    </row>
    <row r="566">
      <c r="C566" s="341"/>
      <c r="F566" s="341"/>
      <c r="H566" s="146"/>
      <c r="I566" s="341"/>
    </row>
    <row r="567">
      <c r="C567" s="341"/>
      <c r="F567" s="341"/>
      <c r="H567" s="146"/>
      <c r="I567" s="341"/>
    </row>
    <row r="568">
      <c r="C568" s="341"/>
      <c r="F568" s="341"/>
      <c r="H568" s="146"/>
      <c r="I568" s="341"/>
    </row>
    <row r="569">
      <c r="C569" s="341"/>
      <c r="F569" s="341"/>
      <c r="H569" s="146"/>
      <c r="I569" s="341"/>
    </row>
    <row r="570">
      <c r="C570" s="341"/>
      <c r="F570" s="341"/>
      <c r="H570" s="146"/>
      <c r="I570" s="341"/>
    </row>
    <row r="571">
      <c r="C571" s="341"/>
      <c r="F571" s="341"/>
      <c r="H571" s="146"/>
      <c r="I571" s="341"/>
    </row>
    <row r="572">
      <c r="C572" s="341"/>
      <c r="F572" s="341"/>
      <c r="H572" s="146"/>
      <c r="I572" s="341"/>
    </row>
    <row r="573">
      <c r="C573" s="341"/>
      <c r="F573" s="341"/>
      <c r="H573" s="146"/>
      <c r="I573" s="341"/>
    </row>
    <row r="574">
      <c r="C574" s="341"/>
      <c r="F574" s="341"/>
      <c r="H574" s="146"/>
      <c r="I574" s="341"/>
    </row>
    <row r="575">
      <c r="C575" s="341"/>
      <c r="F575" s="341"/>
      <c r="H575" s="146"/>
      <c r="I575" s="341"/>
    </row>
    <row r="576">
      <c r="C576" s="341"/>
      <c r="F576" s="341"/>
      <c r="H576" s="146"/>
      <c r="I576" s="341"/>
    </row>
    <row r="577">
      <c r="C577" s="341"/>
      <c r="F577" s="341"/>
      <c r="H577" s="146"/>
      <c r="I577" s="341"/>
    </row>
    <row r="578">
      <c r="C578" s="341"/>
      <c r="F578" s="341"/>
      <c r="H578" s="146"/>
      <c r="I578" s="341"/>
    </row>
    <row r="579">
      <c r="C579" s="341"/>
      <c r="F579" s="341"/>
      <c r="H579" s="146"/>
      <c r="I579" s="341"/>
    </row>
    <row r="580">
      <c r="C580" s="341"/>
      <c r="F580" s="341"/>
      <c r="H580" s="146"/>
      <c r="I580" s="341"/>
    </row>
    <row r="581">
      <c r="C581" s="341"/>
      <c r="F581" s="341"/>
      <c r="H581" s="146"/>
      <c r="I581" s="341"/>
    </row>
    <row r="582">
      <c r="C582" s="341"/>
      <c r="F582" s="341"/>
      <c r="H582" s="146"/>
      <c r="I582" s="341"/>
    </row>
    <row r="583">
      <c r="C583" s="341"/>
      <c r="F583" s="341"/>
      <c r="H583" s="146"/>
      <c r="I583" s="341"/>
    </row>
    <row r="584">
      <c r="C584" s="341"/>
      <c r="F584" s="341"/>
      <c r="H584" s="146"/>
      <c r="I584" s="341"/>
    </row>
    <row r="585">
      <c r="C585" s="341"/>
      <c r="F585" s="341"/>
      <c r="H585" s="146"/>
      <c r="I585" s="341"/>
    </row>
    <row r="586">
      <c r="C586" s="341"/>
      <c r="F586" s="341"/>
      <c r="H586" s="146"/>
      <c r="I586" s="341"/>
    </row>
    <row r="587">
      <c r="C587" s="341"/>
      <c r="F587" s="341"/>
      <c r="H587" s="146"/>
      <c r="I587" s="341"/>
    </row>
    <row r="588">
      <c r="C588" s="341"/>
      <c r="F588" s="341"/>
      <c r="H588" s="146"/>
      <c r="I588" s="341"/>
    </row>
    <row r="589">
      <c r="C589" s="341"/>
      <c r="F589" s="341"/>
      <c r="H589" s="146"/>
      <c r="I589" s="341"/>
    </row>
    <row r="590">
      <c r="C590" s="341"/>
      <c r="F590" s="341"/>
      <c r="H590" s="146"/>
      <c r="I590" s="341"/>
    </row>
    <row r="591">
      <c r="C591" s="341"/>
      <c r="F591" s="341"/>
      <c r="H591" s="146"/>
      <c r="I591" s="341"/>
    </row>
    <row r="592">
      <c r="C592" s="341"/>
      <c r="F592" s="341"/>
      <c r="H592" s="146"/>
      <c r="I592" s="341"/>
    </row>
    <row r="593">
      <c r="C593" s="341"/>
      <c r="F593" s="341"/>
      <c r="H593" s="146"/>
      <c r="I593" s="341"/>
    </row>
    <row r="594">
      <c r="C594" s="341"/>
      <c r="F594" s="341"/>
      <c r="H594" s="146"/>
      <c r="I594" s="341"/>
    </row>
    <row r="595">
      <c r="C595" s="341"/>
      <c r="F595" s="341"/>
      <c r="H595" s="146"/>
      <c r="I595" s="341"/>
    </row>
    <row r="596">
      <c r="C596" s="341"/>
      <c r="F596" s="341"/>
      <c r="H596" s="146"/>
      <c r="I596" s="341"/>
    </row>
    <row r="597">
      <c r="C597" s="341"/>
      <c r="F597" s="341"/>
      <c r="H597" s="146"/>
      <c r="I597" s="341"/>
    </row>
    <row r="598">
      <c r="C598" s="341"/>
      <c r="F598" s="341"/>
      <c r="H598" s="146"/>
      <c r="I598" s="341"/>
    </row>
    <row r="599">
      <c r="C599" s="341"/>
      <c r="F599" s="341"/>
      <c r="H599" s="146"/>
      <c r="I599" s="341"/>
    </row>
    <row r="600">
      <c r="C600" s="341"/>
      <c r="F600" s="341"/>
      <c r="H600" s="146"/>
      <c r="I600" s="341"/>
    </row>
    <row r="601">
      <c r="C601" s="341"/>
      <c r="F601" s="341"/>
      <c r="H601" s="146"/>
      <c r="I601" s="341"/>
    </row>
    <row r="602">
      <c r="C602" s="341"/>
      <c r="F602" s="341"/>
      <c r="H602" s="146"/>
      <c r="I602" s="341"/>
    </row>
    <row r="603">
      <c r="C603" s="341"/>
      <c r="F603" s="341"/>
      <c r="H603" s="146"/>
      <c r="I603" s="341"/>
    </row>
    <row r="604">
      <c r="C604" s="341"/>
      <c r="F604" s="341"/>
      <c r="H604" s="146"/>
      <c r="I604" s="341"/>
    </row>
    <row r="605">
      <c r="C605" s="341"/>
      <c r="F605" s="341"/>
      <c r="H605" s="146"/>
      <c r="I605" s="341"/>
    </row>
    <row r="606">
      <c r="C606" s="341"/>
      <c r="F606" s="341"/>
      <c r="H606" s="146"/>
      <c r="I606" s="341"/>
    </row>
    <row r="607">
      <c r="C607" s="341"/>
      <c r="F607" s="341"/>
      <c r="H607" s="146"/>
      <c r="I607" s="341"/>
    </row>
    <row r="608">
      <c r="C608" s="341"/>
      <c r="F608" s="341"/>
      <c r="H608" s="146"/>
      <c r="I608" s="341"/>
    </row>
    <row r="609">
      <c r="C609" s="341"/>
      <c r="F609" s="341"/>
      <c r="H609" s="146"/>
      <c r="I609" s="341"/>
    </row>
    <row r="610">
      <c r="C610" s="341"/>
      <c r="F610" s="341"/>
      <c r="H610" s="146"/>
      <c r="I610" s="341"/>
    </row>
    <row r="611">
      <c r="C611" s="341"/>
      <c r="F611" s="341"/>
      <c r="H611" s="146"/>
      <c r="I611" s="341"/>
    </row>
    <row r="612">
      <c r="C612" s="341"/>
      <c r="F612" s="341"/>
      <c r="H612" s="146"/>
      <c r="I612" s="341"/>
    </row>
    <row r="613">
      <c r="C613" s="341"/>
      <c r="F613" s="341"/>
      <c r="H613" s="146"/>
      <c r="I613" s="341"/>
    </row>
    <row r="614">
      <c r="C614" s="341"/>
      <c r="F614" s="341"/>
      <c r="H614" s="146"/>
      <c r="I614" s="341"/>
    </row>
    <row r="615">
      <c r="C615" s="341"/>
      <c r="F615" s="341"/>
      <c r="H615" s="146"/>
      <c r="I615" s="341"/>
    </row>
    <row r="616">
      <c r="C616" s="341"/>
      <c r="F616" s="341"/>
      <c r="H616" s="146"/>
      <c r="I616" s="341"/>
    </row>
    <row r="617">
      <c r="C617" s="341"/>
      <c r="F617" s="341"/>
      <c r="H617" s="146"/>
      <c r="I617" s="341"/>
    </row>
    <row r="618">
      <c r="C618" s="341"/>
      <c r="F618" s="341"/>
      <c r="H618" s="146"/>
      <c r="I618" s="341"/>
    </row>
    <row r="619">
      <c r="C619" s="341"/>
      <c r="F619" s="341"/>
      <c r="H619" s="146"/>
      <c r="I619" s="341"/>
    </row>
    <row r="620">
      <c r="C620" s="341"/>
      <c r="F620" s="341"/>
      <c r="H620" s="146"/>
      <c r="I620" s="341"/>
    </row>
    <row r="621">
      <c r="C621" s="341"/>
      <c r="F621" s="341"/>
      <c r="H621" s="146"/>
      <c r="I621" s="341"/>
    </row>
    <row r="622">
      <c r="C622" s="341"/>
      <c r="F622" s="341"/>
      <c r="H622" s="146"/>
      <c r="I622" s="341"/>
    </row>
    <row r="623">
      <c r="C623" s="341"/>
      <c r="F623" s="341"/>
      <c r="H623" s="146"/>
      <c r="I623" s="341"/>
    </row>
    <row r="624">
      <c r="C624" s="341"/>
      <c r="F624" s="341"/>
      <c r="H624" s="146"/>
      <c r="I624" s="341"/>
    </row>
    <row r="625">
      <c r="C625" s="341"/>
      <c r="F625" s="341"/>
      <c r="H625" s="146"/>
      <c r="I625" s="341"/>
    </row>
    <row r="626">
      <c r="C626" s="341"/>
      <c r="F626" s="341"/>
      <c r="H626" s="146"/>
      <c r="I626" s="341"/>
    </row>
    <row r="627">
      <c r="C627" s="341"/>
      <c r="F627" s="341"/>
      <c r="H627" s="146"/>
      <c r="I627" s="341"/>
    </row>
    <row r="628">
      <c r="C628" s="341"/>
      <c r="F628" s="341"/>
      <c r="H628" s="146"/>
      <c r="I628" s="341"/>
    </row>
    <row r="629">
      <c r="C629" s="341"/>
      <c r="F629" s="341"/>
      <c r="H629" s="146"/>
      <c r="I629" s="341"/>
    </row>
    <row r="630">
      <c r="C630" s="341"/>
      <c r="F630" s="341"/>
      <c r="H630" s="146"/>
      <c r="I630" s="341"/>
    </row>
    <row r="631">
      <c r="C631" s="341"/>
      <c r="F631" s="341"/>
      <c r="H631" s="146"/>
      <c r="I631" s="341"/>
    </row>
    <row r="632">
      <c r="C632" s="341"/>
      <c r="F632" s="341"/>
      <c r="H632" s="146"/>
      <c r="I632" s="341"/>
    </row>
    <row r="633">
      <c r="C633" s="341"/>
      <c r="F633" s="341"/>
      <c r="H633" s="146"/>
      <c r="I633" s="341"/>
    </row>
    <row r="634">
      <c r="C634" s="341"/>
      <c r="F634" s="341"/>
      <c r="H634" s="146"/>
      <c r="I634" s="341"/>
    </row>
    <row r="635">
      <c r="C635" s="341"/>
      <c r="F635" s="341"/>
      <c r="H635" s="146"/>
      <c r="I635" s="341"/>
    </row>
    <row r="636">
      <c r="C636" s="341"/>
      <c r="F636" s="341"/>
      <c r="H636" s="146"/>
      <c r="I636" s="341"/>
    </row>
    <row r="637">
      <c r="C637" s="341"/>
      <c r="F637" s="341"/>
      <c r="H637" s="146"/>
      <c r="I637" s="341"/>
    </row>
    <row r="638">
      <c r="C638" s="341"/>
      <c r="F638" s="341"/>
      <c r="H638" s="146"/>
      <c r="I638" s="341"/>
    </row>
    <row r="639">
      <c r="C639" s="341"/>
      <c r="F639" s="341"/>
      <c r="H639" s="146"/>
      <c r="I639" s="341"/>
    </row>
    <row r="640">
      <c r="C640" s="341"/>
      <c r="F640" s="341"/>
      <c r="H640" s="146"/>
      <c r="I640" s="341"/>
    </row>
    <row r="641">
      <c r="C641" s="341"/>
      <c r="F641" s="341"/>
      <c r="H641" s="146"/>
      <c r="I641" s="341"/>
    </row>
    <row r="642">
      <c r="C642" s="341"/>
      <c r="F642" s="341"/>
      <c r="H642" s="146"/>
      <c r="I642" s="341"/>
    </row>
    <row r="643">
      <c r="C643" s="341"/>
      <c r="F643" s="341"/>
      <c r="H643" s="146"/>
      <c r="I643" s="341"/>
    </row>
    <row r="644">
      <c r="C644" s="341"/>
      <c r="F644" s="341"/>
      <c r="H644" s="146"/>
      <c r="I644" s="341"/>
    </row>
    <row r="645">
      <c r="C645" s="341"/>
      <c r="F645" s="341"/>
      <c r="H645" s="146"/>
      <c r="I645" s="341"/>
    </row>
    <row r="646">
      <c r="C646" s="341"/>
      <c r="F646" s="341"/>
      <c r="H646" s="146"/>
      <c r="I646" s="341"/>
    </row>
    <row r="647">
      <c r="C647" s="341"/>
      <c r="F647" s="341"/>
      <c r="H647" s="146"/>
      <c r="I647" s="341"/>
    </row>
    <row r="648">
      <c r="C648" s="341"/>
      <c r="F648" s="341"/>
      <c r="H648" s="146"/>
      <c r="I648" s="341"/>
    </row>
    <row r="649">
      <c r="C649" s="341"/>
      <c r="F649" s="341"/>
      <c r="H649" s="146"/>
      <c r="I649" s="341"/>
    </row>
    <row r="650">
      <c r="C650" s="341"/>
      <c r="F650" s="341"/>
      <c r="H650" s="146"/>
      <c r="I650" s="341"/>
    </row>
    <row r="651">
      <c r="C651" s="341"/>
      <c r="F651" s="341"/>
      <c r="H651" s="146"/>
      <c r="I651" s="341"/>
    </row>
    <row r="652">
      <c r="C652" s="341"/>
      <c r="F652" s="341"/>
      <c r="H652" s="146"/>
      <c r="I652" s="341"/>
    </row>
    <row r="653">
      <c r="C653" s="341"/>
      <c r="F653" s="341"/>
      <c r="H653" s="146"/>
      <c r="I653" s="341"/>
    </row>
    <row r="654">
      <c r="C654" s="341"/>
      <c r="F654" s="341"/>
      <c r="H654" s="146"/>
      <c r="I654" s="341"/>
    </row>
    <row r="655">
      <c r="C655" s="341"/>
      <c r="F655" s="341"/>
      <c r="H655" s="146"/>
      <c r="I655" s="341"/>
    </row>
    <row r="656">
      <c r="C656" s="341"/>
      <c r="F656" s="341"/>
      <c r="H656" s="146"/>
      <c r="I656" s="341"/>
    </row>
    <row r="657">
      <c r="C657" s="341"/>
      <c r="F657" s="341"/>
      <c r="H657" s="146"/>
      <c r="I657" s="341"/>
    </row>
    <row r="658">
      <c r="C658" s="341"/>
      <c r="F658" s="341"/>
      <c r="H658" s="146"/>
      <c r="I658" s="341"/>
    </row>
    <row r="659">
      <c r="C659" s="341"/>
      <c r="F659" s="341"/>
      <c r="H659" s="146"/>
      <c r="I659" s="341"/>
    </row>
    <row r="660">
      <c r="C660" s="341"/>
      <c r="F660" s="341"/>
      <c r="H660" s="146"/>
      <c r="I660" s="341"/>
    </row>
    <row r="661">
      <c r="C661" s="341"/>
      <c r="F661" s="341"/>
      <c r="H661" s="146"/>
      <c r="I661" s="341"/>
    </row>
    <row r="662">
      <c r="C662" s="341"/>
      <c r="F662" s="341"/>
      <c r="H662" s="146"/>
      <c r="I662" s="341"/>
    </row>
    <row r="663">
      <c r="C663" s="341"/>
      <c r="F663" s="341"/>
      <c r="H663" s="146"/>
      <c r="I663" s="341"/>
    </row>
    <row r="664">
      <c r="C664" s="341"/>
      <c r="F664" s="341"/>
      <c r="H664" s="146"/>
      <c r="I664" s="341"/>
    </row>
    <row r="665">
      <c r="C665" s="341"/>
      <c r="F665" s="341"/>
      <c r="H665" s="146"/>
      <c r="I665" s="341"/>
    </row>
    <row r="666">
      <c r="C666" s="341"/>
      <c r="F666" s="341"/>
      <c r="H666" s="146"/>
      <c r="I666" s="341"/>
    </row>
    <row r="667">
      <c r="C667" s="341"/>
      <c r="F667" s="341"/>
      <c r="H667" s="146"/>
      <c r="I667" s="341"/>
    </row>
    <row r="668">
      <c r="C668" s="341"/>
      <c r="F668" s="341"/>
      <c r="H668" s="146"/>
      <c r="I668" s="341"/>
    </row>
    <row r="669">
      <c r="C669" s="341"/>
      <c r="F669" s="341"/>
      <c r="H669" s="146"/>
      <c r="I669" s="341"/>
    </row>
    <row r="670">
      <c r="C670" s="341"/>
      <c r="F670" s="341"/>
      <c r="H670" s="146"/>
      <c r="I670" s="341"/>
    </row>
    <row r="671">
      <c r="C671" s="341"/>
      <c r="F671" s="341"/>
      <c r="H671" s="146"/>
      <c r="I671" s="341"/>
    </row>
    <row r="672">
      <c r="C672" s="341"/>
      <c r="F672" s="341"/>
      <c r="H672" s="146"/>
      <c r="I672" s="341"/>
    </row>
    <row r="673">
      <c r="C673" s="341"/>
      <c r="F673" s="341"/>
      <c r="H673" s="146"/>
      <c r="I673" s="341"/>
    </row>
    <row r="674">
      <c r="C674" s="341"/>
      <c r="F674" s="341"/>
      <c r="H674" s="146"/>
      <c r="I674" s="341"/>
    </row>
    <row r="675">
      <c r="C675" s="341"/>
      <c r="F675" s="341"/>
      <c r="H675" s="146"/>
      <c r="I675" s="341"/>
    </row>
    <row r="676">
      <c r="C676" s="341"/>
      <c r="F676" s="341"/>
      <c r="H676" s="146"/>
      <c r="I676" s="341"/>
    </row>
    <row r="677">
      <c r="C677" s="341"/>
      <c r="F677" s="341"/>
      <c r="H677" s="146"/>
      <c r="I677" s="341"/>
    </row>
    <row r="678">
      <c r="C678" s="341"/>
      <c r="F678" s="341"/>
      <c r="H678" s="146"/>
      <c r="I678" s="341"/>
    </row>
    <row r="679">
      <c r="C679" s="341"/>
      <c r="F679" s="341"/>
      <c r="H679" s="146"/>
      <c r="I679" s="341"/>
    </row>
    <row r="680">
      <c r="C680" s="341"/>
      <c r="F680" s="341"/>
      <c r="H680" s="146"/>
      <c r="I680" s="341"/>
    </row>
    <row r="681">
      <c r="C681" s="341"/>
      <c r="F681" s="341"/>
      <c r="H681" s="146"/>
      <c r="I681" s="341"/>
    </row>
    <row r="682">
      <c r="C682" s="341"/>
      <c r="F682" s="341"/>
      <c r="H682" s="146"/>
      <c r="I682" s="341"/>
    </row>
    <row r="683">
      <c r="C683" s="341"/>
      <c r="F683" s="341"/>
      <c r="H683" s="146"/>
      <c r="I683" s="341"/>
    </row>
    <row r="684">
      <c r="C684" s="341"/>
      <c r="F684" s="341"/>
      <c r="H684" s="146"/>
      <c r="I684" s="341"/>
    </row>
    <row r="685">
      <c r="C685" s="341"/>
      <c r="F685" s="341"/>
      <c r="H685" s="146"/>
      <c r="I685" s="341"/>
    </row>
    <row r="686">
      <c r="C686" s="341"/>
      <c r="F686" s="341"/>
      <c r="H686" s="146"/>
      <c r="I686" s="341"/>
    </row>
    <row r="687">
      <c r="C687" s="341"/>
      <c r="F687" s="341"/>
      <c r="H687" s="146"/>
      <c r="I687" s="341"/>
    </row>
    <row r="688">
      <c r="C688" s="341"/>
      <c r="F688" s="341"/>
      <c r="H688" s="146"/>
      <c r="I688" s="341"/>
    </row>
    <row r="689">
      <c r="C689" s="341"/>
      <c r="F689" s="341"/>
      <c r="H689" s="146"/>
      <c r="I689" s="341"/>
    </row>
    <row r="690">
      <c r="C690" s="341"/>
      <c r="F690" s="341"/>
      <c r="H690" s="146"/>
      <c r="I690" s="341"/>
    </row>
    <row r="691">
      <c r="C691" s="341"/>
      <c r="F691" s="341"/>
      <c r="H691" s="146"/>
      <c r="I691" s="341"/>
    </row>
    <row r="692">
      <c r="C692" s="341"/>
      <c r="F692" s="341"/>
      <c r="H692" s="146"/>
      <c r="I692" s="341"/>
    </row>
    <row r="693">
      <c r="C693" s="341"/>
      <c r="F693" s="341"/>
      <c r="H693" s="146"/>
      <c r="I693" s="341"/>
    </row>
    <row r="694">
      <c r="C694" s="341"/>
      <c r="F694" s="341"/>
      <c r="H694" s="146"/>
      <c r="I694" s="341"/>
    </row>
    <row r="695">
      <c r="C695" s="341"/>
      <c r="F695" s="341"/>
      <c r="H695" s="146"/>
      <c r="I695" s="341"/>
    </row>
    <row r="696">
      <c r="C696" s="341"/>
      <c r="F696" s="341"/>
      <c r="H696" s="146"/>
      <c r="I696" s="341"/>
    </row>
    <row r="697">
      <c r="C697" s="341"/>
      <c r="F697" s="341"/>
      <c r="H697" s="146"/>
      <c r="I697" s="341"/>
    </row>
    <row r="698">
      <c r="C698" s="341"/>
      <c r="F698" s="341"/>
      <c r="H698" s="146"/>
      <c r="I698" s="341"/>
    </row>
    <row r="699">
      <c r="C699" s="341"/>
      <c r="F699" s="341"/>
      <c r="H699" s="146"/>
      <c r="I699" s="341"/>
    </row>
    <row r="700">
      <c r="C700" s="341"/>
      <c r="F700" s="341"/>
      <c r="H700" s="146"/>
      <c r="I700" s="341"/>
    </row>
    <row r="701">
      <c r="C701" s="341"/>
      <c r="F701" s="341"/>
      <c r="H701" s="146"/>
      <c r="I701" s="341"/>
    </row>
    <row r="702">
      <c r="C702" s="341"/>
      <c r="F702" s="341"/>
      <c r="H702" s="146"/>
      <c r="I702" s="341"/>
    </row>
    <row r="703">
      <c r="C703" s="341"/>
      <c r="F703" s="341"/>
      <c r="H703" s="146"/>
      <c r="I703" s="341"/>
    </row>
    <row r="704">
      <c r="C704" s="341"/>
      <c r="F704" s="341"/>
      <c r="H704" s="146"/>
      <c r="I704" s="341"/>
    </row>
    <row r="705">
      <c r="C705" s="341"/>
      <c r="F705" s="341"/>
      <c r="H705" s="146"/>
      <c r="I705" s="341"/>
    </row>
    <row r="706">
      <c r="C706" s="341"/>
      <c r="F706" s="341"/>
      <c r="H706" s="146"/>
      <c r="I706" s="341"/>
    </row>
    <row r="707">
      <c r="C707" s="341"/>
      <c r="F707" s="341"/>
      <c r="H707" s="146"/>
      <c r="I707" s="341"/>
    </row>
    <row r="708">
      <c r="C708" s="341"/>
      <c r="F708" s="341"/>
      <c r="H708" s="146"/>
      <c r="I708" s="341"/>
    </row>
    <row r="709">
      <c r="C709" s="341"/>
      <c r="F709" s="341"/>
      <c r="H709" s="146"/>
      <c r="I709" s="341"/>
    </row>
    <row r="710">
      <c r="C710" s="341"/>
      <c r="F710" s="341"/>
      <c r="H710" s="146"/>
      <c r="I710" s="341"/>
    </row>
    <row r="711">
      <c r="C711" s="341"/>
      <c r="F711" s="341"/>
      <c r="H711" s="146"/>
      <c r="I711" s="341"/>
    </row>
    <row r="712">
      <c r="C712" s="341"/>
      <c r="F712" s="341"/>
      <c r="H712" s="146"/>
      <c r="I712" s="341"/>
    </row>
    <row r="713">
      <c r="C713" s="341"/>
      <c r="F713" s="341"/>
      <c r="H713" s="146"/>
      <c r="I713" s="341"/>
    </row>
    <row r="714">
      <c r="C714" s="341"/>
      <c r="F714" s="341"/>
      <c r="H714" s="146"/>
      <c r="I714" s="341"/>
    </row>
    <row r="715">
      <c r="C715" s="341"/>
      <c r="F715" s="341"/>
      <c r="H715" s="146"/>
      <c r="I715" s="341"/>
    </row>
    <row r="716">
      <c r="C716" s="341"/>
      <c r="F716" s="341"/>
      <c r="H716" s="146"/>
      <c r="I716" s="341"/>
    </row>
    <row r="717">
      <c r="C717" s="341"/>
      <c r="F717" s="341"/>
      <c r="H717" s="146"/>
      <c r="I717" s="341"/>
    </row>
    <row r="718">
      <c r="C718" s="341"/>
      <c r="F718" s="341"/>
      <c r="H718" s="146"/>
      <c r="I718" s="341"/>
    </row>
    <row r="719">
      <c r="C719" s="341"/>
      <c r="F719" s="341"/>
      <c r="H719" s="146"/>
      <c r="I719" s="341"/>
    </row>
    <row r="720">
      <c r="C720" s="341"/>
      <c r="F720" s="341"/>
      <c r="H720" s="146"/>
      <c r="I720" s="341"/>
    </row>
    <row r="721">
      <c r="C721" s="341"/>
      <c r="F721" s="341"/>
      <c r="H721" s="146"/>
      <c r="I721" s="341"/>
    </row>
    <row r="722">
      <c r="C722" s="341"/>
      <c r="F722" s="341"/>
      <c r="H722" s="146"/>
      <c r="I722" s="341"/>
    </row>
    <row r="723">
      <c r="C723" s="341"/>
      <c r="F723" s="341"/>
      <c r="H723" s="146"/>
      <c r="I723" s="341"/>
    </row>
    <row r="724">
      <c r="C724" s="341"/>
      <c r="F724" s="341"/>
      <c r="H724" s="146"/>
      <c r="I724" s="341"/>
    </row>
    <row r="725">
      <c r="C725" s="341"/>
      <c r="F725" s="341"/>
      <c r="H725" s="146"/>
      <c r="I725" s="341"/>
    </row>
    <row r="726">
      <c r="C726" s="341"/>
      <c r="F726" s="341"/>
      <c r="H726" s="146"/>
      <c r="I726" s="341"/>
    </row>
    <row r="727">
      <c r="C727" s="341"/>
      <c r="F727" s="341"/>
      <c r="H727" s="146"/>
      <c r="I727" s="341"/>
    </row>
    <row r="728">
      <c r="C728" s="341"/>
      <c r="F728" s="341"/>
      <c r="H728" s="146"/>
      <c r="I728" s="341"/>
    </row>
    <row r="729">
      <c r="C729" s="341"/>
      <c r="F729" s="341"/>
      <c r="H729" s="146"/>
      <c r="I729" s="341"/>
    </row>
    <row r="730">
      <c r="C730" s="341"/>
      <c r="F730" s="341"/>
      <c r="H730" s="146"/>
      <c r="I730" s="341"/>
    </row>
    <row r="731">
      <c r="C731" s="341"/>
      <c r="F731" s="341"/>
      <c r="H731" s="146"/>
      <c r="I731" s="341"/>
    </row>
    <row r="732">
      <c r="C732" s="341"/>
      <c r="F732" s="341"/>
      <c r="H732" s="146"/>
      <c r="I732" s="341"/>
    </row>
    <row r="733">
      <c r="C733" s="341"/>
      <c r="F733" s="341"/>
      <c r="H733" s="146"/>
      <c r="I733" s="341"/>
    </row>
    <row r="734">
      <c r="C734" s="341"/>
      <c r="F734" s="341"/>
      <c r="H734" s="146"/>
      <c r="I734" s="341"/>
    </row>
    <row r="735">
      <c r="C735" s="341"/>
      <c r="F735" s="341"/>
      <c r="H735" s="146"/>
      <c r="I735" s="341"/>
    </row>
    <row r="736">
      <c r="C736" s="341"/>
      <c r="F736" s="341"/>
      <c r="H736" s="146"/>
      <c r="I736" s="341"/>
    </row>
    <row r="737">
      <c r="C737" s="341"/>
      <c r="F737" s="341"/>
      <c r="H737" s="146"/>
      <c r="I737" s="341"/>
    </row>
    <row r="738">
      <c r="C738" s="341"/>
      <c r="F738" s="341"/>
      <c r="H738" s="146"/>
      <c r="I738" s="341"/>
    </row>
    <row r="739">
      <c r="C739" s="341"/>
      <c r="F739" s="341"/>
      <c r="H739" s="146"/>
      <c r="I739" s="341"/>
    </row>
    <row r="740">
      <c r="C740" s="341"/>
      <c r="F740" s="341"/>
      <c r="H740" s="146"/>
      <c r="I740" s="341"/>
    </row>
    <row r="741">
      <c r="C741" s="341"/>
      <c r="F741" s="341"/>
      <c r="H741" s="146"/>
      <c r="I741" s="341"/>
    </row>
    <row r="742">
      <c r="C742" s="341"/>
      <c r="F742" s="341"/>
      <c r="H742" s="146"/>
      <c r="I742" s="341"/>
    </row>
    <row r="743">
      <c r="C743" s="341"/>
      <c r="F743" s="341"/>
      <c r="H743" s="146"/>
      <c r="I743" s="341"/>
    </row>
    <row r="744">
      <c r="C744" s="341"/>
      <c r="F744" s="341"/>
      <c r="H744" s="146"/>
      <c r="I744" s="341"/>
    </row>
    <row r="745">
      <c r="C745" s="341"/>
      <c r="F745" s="341"/>
      <c r="H745" s="146"/>
      <c r="I745" s="341"/>
    </row>
    <row r="746">
      <c r="C746" s="341"/>
      <c r="F746" s="341"/>
      <c r="H746" s="146"/>
      <c r="I746" s="341"/>
    </row>
    <row r="747">
      <c r="C747" s="341"/>
      <c r="F747" s="341"/>
      <c r="H747" s="146"/>
      <c r="I747" s="341"/>
    </row>
    <row r="748">
      <c r="C748" s="341"/>
      <c r="F748" s="341"/>
      <c r="H748" s="146"/>
      <c r="I748" s="341"/>
    </row>
    <row r="749">
      <c r="C749" s="341"/>
      <c r="F749" s="341"/>
      <c r="H749" s="146"/>
      <c r="I749" s="341"/>
    </row>
    <row r="750">
      <c r="C750" s="341"/>
      <c r="F750" s="341"/>
      <c r="H750" s="146"/>
      <c r="I750" s="341"/>
    </row>
    <row r="751">
      <c r="C751" s="341"/>
      <c r="F751" s="341"/>
      <c r="H751" s="146"/>
      <c r="I751" s="341"/>
    </row>
    <row r="752">
      <c r="C752" s="341"/>
      <c r="F752" s="341"/>
      <c r="H752" s="146"/>
      <c r="I752" s="341"/>
    </row>
    <row r="753">
      <c r="C753" s="341"/>
      <c r="F753" s="341"/>
      <c r="H753" s="146"/>
      <c r="I753" s="341"/>
    </row>
    <row r="754">
      <c r="C754" s="341"/>
      <c r="F754" s="341"/>
      <c r="H754" s="146"/>
      <c r="I754" s="341"/>
    </row>
    <row r="755">
      <c r="C755" s="341"/>
      <c r="F755" s="341"/>
      <c r="H755" s="146"/>
      <c r="I755" s="341"/>
    </row>
    <row r="756">
      <c r="C756" s="341"/>
      <c r="F756" s="341"/>
      <c r="H756" s="146"/>
      <c r="I756" s="341"/>
    </row>
    <row r="757">
      <c r="C757" s="341"/>
      <c r="F757" s="341"/>
      <c r="H757" s="146"/>
      <c r="I757" s="341"/>
    </row>
    <row r="758">
      <c r="C758" s="341"/>
      <c r="F758" s="341"/>
      <c r="H758" s="146"/>
      <c r="I758" s="341"/>
    </row>
    <row r="759">
      <c r="C759" s="341"/>
      <c r="F759" s="341"/>
      <c r="H759" s="146"/>
      <c r="I759" s="341"/>
    </row>
    <row r="760">
      <c r="C760" s="341"/>
      <c r="F760" s="341"/>
      <c r="H760" s="146"/>
      <c r="I760" s="341"/>
    </row>
    <row r="761">
      <c r="C761" s="341"/>
      <c r="F761" s="341"/>
      <c r="H761" s="146"/>
      <c r="I761" s="341"/>
    </row>
    <row r="762">
      <c r="C762" s="341"/>
      <c r="F762" s="341"/>
      <c r="H762" s="146"/>
      <c r="I762" s="341"/>
    </row>
    <row r="763">
      <c r="C763" s="341"/>
      <c r="F763" s="341"/>
      <c r="H763" s="146"/>
      <c r="I763" s="341"/>
    </row>
    <row r="764">
      <c r="C764" s="341"/>
      <c r="F764" s="341"/>
      <c r="H764" s="146"/>
      <c r="I764" s="341"/>
    </row>
    <row r="765">
      <c r="C765" s="341"/>
      <c r="F765" s="341"/>
      <c r="H765" s="146"/>
      <c r="I765" s="341"/>
    </row>
    <row r="766">
      <c r="C766" s="341"/>
      <c r="F766" s="341"/>
      <c r="H766" s="146"/>
      <c r="I766" s="341"/>
    </row>
    <row r="767">
      <c r="C767" s="341"/>
      <c r="F767" s="341"/>
      <c r="H767" s="146"/>
      <c r="I767" s="341"/>
    </row>
    <row r="768">
      <c r="C768" s="341"/>
      <c r="F768" s="341"/>
      <c r="H768" s="146"/>
      <c r="I768" s="341"/>
    </row>
    <row r="769">
      <c r="C769" s="341"/>
      <c r="F769" s="341"/>
      <c r="H769" s="146"/>
      <c r="I769" s="341"/>
    </row>
    <row r="770">
      <c r="C770" s="341"/>
      <c r="F770" s="341"/>
      <c r="H770" s="146"/>
      <c r="I770" s="341"/>
    </row>
    <row r="771">
      <c r="C771" s="341"/>
      <c r="F771" s="341"/>
      <c r="H771" s="146"/>
      <c r="I771" s="341"/>
    </row>
    <row r="772">
      <c r="C772" s="341"/>
      <c r="F772" s="341"/>
      <c r="H772" s="146"/>
      <c r="I772" s="341"/>
    </row>
    <row r="773">
      <c r="C773" s="341"/>
      <c r="F773" s="341"/>
      <c r="H773" s="146"/>
      <c r="I773" s="341"/>
    </row>
    <row r="774">
      <c r="C774" s="341"/>
      <c r="F774" s="341"/>
      <c r="H774" s="146"/>
      <c r="I774" s="341"/>
    </row>
    <row r="775">
      <c r="C775" s="341"/>
      <c r="F775" s="341"/>
      <c r="H775" s="146"/>
      <c r="I775" s="341"/>
    </row>
    <row r="776">
      <c r="C776" s="341"/>
      <c r="F776" s="341"/>
      <c r="H776" s="146"/>
      <c r="I776" s="341"/>
    </row>
    <row r="777">
      <c r="C777" s="341"/>
      <c r="F777" s="341"/>
      <c r="H777" s="146"/>
      <c r="I777" s="341"/>
    </row>
    <row r="778">
      <c r="C778" s="341"/>
      <c r="F778" s="341"/>
      <c r="H778" s="146"/>
      <c r="I778" s="341"/>
    </row>
    <row r="779">
      <c r="C779" s="341"/>
      <c r="F779" s="341"/>
      <c r="H779" s="146"/>
      <c r="I779" s="341"/>
    </row>
    <row r="780">
      <c r="C780" s="341"/>
      <c r="F780" s="341"/>
      <c r="H780" s="146"/>
      <c r="I780" s="341"/>
    </row>
    <row r="781">
      <c r="C781" s="341"/>
      <c r="F781" s="341"/>
      <c r="H781" s="146"/>
      <c r="I781" s="341"/>
    </row>
    <row r="782">
      <c r="C782" s="341"/>
      <c r="F782" s="341"/>
      <c r="H782" s="146"/>
      <c r="I782" s="341"/>
    </row>
    <row r="783">
      <c r="C783" s="341"/>
      <c r="F783" s="341"/>
      <c r="H783" s="146"/>
      <c r="I783" s="341"/>
    </row>
    <row r="784">
      <c r="C784" s="341"/>
      <c r="F784" s="341"/>
      <c r="H784" s="146"/>
      <c r="I784" s="341"/>
    </row>
    <row r="785">
      <c r="C785" s="341"/>
      <c r="F785" s="341"/>
      <c r="H785" s="146"/>
      <c r="I785" s="341"/>
    </row>
    <row r="786">
      <c r="C786" s="341"/>
      <c r="F786" s="341"/>
      <c r="H786" s="146"/>
      <c r="I786" s="341"/>
    </row>
    <row r="787">
      <c r="C787" s="341"/>
      <c r="F787" s="341"/>
      <c r="H787" s="146"/>
      <c r="I787" s="341"/>
    </row>
    <row r="788">
      <c r="C788" s="341"/>
      <c r="F788" s="341"/>
      <c r="H788" s="146"/>
      <c r="I788" s="341"/>
    </row>
    <row r="789">
      <c r="C789" s="341"/>
      <c r="F789" s="341"/>
      <c r="H789" s="146"/>
      <c r="I789" s="341"/>
    </row>
    <row r="790">
      <c r="C790" s="341"/>
      <c r="F790" s="341"/>
      <c r="H790" s="146"/>
      <c r="I790" s="341"/>
    </row>
    <row r="791">
      <c r="C791" s="341"/>
      <c r="F791" s="341"/>
      <c r="H791" s="146"/>
      <c r="I791" s="341"/>
    </row>
    <row r="792">
      <c r="C792" s="341"/>
      <c r="F792" s="341"/>
      <c r="H792" s="146"/>
      <c r="I792" s="341"/>
    </row>
    <row r="793">
      <c r="C793" s="341"/>
      <c r="F793" s="341"/>
      <c r="H793" s="146"/>
      <c r="I793" s="341"/>
    </row>
    <row r="794">
      <c r="C794" s="341"/>
      <c r="F794" s="341"/>
      <c r="H794" s="146"/>
      <c r="I794" s="341"/>
    </row>
    <row r="795">
      <c r="C795" s="341"/>
      <c r="F795" s="341"/>
      <c r="H795" s="146"/>
      <c r="I795" s="341"/>
    </row>
    <row r="796">
      <c r="C796" s="341"/>
      <c r="F796" s="341"/>
      <c r="H796" s="146"/>
      <c r="I796" s="341"/>
    </row>
    <row r="797">
      <c r="C797" s="341"/>
      <c r="F797" s="341"/>
      <c r="H797" s="146"/>
      <c r="I797" s="341"/>
    </row>
    <row r="798">
      <c r="C798" s="341"/>
      <c r="F798" s="341"/>
      <c r="H798" s="146"/>
      <c r="I798" s="341"/>
    </row>
    <row r="799">
      <c r="C799" s="341"/>
      <c r="F799" s="341"/>
      <c r="H799" s="146"/>
      <c r="I799" s="341"/>
    </row>
    <row r="800">
      <c r="C800" s="341"/>
      <c r="F800" s="341"/>
      <c r="H800" s="146"/>
      <c r="I800" s="341"/>
    </row>
    <row r="801">
      <c r="C801" s="341"/>
      <c r="F801" s="341"/>
      <c r="H801" s="146"/>
      <c r="I801" s="341"/>
    </row>
    <row r="802">
      <c r="C802" s="341"/>
      <c r="F802" s="341"/>
      <c r="H802" s="146"/>
      <c r="I802" s="341"/>
    </row>
    <row r="803">
      <c r="C803" s="341"/>
      <c r="F803" s="341"/>
      <c r="H803" s="146"/>
      <c r="I803" s="341"/>
    </row>
    <row r="804">
      <c r="C804" s="341"/>
      <c r="F804" s="341"/>
      <c r="H804" s="146"/>
      <c r="I804" s="341"/>
    </row>
    <row r="805">
      <c r="C805" s="341"/>
      <c r="F805" s="341"/>
      <c r="H805" s="146"/>
      <c r="I805" s="341"/>
    </row>
    <row r="806">
      <c r="C806" s="341"/>
      <c r="F806" s="341"/>
      <c r="H806" s="146"/>
      <c r="I806" s="341"/>
    </row>
    <row r="807">
      <c r="C807" s="341"/>
      <c r="F807" s="341"/>
      <c r="H807" s="146"/>
      <c r="I807" s="341"/>
    </row>
    <row r="808">
      <c r="C808" s="341"/>
      <c r="F808" s="341"/>
      <c r="H808" s="146"/>
      <c r="I808" s="341"/>
    </row>
    <row r="809">
      <c r="C809" s="341"/>
      <c r="F809" s="341"/>
      <c r="H809" s="146"/>
      <c r="I809" s="341"/>
    </row>
    <row r="810">
      <c r="C810" s="341"/>
      <c r="F810" s="341"/>
      <c r="H810" s="146"/>
      <c r="I810" s="341"/>
    </row>
    <row r="811">
      <c r="C811" s="341"/>
      <c r="F811" s="341"/>
      <c r="H811" s="146"/>
      <c r="I811" s="341"/>
    </row>
    <row r="812">
      <c r="C812" s="341"/>
      <c r="F812" s="341"/>
      <c r="H812" s="146"/>
      <c r="I812" s="341"/>
    </row>
    <row r="813">
      <c r="C813" s="341"/>
      <c r="F813" s="341"/>
      <c r="H813" s="146"/>
      <c r="I813" s="341"/>
    </row>
    <row r="814">
      <c r="C814" s="341"/>
      <c r="F814" s="341"/>
      <c r="H814" s="146"/>
      <c r="I814" s="341"/>
    </row>
    <row r="815">
      <c r="C815" s="341"/>
      <c r="F815" s="341"/>
      <c r="H815" s="146"/>
      <c r="I815" s="341"/>
    </row>
    <row r="816">
      <c r="C816" s="341"/>
      <c r="F816" s="341"/>
      <c r="H816" s="146"/>
      <c r="I816" s="341"/>
    </row>
    <row r="817">
      <c r="C817" s="341"/>
      <c r="F817" s="341"/>
      <c r="H817" s="146"/>
      <c r="I817" s="341"/>
    </row>
    <row r="818">
      <c r="C818" s="341"/>
      <c r="F818" s="341"/>
      <c r="H818" s="146"/>
      <c r="I818" s="341"/>
    </row>
    <row r="819">
      <c r="C819" s="341"/>
      <c r="F819" s="341"/>
      <c r="H819" s="146"/>
      <c r="I819" s="341"/>
    </row>
    <row r="820">
      <c r="C820" s="341"/>
      <c r="F820" s="341"/>
      <c r="H820" s="146"/>
      <c r="I820" s="341"/>
    </row>
    <row r="821">
      <c r="C821" s="341"/>
      <c r="F821" s="341"/>
      <c r="H821" s="146"/>
      <c r="I821" s="341"/>
    </row>
    <row r="822">
      <c r="C822" s="341"/>
      <c r="F822" s="341"/>
      <c r="H822" s="146"/>
      <c r="I822" s="341"/>
    </row>
    <row r="823">
      <c r="C823" s="341"/>
      <c r="F823" s="341"/>
      <c r="H823" s="146"/>
      <c r="I823" s="341"/>
    </row>
    <row r="824">
      <c r="C824" s="341"/>
      <c r="F824" s="341"/>
      <c r="H824" s="146"/>
      <c r="I824" s="341"/>
    </row>
    <row r="825">
      <c r="C825" s="341"/>
      <c r="F825" s="341"/>
      <c r="H825" s="146"/>
      <c r="I825" s="341"/>
    </row>
    <row r="826">
      <c r="C826" s="341"/>
      <c r="F826" s="341"/>
      <c r="H826" s="146"/>
      <c r="I826" s="341"/>
    </row>
    <row r="827">
      <c r="C827" s="341"/>
      <c r="F827" s="341"/>
      <c r="H827" s="146"/>
      <c r="I827" s="341"/>
    </row>
    <row r="828">
      <c r="C828" s="341"/>
      <c r="F828" s="341"/>
      <c r="H828" s="146"/>
      <c r="I828" s="341"/>
    </row>
    <row r="829">
      <c r="C829" s="341"/>
      <c r="F829" s="341"/>
      <c r="H829" s="146"/>
      <c r="I829" s="341"/>
    </row>
    <row r="830">
      <c r="C830" s="341"/>
      <c r="F830" s="341"/>
      <c r="H830" s="146"/>
      <c r="I830" s="341"/>
    </row>
    <row r="831">
      <c r="C831" s="341"/>
      <c r="F831" s="341"/>
      <c r="H831" s="146"/>
      <c r="I831" s="341"/>
    </row>
    <row r="832">
      <c r="C832" s="341"/>
      <c r="F832" s="341"/>
      <c r="H832" s="146"/>
      <c r="I832" s="341"/>
    </row>
    <row r="833">
      <c r="C833" s="341"/>
      <c r="F833" s="341"/>
      <c r="H833" s="146"/>
      <c r="I833" s="341"/>
    </row>
    <row r="834">
      <c r="C834" s="341"/>
      <c r="F834" s="341"/>
      <c r="H834" s="146"/>
      <c r="I834" s="341"/>
    </row>
    <row r="835">
      <c r="C835" s="341"/>
      <c r="F835" s="341"/>
      <c r="H835" s="146"/>
      <c r="I835" s="341"/>
    </row>
    <row r="836">
      <c r="C836" s="341"/>
      <c r="F836" s="341"/>
      <c r="H836" s="146"/>
      <c r="I836" s="341"/>
    </row>
    <row r="837">
      <c r="C837" s="341"/>
      <c r="F837" s="341"/>
      <c r="H837" s="146"/>
      <c r="I837" s="341"/>
    </row>
    <row r="838">
      <c r="C838" s="341"/>
      <c r="F838" s="341"/>
      <c r="H838" s="146"/>
      <c r="I838" s="341"/>
    </row>
    <row r="839">
      <c r="C839" s="341"/>
      <c r="F839" s="341"/>
      <c r="H839" s="146"/>
      <c r="I839" s="341"/>
    </row>
    <row r="840">
      <c r="C840" s="341"/>
      <c r="F840" s="341"/>
      <c r="H840" s="146"/>
      <c r="I840" s="341"/>
    </row>
    <row r="841">
      <c r="C841" s="341"/>
      <c r="F841" s="341"/>
      <c r="H841" s="146"/>
      <c r="I841" s="341"/>
    </row>
    <row r="842">
      <c r="C842" s="341"/>
      <c r="F842" s="341"/>
      <c r="H842" s="146"/>
      <c r="I842" s="341"/>
    </row>
    <row r="843">
      <c r="C843" s="341"/>
      <c r="F843" s="341"/>
      <c r="H843" s="146"/>
      <c r="I843" s="341"/>
    </row>
    <row r="844">
      <c r="C844" s="341"/>
      <c r="F844" s="341"/>
      <c r="H844" s="146"/>
      <c r="I844" s="341"/>
    </row>
    <row r="845">
      <c r="C845" s="341"/>
      <c r="F845" s="341"/>
      <c r="H845" s="146"/>
      <c r="I845" s="341"/>
    </row>
    <row r="846">
      <c r="C846" s="341"/>
      <c r="F846" s="341"/>
      <c r="H846" s="146"/>
      <c r="I846" s="341"/>
    </row>
    <row r="847">
      <c r="C847" s="341"/>
      <c r="F847" s="341"/>
      <c r="H847" s="146"/>
      <c r="I847" s="341"/>
    </row>
    <row r="848">
      <c r="C848" s="341"/>
      <c r="F848" s="341"/>
      <c r="H848" s="146"/>
      <c r="I848" s="341"/>
    </row>
    <row r="849">
      <c r="C849" s="341"/>
      <c r="F849" s="341"/>
      <c r="H849" s="146"/>
      <c r="I849" s="341"/>
    </row>
    <row r="850">
      <c r="C850" s="341"/>
      <c r="F850" s="341"/>
      <c r="H850" s="146"/>
      <c r="I850" s="341"/>
    </row>
    <row r="851">
      <c r="C851" s="341"/>
      <c r="F851" s="341"/>
      <c r="H851" s="146"/>
      <c r="I851" s="341"/>
    </row>
    <row r="852">
      <c r="C852" s="341"/>
      <c r="F852" s="341"/>
      <c r="H852" s="146"/>
      <c r="I852" s="341"/>
    </row>
    <row r="853">
      <c r="C853" s="341"/>
      <c r="F853" s="341"/>
      <c r="H853" s="146"/>
      <c r="I853" s="341"/>
    </row>
    <row r="854">
      <c r="C854" s="341"/>
      <c r="F854" s="341"/>
      <c r="H854" s="146"/>
      <c r="I854" s="341"/>
    </row>
    <row r="855">
      <c r="C855" s="341"/>
      <c r="F855" s="341"/>
      <c r="H855" s="146"/>
      <c r="I855" s="341"/>
    </row>
    <row r="856">
      <c r="C856" s="341"/>
      <c r="F856" s="341"/>
      <c r="H856" s="146"/>
      <c r="I856" s="341"/>
    </row>
    <row r="857">
      <c r="C857" s="341"/>
      <c r="F857" s="341"/>
      <c r="H857" s="146"/>
      <c r="I857" s="341"/>
    </row>
    <row r="858">
      <c r="C858" s="341"/>
      <c r="F858" s="341"/>
      <c r="H858" s="146"/>
      <c r="I858" s="341"/>
    </row>
    <row r="859">
      <c r="C859" s="341"/>
      <c r="F859" s="341"/>
      <c r="H859" s="146"/>
      <c r="I859" s="341"/>
    </row>
    <row r="860">
      <c r="C860" s="341"/>
      <c r="F860" s="341"/>
      <c r="H860" s="146"/>
      <c r="I860" s="341"/>
    </row>
    <row r="861">
      <c r="C861" s="341"/>
      <c r="F861" s="341"/>
      <c r="H861" s="146"/>
      <c r="I861" s="341"/>
    </row>
    <row r="862">
      <c r="C862" s="341"/>
      <c r="F862" s="341"/>
      <c r="H862" s="146"/>
      <c r="I862" s="341"/>
    </row>
    <row r="863">
      <c r="C863" s="341"/>
      <c r="F863" s="341"/>
      <c r="H863" s="146"/>
      <c r="I863" s="341"/>
    </row>
    <row r="864">
      <c r="C864" s="341"/>
      <c r="F864" s="341"/>
      <c r="H864" s="146"/>
      <c r="I864" s="341"/>
    </row>
    <row r="865">
      <c r="C865" s="341"/>
      <c r="F865" s="341"/>
      <c r="H865" s="146"/>
      <c r="I865" s="341"/>
    </row>
    <row r="866">
      <c r="C866" s="341"/>
      <c r="F866" s="341"/>
      <c r="H866" s="146"/>
      <c r="I866" s="341"/>
    </row>
    <row r="867">
      <c r="C867" s="341"/>
      <c r="F867" s="341"/>
      <c r="H867" s="146"/>
      <c r="I867" s="341"/>
    </row>
    <row r="868">
      <c r="C868" s="341"/>
      <c r="F868" s="341"/>
      <c r="H868" s="146"/>
      <c r="I868" s="341"/>
    </row>
    <row r="869">
      <c r="C869" s="341"/>
      <c r="F869" s="341"/>
      <c r="H869" s="146"/>
      <c r="I869" s="341"/>
    </row>
    <row r="870">
      <c r="C870" s="341"/>
      <c r="F870" s="341"/>
      <c r="H870" s="146"/>
      <c r="I870" s="341"/>
    </row>
    <row r="871">
      <c r="C871" s="341"/>
      <c r="F871" s="341"/>
      <c r="H871" s="146"/>
      <c r="I871" s="341"/>
    </row>
    <row r="872">
      <c r="C872" s="341"/>
      <c r="F872" s="341"/>
      <c r="H872" s="146"/>
      <c r="I872" s="341"/>
    </row>
    <row r="873">
      <c r="C873" s="341"/>
      <c r="F873" s="341"/>
      <c r="H873" s="146"/>
      <c r="I873" s="341"/>
    </row>
    <row r="874">
      <c r="C874" s="341"/>
      <c r="F874" s="341"/>
      <c r="H874" s="146"/>
      <c r="I874" s="341"/>
    </row>
    <row r="875">
      <c r="C875" s="341"/>
      <c r="F875" s="341"/>
      <c r="H875" s="146"/>
      <c r="I875" s="341"/>
    </row>
    <row r="876">
      <c r="C876" s="341"/>
      <c r="F876" s="341"/>
      <c r="H876" s="146"/>
      <c r="I876" s="341"/>
    </row>
    <row r="877">
      <c r="C877" s="341"/>
      <c r="F877" s="341"/>
      <c r="H877" s="146"/>
      <c r="I877" s="341"/>
    </row>
    <row r="878">
      <c r="C878" s="341"/>
      <c r="F878" s="341"/>
      <c r="H878" s="146"/>
      <c r="I878" s="341"/>
    </row>
    <row r="879">
      <c r="C879" s="341"/>
      <c r="F879" s="341"/>
      <c r="H879" s="146"/>
      <c r="I879" s="341"/>
    </row>
    <row r="880">
      <c r="C880" s="341"/>
      <c r="F880" s="341"/>
      <c r="H880" s="146"/>
      <c r="I880" s="341"/>
    </row>
    <row r="881">
      <c r="C881" s="341"/>
      <c r="F881" s="341"/>
      <c r="H881" s="146"/>
      <c r="I881" s="341"/>
    </row>
    <row r="882">
      <c r="C882" s="341"/>
      <c r="F882" s="341"/>
      <c r="H882" s="146"/>
      <c r="I882" s="341"/>
    </row>
    <row r="883">
      <c r="C883" s="341"/>
      <c r="F883" s="341"/>
      <c r="H883" s="146"/>
      <c r="I883" s="341"/>
    </row>
    <row r="884">
      <c r="C884" s="341"/>
      <c r="F884" s="341"/>
      <c r="H884" s="146"/>
      <c r="I884" s="341"/>
    </row>
    <row r="885">
      <c r="C885" s="341"/>
      <c r="F885" s="341"/>
      <c r="H885" s="146"/>
      <c r="I885" s="341"/>
    </row>
    <row r="886">
      <c r="C886" s="341"/>
      <c r="F886" s="341"/>
      <c r="H886" s="146"/>
      <c r="I886" s="341"/>
    </row>
    <row r="887">
      <c r="C887" s="341"/>
      <c r="F887" s="341"/>
      <c r="H887" s="146"/>
      <c r="I887" s="341"/>
    </row>
    <row r="888">
      <c r="C888" s="341"/>
      <c r="F888" s="341"/>
      <c r="H888" s="146"/>
      <c r="I888" s="341"/>
    </row>
    <row r="889">
      <c r="C889" s="341"/>
      <c r="F889" s="341"/>
      <c r="H889" s="146"/>
      <c r="I889" s="341"/>
    </row>
    <row r="890">
      <c r="C890" s="341"/>
      <c r="F890" s="341"/>
      <c r="H890" s="146"/>
      <c r="I890" s="341"/>
    </row>
    <row r="891">
      <c r="C891" s="341"/>
      <c r="F891" s="341"/>
      <c r="H891" s="146"/>
      <c r="I891" s="341"/>
    </row>
    <row r="892">
      <c r="C892" s="341"/>
      <c r="F892" s="341"/>
      <c r="H892" s="146"/>
      <c r="I892" s="341"/>
    </row>
    <row r="893">
      <c r="C893" s="341"/>
      <c r="F893" s="341"/>
      <c r="H893" s="146"/>
      <c r="I893" s="341"/>
    </row>
    <row r="894">
      <c r="C894" s="341"/>
      <c r="F894" s="341"/>
      <c r="H894" s="146"/>
      <c r="I894" s="341"/>
    </row>
    <row r="895">
      <c r="C895" s="341"/>
      <c r="F895" s="341"/>
      <c r="H895" s="146"/>
      <c r="I895" s="341"/>
    </row>
    <row r="896">
      <c r="C896" s="341"/>
      <c r="F896" s="341"/>
      <c r="H896" s="146"/>
      <c r="I896" s="341"/>
    </row>
    <row r="897">
      <c r="C897" s="341"/>
      <c r="F897" s="341"/>
      <c r="H897" s="146"/>
      <c r="I897" s="341"/>
    </row>
    <row r="898">
      <c r="C898" s="341"/>
      <c r="F898" s="341"/>
      <c r="H898" s="146"/>
      <c r="I898" s="341"/>
    </row>
    <row r="899">
      <c r="C899" s="341"/>
      <c r="F899" s="341"/>
      <c r="H899" s="146"/>
      <c r="I899" s="341"/>
    </row>
    <row r="900">
      <c r="C900" s="341"/>
      <c r="F900" s="341"/>
      <c r="H900" s="146"/>
      <c r="I900" s="341"/>
    </row>
    <row r="901">
      <c r="C901" s="341"/>
      <c r="F901" s="341"/>
      <c r="H901" s="146"/>
      <c r="I901" s="341"/>
    </row>
    <row r="902">
      <c r="C902" s="341"/>
      <c r="F902" s="341"/>
      <c r="H902" s="146"/>
      <c r="I902" s="341"/>
    </row>
    <row r="903">
      <c r="C903" s="341"/>
      <c r="F903" s="341"/>
      <c r="H903" s="146"/>
      <c r="I903" s="341"/>
    </row>
    <row r="904">
      <c r="C904" s="341"/>
      <c r="F904" s="341"/>
      <c r="H904" s="146"/>
      <c r="I904" s="341"/>
    </row>
    <row r="905">
      <c r="C905" s="341"/>
      <c r="F905" s="341"/>
      <c r="H905" s="146"/>
      <c r="I905" s="341"/>
    </row>
    <row r="906">
      <c r="C906" s="341"/>
      <c r="F906" s="341"/>
      <c r="H906" s="146"/>
      <c r="I906" s="341"/>
    </row>
    <row r="907">
      <c r="C907" s="341"/>
      <c r="F907" s="341"/>
      <c r="H907" s="146"/>
      <c r="I907" s="341"/>
    </row>
    <row r="908">
      <c r="C908" s="341"/>
      <c r="F908" s="341"/>
      <c r="H908" s="146"/>
      <c r="I908" s="341"/>
    </row>
    <row r="909">
      <c r="C909" s="341"/>
      <c r="F909" s="341"/>
      <c r="H909" s="146"/>
      <c r="I909" s="341"/>
    </row>
    <row r="910">
      <c r="C910" s="341"/>
      <c r="F910" s="341"/>
      <c r="H910" s="146"/>
      <c r="I910" s="341"/>
    </row>
    <row r="911">
      <c r="C911" s="341"/>
      <c r="F911" s="341"/>
      <c r="H911" s="146"/>
      <c r="I911" s="341"/>
    </row>
    <row r="912">
      <c r="C912" s="341"/>
      <c r="F912" s="341"/>
      <c r="H912" s="146"/>
      <c r="I912" s="341"/>
    </row>
    <row r="913">
      <c r="C913" s="341"/>
      <c r="F913" s="341"/>
      <c r="H913" s="146"/>
      <c r="I913" s="341"/>
    </row>
    <row r="914">
      <c r="C914" s="341"/>
      <c r="F914" s="341"/>
      <c r="H914" s="146"/>
      <c r="I914" s="341"/>
    </row>
    <row r="915">
      <c r="C915" s="341"/>
      <c r="F915" s="341"/>
      <c r="H915" s="146"/>
      <c r="I915" s="341"/>
    </row>
    <row r="916">
      <c r="C916" s="341"/>
      <c r="F916" s="341"/>
      <c r="H916" s="146"/>
      <c r="I916" s="341"/>
    </row>
    <row r="917">
      <c r="C917" s="341"/>
      <c r="F917" s="341"/>
      <c r="H917" s="146"/>
      <c r="I917" s="341"/>
    </row>
    <row r="918">
      <c r="C918" s="341"/>
      <c r="F918" s="341"/>
      <c r="H918" s="146"/>
      <c r="I918" s="341"/>
    </row>
    <row r="919">
      <c r="C919" s="341"/>
      <c r="F919" s="341"/>
      <c r="H919" s="146"/>
      <c r="I919" s="341"/>
    </row>
    <row r="920">
      <c r="C920" s="341"/>
      <c r="F920" s="341"/>
      <c r="H920" s="146"/>
      <c r="I920" s="341"/>
    </row>
    <row r="921">
      <c r="C921" s="341"/>
      <c r="F921" s="341"/>
      <c r="H921" s="146"/>
      <c r="I921" s="341"/>
    </row>
    <row r="922">
      <c r="C922" s="341"/>
      <c r="F922" s="341"/>
      <c r="H922" s="146"/>
      <c r="I922" s="341"/>
    </row>
    <row r="923">
      <c r="C923" s="341"/>
      <c r="F923" s="341"/>
      <c r="H923" s="146"/>
      <c r="I923" s="341"/>
    </row>
    <row r="924">
      <c r="C924" s="341"/>
      <c r="F924" s="341"/>
      <c r="H924" s="146"/>
      <c r="I924" s="341"/>
    </row>
    <row r="925">
      <c r="C925" s="341"/>
      <c r="F925" s="341"/>
      <c r="H925" s="146"/>
      <c r="I925" s="341"/>
    </row>
    <row r="926">
      <c r="C926" s="341"/>
      <c r="F926" s="341"/>
      <c r="H926" s="146"/>
      <c r="I926" s="341"/>
    </row>
    <row r="927">
      <c r="C927" s="341"/>
      <c r="F927" s="341"/>
      <c r="H927" s="146"/>
      <c r="I927" s="341"/>
    </row>
    <row r="928">
      <c r="C928" s="341"/>
      <c r="F928" s="341"/>
      <c r="H928" s="146"/>
      <c r="I928" s="341"/>
    </row>
    <row r="929">
      <c r="C929" s="341"/>
      <c r="F929" s="341"/>
      <c r="H929" s="146"/>
      <c r="I929" s="341"/>
    </row>
    <row r="930">
      <c r="C930" s="341"/>
      <c r="F930" s="341"/>
      <c r="H930" s="146"/>
      <c r="I930" s="341"/>
    </row>
    <row r="931">
      <c r="C931" s="341"/>
      <c r="F931" s="341"/>
      <c r="H931" s="146"/>
      <c r="I931" s="341"/>
    </row>
    <row r="932">
      <c r="C932" s="341"/>
      <c r="F932" s="341"/>
      <c r="H932" s="146"/>
      <c r="I932" s="341"/>
    </row>
    <row r="933">
      <c r="C933" s="341"/>
      <c r="F933" s="341"/>
      <c r="H933" s="146"/>
      <c r="I933" s="341"/>
    </row>
    <row r="934">
      <c r="C934" s="341"/>
      <c r="F934" s="341"/>
      <c r="H934" s="146"/>
      <c r="I934" s="341"/>
    </row>
    <row r="935">
      <c r="C935" s="341"/>
      <c r="F935" s="341"/>
      <c r="H935" s="146"/>
      <c r="I935" s="341"/>
    </row>
    <row r="936">
      <c r="C936" s="341"/>
      <c r="F936" s="341"/>
      <c r="H936" s="146"/>
      <c r="I936" s="341"/>
    </row>
    <row r="937">
      <c r="C937" s="341"/>
      <c r="F937" s="341"/>
      <c r="H937" s="146"/>
      <c r="I937" s="341"/>
    </row>
    <row r="938">
      <c r="C938" s="341"/>
      <c r="F938" s="341"/>
      <c r="H938" s="146"/>
      <c r="I938" s="341"/>
    </row>
    <row r="939">
      <c r="C939" s="341"/>
      <c r="F939" s="341"/>
      <c r="H939" s="146"/>
      <c r="I939" s="341"/>
    </row>
    <row r="940">
      <c r="C940" s="341"/>
      <c r="F940" s="341"/>
      <c r="H940" s="146"/>
      <c r="I940" s="341"/>
    </row>
    <row r="941">
      <c r="C941" s="341"/>
      <c r="F941" s="341"/>
      <c r="H941" s="146"/>
      <c r="I941" s="341"/>
    </row>
    <row r="942">
      <c r="C942" s="341"/>
      <c r="F942" s="341"/>
      <c r="H942" s="146"/>
      <c r="I942" s="341"/>
    </row>
    <row r="943">
      <c r="C943" s="341"/>
      <c r="F943" s="341"/>
      <c r="H943" s="146"/>
      <c r="I943" s="341"/>
    </row>
    <row r="944">
      <c r="C944" s="341"/>
      <c r="F944" s="341"/>
      <c r="H944" s="146"/>
      <c r="I944" s="341"/>
    </row>
    <row r="945">
      <c r="C945" s="341"/>
      <c r="F945" s="341"/>
      <c r="H945" s="146"/>
      <c r="I945" s="341"/>
    </row>
    <row r="946">
      <c r="C946" s="341"/>
      <c r="F946" s="341"/>
      <c r="H946" s="146"/>
      <c r="I946" s="341"/>
    </row>
    <row r="947">
      <c r="C947" s="341"/>
      <c r="F947" s="341"/>
      <c r="H947" s="146"/>
      <c r="I947" s="341"/>
    </row>
    <row r="948">
      <c r="C948" s="341"/>
      <c r="F948" s="341"/>
      <c r="H948" s="146"/>
      <c r="I948" s="341"/>
    </row>
    <row r="949">
      <c r="C949" s="341"/>
      <c r="F949" s="341"/>
      <c r="H949" s="146"/>
      <c r="I949" s="341"/>
    </row>
    <row r="950">
      <c r="C950" s="341"/>
      <c r="F950" s="341"/>
      <c r="H950" s="146"/>
      <c r="I950" s="341"/>
    </row>
    <row r="951">
      <c r="C951" s="341"/>
      <c r="F951" s="341"/>
      <c r="H951" s="146"/>
      <c r="I951" s="341"/>
    </row>
    <row r="952">
      <c r="C952" s="341"/>
      <c r="F952" s="341"/>
      <c r="H952" s="146"/>
      <c r="I952" s="341"/>
    </row>
    <row r="953">
      <c r="C953" s="341"/>
      <c r="F953" s="341"/>
      <c r="H953" s="146"/>
      <c r="I953" s="341"/>
    </row>
    <row r="954">
      <c r="C954" s="341"/>
      <c r="F954" s="341"/>
      <c r="H954" s="146"/>
      <c r="I954" s="341"/>
    </row>
    <row r="955">
      <c r="C955" s="341"/>
      <c r="F955" s="341"/>
      <c r="H955" s="146"/>
      <c r="I955" s="341"/>
    </row>
    <row r="956">
      <c r="C956" s="341"/>
      <c r="F956" s="341"/>
      <c r="H956" s="146"/>
      <c r="I956" s="341"/>
    </row>
    <row r="957">
      <c r="C957" s="341"/>
      <c r="F957" s="341"/>
      <c r="H957" s="146"/>
      <c r="I957" s="341"/>
    </row>
    <row r="958">
      <c r="C958" s="341"/>
      <c r="F958" s="341"/>
      <c r="H958" s="146"/>
      <c r="I958" s="341"/>
    </row>
    <row r="959">
      <c r="C959" s="341"/>
      <c r="F959" s="341"/>
      <c r="H959" s="146"/>
      <c r="I959" s="341"/>
    </row>
    <row r="960">
      <c r="C960" s="341"/>
      <c r="F960" s="341"/>
      <c r="H960" s="146"/>
      <c r="I960" s="341"/>
    </row>
    <row r="961">
      <c r="C961" s="341"/>
      <c r="F961" s="341"/>
      <c r="H961" s="146"/>
      <c r="I961" s="341"/>
    </row>
    <row r="962">
      <c r="C962" s="341"/>
      <c r="F962" s="341"/>
      <c r="H962" s="146"/>
      <c r="I962" s="341"/>
    </row>
    <row r="963">
      <c r="C963" s="341"/>
      <c r="F963" s="341"/>
      <c r="H963" s="146"/>
      <c r="I963" s="341"/>
    </row>
    <row r="964">
      <c r="C964" s="341"/>
      <c r="F964" s="341"/>
      <c r="H964" s="146"/>
      <c r="I964" s="341"/>
    </row>
    <row r="965">
      <c r="C965" s="341"/>
      <c r="F965" s="341"/>
      <c r="H965" s="146"/>
      <c r="I965" s="341"/>
    </row>
    <row r="966">
      <c r="C966" s="341"/>
      <c r="F966" s="341"/>
      <c r="H966" s="146"/>
      <c r="I966" s="341"/>
    </row>
    <row r="967">
      <c r="C967" s="341"/>
      <c r="F967" s="341"/>
      <c r="H967" s="146"/>
      <c r="I967" s="341"/>
    </row>
    <row r="968">
      <c r="C968" s="341"/>
      <c r="F968" s="341"/>
      <c r="H968" s="146"/>
      <c r="I968" s="341"/>
    </row>
    <row r="969">
      <c r="C969" s="341"/>
      <c r="F969" s="341"/>
      <c r="H969" s="146"/>
      <c r="I969" s="341"/>
    </row>
    <row r="970">
      <c r="C970" s="341"/>
      <c r="F970" s="341"/>
      <c r="H970" s="146"/>
      <c r="I970" s="341"/>
    </row>
    <row r="971">
      <c r="C971" s="341"/>
      <c r="F971" s="341"/>
      <c r="H971" s="146"/>
      <c r="I971" s="341"/>
    </row>
    <row r="972">
      <c r="C972" s="341"/>
      <c r="F972" s="341"/>
      <c r="H972" s="146"/>
      <c r="I972" s="341"/>
    </row>
    <row r="973">
      <c r="C973" s="341"/>
      <c r="F973" s="341"/>
      <c r="H973" s="146"/>
      <c r="I973" s="341"/>
    </row>
    <row r="974">
      <c r="C974" s="341"/>
      <c r="F974" s="341"/>
      <c r="H974" s="146"/>
      <c r="I974" s="341"/>
    </row>
    <row r="975">
      <c r="C975" s="341"/>
      <c r="F975" s="341"/>
      <c r="H975" s="146"/>
      <c r="I975" s="341"/>
    </row>
    <row r="976">
      <c r="C976" s="341"/>
      <c r="F976" s="341"/>
      <c r="H976" s="146"/>
      <c r="I976" s="341"/>
    </row>
    <row r="977">
      <c r="C977" s="341"/>
      <c r="F977" s="341"/>
      <c r="H977" s="146"/>
      <c r="I977" s="341"/>
    </row>
    <row r="978">
      <c r="C978" s="341"/>
      <c r="F978" s="341"/>
      <c r="H978" s="146"/>
      <c r="I978" s="341"/>
    </row>
    <row r="979">
      <c r="C979" s="341"/>
      <c r="F979" s="341"/>
      <c r="H979" s="146"/>
      <c r="I979" s="341"/>
    </row>
    <row r="980">
      <c r="C980" s="341"/>
      <c r="F980" s="341"/>
      <c r="H980" s="146"/>
      <c r="I980" s="341"/>
    </row>
    <row r="981">
      <c r="C981" s="341"/>
      <c r="F981" s="341"/>
      <c r="H981" s="146"/>
      <c r="I981" s="341"/>
    </row>
    <row r="982">
      <c r="C982" s="341"/>
      <c r="F982" s="341"/>
      <c r="H982" s="146"/>
      <c r="I982" s="341"/>
    </row>
    <row r="983">
      <c r="C983" s="341"/>
      <c r="F983" s="341"/>
      <c r="H983" s="146"/>
      <c r="I983" s="341"/>
    </row>
    <row r="984">
      <c r="C984" s="341"/>
      <c r="F984" s="341"/>
      <c r="H984" s="146"/>
      <c r="I984" s="341"/>
    </row>
    <row r="985">
      <c r="C985" s="341"/>
      <c r="F985" s="341"/>
      <c r="H985" s="146"/>
      <c r="I985" s="341"/>
    </row>
    <row r="986">
      <c r="C986" s="341"/>
      <c r="F986" s="341"/>
      <c r="H986" s="146"/>
      <c r="I986" s="341"/>
    </row>
    <row r="987">
      <c r="C987" s="341"/>
      <c r="F987" s="341"/>
      <c r="H987" s="146"/>
      <c r="I987" s="341"/>
    </row>
    <row r="988">
      <c r="C988" s="341"/>
      <c r="F988" s="341"/>
      <c r="H988" s="146"/>
      <c r="I988" s="341"/>
    </row>
    <row r="989">
      <c r="C989" s="341"/>
      <c r="F989" s="341"/>
      <c r="H989" s="146"/>
      <c r="I989" s="341"/>
    </row>
    <row r="990">
      <c r="C990" s="341"/>
      <c r="F990" s="341"/>
      <c r="H990" s="146"/>
      <c r="I990" s="341"/>
    </row>
    <row r="991">
      <c r="C991" s="341"/>
      <c r="F991" s="341"/>
      <c r="H991" s="146"/>
      <c r="I991" s="341"/>
    </row>
    <row r="992">
      <c r="C992" s="341"/>
      <c r="F992" s="341"/>
      <c r="H992" s="146"/>
      <c r="I992" s="341"/>
    </row>
    <row r="993">
      <c r="C993" s="341"/>
      <c r="F993" s="341"/>
      <c r="H993" s="146"/>
      <c r="I993" s="341"/>
    </row>
    <row r="994">
      <c r="C994" s="341"/>
      <c r="F994" s="341"/>
      <c r="H994" s="146"/>
      <c r="I994" s="341"/>
    </row>
    <row r="995">
      <c r="C995" s="341"/>
      <c r="F995" s="341"/>
      <c r="H995" s="146"/>
      <c r="I995" s="341"/>
    </row>
    <row r="996">
      <c r="C996" s="341"/>
      <c r="F996" s="341"/>
      <c r="H996" s="146"/>
      <c r="I996" s="341"/>
    </row>
    <row r="997">
      <c r="C997" s="341"/>
      <c r="F997" s="341"/>
      <c r="H997" s="146"/>
      <c r="I997" s="341"/>
    </row>
    <row r="998">
      <c r="C998" s="341"/>
      <c r="F998" s="341"/>
      <c r="H998" s="146"/>
      <c r="I998" s="341"/>
    </row>
    <row r="999">
      <c r="C999" s="341"/>
      <c r="F999" s="341"/>
      <c r="H999" s="146"/>
      <c r="I999" s="341"/>
    </row>
    <row r="1000">
      <c r="C1000" s="341"/>
      <c r="F1000" s="341"/>
      <c r="H1000" s="146"/>
      <c r="I1000" s="341"/>
    </row>
    <row r="1001">
      <c r="C1001" s="341"/>
      <c r="F1001" s="341"/>
      <c r="H1001" s="146"/>
      <c r="I1001" s="341"/>
    </row>
    <row r="1002">
      <c r="C1002" s="341"/>
      <c r="F1002" s="341"/>
      <c r="H1002" s="146"/>
      <c r="I1002" s="341"/>
    </row>
    <row r="1003">
      <c r="C1003" s="341"/>
      <c r="F1003" s="341"/>
      <c r="H1003" s="146"/>
      <c r="I1003" s="341"/>
    </row>
    <row r="1004">
      <c r="C1004" s="341"/>
      <c r="F1004" s="341"/>
      <c r="H1004" s="146"/>
      <c r="I1004" s="341"/>
    </row>
    <row r="1005">
      <c r="C1005" s="341"/>
      <c r="F1005" s="341"/>
      <c r="H1005" s="146"/>
      <c r="I1005" s="341"/>
    </row>
    <row r="1006">
      <c r="C1006" s="341"/>
      <c r="F1006" s="341"/>
      <c r="H1006" s="146"/>
      <c r="I1006" s="341"/>
    </row>
    <row r="1007">
      <c r="C1007" s="341"/>
      <c r="F1007" s="341"/>
      <c r="H1007" s="146"/>
      <c r="I1007" s="341"/>
    </row>
    <row r="1008">
      <c r="C1008" s="341"/>
      <c r="F1008" s="341"/>
      <c r="H1008" s="146"/>
      <c r="I1008" s="341"/>
    </row>
    <row r="1009">
      <c r="C1009" s="341"/>
      <c r="F1009" s="341"/>
      <c r="H1009" s="146"/>
      <c r="I1009" s="341"/>
    </row>
    <row r="1010">
      <c r="C1010" s="341"/>
      <c r="F1010" s="341"/>
      <c r="H1010" s="146"/>
      <c r="I1010" s="341"/>
    </row>
    <row r="1011">
      <c r="C1011" s="341"/>
      <c r="F1011" s="341"/>
      <c r="H1011" s="146"/>
      <c r="I1011" s="34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2">
      <c r="B2" s="4" t="s">
        <v>1239</v>
      </c>
      <c r="C2" s="143">
        <v>9.41</v>
      </c>
    </row>
    <row r="3">
      <c r="B3" s="4" t="s">
        <v>1240</v>
      </c>
      <c r="C3" s="143">
        <v>6.5</v>
      </c>
    </row>
    <row r="4">
      <c r="B4" s="4" t="s">
        <v>1241</v>
      </c>
      <c r="C4" s="143">
        <v>2.3</v>
      </c>
    </row>
    <row r="5">
      <c r="B5" s="4" t="s">
        <v>1242</v>
      </c>
      <c r="C5" s="143">
        <v>1.0</v>
      </c>
      <c r="D5" s="394" t="s">
        <v>1243</v>
      </c>
    </row>
    <row r="6">
      <c r="B6" s="4" t="s">
        <v>1244</v>
      </c>
      <c r="C6" s="143">
        <v>0.5</v>
      </c>
      <c r="D6" s="394" t="s">
        <v>1243</v>
      </c>
    </row>
    <row r="7">
      <c r="C7" s="144">
        <f>SUM(C2:C6)</f>
        <v>19.71</v>
      </c>
    </row>
    <row r="9">
      <c r="B9" s="4" t="s">
        <v>1245</v>
      </c>
      <c r="C9" s="4" t="s">
        <v>1246</v>
      </c>
      <c r="D9" s="4" t="s">
        <v>1247</v>
      </c>
      <c r="E9" s="4" t="s">
        <v>1248</v>
      </c>
    </row>
    <row r="10">
      <c r="B10" s="4" t="s">
        <v>1249</v>
      </c>
      <c r="C10" s="143">
        <v>59.0</v>
      </c>
      <c r="D10" s="146">
        <f>C7/C10</f>
        <v>0.3340677966</v>
      </c>
      <c r="E10" s="146">
        <f t="shared" ref="E10:E11" si="1">1-D10</f>
        <v>0.6659322034</v>
      </c>
    </row>
    <row r="11">
      <c r="B11" s="4" t="s">
        <v>1250</v>
      </c>
      <c r="C11" s="143">
        <v>74.0</v>
      </c>
      <c r="D11" s="146">
        <f>C7/C11</f>
        <v>0.2663513514</v>
      </c>
      <c r="E11" s="146">
        <f t="shared" si="1"/>
        <v>0.7336486486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46"/>
      <c r="F1" s="144"/>
      <c r="H1" s="146"/>
      <c r="L1" s="144"/>
    </row>
    <row r="2">
      <c r="B2" s="395"/>
      <c r="C2" s="240" t="s">
        <v>1251</v>
      </c>
      <c r="D2" s="240" t="s">
        <v>1252</v>
      </c>
      <c r="E2" s="396" t="s">
        <v>1253</v>
      </c>
      <c r="F2" s="397" t="s">
        <v>682</v>
      </c>
      <c r="G2" s="240" t="s">
        <v>1254</v>
      </c>
      <c r="H2" s="240" t="s">
        <v>502</v>
      </c>
      <c r="I2" s="240" t="s">
        <v>1255</v>
      </c>
      <c r="L2" s="144"/>
    </row>
    <row r="3">
      <c r="B3" s="246" t="s">
        <v>1256</v>
      </c>
      <c r="C3" s="398">
        <v>1301.0</v>
      </c>
      <c r="D3" s="399">
        <v>25.0</v>
      </c>
      <c r="E3" s="213">
        <f t="shared" ref="E3:E4" si="1">D3/C3</f>
        <v>0.0192159877</v>
      </c>
      <c r="F3" s="193">
        <v>1495.0</v>
      </c>
      <c r="G3" s="212">
        <f t="shared" ref="G3:G4" si="2">F3/D3</f>
        <v>59.8</v>
      </c>
      <c r="H3" s="213">
        <f>G3/G20</f>
        <v>0.7475</v>
      </c>
      <c r="I3" s="399">
        <f t="shared" ref="I3:I4" si="3">F3/C3</f>
        <v>1.149116065</v>
      </c>
      <c r="J3" s="246"/>
      <c r="K3" s="400" t="s">
        <v>1257</v>
      </c>
      <c r="L3" s="401" t="s">
        <v>1258</v>
      </c>
      <c r="M3" s="246"/>
      <c r="N3" s="246"/>
    </row>
    <row r="4">
      <c r="B4" s="246" t="s">
        <v>1259</v>
      </c>
      <c r="C4" s="398">
        <v>1256.0</v>
      </c>
      <c r="D4" s="399">
        <f>E16</f>
        <v>30</v>
      </c>
      <c r="E4" s="213">
        <f t="shared" si="1"/>
        <v>0.02388535032</v>
      </c>
      <c r="F4" s="193">
        <f>SUM(L4:L39)</f>
        <v>3650.6</v>
      </c>
      <c r="G4" s="212">
        <f t="shared" si="2"/>
        <v>121.6866667</v>
      </c>
      <c r="H4" s="402">
        <f>G4/G20</f>
        <v>1.521083333</v>
      </c>
      <c r="I4" s="399">
        <f t="shared" si="3"/>
        <v>2.906528662</v>
      </c>
      <c r="J4" s="403"/>
      <c r="K4" s="4">
        <v>1631.0</v>
      </c>
      <c r="L4" s="143">
        <v>108.8</v>
      </c>
    </row>
    <row r="5">
      <c r="B5" s="404"/>
      <c r="C5" s="404"/>
      <c r="D5" s="404"/>
      <c r="E5" s="405">
        <f>(E4-E3)/E3</f>
        <v>0.2429936306</v>
      </c>
      <c r="F5" s="339"/>
      <c r="G5" s="405">
        <f>(G4-G3)/G3</f>
        <v>1.034894091</v>
      </c>
      <c r="H5" s="146"/>
      <c r="I5" s="405">
        <f>(I4-I3)/I3</f>
        <v>1.529360395</v>
      </c>
      <c r="J5" s="403"/>
      <c r="K5" s="4">
        <v>1632.0</v>
      </c>
      <c r="L5" s="143">
        <v>108.8</v>
      </c>
    </row>
    <row r="6">
      <c r="E6" s="146"/>
      <c r="F6" s="144"/>
      <c r="I6" s="4"/>
      <c r="J6" s="403"/>
      <c r="K6" s="4">
        <v>1634.0</v>
      </c>
      <c r="L6" s="143">
        <v>80.5</v>
      </c>
    </row>
    <row r="7">
      <c r="B7" s="406" t="s">
        <v>1260</v>
      </c>
      <c r="C7" s="406" t="s">
        <v>1261</v>
      </c>
      <c r="D7" s="407" t="s">
        <v>1262</v>
      </c>
      <c r="E7" s="313" t="s">
        <v>1263</v>
      </c>
      <c r="J7" s="403"/>
      <c r="K7" s="4">
        <v>1641.0</v>
      </c>
      <c r="L7" s="143">
        <v>137.7</v>
      </c>
    </row>
    <row r="8">
      <c r="B8" s="93">
        <v>1.0</v>
      </c>
      <c r="C8" s="408">
        <v>74.0</v>
      </c>
      <c r="D8" s="408">
        <v>80.5</v>
      </c>
      <c r="E8" s="399">
        <v>6.0</v>
      </c>
      <c r="F8" s="146">
        <f t="shared" ref="F8:F10" si="4">E8/$E$16</f>
        <v>0.2</v>
      </c>
      <c r="K8" s="4">
        <v>1652.0</v>
      </c>
      <c r="L8" s="143">
        <v>108.8</v>
      </c>
    </row>
    <row r="9">
      <c r="B9" s="93">
        <v>2.0</v>
      </c>
      <c r="C9" s="408">
        <v>64.0</v>
      </c>
      <c r="D9" s="408">
        <v>134.5</v>
      </c>
      <c r="E9" s="399">
        <v>6.0</v>
      </c>
      <c r="F9" s="146">
        <f t="shared" si="4"/>
        <v>0.2</v>
      </c>
      <c r="G9" s="146">
        <f>SUM(F8:F10)</f>
        <v>0.5666666667</v>
      </c>
      <c r="K9" s="4">
        <v>1660.0</v>
      </c>
      <c r="L9" s="143">
        <v>168.5</v>
      </c>
    </row>
    <row r="10">
      <c r="B10" s="93">
        <v>3.0</v>
      </c>
      <c r="C10" s="408">
        <v>54.0</v>
      </c>
      <c r="D10" s="408">
        <v>168.5</v>
      </c>
      <c r="E10" s="399">
        <v>5.0</v>
      </c>
      <c r="F10" s="146">
        <f t="shared" si="4"/>
        <v>0.1666666667</v>
      </c>
      <c r="K10" s="4">
        <v>1661.0</v>
      </c>
      <c r="L10" s="143">
        <v>137.7</v>
      </c>
    </row>
    <row r="11">
      <c r="B11" s="134"/>
      <c r="C11" s="134"/>
      <c r="D11" s="409"/>
      <c r="E11" s="410"/>
      <c r="K11" s="4">
        <v>1664.0</v>
      </c>
      <c r="L11" s="143">
        <v>62.9</v>
      </c>
    </row>
    <row r="12">
      <c r="B12" s="406" t="s">
        <v>1264</v>
      </c>
      <c r="C12" s="411">
        <v>0.15</v>
      </c>
      <c r="D12" s="407" t="s">
        <v>1262</v>
      </c>
      <c r="E12" s="410"/>
      <c r="K12" s="4">
        <v>1665.0</v>
      </c>
      <c r="L12" s="143">
        <v>80.5</v>
      </c>
    </row>
    <row r="13">
      <c r="B13" s="93">
        <v>1.0</v>
      </c>
      <c r="C13" s="408">
        <v>62.9</v>
      </c>
      <c r="D13" s="408">
        <v>62.9</v>
      </c>
      <c r="E13" s="399">
        <v>3.0</v>
      </c>
      <c r="F13" s="146">
        <f t="shared" ref="F13:F15" si="5">E13/$E$16</f>
        <v>0.1</v>
      </c>
      <c r="K13" s="4">
        <v>1681.0</v>
      </c>
      <c r="L13" s="143">
        <v>236.9</v>
      </c>
    </row>
    <row r="14">
      <c r="B14" s="93">
        <v>2.0</v>
      </c>
      <c r="C14" s="408">
        <v>54.4</v>
      </c>
      <c r="D14" s="408">
        <v>108.8</v>
      </c>
      <c r="E14" s="399">
        <v>6.0</v>
      </c>
      <c r="F14" s="146">
        <f t="shared" si="5"/>
        <v>0.2</v>
      </c>
      <c r="G14" s="146">
        <f>SUM(F13:F15)</f>
        <v>0.4333333333</v>
      </c>
      <c r="K14" s="4">
        <v>1682.0</v>
      </c>
      <c r="L14" s="143">
        <v>80.5</v>
      </c>
    </row>
    <row r="15">
      <c r="B15" s="93">
        <v>3.0</v>
      </c>
      <c r="C15" s="408">
        <v>45.9</v>
      </c>
      <c r="D15" s="408">
        <v>137.7</v>
      </c>
      <c r="E15" s="399">
        <v>4.0</v>
      </c>
      <c r="F15" s="146">
        <f t="shared" si="5"/>
        <v>0.1333333333</v>
      </c>
      <c r="K15" s="4">
        <v>1688.0</v>
      </c>
      <c r="L15" s="143">
        <v>137.7</v>
      </c>
    </row>
    <row r="16">
      <c r="B16" s="404"/>
      <c r="C16" s="404"/>
      <c r="D16" s="404"/>
      <c r="E16" s="412">
        <f t="shared" ref="E16:F16" si="6">SUM(E8:E10,E13:E15)</f>
        <v>30</v>
      </c>
      <c r="F16" s="413">
        <f t="shared" si="6"/>
        <v>1</v>
      </c>
      <c r="K16" s="4">
        <v>1689.0</v>
      </c>
      <c r="L16" s="143">
        <v>62.9</v>
      </c>
    </row>
    <row r="17">
      <c r="B17" s="8"/>
      <c r="C17" s="8"/>
      <c r="D17" s="8"/>
      <c r="E17" s="213"/>
      <c r="F17" s="212"/>
      <c r="K17" s="4">
        <v>1690.0</v>
      </c>
      <c r="L17" s="143">
        <v>80.5</v>
      </c>
    </row>
    <row r="18">
      <c r="E18" s="146"/>
      <c r="F18" s="144"/>
      <c r="K18" s="4">
        <v>1697.0</v>
      </c>
      <c r="L18" s="143">
        <v>134.5</v>
      </c>
    </row>
    <row r="19">
      <c r="E19" s="146"/>
      <c r="F19" s="144"/>
      <c r="K19" s="4">
        <v>1700.0</v>
      </c>
      <c r="L19" s="143">
        <v>80.5</v>
      </c>
    </row>
    <row r="20">
      <c r="E20" s="146"/>
      <c r="F20" s="143" t="s">
        <v>1265</v>
      </c>
      <c r="G20" s="4">
        <v>80.0</v>
      </c>
      <c r="K20" s="4">
        <v>1702.0</v>
      </c>
      <c r="L20" s="143">
        <v>168.5</v>
      </c>
    </row>
    <row r="21">
      <c r="E21" s="146"/>
      <c r="F21" s="144"/>
      <c r="K21" s="4">
        <v>1706.0</v>
      </c>
      <c r="L21" s="143">
        <v>108.8</v>
      </c>
    </row>
    <row r="22">
      <c r="E22" s="146"/>
      <c r="F22" s="144"/>
      <c r="K22" s="4">
        <v>1708.0</v>
      </c>
      <c r="L22" s="143">
        <v>80.5</v>
      </c>
    </row>
    <row r="23">
      <c r="E23" s="146"/>
      <c r="F23" s="144"/>
      <c r="K23" s="4">
        <v>1719.0</v>
      </c>
      <c r="L23" s="143">
        <v>134.5</v>
      </c>
    </row>
    <row r="24">
      <c r="E24" s="146"/>
      <c r="F24" s="144"/>
      <c r="K24" s="4">
        <v>1723.0</v>
      </c>
      <c r="L24" s="143">
        <v>129.5</v>
      </c>
    </row>
    <row r="25">
      <c r="E25" s="146"/>
      <c r="F25" s="144"/>
      <c r="K25" s="4">
        <v>1724.0</v>
      </c>
      <c r="L25" s="143">
        <v>163.5</v>
      </c>
    </row>
    <row r="26">
      <c r="E26" s="146"/>
      <c r="F26" s="144"/>
      <c r="K26" s="4">
        <v>1730.0</v>
      </c>
      <c r="L26" s="143">
        <v>168.5</v>
      </c>
    </row>
    <row r="27">
      <c r="E27" s="146"/>
      <c r="F27" s="144"/>
      <c r="K27" s="4">
        <v>1731.0</v>
      </c>
      <c r="L27" s="143">
        <v>80.5</v>
      </c>
    </row>
    <row r="28">
      <c r="E28" s="146"/>
      <c r="F28" s="144"/>
      <c r="K28" s="4">
        <v>1735.0</v>
      </c>
      <c r="L28" s="143">
        <v>168.5</v>
      </c>
    </row>
    <row r="29">
      <c r="E29" s="146"/>
      <c r="F29" s="144"/>
      <c r="K29" s="4">
        <v>1754.0</v>
      </c>
      <c r="L29" s="143">
        <v>108.8</v>
      </c>
    </row>
    <row r="30">
      <c r="E30" s="146"/>
      <c r="F30" s="144"/>
      <c r="K30" s="4">
        <v>1755.0</v>
      </c>
      <c r="L30" s="143">
        <v>132.7</v>
      </c>
    </row>
    <row r="31">
      <c r="E31" s="146"/>
      <c r="F31" s="144"/>
      <c r="K31" s="4">
        <v>1757.0</v>
      </c>
      <c r="L31" s="143">
        <v>57.9</v>
      </c>
    </row>
    <row r="32">
      <c r="E32" s="146"/>
      <c r="F32" s="144"/>
      <c r="K32" s="4">
        <v>1785.0</v>
      </c>
      <c r="L32" s="143">
        <v>103.8</v>
      </c>
    </row>
    <row r="33">
      <c r="E33" s="146"/>
      <c r="F33" s="144"/>
      <c r="K33" s="4">
        <v>1788.0</v>
      </c>
      <c r="L33" s="143">
        <v>236.9</v>
      </c>
    </row>
    <row r="34">
      <c r="E34" s="146"/>
      <c r="F34" s="144"/>
      <c r="L34" s="144"/>
    </row>
    <row r="35">
      <c r="E35" s="146"/>
      <c r="F35" s="144"/>
      <c r="L35" s="144"/>
    </row>
    <row r="36">
      <c r="E36" s="146"/>
      <c r="F36" s="144"/>
      <c r="L36" s="144"/>
    </row>
    <row r="37">
      <c r="E37" s="146"/>
      <c r="F37" s="144"/>
      <c r="L37" s="144"/>
    </row>
    <row r="38">
      <c r="E38" s="146"/>
      <c r="F38" s="144"/>
      <c r="L38" s="144"/>
    </row>
    <row r="39">
      <c r="E39" s="146"/>
      <c r="F39" s="144"/>
      <c r="L39" s="144"/>
    </row>
    <row r="40">
      <c r="E40" s="146"/>
      <c r="F40" s="144"/>
      <c r="L40" s="144"/>
    </row>
    <row r="41">
      <c r="E41" s="146"/>
      <c r="F41" s="144"/>
      <c r="L41" s="144"/>
    </row>
    <row r="42">
      <c r="E42" s="146"/>
      <c r="F42" s="144"/>
      <c r="L42" s="144"/>
    </row>
    <row r="43">
      <c r="E43" s="146"/>
      <c r="F43" s="144"/>
      <c r="L43" s="144"/>
    </row>
    <row r="44">
      <c r="E44" s="146"/>
      <c r="F44" s="144"/>
      <c r="L44" s="144"/>
    </row>
    <row r="45">
      <c r="E45" s="146"/>
      <c r="F45" s="144"/>
      <c r="L45" s="144"/>
    </row>
    <row r="46">
      <c r="E46" s="146"/>
      <c r="F46" s="144"/>
      <c r="L46" s="144"/>
    </row>
    <row r="47">
      <c r="E47" s="146"/>
      <c r="F47" s="144"/>
      <c r="L47" s="144"/>
    </row>
    <row r="48">
      <c r="E48" s="146"/>
      <c r="F48" s="144"/>
      <c r="L48" s="144"/>
    </row>
    <row r="49">
      <c r="E49" s="146"/>
      <c r="F49" s="144"/>
      <c r="L49" s="144"/>
    </row>
    <row r="50">
      <c r="E50" s="146"/>
      <c r="F50" s="144"/>
      <c r="L50" s="144"/>
    </row>
    <row r="51">
      <c r="E51" s="146"/>
      <c r="F51" s="144"/>
      <c r="L51" s="144"/>
    </row>
    <row r="52">
      <c r="E52" s="146"/>
      <c r="F52" s="144"/>
      <c r="L52" s="144"/>
    </row>
    <row r="53">
      <c r="E53" s="146"/>
      <c r="F53" s="144"/>
      <c r="L53" s="144"/>
    </row>
    <row r="54">
      <c r="E54" s="146"/>
      <c r="F54" s="144"/>
      <c r="L54" s="144"/>
    </row>
    <row r="55">
      <c r="E55" s="146"/>
      <c r="F55" s="144"/>
      <c r="L55" s="144"/>
    </row>
    <row r="56">
      <c r="E56" s="146"/>
      <c r="F56" s="144"/>
      <c r="L56" s="144"/>
    </row>
    <row r="57">
      <c r="E57" s="146"/>
      <c r="F57" s="144"/>
      <c r="L57" s="144"/>
    </row>
    <row r="58">
      <c r="E58" s="146"/>
      <c r="F58" s="144"/>
      <c r="L58" s="144"/>
    </row>
    <row r="59">
      <c r="E59" s="146"/>
      <c r="F59" s="144"/>
      <c r="L59" s="144"/>
    </row>
    <row r="60">
      <c r="E60" s="146"/>
      <c r="F60" s="144"/>
      <c r="L60" s="144"/>
    </row>
    <row r="61">
      <c r="E61" s="146"/>
      <c r="F61" s="144"/>
      <c r="L61" s="144"/>
    </row>
    <row r="62">
      <c r="E62" s="146"/>
      <c r="F62" s="144"/>
      <c r="L62" s="144"/>
    </row>
    <row r="63">
      <c r="E63" s="146"/>
      <c r="F63" s="144"/>
      <c r="L63" s="144"/>
    </row>
    <row r="64">
      <c r="E64" s="146"/>
      <c r="F64" s="144"/>
      <c r="L64" s="144"/>
    </row>
    <row r="65">
      <c r="E65" s="146"/>
      <c r="F65" s="144"/>
      <c r="L65" s="144"/>
    </row>
    <row r="66">
      <c r="E66" s="146"/>
      <c r="F66" s="144"/>
      <c r="L66" s="144"/>
    </row>
    <row r="67">
      <c r="E67" s="146"/>
      <c r="F67" s="144"/>
      <c r="L67" s="144"/>
    </row>
    <row r="68">
      <c r="E68" s="146"/>
      <c r="F68" s="144"/>
      <c r="L68" s="144"/>
    </row>
    <row r="69">
      <c r="E69" s="146"/>
      <c r="F69" s="144"/>
      <c r="L69" s="144"/>
    </row>
    <row r="70">
      <c r="E70" s="146"/>
      <c r="F70" s="144"/>
      <c r="L70" s="144"/>
    </row>
    <row r="71">
      <c r="E71" s="146"/>
      <c r="F71" s="144"/>
      <c r="L71" s="144"/>
    </row>
    <row r="72">
      <c r="E72" s="146"/>
      <c r="F72" s="144"/>
      <c r="L72" s="144"/>
    </row>
    <row r="73">
      <c r="E73" s="146"/>
      <c r="F73" s="144"/>
      <c r="L73" s="144"/>
    </row>
    <row r="74">
      <c r="E74" s="146"/>
      <c r="F74" s="144"/>
      <c r="L74" s="144"/>
    </row>
    <row r="75">
      <c r="E75" s="146"/>
      <c r="F75" s="144"/>
      <c r="L75" s="144"/>
    </row>
    <row r="76">
      <c r="E76" s="146"/>
      <c r="F76" s="144"/>
      <c r="L76" s="144"/>
    </row>
    <row r="77">
      <c r="E77" s="146"/>
      <c r="F77" s="144"/>
      <c r="L77" s="144"/>
    </row>
    <row r="78">
      <c r="E78" s="146"/>
      <c r="F78" s="144"/>
      <c r="L78" s="144"/>
    </row>
    <row r="79">
      <c r="E79" s="146"/>
      <c r="F79" s="144"/>
      <c r="L79" s="144"/>
    </row>
    <row r="80">
      <c r="E80" s="146"/>
      <c r="F80" s="144"/>
      <c r="L80" s="144"/>
    </row>
    <row r="81">
      <c r="E81" s="146"/>
      <c r="F81" s="144"/>
      <c r="L81" s="144"/>
    </row>
    <row r="82">
      <c r="E82" s="146"/>
      <c r="F82" s="144"/>
      <c r="L82" s="144"/>
    </row>
    <row r="83">
      <c r="E83" s="146"/>
      <c r="F83" s="144"/>
      <c r="L83" s="144"/>
    </row>
    <row r="84">
      <c r="E84" s="146"/>
      <c r="F84" s="144"/>
      <c r="L84" s="144"/>
    </row>
    <row r="85">
      <c r="E85" s="146"/>
      <c r="F85" s="144"/>
      <c r="L85" s="144"/>
    </row>
    <row r="86">
      <c r="E86" s="146"/>
      <c r="F86" s="144"/>
      <c r="L86" s="144"/>
    </row>
    <row r="87">
      <c r="E87" s="146"/>
      <c r="F87" s="144"/>
      <c r="L87" s="144"/>
    </row>
    <row r="88">
      <c r="E88" s="146"/>
      <c r="F88" s="144"/>
      <c r="L88" s="144"/>
    </row>
    <row r="89">
      <c r="E89" s="146"/>
      <c r="F89" s="144"/>
      <c r="L89" s="144"/>
    </row>
    <row r="90">
      <c r="E90" s="146"/>
      <c r="F90" s="144"/>
      <c r="L90" s="144"/>
    </row>
    <row r="91">
      <c r="E91" s="146"/>
      <c r="F91" s="144"/>
      <c r="L91" s="144"/>
    </row>
    <row r="92">
      <c r="E92" s="146"/>
      <c r="F92" s="144"/>
      <c r="L92" s="144"/>
    </row>
    <row r="93">
      <c r="E93" s="146"/>
      <c r="F93" s="144"/>
      <c r="L93" s="144"/>
    </row>
    <row r="94">
      <c r="E94" s="146"/>
      <c r="F94" s="144"/>
      <c r="L94" s="144"/>
    </row>
    <row r="95">
      <c r="E95" s="146"/>
      <c r="F95" s="144"/>
      <c r="L95" s="144"/>
    </row>
    <row r="96">
      <c r="E96" s="146"/>
      <c r="F96" s="144"/>
      <c r="L96" s="144"/>
    </row>
    <row r="97">
      <c r="E97" s="146"/>
      <c r="F97" s="144"/>
      <c r="L97" s="144"/>
    </row>
    <row r="98">
      <c r="E98" s="146"/>
      <c r="F98" s="144"/>
      <c r="L98" s="144"/>
    </row>
    <row r="99">
      <c r="E99" s="146"/>
      <c r="F99" s="144"/>
      <c r="L99" s="144"/>
    </row>
    <row r="100">
      <c r="E100" s="146"/>
      <c r="F100" s="144"/>
      <c r="L100" s="144"/>
    </row>
    <row r="101">
      <c r="E101" s="146"/>
      <c r="F101" s="144"/>
      <c r="L101" s="144"/>
    </row>
    <row r="102">
      <c r="E102" s="146"/>
      <c r="F102" s="144"/>
      <c r="L102" s="144"/>
    </row>
    <row r="103">
      <c r="E103" s="146"/>
      <c r="F103" s="144"/>
      <c r="L103" s="144"/>
    </row>
    <row r="104">
      <c r="E104" s="146"/>
      <c r="F104" s="144"/>
      <c r="L104" s="144"/>
    </row>
    <row r="105">
      <c r="E105" s="146"/>
      <c r="F105" s="144"/>
      <c r="L105" s="144"/>
    </row>
    <row r="106">
      <c r="E106" s="146"/>
      <c r="F106" s="144"/>
      <c r="L106" s="144"/>
    </row>
    <row r="107">
      <c r="E107" s="146"/>
      <c r="F107" s="144"/>
      <c r="L107" s="144"/>
    </row>
    <row r="108">
      <c r="E108" s="146"/>
      <c r="F108" s="144"/>
      <c r="L108" s="144"/>
    </row>
    <row r="109">
      <c r="E109" s="146"/>
      <c r="F109" s="144"/>
      <c r="L109" s="144"/>
    </row>
    <row r="110">
      <c r="E110" s="146"/>
      <c r="F110" s="144"/>
      <c r="L110" s="144"/>
    </row>
    <row r="111">
      <c r="E111" s="146"/>
      <c r="F111" s="144"/>
      <c r="L111" s="144"/>
    </row>
    <row r="112">
      <c r="E112" s="146"/>
      <c r="F112" s="144"/>
      <c r="L112" s="144"/>
    </row>
    <row r="113">
      <c r="E113" s="146"/>
      <c r="F113" s="144"/>
      <c r="L113" s="144"/>
    </row>
    <row r="114">
      <c r="E114" s="146"/>
      <c r="F114" s="144"/>
      <c r="L114" s="144"/>
    </row>
    <row r="115">
      <c r="E115" s="146"/>
      <c r="F115" s="144"/>
      <c r="L115" s="144"/>
    </row>
    <row r="116">
      <c r="E116" s="146"/>
      <c r="F116" s="144"/>
      <c r="L116" s="144"/>
    </row>
    <row r="117">
      <c r="E117" s="146"/>
      <c r="F117" s="144"/>
      <c r="L117" s="144"/>
    </row>
    <row r="118">
      <c r="E118" s="146"/>
      <c r="F118" s="144"/>
      <c r="L118" s="144"/>
    </row>
    <row r="119">
      <c r="E119" s="146"/>
      <c r="F119" s="144"/>
      <c r="L119" s="144"/>
    </row>
    <row r="120">
      <c r="E120" s="146"/>
      <c r="F120" s="144"/>
      <c r="L120" s="144"/>
    </row>
    <row r="121">
      <c r="E121" s="146"/>
      <c r="F121" s="144"/>
      <c r="L121" s="144"/>
    </row>
    <row r="122">
      <c r="E122" s="146"/>
      <c r="F122" s="144"/>
      <c r="L122" s="144"/>
    </row>
    <row r="123">
      <c r="E123" s="146"/>
      <c r="F123" s="144"/>
      <c r="L123" s="144"/>
    </row>
    <row r="124">
      <c r="E124" s="146"/>
      <c r="F124" s="144"/>
      <c r="L124" s="144"/>
    </row>
    <row r="125">
      <c r="E125" s="146"/>
      <c r="F125" s="144"/>
      <c r="L125" s="144"/>
    </row>
    <row r="126">
      <c r="E126" s="146"/>
      <c r="F126" s="144"/>
      <c r="L126" s="144"/>
    </row>
    <row r="127">
      <c r="E127" s="146"/>
      <c r="F127" s="144"/>
      <c r="L127" s="144"/>
    </row>
    <row r="128">
      <c r="E128" s="146"/>
      <c r="F128" s="144"/>
      <c r="L128" s="144"/>
    </row>
    <row r="129">
      <c r="E129" s="146"/>
      <c r="F129" s="144"/>
      <c r="L129" s="144"/>
    </row>
    <row r="130">
      <c r="E130" s="146"/>
      <c r="F130" s="144"/>
      <c r="L130" s="144"/>
    </row>
    <row r="131">
      <c r="E131" s="146"/>
      <c r="F131" s="144"/>
      <c r="L131" s="144"/>
    </row>
    <row r="132">
      <c r="E132" s="146"/>
      <c r="F132" s="144"/>
      <c r="L132" s="144"/>
    </row>
    <row r="133">
      <c r="E133" s="146"/>
      <c r="F133" s="144"/>
      <c r="L133" s="144"/>
    </row>
    <row r="134">
      <c r="E134" s="146"/>
      <c r="F134" s="144"/>
      <c r="L134" s="144"/>
    </row>
    <row r="135">
      <c r="E135" s="146"/>
      <c r="F135" s="144"/>
      <c r="L135" s="144"/>
    </row>
    <row r="136">
      <c r="E136" s="146"/>
      <c r="F136" s="144"/>
      <c r="L136" s="144"/>
    </row>
    <row r="137">
      <c r="E137" s="146"/>
      <c r="F137" s="144"/>
      <c r="L137" s="144"/>
    </row>
    <row r="138">
      <c r="E138" s="146"/>
      <c r="F138" s="144"/>
      <c r="L138" s="144"/>
    </row>
    <row r="139">
      <c r="E139" s="146"/>
      <c r="F139" s="144"/>
      <c r="L139" s="144"/>
    </row>
    <row r="140">
      <c r="E140" s="146"/>
      <c r="F140" s="144"/>
      <c r="L140" s="144"/>
    </row>
    <row r="141">
      <c r="E141" s="146"/>
      <c r="F141" s="144"/>
      <c r="L141" s="144"/>
    </row>
    <row r="142">
      <c r="E142" s="146"/>
      <c r="F142" s="144"/>
      <c r="L142" s="144"/>
    </row>
    <row r="143">
      <c r="E143" s="146"/>
      <c r="F143" s="144"/>
      <c r="L143" s="144"/>
    </row>
    <row r="144">
      <c r="E144" s="146"/>
      <c r="F144" s="144"/>
      <c r="L144" s="144"/>
    </row>
    <row r="145">
      <c r="E145" s="146"/>
      <c r="F145" s="144"/>
      <c r="L145" s="144"/>
    </row>
    <row r="146">
      <c r="E146" s="146"/>
      <c r="F146" s="144"/>
      <c r="L146" s="144"/>
    </row>
    <row r="147">
      <c r="E147" s="146"/>
      <c r="F147" s="144"/>
      <c r="L147" s="144"/>
    </row>
    <row r="148">
      <c r="E148" s="146"/>
      <c r="F148" s="144"/>
      <c r="L148" s="144"/>
    </row>
    <row r="149">
      <c r="E149" s="146"/>
      <c r="F149" s="144"/>
      <c r="L149" s="144"/>
    </row>
    <row r="150">
      <c r="E150" s="146"/>
      <c r="F150" s="144"/>
      <c r="L150" s="144"/>
    </row>
    <row r="151">
      <c r="E151" s="146"/>
      <c r="F151" s="144"/>
      <c r="L151" s="144"/>
    </row>
    <row r="152">
      <c r="E152" s="146"/>
      <c r="F152" s="144"/>
      <c r="L152" s="144"/>
    </row>
    <row r="153">
      <c r="E153" s="146"/>
      <c r="F153" s="144"/>
      <c r="L153" s="144"/>
    </row>
    <row r="154">
      <c r="E154" s="146"/>
      <c r="F154" s="144"/>
      <c r="L154" s="144"/>
    </row>
    <row r="155">
      <c r="E155" s="146"/>
      <c r="F155" s="144"/>
      <c r="L155" s="144"/>
    </row>
    <row r="156">
      <c r="E156" s="146"/>
      <c r="F156" s="144"/>
      <c r="L156" s="144"/>
    </row>
    <row r="157">
      <c r="E157" s="146"/>
      <c r="F157" s="144"/>
      <c r="L157" s="144"/>
    </row>
    <row r="158">
      <c r="E158" s="146"/>
      <c r="F158" s="144"/>
      <c r="L158" s="144"/>
    </row>
    <row r="159">
      <c r="E159" s="146"/>
      <c r="F159" s="144"/>
      <c r="L159" s="144"/>
    </row>
    <row r="160">
      <c r="E160" s="146"/>
      <c r="F160" s="144"/>
      <c r="L160" s="144"/>
    </row>
    <row r="161">
      <c r="E161" s="146"/>
      <c r="F161" s="144"/>
      <c r="L161" s="144"/>
    </row>
    <row r="162">
      <c r="E162" s="146"/>
      <c r="F162" s="144"/>
      <c r="L162" s="144"/>
    </row>
    <row r="163">
      <c r="E163" s="146"/>
      <c r="F163" s="144"/>
      <c r="L163" s="144"/>
    </row>
    <row r="164">
      <c r="E164" s="146"/>
      <c r="F164" s="144"/>
      <c r="L164" s="144"/>
    </row>
    <row r="165">
      <c r="E165" s="146"/>
      <c r="F165" s="144"/>
      <c r="L165" s="144"/>
    </row>
    <row r="166">
      <c r="E166" s="146"/>
      <c r="F166" s="144"/>
      <c r="L166" s="144"/>
    </row>
    <row r="167">
      <c r="E167" s="146"/>
      <c r="F167" s="144"/>
      <c r="L167" s="144"/>
    </row>
    <row r="168">
      <c r="E168" s="146"/>
      <c r="F168" s="144"/>
      <c r="L168" s="144"/>
    </row>
    <row r="169">
      <c r="E169" s="146"/>
      <c r="F169" s="144"/>
      <c r="L169" s="144"/>
    </row>
    <row r="170">
      <c r="E170" s="146"/>
      <c r="F170" s="144"/>
      <c r="L170" s="144"/>
    </row>
    <row r="171">
      <c r="E171" s="146"/>
      <c r="F171" s="144"/>
      <c r="L171" s="144"/>
    </row>
    <row r="172">
      <c r="E172" s="146"/>
      <c r="F172" s="144"/>
      <c r="L172" s="144"/>
    </row>
    <row r="173">
      <c r="E173" s="146"/>
      <c r="F173" s="144"/>
      <c r="L173" s="144"/>
    </row>
    <row r="174">
      <c r="E174" s="146"/>
      <c r="F174" s="144"/>
      <c r="L174" s="144"/>
    </row>
    <row r="175">
      <c r="E175" s="146"/>
      <c r="F175" s="144"/>
      <c r="L175" s="144"/>
    </row>
    <row r="176">
      <c r="E176" s="146"/>
      <c r="F176" s="144"/>
      <c r="L176" s="144"/>
    </row>
    <row r="177">
      <c r="E177" s="146"/>
      <c r="F177" s="144"/>
      <c r="L177" s="144"/>
    </row>
    <row r="178">
      <c r="E178" s="146"/>
      <c r="F178" s="144"/>
      <c r="L178" s="144"/>
    </row>
    <row r="179">
      <c r="E179" s="146"/>
      <c r="F179" s="144"/>
      <c r="L179" s="144"/>
    </row>
    <row r="180">
      <c r="E180" s="146"/>
      <c r="F180" s="144"/>
      <c r="L180" s="144"/>
    </row>
    <row r="181">
      <c r="E181" s="146"/>
      <c r="F181" s="144"/>
      <c r="L181" s="144"/>
    </row>
    <row r="182">
      <c r="E182" s="146"/>
      <c r="F182" s="144"/>
      <c r="L182" s="144"/>
    </row>
    <row r="183">
      <c r="E183" s="146"/>
      <c r="F183" s="144"/>
      <c r="L183" s="144"/>
    </row>
    <row r="184">
      <c r="E184" s="146"/>
      <c r="F184" s="144"/>
      <c r="L184" s="144"/>
    </row>
    <row r="185">
      <c r="E185" s="146"/>
      <c r="F185" s="144"/>
      <c r="L185" s="144"/>
    </row>
    <row r="186">
      <c r="E186" s="146"/>
      <c r="F186" s="144"/>
      <c r="L186" s="144"/>
    </row>
    <row r="187">
      <c r="E187" s="146"/>
      <c r="F187" s="144"/>
      <c r="L187" s="144"/>
    </row>
    <row r="188">
      <c r="E188" s="146"/>
      <c r="F188" s="144"/>
      <c r="L188" s="144"/>
    </row>
    <row r="189">
      <c r="E189" s="146"/>
      <c r="F189" s="144"/>
      <c r="L189" s="144"/>
    </row>
    <row r="190">
      <c r="E190" s="146"/>
      <c r="F190" s="144"/>
      <c r="L190" s="144"/>
    </row>
    <row r="191">
      <c r="E191" s="146"/>
      <c r="F191" s="144"/>
      <c r="L191" s="144"/>
    </row>
    <row r="192">
      <c r="E192" s="146"/>
      <c r="F192" s="144"/>
      <c r="L192" s="144"/>
    </row>
    <row r="193">
      <c r="E193" s="146"/>
      <c r="F193" s="144"/>
      <c r="L193" s="144"/>
    </row>
    <row r="194">
      <c r="E194" s="146"/>
      <c r="F194" s="144"/>
      <c r="L194" s="144"/>
    </row>
    <row r="195">
      <c r="E195" s="146"/>
      <c r="F195" s="144"/>
      <c r="L195" s="144"/>
    </row>
    <row r="196">
      <c r="E196" s="146"/>
      <c r="F196" s="144"/>
      <c r="L196" s="144"/>
    </row>
    <row r="197">
      <c r="E197" s="146"/>
      <c r="F197" s="144"/>
      <c r="L197" s="144"/>
    </row>
    <row r="198">
      <c r="E198" s="146"/>
      <c r="F198" s="144"/>
      <c r="L198" s="144"/>
    </row>
    <row r="199">
      <c r="E199" s="146"/>
      <c r="F199" s="144"/>
      <c r="L199" s="144"/>
    </row>
    <row r="200">
      <c r="E200" s="146"/>
      <c r="F200" s="144"/>
      <c r="L200" s="144"/>
    </row>
    <row r="201">
      <c r="E201" s="146"/>
      <c r="F201" s="144"/>
      <c r="L201" s="144"/>
    </row>
    <row r="202">
      <c r="E202" s="146"/>
      <c r="F202" s="144"/>
      <c r="L202" s="144"/>
    </row>
    <row r="203">
      <c r="E203" s="146"/>
      <c r="F203" s="144"/>
      <c r="L203" s="144"/>
    </row>
    <row r="204">
      <c r="E204" s="146"/>
      <c r="F204" s="144"/>
      <c r="L204" s="144"/>
    </row>
    <row r="205">
      <c r="E205" s="146"/>
      <c r="F205" s="144"/>
      <c r="L205" s="144"/>
    </row>
    <row r="206">
      <c r="E206" s="146"/>
      <c r="F206" s="144"/>
      <c r="L206" s="144"/>
    </row>
    <row r="207">
      <c r="E207" s="146"/>
      <c r="F207" s="144"/>
      <c r="L207" s="144"/>
    </row>
    <row r="208">
      <c r="E208" s="146"/>
      <c r="F208" s="144"/>
      <c r="L208" s="144"/>
    </row>
    <row r="209">
      <c r="E209" s="146"/>
      <c r="F209" s="144"/>
      <c r="L209" s="144"/>
    </row>
    <row r="210">
      <c r="E210" s="146"/>
      <c r="F210" s="144"/>
      <c r="L210" s="144"/>
    </row>
    <row r="211">
      <c r="E211" s="146"/>
      <c r="F211" s="144"/>
      <c r="L211" s="144"/>
    </row>
    <row r="212">
      <c r="E212" s="146"/>
      <c r="F212" s="144"/>
      <c r="L212" s="144"/>
    </row>
    <row r="213">
      <c r="E213" s="146"/>
      <c r="F213" s="144"/>
      <c r="L213" s="144"/>
    </row>
    <row r="214">
      <c r="E214" s="146"/>
      <c r="F214" s="144"/>
      <c r="L214" s="144"/>
    </row>
    <row r="215">
      <c r="E215" s="146"/>
      <c r="F215" s="144"/>
      <c r="L215" s="144"/>
    </row>
    <row r="216">
      <c r="E216" s="146"/>
      <c r="F216" s="144"/>
      <c r="L216" s="144"/>
    </row>
    <row r="217">
      <c r="E217" s="146"/>
      <c r="F217" s="144"/>
      <c r="L217" s="144"/>
    </row>
    <row r="218">
      <c r="E218" s="146"/>
      <c r="F218" s="144"/>
      <c r="L218" s="144"/>
    </row>
    <row r="219">
      <c r="E219" s="146"/>
      <c r="F219" s="144"/>
      <c r="L219" s="144"/>
    </row>
    <row r="220">
      <c r="E220" s="146"/>
      <c r="F220" s="144"/>
      <c r="L220" s="144"/>
    </row>
    <row r="221">
      <c r="E221" s="146"/>
      <c r="F221" s="144"/>
      <c r="L221" s="144"/>
    </row>
    <row r="222">
      <c r="E222" s="146"/>
      <c r="F222" s="144"/>
      <c r="L222" s="144"/>
    </row>
    <row r="223">
      <c r="E223" s="146"/>
      <c r="F223" s="144"/>
      <c r="L223" s="144"/>
    </row>
    <row r="224">
      <c r="E224" s="146"/>
      <c r="F224" s="144"/>
      <c r="L224" s="144"/>
    </row>
    <row r="225">
      <c r="E225" s="146"/>
      <c r="F225" s="144"/>
      <c r="L225" s="144"/>
    </row>
    <row r="226">
      <c r="E226" s="146"/>
      <c r="F226" s="144"/>
      <c r="L226" s="144"/>
    </row>
    <row r="227">
      <c r="E227" s="146"/>
      <c r="F227" s="144"/>
      <c r="L227" s="144"/>
    </row>
    <row r="228">
      <c r="E228" s="146"/>
      <c r="F228" s="144"/>
      <c r="L228" s="144"/>
    </row>
    <row r="229">
      <c r="E229" s="146"/>
      <c r="F229" s="144"/>
      <c r="L229" s="144"/>
    </row>
    <row r="230">
      <c r="E230" s="146"/>
      <c r="F230" s="144"/>
      <c r="L230" s="144"/>
    </row>
    <row r="231">
      <c r="E231" s="146"/>
      <c r="F231" s="144"/>
      <c r="L231" s="144"/>
    </row>
    <row r="232">
      <c r="E232" s="146"/>
      <c r="F232" s="144"/>
      <c r="L232" s="144"/>
    </row>
    <row r="233">
      <c r="E233" s="146"/>
      <c r="F233" s="144"/>
      <c r="L233" s="144"/>
    </row>
    <row r="234">
      <c r="E234" s="146"/>
      <c r="F234" s="144"/>
      <c r="L234" s="144"/>
    </row>
    <row r="235">
      <c r="E235" s="146"/>
      <c r="F235" s="144"/>
      <c r="L235" s="144"/>
    </row>
    <row r="236">
      <c r="E236" s="146"/>
      <c r="F236" s="144"/>
      <c r="L236" s="144"/>
    </row>
    <row r="237">
      <c r="E237" s="146"/>
      <c r="F237" s="144"/>
      <c r="L237" s="144"/>
    </row>
    <row r="238">
      <c r="E238" s="146"/>
      <c r="F238" s="144"/>
      <c r="L238" s="144"/>
    </row>
    <row r="239">
      <c r="E239" s="146"/>
      <c r="F239" s="144"/>
      <c r="L239" s="144"/>
    </row>
    <row r="240">
      <c r="E240" s="146"/>
      <c r="F240" s="144"/>
      <c r="L240" s="144"/>
    </row>
    <row r="241">
      <c r="E241" s="146"/>
      <c r="F241" s="144"/>
      <c r="L241" s="144"/>
    </row>
    <row r="242">
      <c r="E242" s="146"/>
      <c r="F242" s="144"/>
      <c r="L242" s="144"/>
    </row>
    <row r="243">
      <c r="E243" s="146"/>
      <c r="F243" s="144"/>
      <c r="L243" s="144"/>
    </row>
    <row r="244">
      <c r="E244" s="146"/>
      <c r="F244" s="144"/>
      <c r="L244" s="144"/>
    </row>
    <row r="245">
      <c r="E245" s="146"/>
      <c r="F245" s="144"/>
      <c r="L245" s="144"/>
    </row>
    <row r="246">
      <c r="E246" s="146"/>
      <c r="F246" s="144"/>
      <c r="L246" s="144"/>
    </row>
    <row r="247">
      <c r="E247" s="146"/>
      <c r="F247" s="144"/>
      <c r="L247" s="144"/>
    </row>
    <row r="248">
      <c r="E248" s="146"/>
      <c r="F248" s="144"/>
      <c r="L248" s="144"/>
    </row>
    <row r="249">
      <c r="E249" s="146"/>
      <c r="F249" s="144"/>
      <c r="L249" s="144"/>
    </row>
    <row r="250">
      <c r="E250" s="146"/>
      <c r="F250" s="144"/>
      <c r="L250" s="144"/>
    </row>
    <row r="251">
      <c r="E251" s="146"/>
      <c r="F251" s="144"/>
      <c r="L251" s="144"/>
    </row>
    <row r="252">
      <c r="E252" s="146"/>
      <c r="F252" s="144"/>
      <c r="L252" s="144"/>
    </row>
    <row r="253">
      <c r="E253" s="146"/>
      <c r="F253" s="144"/>
      <c r="L253" s="144"/>
    </row>
    <row r="254">
      <c r="E254" s="146"/>
      <c r="F254" s="144"/>
      <c r="L254" s="144"/>
    </row>
    <row r="255">
      <c r="E255" s="146"/>
      <c r="F255" s="144"/>
      <c r="L255" s="144"/>
    </row>
    <row r="256">
      <c r="E256" s="146"/>
      <c r="F256" s="144"/>
      <c r="L256" s="144"/>
    </row>
    <row r="257">
      <c r="E257" s="146"/>
      <c r="F257" s="144"/>
      <c r="L257" s="144"/>
    </row>
    <row r="258">
      <c r="E258" s="146"/>
      <c r="F258" s="144"/>
      <c r="L258" s="144"/>
    </row>
    <row r="259">
      <c r="E259" s="146"/>
      <c r="F259" s="144"/>
      <c r="L259" s="144"/>
    </row>
    <row r="260">
      <c r="E260" s="146"/>
      <c r="F260" s="144"/>
      <c r="L260" s="144"/>
    </row>
    <row r="261">
      <c r="E261" s="146"/>
      <c r="F261" s="144"/>
      <c r="L261" s="144"/>
    </row>
    <row r="262">
      <c r="E262" s="146"/>
      <c r="F262" s="144"/>
      <c r="L262" s="144"/>
    </row>
    <row r="263">
      <c r="E263" s="146"/>
      <c r="F263" s="144"/>
      <c r="L263" s="144"/>
    </row>
    <row r="264">
      <c r="E264" s="146"/>
      <c r="F264" s="144"/>
      <c r="L264" s="144"/>
    </row>
    <row r="265">
      <c r="E265" s="146"/>
      <c r="F265" s="144"/>
      <c r="L265" s="144"/>
    </row>
    <row r="266">
      <c r="E266" s="146"/>
      <c r="F266" s="144"/>
      <c r="L266" s="144"/>
    </row>
    <row r="267">
      <c r="E267" s="146"/>
      <c r="F267" s="144"/>
      <c r="L267" s="144"/>
    </row>
    <row r="268">
      <c r="E268" s="146"/>
      <c r="F268" s="144"/>
      <c r="L268" s="144"/>
    </row>
    <row r="269">
      <c r="E269" s="146"/>
      <c r="F269" s="144"/>
      <c r="L269" s="144"/>
    </row>
    <row r="270">
      <c r="E270" s="146"/>
      <c r="F270" s="144"/>
      <c r="L270" s="144"/>
    </row>
    <row r="271">
      <c r="E271" s="146"/>
      <c r="F271" s="144"/>
      <c r="L271" s="144"/>
    </row>
    <row r="272">
      <c r="E272" s="146"/>
      <c r="F272" s="144"/>
      <c r="L272" s="144"/>
    </row>
    <row r="273">
      <c r="E273" s="146"/>
      <c r="F273" s="144"/>
      <c r="L273" s="144"/>
    </row>
    <row r="274">
      <c r="E274" s="146"/>
      <c r="F274" s="144"/>
      <c r="L274" s="144"/>
    </row>
    <row r="275">
      <c r="E275" s="146"/>
      <c r="F275" s="144"/>
      <c r="L275" s="144"/>
    </row>
    <row r="276">
      <c r="E276" s="146"/>
      <c r="F276" s="144"/>
      <c r="L276" s="144"/>
    </row>
    <row r="277">
      <c r="E277" s="146"/>
      <c r="F277" s="144"/>
      <c r="L277" s="144"/>
    </row>
    <row r="278">
      <c r="E278" s="146"/>
      <c r="F278" s="144"/>
      <c r="L278" s="144"/>
    </row>
    <row r="279">
      <c r="E279" s="146"/>
      <c r="F279" s="144"/>
      <c r="L279" s="144"/>
    </row>
    <row r="280">
      <c r="E280" s="146"/>
      <c r="F280" s="144"/>
      <c r="L280" s="144"/>
    </row>
    <row r="281">
      <c r="E281" s="146"/>
      <c r="F281" s="144"/>
      <c r="L281" s="144"/>
    </row>
    <row r="282">
      <c r="E282" s="146"/>
      <c r="F282" s="144"/>
      <c r="L282" s="144"/>
    </row>
    <row r="283">
      <c r="E283" s="146"/>
      <c r="F283" s="144"/>
      <c r="L283" s="144"/>
    </row>
    <row r="284">
      <c r="E284" s="146"/>
      <c r="F284" s="144"/>
      <c r="L284" s="144"/>
    </row>
    <row r="285">
      <c r="E285" s="146"/>
      <c r="F285" s="144"/>
      <c r="L285" s="144"/>
    </row>
    <row r="286">
      <c r="E286" s="146"/>
      <c r="F286" s="144"/>
      <c r="L286" s="144"/>
    </row>
    <row r="287">
      <c r="E287" s="146"/>
      <c r="F287" s="144"/>
      <c r="L287" s="144"/>
    </row>
    <row r="288">
      <c r="E288" s="146"/>
      <c r="F288" s="144"/>
      <c r="L288" s="144"/>
    </row>
    <row r="289">
      <c r="E289" s="146"/>
      <c r="F289" s="144"/>
      <c r="L289" s="144"/>
    </row>
    <row r="290">
      <c r="E290" s="146"/>
      <c r="F290" s="144"/>
      <c r="L290" s="144"/>
    </row>
    <row r="291">
      <c r="E291" s="146"/>
      <c r="F291" s="144"/>
      <c r="L291" s="144"/>
    </row>
    <row r="292">
      <c r="E292" s="146"/>
      <c r="F292" s="144"/>
      <c r="L292" s="144"/>
    </row>
    <row r="293">
      <c r="E293" s="146"/>
      <c r="F293" s="144"/>
      <c r="L293" s="144"/>
    </row>
    <row r="294">
      <c r="E294" s="146"/>
      <c r="F294" s="144"/>
      <c r="L294" s="144"/>
    </row>
    <row r="295">
      <c r="E295" s="146"/>
      <c r="F295" s="144"/>
      <c r="L295" s="144"/>
    </row>
    <row r="296">
      <c r="E296" s="146"/>
      <c r="F296" s="144"/>
      <c r="L296" s="144"/>
    </row>
    <row r="297">
      <c r="E297" s="146"/>
      <c r="F297" s="144"/>
      <c r="L297" s="144"/>
    </row>
    <row r="298">
      <c r="E298" s="146"/>
      <c r="F298" s="144"/>
      <c r="L298" s="144"/>
    </row>
    <row r="299">
      <c r="E299" s="146"/>
      <c r="F299" s="144"/>
      <c r="L299" s="144"/>
    </row>
    <row r="300">
      <c r="E300" s="146"/>
      <c r="F300" s="144"/>
      <c r="L300" s="144"/>
    </row>
    <row r="301">
      <c r="E301" s="146"/>
      <c r="F301" s="144"/>
      <c r="L301" s="144"/>
    </row>
    <row r="302">
      <c r="E302" s="146"/>
      <c r="F302" s="144"/>
      <c r="L302" s="144"/>
    </row>
    <row r="303">
      <c r="E303" s="146"/>
      <c r="F303" s="144"/>
      <c r="L303" s="144"/>
    </row>
    <row r="304">
      <c r="E304" s="146"/>
      <c r="F304" s="144"/>
      <c r="L304" s="144"/>
    </row>
    <row r="305">
      <c r="E305" s="146"/>
      <c r="F305" s="144"/>
      <c r="L305" s="144"/>
    </row>
    <row r="306">
      <c r="E306" s="146"/>
      <c r="F306" s="144"/>
      <c r="L306" s="144"/>
    </row>
    <row r="307">
      <c r="E307" s="146"/>
      <c r="F307" s="144"/>
      <c r="L307" s="144"/>
    </row>
    <row r="308">
      <c r="E308" s="146"/>
      <c r="F308" s="144"/>
      <c r="L308" s="144"/>
    </row>
    <row r="309">
      <c r="E309" s="146"/>
      <c r="F309" s="144"/>
      <c r="L309" s="144"/>
    </row>
    <row r="310">
      <c r="E310" s="146"/>
      <c r="F310" s="144"/>
      <c r="L310" s="144"/>
    </row>
    <row r="311">
      <c r="E311" s="146"/>
      <c r="F311" s="144"/>
      <c r="L311" s="144"/>
    </row>
    <row r="312">
      <c r="E312" s="146"/>
      <c r="F312" s="144"/>
      <c r="L312" s="144"/>
    </row>
    <row r="313">
      <c r="E313" s="146"/>
      <c r="F313" s="144"/>
      <c r="L313" s="144"/>
    </row>
    <row r="314">
      <c r="E314" s="146"/>
      <c r="F314" s="144"/>
      <c r="L314" s="144"/>
    </row>
    <row r="315">
      <c r="E315" s="146"/>
      <c r="F315" s="144"/>
      <c r="L315" s="144"/>
    </row>
    <row r="316">
      <c r="E316" s="146"/>
      <c r="F316" s="144"/>
      <c r="L316" s="144"/>
    </row>
    <row r="317">
      <c r="E317" s="146"/>
      <c r="F317" s="144"/>
      <c r="L317" s="144"/>
    </row>
    <row r="318">
      <c r="E318" s="146"/>
      <c r="F318" s="144"/>
      <c r="L318" s="144"/>
    </row>
    <row r="319">
      <c r="E319" s="146"/>
      <c r="F319" s="144"/>
      <c r="L319" s="144"/>
    </row>
    <row r="320">
      <c r="E320" s="146"/>
      <c r="F320" s="144"/>
      <c r="L320" s="144"/>
    </row>
    <row r="321">
      <c r="E321" s="146"/>
      <c r="F321" s="144"/>
      <c r="L321" s="144"/>
    </row>
    <row r="322">
      <c r="E322" s="146"/>
      <c r="F322" s="144"/>
      <c r="L322" s="144"/>
    </row>
    <row r="323">
      <c r="E323" s="146"/>
      <c r="F323" s="144"/>
      <c r="L323" s="144"/>
    </row>
    <row r="324">
      <c r="E324" s="146"/>
      <c r="F324" s="144"/>
      <c r="L324" s="144"/>
    </row>
    <row r="325">
      <c r="E325" s="146"/>
      <c r="F325" s="144"/>
      <c r="L325" s="144"/>
    </row>
    <row r="326">
      <c r="E326" s="146"/>
      <c r="F326" s="144"/>
      <c r="L326" s="144"/>
    </row>
    <row r="327">
      <c r="E327" s="146"/>
      <c r="F327" s="144"/>
      <c r="L327" s="144"/>
    </row>
    <row r="328">
      <c r="E328" s="146"/>
      <c r="F328" s="144"/>
      <c r="L328" s="144"/>
    </row>
    <row r="329">
      <c r="E329" s="146"/>
      <c r="F329" s="144"/>
      <c r="L329" s="144"/>
    </row>
    <row r="330">
      <c r="E330" s="146"/>
      <c r="F330" s="144"/>
      <c r="L330" s="144"/>
    </row>
    <row r="331">
      <c r="E331" s="146"/>
      <c r="F331" s="144"/>
      <c r="L331" s="144"/>
    </row>
    <row r="332">
      <c r="E332" s="146"/>
      <c r="F332" s="144"/>
      <c r="L332" s="144"/>
    </row>
    <row r="333">
      <c r="E333" s="146"/>
      <c r="F333" s="144"/>
      <c r="L333" s="144"/>
    </row>
    <row r="334">
      <c r="E334" s="146"/>
      <c r="F334" s="144"/>
      <c r="L334" s="144"/>
    </row>
    <row r="335">
      <c r="E335" s="146"/>
      <c r="F335" s="144"/>
      <c r="L335" s="144"/>
    </row>
    <row r="336">
      <c r="E336" s="146"/>
      <c r="F336" s="144"/>
      <c r="L336" s="144"/>
    </row>
    <row r="337">
      <c r="E337" s="146"/>
      <c r="F337" s="144"/>
      <c r="L337" s="144"/>
    </row>
    <row r="338">
      <c r="E338" s="146"/>
      <c r="F338" s="144"/>
      <c r="L338" s="144"/>
    </row>
    <row r="339">
      <c r="E339" s="146"/>
      <c r="F339" s="144"/>
      <c r="L339" s="144"/>
    </row>
    <row r="340">
      <c r="E340" s="146"/>
      <c r="F340" s="144"/>
      <c r="L340" s="144"/>
    </row>
    <row r="341">
      <c r="E341" s="146"/>
      <c r="F341" s="144"/>
      <c r="L341" s="144"/>
    </row>
    <row r="342">
      <c r="E342" s="146"/>
      <c r="F342" s="144"/>
      <c r="L342" s="144"/>
    </row>
    <row r="343">
      <c r="E343" s="146"/>
      <c r="F343" s="144"/>
      <c r="L343" s="144"/>
    </row>
    <row r="344">
      <c r="E344" s="146"/>
      <c r="F344" s="144"/>
      <c r="L344" s="144"/>
    </row>
    <row r="345">
      <c r="E345" s="146"/>
      <c r="F345" s="144"/>
      <c r="L345" s="144"/>
    </row>
    <row r="346">
      <c r="E346" s="146"/>
      <c r="F346" s="144"/>
      <c r="L346" s="144"/>
    </row>
    <row r="347">
      <c r="E347" s="146"/>
      <c r="F347" s="144"/>
      <c r="L347" s="144"/>
    </row>
    <row r="348">
      <c r="E348" s="146"/>
      <c r="F348" s="144"/>
      <c r="L348" s="144"/>
    </row>
    <row r="349">
      <c r="E349" s="146"/>
      <c r="F349" s="144"/>
      <c r="L349" s="144"/>
    </row>
    <row r="350">
      <c r="E350" s="146"/>
      <c r="F350" s="144"/>
      <c r="L350" s="144"/>
    </row>
    <row r="351">
      <c r="E351" s="146"/>
      <c r="F351" s="144"/>
      <c r="L351" s="144"/>
    </row>
    <row r="352">
      <c r="E352" s="146"/>
      <c r="F352" s="144"/>
      <c r="L352" s="144"/>
    </row>
    <row r="353">
      <c r="E353" s="146"/>
      <c r="F353" s="144"/>
      <c r="L353" s="144"/>
    </row>
    <row r="354">
      <c r="E354" s="146"/>
      <c r="F354" s="144"/>
      <c r="L354" s="144"/>
    </row>
    <row r="355">
      <c r="E355" s="146"/>
      <c r="F355" s="144"/>
      <c r="L355" s="144"/>
    </row>
    <row r="356">
      <c r="E356" s="146"/>
      <c r="F356" s="144"/>
      <c r="L356" s="144"/>
    </row>
    <row r="357">
      <c r="E357" s="146"/>
      <c r="F357" s="144"/>
      <c r="L357" s="144"/>
    </row>
    <row r="358">
      <c r="E358" s="146"/>
      <c r="F358" s="144"/>
      <c r="L358" s="144"/>
    </row>
    <row r="359">
      <c r="E359" s="146"/>
      <c r="F359" s="144"/>
      <c r="L359" s="144"/>
    </row>
    <row r="360">
      <c r="E360" s="146"/>
      <c r="F360" s="144"/>
      <c r="L360" s="144"/>
    </row>
    <row r="361">
      <c r="E361" s="146"/>
      <c r="F361" s="144"/>
      <c r="L361" s="144"/>
    </row>
    <row r="362">
      <c r="E362" s="146"/>
      <c r="F362" s="144"/>
      <c r="L362" s="144"/>
    </row>
    <row r="363">
      <c r="E363" s="146"/>
      <c r="F363" s="144"/>
      <c r="L363" s="144"/>
    </row>
    <row r="364">
      <c r="E364" s="146"/>
      <c r="F364" s="144"/>
      <c r="L364" s="144"/>
    </row>
    <row r="365">
      <c r="E365" s="146"/>
      <c r="F365" s="144"/>
      <c r="L365" s="144"/>
    </row>
    <row r="366">
      <c r="E366" s="146"/>
      <c r="F366" s="144"/>
      <c r="L366" s="144"/>
    </row>
    <row r="367">
      <c r="E367" s="146"/>
      <c r="F367" s="144"/>
      <c r="L367" s="144"/>
    </row>
    <row r="368">
      <c r="E368" s="146"/>
      <c r="F368" s="144"/>
      <c r="L368" s="144"/>
    </row>
    <row r="369">
      <c r="E369" s="146"/>
      <c r="F369" s="144"/>
      <c r="L369" s="144"/>
    </row>
    <row r="370">
      <c r="E370" s="146"/>
      <c r="F370" s="144"/>
      <c r="L370" s="144"/>
    </row>
    <row r="371">
      <c r="E371" s="146"/>
      <c r="F371" s="144"/>
      <c r="L371" s="144"/>
    </row>
    <row r="372">
      <c r="E372" s="146"/>
      <c r="F372" s="144"/>
      <c r="L372" s="144"/>
    </row>
    <row r="373">
      <c r="E373" s="146"/>
      <c r="F373" s="144"/>
      <c r="L373" s="144"/>
    </row>
    <row r="374">
      <c r="E374" s="146"/>
      <c r="F374" s="144"/>
      <c r="L374" s="144"/>
    </row>
    <row r="375">
      <c r="E375" s="146"/>
      <c r="F375" s="144"/>
      <c r="L375" s="144"/>
    </row>
    <row r="376">
      <c r="E376" s="146"/>
      <c r="F376" s="144"/>
      <c r="L376" s="144"/>
    </row>
    <row r="377">
      <c r="E377" s="146"/>
      <c r="F377" s="144"/>
      <c r="L377" s="144"/>
    </row>
    <row r="378">
      <c r="E378" s="146"/>
      <c r="F378" s="144"/>
      <c r="L378" s="144"/>
    </row>
    <row r="379">
      <c r="E379" s="146"/>
      <c r="F379" s="144"/>
      <c r="L379" s="144"/>
    </row>
    <row r="380">
      <c r="E380" s="146"/>
      <c r="F380" s="144"/>
      <c r="L380" s="144"/>
    </row>
    <row r="381">
      <c r="E381" s="146"/>
      <c r="F381" s="144"/>
      <c r="L381" s="144"/>
    </row>
    <row r="382">
      <c r="E382" s="146"/>
      <c r="F382" s="144"/>
      <c r="L382" s="144"/>
    </row>
    <row r="383">
      <c r="E383" s="146"/>
      <c r="F383" s="144"/>
      <c r="L383" s="144"/>
    </row>
    <row r="384">
      <c r="E384" s="146"/>
      <c r="F384" s="144"/>
      <c r="L384" s="144"/>
    </row>
    <row r="385">
      <c r="E385" s="146"/>
      <c r="F385" s="144"/>
      <c r="L385" s="144"/>
    </row>
    <row r="386">
      <c r="E386" s="146"/>
      <c r="F386" s="144"/>
      <c r="L386" s="144"/>
    </row>
    <row r="387">
      <c r="E387" s="146"/>
      <c r="F387" s="144"/>
      <c r="L387" s="144"/>
    </row>
    <row r="388">
      <c r="E388" s="146"/>
      <c r="F388" s="144"/>
      <c r="L388" s="144"/>
    </row>
    <row r="389">
      <c r="E389" s="146"/>
      <c r="F389" s="144"/>
      <c r="L389" s="144"/>
    </row>
    <row r="390">
      <c r="E390" s="146"/>
      <c r="F390" s="144"/>
      <c r="L390" s="144"/>
    </row>
    <row r="391">
      <c r="E391" s="146"/>
      <c r="F391" s="144"/>
      <c r="L391" s="144"/>
    </row>
    <row r="392">
      <c r="E392" s="146"/>
      <c r="F392" s="144"/>
      <c r="L392" s="144"/>
    </row>
    <row r="393">
      <c r="E393" s="146"/>
      <c r="F393" s="144"/>
      <c r="L393" s="144"/>
    </row>
    <row r="394">
      <c r="E394" s="146"/>
      <c r="F394" s="144"/>
      <c r="L394" s="144"/>
    </row>
    <row r="395">
      <c r="E395" s="146"/>
      <c r="F395" s="144"/>
      <c r="L395" s="144"/>
    </row>
    <row r="396">
      <c r="E396" s="146"/>
      <c r="F396" s="144"/>
      <c r="L396" s="144"/>
    </row>
    <row r="397">
      <c r="E397" s="146"/>
      <c r="F397" s="144"/>
      <c r="L397" s="144"/>
    </row>
    <row r="398">
      <c r="E398" s="146"/>
      <c r="F398" s="144"/>
      <c r="L398" s="144"/>
    </row>
    <row r="399">
      <c r="E399" s="146"/>
      <c r="F399" s="144"/>
      <c r="L399" s="144"/>
    </row>
    <row r="400">
      <c r="E400" s="146"/>
      <c r="F400" s="144"/>
      <c r="L400" s="144"/>
    </row>
    <row r="401">
      <c r="E401" s="146"/>
      <c r="F401" s="144"/>
      <c r="L401" s="144"/>
    </row>
    <row r="402">
      <c r="E402" s="146"/>
      <c r="F402" s="144"/>
      <c r="L402" s="144"/>
    </row>
    <row r="403">
      <c r="E403" s="146"/>
      <c r="F403" s="144"/>
      <c r="L403" s="144"/>
    </row>
    <row r="404">
      <c r="E404" s="146"/>
      <c r="F404" s="144"/>
      <c r="L404" s="144"/>
    </row>
    <row r="405">
      <c r="E405" s="146"/>
      <c r="F405" s="144"/>
      <c r="L405" s="144"/>
    </row>
    <row r="406">
      <c r="E406" s="146"/>
      <c r="F406" s="144"/>
      <c r="L406" s="144"/>
    </row>
    <row r="407">
      <c r="E407" s="146"/>
      <c r="F407" s="144"/>
      <c r="L407" s="144"/>
    </row>
    <row r="408">
      <c r="E408" s="146"/>
      <c r="F408" s="144"/>
      <c r="L408" s="144"/>
    </row>
    <row r="409">
      <c r="E409" s="146"/>
      <c r="F409" s="144"/>
      <c r="L409" s="144"/>
    </row>
    <row r="410">
      <c r="E410" s="146"/>
      <c r="F410" s="144"/>
      <c r="L410" s="144"/>
    </row>
    <row r="411">
      <c r="E411" s="146"/>
      <c r="F411" s="144"/>
      <c r="L411" s="144"/>
    </row>
    <row r="412">
      <c r="E412" s="146"/>
      <c r="F412" s="144"/>
      <c r="L412" s="144"/>
    </row>
    <row r="413">
      <c r="E413" s="146"/>
      <c r="F413" s="144"/>
      <c r="L413" s="144"/>
    </row>
    <row r="414">
      <c r="E414" s="146"/>
      <c r="F414" s="144"/>
      <c r="L414" s="144"/>
    </row>
    <row r="415">
      <c r="E415" s="146"/>
      <c r="F415" s="144"/>
      <c r="L415" s="144"/>
    </row>
    <row r="416">
      <c r="E416" s="146"/>
      <c r="F416" s="144"/>
      <c r="L416" s="144"/>
    </row>
    <row r="417">
      <c r="E417" s="146"/>
      <c r="F417" s="144"/>
      <c r="L417" s="144"/>
    </row>
    <row r="418">
      <c r="E418" s="146"/>
      <c r="F418" s="144"/>
      <c r="L418" s="144"/>
    </row>
    <row r="419">
      <c r="E419" s="146"/>
      <c r="F419" s="144"/>
      <c r="L419" s="144"/>
    </row>
    <row r="420">
      <c r="E420" s="146"/>
      <c r="F420" s="144"/>
      <c r="L420" s="144"/>
    </row>
    <row r="421">
      <c r="E421" s="146"/>
      <c r="F421" s="144"/>
      <c r="L421" s="144"/>
    </row>
    <row r="422">
      <c r="E422" s="146"/>
      <c r="F422" s="144"/>
      <c r="L422" s="144"/>
    </row>
    <row r="423">
      <c r="E423" s="146"/>
      <c r="F423" s="144"/>
      <c r="L423" s="144"/>
    </row>
    <row r="424">
      <c r="E424" s="146"/>
      <c r="F424" s="144"/>
      <c r="L424" s="144"/>
    </row>
    <row r="425">
      <c r="E425" s="146"/>
      <c r="F425" s="144"/>
      <c r="L425" s="144"/>
    </row>
    <row r="426">
      <c r="E426" s="146"/>
      <c r="F426" s="144"/>
      <c r="L426" s="144"/>
    </row>
    <row r="427">
      <c r="E427" s="146"/>
      <c r="F427" s="144"/>
      <c r="L427" s="144"/>
    </row>
    <row r="428">
      <c r="E428" s="146"/>
      <c r="F428" s="144"/>
      <c r="L428" s="144"/>
    </row>
    <row r="429">
      <c r="E429" s="146"/>
      <c r="F429" s="144"/>
      <c r="L429" s="144"/>
    </row>
    <row r="430">
      <c r="E430" s="146"/>
      <c r="F430" s="144"/>
      <c r="L430" s="144"/>
    </row>
    <row r="431">
      <c r="E431" s="146"/>
      <c r="F431" s="144"/>
      <c r="L431" s="144"/>
    </row>
    <row r="432">
      <c r="E432" s="146"/>
      <c r="F432" s="144"/>
      <c r="L432" s="144"/>
    </row>
    <row r="433">
      <c r="E433" s="146"/>
      <c r="F433" s="144"/>
      <c r="L433" s="144"/>
    </row>
    <row r="434">
      <c r="E434" s="146"/>
      <c r="F434" s="144"/>
      <c r="L434" s="144"/>
    </row>
    <row r="435">
      <c r="E435" s="146"/>
      <c r="F435" s="144"/>
      <c r="L435" s="144"/>
    </row>
    <row r="436">
      <c r="E436" s="146"/>
      <c r="F436" s="144"/>
      <c r="L436" s="144"/>
    </row>
    <row r="437">
      <c r="E437" s="146"/>
      <c r="F437" s="144"/>
      <c r="L437" s="144"/>
    </row>
    <row r="438">
      <c r="E438" s="146"/>
      <c r="F438" s="144"/>
      <c r="L438" s="144"/>
    </row>
    <row r="439">
      <c r="E439" s="146"/>
      <c r="F439" s="144"/>
      <c r="L439" s="144"/>
    </row>
    <row r="440">
      <c r="E440" s="146"/>
      <c r="F440" s="144"/>
      <c r="L440" s="144"/>
    </row>
    <row r="441">
      <c r="E441" s="146"/>
      <c r="F441" s="144"/>
      <c r="L441" s="144"/>
    </row>
    <row r="442">
      <c r="E442" s="146"/>
      <c r="F442" s="144"/>
      <c r="L442" s="144"/>
    </row>
    <row r="443">
      <c r="E443" s="146"/>
      <c r="F443" s="144"/>
      <c r="L443" s="144"/>
    </row>
    <row r="444">
      <c r="E444" s="146"/>
      <c r="F444" s="144"/>
      <c r="L444" s="144"/>
    </row>
    <row r="445">
      <c r="E445" s="146"/>
      <c r="F445" s="144"/>
      <c r="L445" s="144"/>
    </row>
    <row r="446">
      <c r="E446" s="146"/>
      <c r="F446" s="144"/>
      <c r="L446" s="144"/>
    </row>
    <row r="447">
      <c r="E447" s="146"/>
      <c r="F447" s="144"/>
      <c r="L447" s="144"/>
    </row>
    <row r="448">
      <c r="E448" s="146"/>
      <c r="F448" s="144"/>
      <c r="L448" s="144"/>
    </row>
    <row r="449">
      <c r="E449" s="146"/>
      <c r="F449" s="144"/>
      <c r="L449" s="144"/>
    </row>
    <row r="450">
      <c r="E450" s="146"/>
      <c r="F450" s="144"/>
      <c r="L450" s="144"/>
    </row>
    <row r="451">
      <c r="E451" s="146"/>
      <c r="F451" s="144"/>
      <c r="L451" s="144"/>
    </row>
    <row r="452">
      <c r="E452" s="146"/>
      <c r="F452" s="144"/>
      <c r="L452" s="144"/>
    </row>
    <row r="453">
      <c r="E453" s="146"/>
      <c r="F453" s="144"/>
      <c r="L453" s="144"/>
    </row>
    <row r="454">
      <c r="E454" s="146"/>
      <c r="F454" s="144"/>
      <c r="L454" s="144"/>
    </row>
    <row r="455">
      <c r="E455" s="146"/>
      <c r="F455" s="144"/>
      <c r="L455" s="144"/>
    </row>
    <row r="456">
      <c r="E456" s="146"/>
      <c r="F456" s="144"/>
      <c r="L456" s="144"/>
    </row>
    <row r="457">
      <c r="E457" s="146"/>
      <c r="F457" s="144"/>
      <c r="L457" s="144"/>
    </row>
    <row r="458">
      <c r="E458" s="146"/>
      <c r="F458" s="144"/>
      <c r="L458" s="144"/>
    </row>
    <row r="459">
      <c r="E459" s="146"/>
      <c r="F459" s="144"/>
      <c r="L459" s="144"/>
    </row>
    <row r="460">
      <c r="E460" s="146"/>
      <c r="F460" s="144"/>
      <c r="L460" s="144"/>
    </row>
    <row r="461">
      <c r="E461" s="146"/>
      <c r="F461" s="144"/>
      <c r="L461" s="144"/>
    </row>
    <row r="462">
      <c r="E462" s="146"/>
      <c r="F462" s="144"/>
      <c r="L462" s="144"/>
    </row>
    <row r="463">
      <c r="E463" s="146"/>
      <c r="F463" s="144"/>
      <c r="L463" s="144"/>
    </row>
    <row r="464">
      <c r="E464" s="146"/>
      <c r="F464" s="144"/>
      <c r="L464" s="144"/>
    </row>
    <row r="465">
      <c r="E465" s="146"/>
      <c r="F465" s="144"/>
      <c r="L465" s="144"/>
    </row>
    <row r="466">
      <c r="E466" s="146"/>
      <c r="F466" s="144"/>
      <c r="L466" s="144"/>
    </row>
    <row r="467">
      <c r="E467" s="146"/>
      <c r="F467" s="144"/>
      <c r="L467" s="144"/>
    </row>
    <row r="468">
      <c r="E468" s="146"/>
      <c r="F468" s="144"/>
      <c r="L468" s="144"/>
    </row>
    <row r="469">
      <c r="E469" s="146"/>
      <c r="F469" s="144"/>
      <c r="L469" s="144"/>
    </row>
    <row r="470">
      <c r="E470" s="146"/>
      <c r="F470" s="144"/>
      <c r="L470" s="144"/>
    </row>
    <row r="471">
      <c r="E471" s="146"/>
      <c r="F471" s="144"/>
      <c r="L471" s="144"/>
    </row>
    <row r="472">
      <c r="E472" s="146"/>
      <c r="F472" s="144"/>
      <c r="L472" s="144"/>
    </row>
    <row r="473">
      <c r="E473" s="146"/>
      <c r="F473" s="144"/>
      <c r="L473" s="144"/>
    </row>
    <row r="474">
      <c r="E474" s="146"/>
      <c r="F474" s="144"/>
      <c r="L474" s="144"/>
    </row>
    <row r="475">
      <c r="E475" s="146"/>
      <c r="F475" s="144"/>
      <c r="L475" s="144"/>
    </row>
    <row r="476">
      <c r="E476" s="146"/>
      <c r="F476" s="144"/>
      <c r="L476" s="144"/>
    </row>
    <row r="477">
      <c r="E477" s="146"/>
      <c r="F477" s="144"/>
      <c r="L477" s="144"/>
    </row>
    <row r="478">
      <c r="E478" s="146"/>
      <c r="F478" s="144"/>
      <c r="L478" s="144"/>
    </row>
    <row r="479">
      <c r="E479" s="146"/>
      <c r="F479" s="144"/>
      <c r="L479" s="144"/>
    </row>
    <row r="480">
      <c r="E480" s="146"/>
      <c r="F480" s="144"/>
      <c r="L480" s="144"/>
    </row>
    <row r="481">
      <c r="E481" s="146"/>
      <c r="F481" s="144"/>
      <c r="L481" s="144"/>
    </row>
    <row r="482">
      <c r="E482" s="146"/>
      <c r="F482" s="144"/>
      <c r="L482" s="144"/>
    </row>
    <row r="483">
      <c r="E483" s="146"/>
      <c r="F483" s="144"/>
      <c r="L483" s="144"/>
    </row>
    <row r="484">
      <c r="E484" s="146"/>
      <c r="F484" s="144"/>
      <c r="L484" s="144"/>
    </row>
    <row r="485">
      <c r="E485" s="146"/>
      <c r="F485" s="144"/>
      <c r="L485" s="144"/>
    </row>
    <row r="486">
      <c r="E486" s="146"/>
      <c r="F486" s="144"/>
      <c r="L486" s="144"/>
    </row>
    <row r="487">
      <c r="E487" s="146"/>
      <c r="F487" s="144"/>
      <c r="L487" s="144"/>
    </row>
    <row r="488">
      <c r="E488" s="146"/>
      <c r="F488" s="144"/>
      <c r="L488" s="144"/>
    </row>
    <row r="489">
      <c r="E489" s="146"/>
      <c r="F489" s="144"/>
      <c r="L489" s="144"/>
    </row>
    <row r="490">
      <c r="E490" s="146"/>
      <c r="F490" s="144"/>
      <c r="L490" s="144"/>
    </row>
    <row r="491">
      <c r="E491" s="146"/>
      <c r="F491" s="144"/>
      <c r="L491" s="144"/>
    </row>
    <row r="492">
      <c r="E492" s="146"/>
      <c r="F492" s="144"/>
      <c r="L492" s="144"/>
    </row>
    <row r="493">
      <c r="E493" s="146"/>
      <c r="F493" s="144"/>
      <c r="L493" s="144"/>
    </row>
    <row r="494">
      <c r="E494" s="146"/>
      <c r="F494" s="144"/>
      <c r="L494" s="144"/>
    </row>
    <row r="495">
      <c r="E495" s="146"/>
      <c r="F495" s="144"/>
      <c r="L495" s="144"/>
    </row>
    <row r="496">
      <c r="E496" s="146"/>
      <c r="F496" s="144"/>
      <c r="L496" s="144"/>
    </row>
    <row r="497">
      <c r="E497" s="146"/>
      <c r="F497" s="144"/>
      <c r="L497" s="144"/>
    </row>
    <row r="498">
      <c r="E498" s="146"/>
      <c r="F498" s="144"/>
      <c r="L498" s="144"/>
    </row>
    <row r="499">
      <c r="E499" s="146"/>
      <c r="F499" s="144"/>
      <c r="L499" s="144"/>
    </row>
    <row r="500">
      <c r="E500" s="146"/>
      <c r="F500" s="144"/>
      <c r="L500" s="144"/>
    </row>
    <row r="501">
      <c r="E501" s="146"/>
      <c r="F501" s="144"/>
      <c r="L501" s="144"/>
    </row>
    <row r="502">
      <c r="E502" s="146"/>
      <c r="F502" s="144"/>
      <c r="L502" s="144"/>
    </row>
    <row r="503">
      <c r="E503" s="146"/>
      <c r="F503" s="144"/>
      <c r="L503" s="144"/>
    </row>
    <row r="504">
      <c r="E504" s="146"/>
      <c r="F504" s="144"/>
      <c r="L504" s="144"/>
    </row>
    <row r="505">
      <c r="E505" s="146"/>
      <c r="F505" s="144"/>
      <c r="L505" s="144"/>
    </row>
    <row r="506">
      <c r="E506" s="146"/>
      <c r="F506" s="144"/>
      <c r="L506" s="144"/>
    </row>
    <row r="507">
      <c r="E507" s="146"/>
      <c r="F507" s="144"/>
      <c r="L507" s="144"/>
    </row>
    <row r="508">
      <c r="E508" s="146"/>
      <c r="F508" s="144"/>
      <c r="L508" s="144"/>
    </row>
    <row r="509">
      <c r="E509" s="146"/>
      <c r="F509" s="144"/>
      <c r="L509" s="144"/>
    </row>
    <row r="510">
      <c r="E510" s="146"/>
      <c r="F510" s="144"/>
      <c r="L510" s="144"/>
    </row>
    <row r="511">
      <c r="E511" s="146"/>
      <c r="F511" s="144"/>
      <c r="L511" s="144"/>
    </row>
    <row r="512">
      <c r="E512" s="146"/>
      <c r="F512" s="144"/>
      <c r="L512" s="144"/>
    </row>
    <row r="513">
      <c r="E513" s="146"/>
      <c r="F513" s="144"/>
      <c r="L513" s="144"/>
    </row>
    <row r="514">
      <c r="E514" s="146"/>
      <c r="F514" s="144"/>
      <c r="L514" s="144"/>
    </row>
    <row r="515">
      <c r="E515" s="146"/>
      <c r="F515" s="144"/>
      <c r="L515" s="144"/>
    </row>
    <row r="516">
      <c r="E516" s="146"/>
      <c r="F516" s="144"/>
      <c r="L516" s="144"/>
    </row>
    <row r="517">
      <c r="E517" s="146"/>
      <c r="F517" s="144"/>
      <c r="L517" s="144"/>
    </row>
    <row r="518">
      <c r="E518" s="146"/>
      <c r="F518" s="144"/>
      <c r="L518" s="144"/>
    </row>
    <row r="519">
      <c r="E519" s="146"/>
      <c r="F519" s="144"/>
      <c r="L519" s="144"/>
    </row>
    <row r="520">
      <c r="E520" s="146"/>
      <c r="F520" s="144"/>
      <c r="L520" s="144"/>
    </row>
    <row r="521">
      <c r="E521" s="146"/>
      <c r="F521" s="144"/>
      <c r="L521" s="144"/>
    </row>
    <row r="522">
      <c r="E522" s="146"/>
      <c r="F522" s="144"/>
      <c r="L522" s="144"/>
    </row>
    <row r="523">
      <c r="E523" s="146"/>
      <c r="F523" s="144"/>
      <c r="L523" s="144"/>
    </row>
    <row r="524">
      <c r="E524" s="146"/>
      <c r="F524" s="144"/>
      <c r="L524" s="144"/>
    </row>
    <row r="525">
      <c r="E525" s="146"/>
      <c r="F525" s="144"/>
      <c r="L525" s="144"/>
    </row>
    <row r="526">
      <c r="E526" s="146"/>
      <c r="F526" s="144"/>
      <c r="L526" s="144"/>
    </row>
    <row r="527">
      <c r="E527" s="146"/>
      <c r="F527" s="144"/>
      <c r="L527" s="144"/>
    </row>
    <row r="528">
      <c r="E528" s="146"/>
      <c r="F528" s="144"/>
      <c r="L528" s="144"/>
    </row>
    <row r="529">
      <c r="E529" s="146"/>
      <c r="F529" s="144"/>
      <c r="L529" s="144"/>
    </row>
    <row r="530">
      <c r="E530" s="146"/>
      <c r="F530" s="144"/>
      <c r="L530" s="144"/>
    </row>
    <row r="531">
      <c r="E531" s="146"/>
      <c r="F531" s="144"/>
      <c r="L531" s="144"/>
    </row>
    <row r="532">
      <c r="E532" s="146"/>
      <c r="F532" s="144"/>
      <c r="L532" s="144"/>
    </row>
    <row r="533">
      <c r="E533" s="146"/>
      <c r="F533" s="144"/>
      <c r="L533" s="144"/>
    </row>
    <row r="534">
      <c r="E534" s="146"/>
      <c r="F534" s="144"/>
      <c r="L534" s="144"/>
    </row>
    <row r="535">
      <c r="E535" s="146"/>
      <c r="F535" s="144"/>
      <c r="L535" s="144"/>
    </row>
    <row r="536">
      <c r="E536" s="146"/>
      <c r="F536" s="144"/>
      <c r="L536" s="144"/>
    </row>
    <row r="537">
      <c r="E537" s="146"/>
      <c r="F537" s="144"/>
      <c r="L537" s="144"/>
    </row>
    <row r="538">
      <c r="E538" s="146"/>
      <c r="F538" s="144"/>
      <c r="L538" s="144"/>
    </row>
    <row r="539">
      <c r="E539" s="146"/>
      <c r="F539" s="144"/>
      <c r="L539" s="144"/>
    </row>
    <row r="540">
      <c r="E540" s="146"/>
      <c r="F540" s="144"/>
      <c r="L540" s="144"/>
    </row>
    <row r="541">
      <c r="E541" s="146"/>
      <c r="F541" s="144"/>
      <c r="L541" s="144"/>
    </row>
    <row r="542">
      <c r="E542" s="146"/>
      <c r="F542" s="144"/>
      <c r="L542" s="144"/>
    </row>
    <row r="543">
      <c r="E543" s="146"/>
      <c r="F543" s="144"/>
      <c r="L543" s="144"/>
    </row>
    <row r="544">
      <c r="E544" s="146"/>
      <c r="F544" s="144"/>
      <c r="L544" s="144"/>
    </row>
    <row r="545">
      <c r="E545" s="146"/>
      <c r="F545" s="144"/>
      <c r="L545" s="144"/>
    </row>
    <row r="546">
      <c r="E546" s="146"/>
      <c r="F546" s="144"/>
      <c r="L546" s="144"/>
    </row>
    <row r="547">
      <c r="E547" s="146"/>
      <c r="F547" s="144"/>
      <c r="L547" s="144"/>
    </row>
    <row r="548">
      <c r="E548" s="146"/>
      <c r="F548" s="144"/>
      <c r="L548" s="144"/>
    </row>
    <row r="549">
      <c r="E549" s="146"/>
      <c r="F549" s="144"/>
      <c r="L549" s="144"/>
    </row>
    <row r="550">
      <c r="E550" s="146"/>
      <c r="F550" s="144"/>
      <c r="L550" s="144"/>
    </row>
    <row r="551">
      <c r="E551" s="146"/>
      <c r="F551" s="144"/>
      <c r="L551" s="144"/>
    </row>
    <row r="552">
      <c r="E552" s="146"/>
      <c r="F552" s="144"/>
      <c r="L552" s="144"/>
    </row>
    <row r="553">
      <c r="E553" s="146"/>
      <c r="F553" s="144"/>
      <c r="L553" s="144"/>
    </row>
    <row r="554">
      <c r="E554" s="146"/>
      <c r="F554" s="144"/>
      <c r="L554" s="144"/>
    </row>
    <row r="555">
      <c r="E555" s="146"/>
      <c r="F555" s="144"/>
      <c r="L555" s="144"/>
    </row>
    <row r="556">
      <c r="E556" s="146"/>
      <c r="F556" s="144"/>
      <c r="L556" s="144"/>
    </row>
    <row r="557">
      <c r="E557" s="146"/>
      <c r="F557" s="144"/>
      <c r="L557" s="144"/>
    </row>
    <row r="558">
      <c r="E558" s="146"/>
      <c r="F558" s="144"/>
      <c r="L558" s="144"/>
    </row>
    <row r="559">
      <c r="E559" s="146"/>
      <c r="F559" s="144"/>
      <c r="L559" s="144"/>
    </row>
    <row r="560">
      <c r="E560" s="146"/>
      <c r="F560" s="144"/>
      <c r="L560" s="144"/>
    </row>
    <row r="561">
      <c r="E561" s="146"/>
      <c r="F561" s="144"/>
      <c r="L561" s="144"/>
    </row>
    <row r="562">
      <c r="E562" s="146"/>
      <c r="F562" s="144"/>
      <c r="L562" s="144"/>
    </row>
    <row r="563">
      <c r="E563" s="146"/>
      <c r="F563" s="144"/>
      <c r="L563" s="144"/>
    </row>
    <row r="564">
      <c r="E564" s="146"/>
      <c r="F564" s="144"/>
      <c r="L564" s="144"/>
    </row>
    <row r="565">
      <c r="E565" s="146"/>
      <c r="F565" s="144"/>
      <c r="L565" s="144"/>
    </row>
    <row r="566">
      <c r="E566" s="146"/>
      <c r="F566" s="144"/>
      <c r="L566" s="144"/>
    </row>
    <row r="567">
      <c r="E567" s="146"/>
      <c r="F567" s="144"/>
      <c r="L567" s="144"/>
    </row>
    <row r="568">
      <c r="E568" s="146"/>
      <c r="F568" s="144"/>
      <c r="L568" s="144"/>
    </row>
    <row r="569">
      <c r="E569" s="146"/>
      <c r="F569" s="144"/>
      <c r="L569" s="144"/>
    </row>
    <row r="570">
      <c r="E570" s="146"/>
      <c r="F570" s="144"/>
      <c r="L570" s="144"/>
    </row>
    <row r="571">
      <c r="E571" s="146"/>
      <c r="F571" s="144"/>
      <c r="L571" s="144"/>
    </row>
    <row r="572">
      <c r="E572" s="146"/>
      <c r="F572" s="144"/>
      <c r="L572" s="144"/>
    </row>
    <row r="573">
      <c r="E573" s="146"/>
      <c r="F573" s="144"/>
      <c r="L573" s="144"/>
    </row>
    <row r="574">
      <c r="E574" s="146"/>
      <c r="F574" s="144"/>
      <c r="L574" s="144"/>
    </row>
    <row r="575">
      <c r="E575" s="146"/>
      <c r="F575" s="144"/>
      <c r="L575" s="144"/>
    </row>
    <row r="576">
      <c r="E576" s="146"/>
      <c r="F576" s="144"/>
      <c r="L576" s="144"/>
    </row>
    <row r="577">
      <c r="E577" s="146"/>
      <c r="F577" s="144"/>
      <c r="L577" s="144"/>
    </row>
    <row r="578">
      <c r="E578" s="146"/>
      <c r="F578" s="144"/>
      <c r="L578" s="144"/>
    </row>
    <row r="579">
      <c r="E579" s="146"/>
      <c r="F579" s="144"/>
      <c r="L579" s="144"/>
    </row>
    <row r="580">
      <c r="E580" s="146"/>
      <c r="F580" s="144"/>
      <c r="L580" s="144"/>
    </row>
    <row r="581">
      <c r="E581" s="146"/>
      <c r="F581" s="144"/>
      <c r="L581" s="144"/>
    </row>
    <row r="582">
      <c r="E582" s="146"/>
      <c r="F582" s="144"/>
      <c r="L582" s="144"/>
    </row>
    <row r="583">
      <c r="E583" s="146"/>
      <c r="F583" s="144"/>
      <c r="L583" s="144"/>
    </row>
    <row r="584">
      <c r="E584" s="146"/>
      <c r="F584" s="144"/>
      <c r="L584" s="144"/>
    </row>
    <row r="585">
      <c r="E585" s="146"/>
      <c r="F585" s="144"/>
      <c r="L585" s="144"/>
    </row>
    <row r="586">
      <c r="E586" s="146"/>
      <c r="F586" s="144"/>
      <c r="L586" s="144"/>
    </row>
    <row r="587">
      <c r="E587" s="146"/>
      <c r="F587" s="144"/>
      <c r="L587" s="144"/>
    </row>
    <row r="588">
      <c r="E588" s="146"/>
      <c r="F588" s="144"/>
      <c r="L588" s="144"/>
    </row>
    <row r="589">
      <c r="E589" s="146"/>
      <c r="F589" s="144"/>
      <c r="L589" s="144"/>
    </row>
    <row r="590">
      <c r="E590" s="146"/>
      <c r="F590" s="144"/>
      <c r="L590" s="144"/>
    </row>
    <row r="591">
      <c r="E591" s="146"/>
      <c r="F591" s="144"/>
      <c r="L591" s="144"/>
    </row>
    <row r="592">
      <c r="E592" s="146"/>
      <c r="F592" s="144"/>
      <c r="L592" s="144"/>
    </row>
    <row r="593">
      <c r="E593" s="146"/>
      <c r="F593" s="144"/>
      <c r="L593" s="144"/>
    </row>
    <row r="594">
      <c r="E594" s="146"/>
      <c r="F594" s="144"/>
      <c r="L594" s="144"/>
    </row>
    <row r="595">
      <c r="E595" s="146"/>
      <c r="F595" s="144"/>
      <c r="L595" s="144"/>
    </row>
    <row r="596">
      <c r="E596" s="146"/>
      <c r="F596" s="144"/>
      <c r="L596" s="144"/>
    </row>
    <row r="597">
      <c r="E597" s="146"/>
      <c r="F597" s="144"/>
      <c r="L597" s="144"/>
    </row>
    <row r="598">
      <c r="E598" s="146"/>
      <c r="F598" s="144"/>
      <c r="L598" s="144"/>
    </row>
    <row r="599">
      <c r="E599" s="146"/>
      <c r="F599" s="144"/>
      <c r="L599" s="144"/>
    </row>
    <row r="600">
      <c r="E600" s="146"/>
      <c r="F600" s="144"/>
      <c r="L600" s="144"/>
    </row>
    <row r="601">
      <c r="E601" s="146"/>
      <c r="F601" s="144"/>
      <c r="L601" s="144"/>
    </row>
    <row r="602">
      <c r="E602" s="146"/>
      <c r="F602" s="144"/>
      <c r="L602" s="144"/>
    </row>
    <row r="603">
      <c r="E603" s="146"/>
      <c r="F603" s="144"/>
      <c r="L603" s="144"/>
    </row>
    <row r="604">
      <c r="E604" s="146"/>
      <c r="F604" s="144"/>
      <c r="L604" s="144"/>
    </row>
    <row r="605">
      <c r="E605" s="146"/>
      <c r="F605" s="144"/>
      <c r="L605" s="144"/>
    </row>
    <row r="606">
      <c r="E606" s="146"/>
      <c r="F606" s="144"/>
      <c r="L606" s="144"/>
    </row>
    <row r="607">
      <c r="E607" s="146"/>
      <c r="F607" s="144"/>
      <c r="L607" s="144"/>
    </row>
    <row r="608">
      <c r="E608" s="146"/>
      <c r="F608" s="144"/>
      <c r="L608" s="144"/>
    </row>
    <row r="609">
      <c r="E609" s="146"/>
      <c r="F609" s="144"/>
      <c r="L609" s="144"/>
    </row>
    <row r="610">
      <c r="E610" s="146"/>
      <c r="F610" s="144"/>
      <c r="L610" s="144"/>
    </row>
    <row r="611">
      <c r="E611" s="146"/>
      <c r="F611" s="144"/>
      <c r="L611" s="144"/>
    </row>
    <row r="612">
      <c r="E612" s="146"/>
      <c r="F612" s="144"/>
      <c r="L612" s="144"/>
    </row>
    <row r="613">
      <c r="E613" s="146"/>
      <c r="F613" s="144"/>
      <c r="L613" s="144"/>
    </row>
    <row r="614">
      <c r="E614" s="146"/>
      <c r="F614" s="144"/>
      <c r="L614" s="144"/>
    </row>
    <row r="615">
      <c r="E615" s="146"/>
      <c r="F615" s="144"/>
      <c r="L615" s="144"/>
    </row>
    <row r="616">
      <c r="E616" s="146"/>
      <c r="F616" s="144"/>
      <c r="L616" s="144"/>
    </row>
    <row r="617">
      <c r="E617" s="146"/>
      <c r="F617" s="144"/>
      <c r="L617" s="144"/>
    </row>
    <row r="618">
      <c r="E618" s="146"/>
      <c r="F618" s="144"/>
      <c r="L618" s="144"/>
    </row>
    <row r="619">
      <c r="E619" s="146"/>
      <c r="F619" s="144"/>
      <c r="L619" s="144"/>
    </row>
    <row r="620">
      <c r="E620" s="146"/>
      <c r="F620" s="144"/>
      <c r="L620" s="144"/>
    </row>
    <row r="621">
      <c r="E621" s="146"/>
      <c r="F621" s="144"/>
      <c r="L621" s="144"/>
    </row>
    <row r="622">
      <c r="E622" s="146"/>
      <c r="F622" s="144"/>
      <c r="L622" s="144"/>
    </row>
    <row r="623">
      <c r="E623" s="146"/>
      <c r="F623" s="144"/>
      <c r="L623" s="144"/>
    </row>
    <row r="624">
      <c r="E624" s="146"/>
      <c r="F624" s="144"/>
      <c r="L624" s="144"/>
    </row>
    <row r="625">
      <c r="E625" s="146"/>
      <c r="F625" s="144"/>
      <c r="L625" s="144"/>
    </row>
    <row r="626">
      <c r="E626" s="146"/>
      <c r="F626" s="144"/>
      <c r="L626" s="144"/>
    </row>
    <row r="627">
      <c r="E627" s="146"/>
      <c r="F627" s="144"/>
      <c r="L627" s="144"/>
    </row>
    <row r="628">
      <c r="E628" s="146"/>
      <c r="F628" s="144"/>
      <c r="L628" s="144"/>
    </row>
    <row r="629">
      <c r="E629" s="146"/>
      <c r="F629" s="144"/>
      <c r="L629" s="144"/>
    </row>
    <row r="630">
      <c r="E630" s="146"/>
      <c r="F630" s="144"/>
      <c r="L630" s="144"/>
    </row>
    <row r="631">
      <c r="E631" s="146"/>
      <c r="F631" s="144"/>
      <c r="L631" s="144"/>
    </row>
    <row r="632">
      <c r="E632" s="146"/>
      <c r="F632" s="144"/>
      <c r="L632" s="144"/>
    </row>
    <row r="633">
      <c r="E633" s="146"/>
      <c r="F633" s="144"/>
      <c r="L633" s="144"/>
    </row>
    <row r="634">
      <c r="E634" s="146"/>
      <c r="F634" s="144"/>
      <c r="L634" s="144"/>
    </row>
    <row r="635">
      <c r="E635" s="146"/>
      <c r="F635" s="144"/>
      <c r="L635" s="144"/>
    </row>
    <row r="636">
      <c r="E636" s="146"/>
      <c r="F636" s="144"/>
      <c r="L636" s="144"/>
    </row>
    <row r="637">
      <c r="E637" s="146"/>
      <c r="F637" s="144"/>
      <c r="L637" s="144"/>
    </row>
    <row r="638">
      <c r="E638" s="146"/>
      <c r="F638" s="144"/>
      <c r="L638" s="144"/>
    </row>
    <row r="639">
      <c r="E639" s="146"/>
      <c r="F639" s="144"/>
      <c r="L639" s="144"/>
    </row>
    <row r="640">
      <c r="E640" s="146"/>
      <c r="F640" s="144"/>
      <c r="L640" s="144"/>
    </row>
    <row r="641">
      <c r="E641" s="146"/>
      <c r="F641" s="144"/>
      <c r="L641" s="144"/>
    </row>
    <row r="642">
      <c r="E642" s="146"/>
      <c r="F642" s="144"/>
      <c r="L642" s="144"/>
    </row>
    <row r="643">
      <c r="E643" s="146"/>
      <c r="F643" s="144"/>
      <c r="L643" s="144"/>
    </row>
    <row r="644">
      <c r="E644" s="146"/>
      <c r="F644" s="144"/>
      <c r="L644" s="144"/>
    </row>
    <row r="645">
      <c r="E645" s="146"/>
      <c r="F645" s="144"/>
      <c r="L645" s="144"/>
    </row>
    <row r="646">
      <c r="E646" s="146"/>
      <c r="F646" s="144"/>
      <c r="L646" s="144"/>
    </row>
    <row r="647">
      <c r="E647" s="146"/>
      <c r="F647" s="144"/>
      <c r="L647" s="144"/>
    </row>
    <row r="648">
      <c r="E648" s="146"/>
      <c r="F648" s="144"/>
      <c r="L648" s="144"/>
    </row>
    <row r="649">
      <c r="E649" s="146"/>
      <c r="F649" s="144"/>
      <c r="L649" s="144"/>
    </row>
    <row r="650">
      <c r="E650" s="146"/>
      <c r="F650" s="144"/>
      <c r="L650" s="144"/>
    </row>
    <row r="651">
      <c r="E651" s="146"/>
      <c r="F651" s="144"/>
      <c r="L651" s="144"/>
    </row>
    <row r="652">
      <c r="E652" s="146"/>
      <c r="F652" s="144"/>
      <c r="L652" s="144"/>
    </row>
    <row r="653">
      <c r="E653" s="146"/>
      <c r="F653" s="144"/>
      <c r="L653" s="144"/>
    </row>
    <row r="654">
      <c r="E654" s="146"/>
      <c r="F654" s="144"/>
      <c r="L654" s="144"/>
    </row>
    <row r="655">
      <c r="E655" s="146"/>
      <c r="F655" s="144"/>
      <c r="L655" s="144"/>
    </row>
    <row r="656">
      <c r="E656" s="146"/>
      <c r="F656" s="144"/>
      <c r="L656" s="144"/>
    </row>
    <row r="657">
      <c r="E657" s="146"/>
      <c r="F657" s="144"/>
      <c r="L657" s="144"/>
    </row>
    <row r="658">
      <c r="E658" s="146"/>
      <c r="F658" s="144"/>
      <c r="L658" s="144"/>
    </row>
    <row r="659">
      <c r="E659" s="146"/>
      <c r="F659" s="144"/>
      <c r="L659" s="144"/>
    </row>
    <row r="660">
      <c r="E660" s="146"/>
      <c r="F660" s="144"/>
      <c r="L660" s="144"/>
    </row>
    <row r="661">
      <c r="E661" s="146"/>
      <c r="F661" s="144"/>
      <c r="L661" s="144"/>
    </row>
    <row r="662">
      <c r="E662" s="146"/>
      <c r="F662" s="144"/>
      <c r="L662" s="144"/>
    </row>
    <row r="663">
      <c r="E663" s="146"/>
      <c r="F663" s="144"/>
      <c r="L663" s="144"/>
    </row>
    <row r="664">
      <c r="E664" s="146"/>
      <c r="F664" s="144"/>
      <c r="L664" s="144"/>
    </row>
    <row r="665">
      <c r="E665" s="146"/>
      <c r="F665" s="144"/>
      <c r="L665" s="144"/>
    </row>
    <row r="666">
      <c r="E666" s="146"/>
      <c r="F666" s="144"/>
      <c r="L666" s="144"/>
    </row>
    <row r="667">
      <c r="E667" s="146"/>
      <c r="F667" s="144"/>
      <c r="L667" s="144"/>
    </row>
    <row r="668">
      <c r="E668" s="146"/>
      <c r="F668" s="144"/>
      <c r="L668" s="144"/>
    </row>
    <row r="669">
      <c r="E669" s="146"/>
      <c r="F669" s="144"/>
      <c r="L669" s="144"/>
    </row>
    <row r="670">
      <c r="E670" s="146"/>
      <c r="F670" s="144"/>
      <c r="L670" s="144"/>
    </row>
    <row r="671">
      <c r="E671" s="146"/>
      <c r="F671" s="144"/>
      <c r="L671" s="144"/>
    </row>
    <row r="672">
      <c r="E672" s="146"/>
      <c r="F672" s="144"/>
      <c r="L672" s="144"/>
    </row>
    <row r="673">
      <c r="E673" s="146"/>
      <c r="F673" s="144"/>
      <c r="L673" s="144"/>
    </row>
    <row r="674">
      <c r="E674" s="146"/>
      <c r="F674" s="144"/>
      <c r="L674" s="144"/>
    </row>
    <row r="675">
      <c r="E675" s="146"/>
      <c r="F675" s="144"/>
      <c r="L675" s="144"/>
    </row>
    <row r="676">
      <c r="E676" s="146"/>
      <c r="F676" s="144"/>
      <c r="L676" s="144"/>
    </row>
    <row r="677">
      <c r="E677" s="146"/>
      <c r="F677" s="144"/>
      <c r="L677" s="144"/>
    </row>
    <row r="678">
      <c r="E678" s="146"/>
      <c r="F678" s="144"/>
      <c r="L678" s="144"/>
    </row>
    <row r="679">
      <c r="E679" s="146"/>
      <c r="F679" s="144"/>
      <c r="L679" s="144"/>
    </row>
    <row r="680">
      <c r="E680" s="146"/>
      <c r="F680" s="144"/>
      <c r="L680" s="144"/>
    </row>
    <row r="681">
      <c r="E681" s="146"/>
      <c r="F681" s="144"/>
      <c r="L681" s="144"/>
    </row>
    <row r="682">
      <c r="E682" s="146"/>
      <c r="F682" s="144"/>
      <c r="L682" s="144"/>
    </row>
    <row r="683">
      <c r="E683" s="146"/>
      <c r="F683" s="144"/>
      <c r="L683" s="144"/>
    </row>
    <row r="684">
      <c r="E684" s="146"/>
      <c r="F684" s="144"/>
      <c r="L684" s="144"/>
    </row>
    <row r="685">
      <c r="E685" s="146"/>
      <c r="F685" s="144"/>
      <c r="L685" s="144"/>
    </row>
    <row r="686">
      <c r="E686" s="146"/>
      <c r="F686" s="144"/>
      <c r="L686" s="144"/>
    </row>
    <row r="687">
      <c r="E687" s="146"/>
      <c r="F687" s="144"/>
      <c r="L687" s="144"/>
    </row>
    <row r="688">
      <c r="E688" s="146"/>
      <c r="F688" s="144"/>
      <c r="L688" s="144"/>
    </row>
    <row r="689">
      <c r="E689" s="146"/>
      <c r="F689" s="144"/>
      <c r="L689" s="144"/>
    </row>
    <row r="690">
      <c r="E690" s="146"/>
      <c r="F690" s="144"/>
      <c r="L690" s="144"/>
    </row>
    <row r="691">
      <c r="E691" s="146"/>
      <c r="F691" s="144"/>
      <c r="L691" s="144"/>
    </row>
    <row r="692">
      <c r="E692" s="146"/>
      <c r="F692" s="144"/>
      <c r="L692" s="144"/>
    </row>
    <row r="693">
      <c r="E693" s="146"/>
      <c r="F693" s="144"/>
      <c r="L693" s="144"/>
    </row>
    <row r="694">
      <c r="E694" s="146"/>
      <c r="F694" s="144"/>
      <c r="L694" s="144"/>
    </row>
    <row r="695">
      <c r="E695" s="146"/>
      <c r="F695" s="144"/>
      <c r="L695" s="144"/>
    </row>
    <row r="696">
      <c r="E696" s="146"/>
      <c r="F696" s="144"/>
      <c r="L696" s="144"/>
    </row>
    <row r="697">
      <c r="E697" s="146"/>
      <c r="F697" s="144"/>
      <c r="L697" s="144"/>
    </row>
    <row r="698">
      <c r="E698" s="146"/>
      <c r="F698" s="144"/>
      <c r="L698" s="144"/>
    </row>
    <row r="699">
      <c r="E699" s="146"/>
      <c r="F699" s="144"/>
      <c r="L699" s="144"/>
    </row>
    <row r="700">
      <c r="E700" s="146"/>
      <c r="F700" s="144"/>
      <c r="L700" s="144"/>
    </row>
    <row r="701">
      <c r="E701" s="146"/>
      <c r="F701" s="144"/>
      <c r="L701" s="144"/>
    </row>
    <row r="702">
      <c r="E702" s="146"/>
      <c r="F702" s="144"/>
      <c r="L702" s="144"/>
    </row>
    <row r="703">
      <c r="E703" s="146"/>
      <c r="F703" s="144"/>
      <c r="L703" s="144"/>
    </row>
    <row r="704">
      <c r="E704" s="146"/>
      <c r="F704" s="144"/>
      <c r="L704" s="144"/>
    </row>
    <row r="705">
      <c r="E705" s="146"/>
      <c r="F705" s="144"/>
      <c r="L705" s="144"/>
    </row>
    <row r="706">
      <c r="E706" s="146"/>
      <c r="F706" s="144"/>
      <c r="L706" s="144"/>
    </row>
    <row r="707">
      <c r="E707" s="146"/>
      <c r="F707" s="144"/>
      <c r="L707" s="144"/>
    </row>
    <row r="708">
      <c r="E708" s="146"/>
      <c r="F708" s="144"/>
      <c r="L708" s="144"/>
    </row>
    <row r="709">
      <c r="E709" s="146"/>
      <c r="F709" s="144"/>
      <c r="L709" s="144"/>
    </row>
    <row r="710">
      <c r="E710" s="146"/>
      <c r="F710" s="144"/>
      <c r="L710" s="144"/>
    </row>
    <row r="711">
      <c r="E711" s="146"/>
      <c r="F711" s="144"/>
      <c r="L711" s="144"/>
    </row>
    <row r="712">
      <c r="E712" s="146"/>
      <c r="F712" s="144"/>
      <c r="L712" s="144"/>
    </row>
    <row r="713">
      <c r="E713" s="146"/>
      <c r="F713" s="144"/>
      <c r="L713" s="144"/>
    </row>
    <row r="714">
      <c r="E714" s="146"/>
      <c r="F714" s="144"/>
      <c r="L714" s="144"/>
    </row>
    <row r="715">
      <c r="E715" s="146"/>
      <c r="F715" s="144"/>
      <c r="L715" s="144"/>
    </row>
    <row r="716">
      <c r="E716" s="146"/>
      <c r="F716" s="144"/>
      <c r="L716" s="144"/>
    </row>
    <row r="717">
      <c r="E717" s="146"/>
      <c r="F717" s="144"/>
      <c r="L717" s="144"/>
    </row>
    <row r="718">
      <c r="E718" s="146"/>
      <c r="F718" s="144"/>
      <c r="L718" s="144"/>
    </row>
    <row r="719">
      <c r="E719" s="146"/>
      <c r="F719" s="144"/>
      <c r="L719" s="144"/>
    </row>
    <row r="720">
      <c r="E720" s="146"/>
      <c r="F720" s="144"/>
      <c r="L720" s="144"/>
    </row>
    <row r="721">
      <c r="E721" s="146"/>
      <c r="F721" s="144"/>
      <c r="L721" s="144"/>
    </row>
    <row r="722">
      <c r="E722" s="146"/>
      <c r="F722" s="144"/>
      <c r="L722" s="144"/>
    </row>
    <row r="723">
      <c r="E723" s="146"/>
      <c r="F723" s="144"/>
      <c r="L723" s="144"/>
    </row>
    <row r="724">
      <c r="E724" s="146"/>
      <c r="F724" s="144"/>
      <c r="L724" s="144"/>
    </row>
    <row r="725">
      <c r="E725" s="146"/>
      <c r="F725" s="144"/>
      <c r="L725" s="144"/>
    </row>
    <row r="726">
      <c r="E726" s="146"/>
      <c r="F726" s="144"/>
      <c r="L726" s="144"/>
    </row>
    <row r="727">
      <c r="E727" s="146"/>
      <c r="F727" s="144"/>
      <c r="L727" s="144"/>
    </row>
    <row r="728">
      <c r="E728" s="146"/>
      <c r="F728" s="144"/>
      <c r="L728" s="144"/>
    </row>
    <row r="729">
      <c r="E729" s="146"/>
      <c r="F729" s="144"/>
      <c r="L729" s="144"/>
    </row>
    <row r="730">
      <c r="E730" s="146"/>
      <c r="F730" s="144"/>
      <c r="L730" s="144"/>
    </row>
    <row r="731">
      <c r="E731" s="146"/>
      <c r="F731" s="144"/>
      <c r="L731" s="144"/>
    </row>
    <row r="732">
      <c r="E732" s="146"/>
      <c r="F732" s="144"/>
      <c r="L732" s="144"/>
    </row>
    <row r="733">
      <c r="E733" s="146"/>
      <c r="F733" s="144"/>
      <c r="L733" s="144"/>
    </row>
    <row r="734">
      <c r="E734" s="146"/>
      <c r="F734" s="144"/>
      <c r="L734" s="144"/>
    </row>
    <row r="735">
      <c r="E735" s="146"/>
      <c r="F735" s="144"/>
      <c r="L735" s="144"/>
    </row>
    <row r="736">
      <c r="E736" s="146"/>
      <c r="F736" s="144"/>
      <c r="L736" s="144"/>
    </row>
    <row r="737">
      <c r="E737" s="146"/>
      <c r="F737" s="144"/>
      <c r="L737" s="144"/>
    </row>
    <row r="738">
      <c r="E738" s="146"/>
      <c r="F738" s="144"/>
      <c r="L738" s="144"/>
    </row>
    <row r="739">
      <c r="E739" s="146"/>
      <c r="F739" s="144"/>
      <c r="L739" s="144"/>
    </row>
    <row r="740">
      <c r="E740" s="146"/>
      <c r="F740" s="144"/>
      <c r="L740" s="144"/>
    </row>
    <row r="741">
      <c r="E741" s="146"/>
      <c r="F741" s="144"/>
      <c r="L741" s="144"/>
    </row>
    <row r="742">
      <c r="E742" s="146"/>
      <c r="F742" s="144"/>
      <c r="L742" s="144"/>
    </row>
    <row r="743">
      <c r="E743" s="146"/>
      <c r="F743" s="144"/>
      <c r="L743" s="144"/>
    </row>
    <row r="744">
      <c r="E744" s="146"/>
      <c r="F744" s="144"/>
      <c r="L744" s="144"/>
    </row>
    <row r="745">
      <c r="E745" s="146"/>
      <c r="F745" s="144"/>
      <c r="L745" s="144"/>
    </row>
    <row r="746">
      <c r="E746" s="146"/>
      <c r="F746" s="144"/>
      <c r="L746" s="144"/>
    </row>
    <row r="747">
      <c r="E747" s="146"/>
      <c r="F747" s="144"/>
      <c r="L747" s="144"/>
    </row>
    <row r="748">
      <c r="E748" s="146"/>
      <c r="F748" s="144"/>
      <c r="L748" s="144"/>
    </row>
    <row r="749">
      <c r="E749" s="146"/>
      <c r="F749" s="144"/>
      <c r="L749" s="144"/>
    </row>
    <row r="750">
      <c r="E750" s="146"/>
      <c r="F750" s="144"/>
      <c r="L750" s="144"/>
    </row>
    <row r="751">
      <c r="E751" s="146"/>
      <c r="F751" s="144"/>
      <c r="L751" s="144"/>
    </row>
    <row r="752">
      <c r="E752" s="146"/>
      <c r="F752" s="144"/>
      <c r="L752" s="144"/>
    </row>
    <row r="753">
      <c r="E753" s="146"/>
      <c r="F753" s="144"/>
      <c r="L753" s="144"/>
    </row>
    <row r="754">
      <c r="E754" s="146"/>
      <c r="F754" s="144"/>
      <c r="L754" s="144"/>
    </row>
    <row r="755">
      <c r="E755" s="146"/>
      <c r="F755" s="144"/>
      <c r="L755" s="144"/>
    </row>
    <row r="756">
      <c r="E756" s="146"/>
      <c r="F756" s="144"/>
      <c r="L756" s="144"/>
    </row>
    <row r="757">
      <c r="E757" s="146"/>
      <c r="F757" s="144"/>
      <c r="L757" s="144"/>
    </row>
    <row r="758">
      <c r="E758" s="146"/>
      <c r="F758" s="144"/>
      <c r="L758" s="144"/>
    </row>
    <row r="759">
      <c r="E759" s="146"/>
      <c r="F759" s="144"/>
      <c r="L759" s="144"/>
    </row>
    <row r="760">
      <c r="E760" s="146"/>
      <c r="F760" s="144"/>
      <c r="L760" s="144"/>
    </row>
    <row r="761">
      <c r="E761" s="146"/>
      <c r="F761" s="144"/>
      <c r="L761" s="144"/>
    </row>
    <row r="762">
      <c r="E762" s="146"/>
      <c r="F762" s="144"/>
      <c r="L762" s="144"/>
    </row>
    <row r="763">
      <c r="E763" s="146"/>
      <c r="F763" s="144"/>
      <c r="L763" s="144"/>
    </row>
    <row r="764">
      <c r="E764" s="146"/>
      <c r="F764" s="144"/>
      <c r="L764" s="144"/>
    </row>
    <row r="765">
      <c r="E765" s="146"/>
      <c r="F765" s="144"/>
      <c r="L765" s="144"/>
    </row>
    <row r="766">
      <c r="E766" s="146"/>
      <c r="F766" s="144"/>
      <c r="L766" s="144"/>
    </row>
    <row r="767">
      <c r="E767" s="146"/>
      <c r="F767" s="144"/>
      <c r="L767" s="144"/>
    </row>
    <row r="768">
      <c r="E768" s="146"/>
      <c r="F768" s="144"/>
      <c r="L768" s="144"/>
    </row>
    <row r="769">
      <c r="E769" s="146"/>
      <c r="F769" s="144"/>
      <c r="L769" s="144"/>
    </row>
    <row r="770">
      <c r="E770" s="146"/>
      <c r="F770" s="144"/>
      <c r="L770" s="144"/>
    </row>
    <row r="771">
      <c r="E771" s="146"/>
      <c r="F771" s="144"/>
      <c r="L771" s="144"/>
    </row>
    <row r="772">
      <c r="E772" s="146"/>
      <c r="F772" s="144"/>
      <c r="L772" s="144"/>
    </row>
    <row r="773">
      <c r="E773" s="146"/>
      <c r="F773" s="144"/>
      <c r="L773" s="144"/>
    </row>
    <row r="774">
      <c r="E774" s="146"/>
      <c r="F774" s="144"/>
      <c r="L774" s="144"/>
    </row>
    <row r="775">
      <c r="E775" s="146"/>
      <c r="F775" s="144"/>
      <c r="L775" s="144"/>
    </row>
    <row r="776">
      <c r="E776" s="146"/>
      <c r="F776" s="144"/>
      <c r="L776" s="144"/>
    </row>
    <row r="777">
      <c r="E777" s="146"/>
      <c r="F777" s="144"/>
      <c r="L777" s="144"/>
    </row>
    <row r="778">
      <c r="E778" s="146"/>
      <c r="F778" s="144"/>
      <c r="L778" s="144"/>
    </row>
    <row r="779">
      <c r="E779" s="146"/>
      <c r="F779" s="144"/>
      <c r="L779" s="144"/>
    </row>
    <row r="780">
      <c r="E780" s="146"/>
      <c r="F780" s="144"/>
      <c r="L780" s="144"/>
    </row>
    <row r="781">
      <c r="E781" s="146"/>
      <c r="F781" s="144"/>
      <c r="L781" s="144"/>
    </row>
    <row r="782">
      <c r="E782" s="146"/>
      <c r="F782" s="144"/>
      <c r="L782" s="144"/>
    </row>
    <row r="783">
      <c r="E783" s="146"/>
      <c r="F783" s="144"/>
      <c r="L783" s="144"/>
    </row>
    <row r="784">
      <c r="E784" s="146"/>
      <c r="F784" s="144"/>
      <c r="L784" s="144"/>
    </row>
    <row r="785">
      <c r="E785" s="146"/>
      <c r="F785" s="144"/>
      <c r="L785" s="144"/>
    </row>
    <row r="786">
      <c r="E786" s="146"/>
      <c r="F786" s="144"/>
      <c r="L786" s="144"/>
    </row>
    <row r="787">
      <c r="E787" s="146"/>
      <c r="F787" s="144"/>
      <c r="L787" s="144"/>
    </row>
    <row r="788">
      <c r="E788" s="146"/>
      <c r="F788" s="144"/>
      <c r="L788" s="144"/>
    </row>
    <row r="789">
      <c r="E789" s="146"/>
      <c r="F789" s="144"/>
      <c r="L789" s="144"/>
    </row>
    <row r="790">
      <c r="E790" s="146"/>
      <c r="F790" s="144"/>
      <c r="L790" s="144"/>
    </row>
    <row r="791">
      <c r="E791" s="146"/>
      <c r="F791" s="144"/>
      <c r="L791" s="144"/>
    </row>
    <row r="792">
      <c r="E792" s="146"/>
      <c r="F792" s="144"/>
      <c r="L792" s="144"/>
    </row>
    <row r="793">
      <c r="E793" s="146"/>
      <c r="F793" s="144"/>
      <c r="L793" s="144"/>
    </row>
    <row r="794">
      <c r="E794" s="146"/>
      <c r="F794" s="144"/>
      <c r="L794" s="144"/>
    </row>
    <row r="795">
      <c r="E795" s="146"/>
      <c r="F795" s="144"/>
      <c r="L795" s="144"/>
    </row>
    <row r="796">
      <c r="E796" s="146"/>
      <c r="F796" s="144"/>
      <c r="L796" s="144"/>
    </row>
    <row r="797">
      <c r="E797" s="146"/>
      <c r="F797" s="144"/>
      <c r="L797" s="144"/>
    </row>
    <row r="798">
      <c r="E798" s="146"/>
      <c r="F798" s="144"/>
      <c r="L798" s="144"/>
    </row>
    <row r="799">
      <c r="E799" s="146"/>
      <c r="F799" s="144"/>
      <c r="L799" s="144"/>
    </row>
    <row r="800">
      <c r="E800" s="146"/>
      <c r="F800" s="144"/>
      <c r="L800" s="144"/>
    </row>
    <row r="801">
      <c r="E801" s="146"/>
      <c r="F801" s="144"/>
      <c r="L801" s="144"/>
    </row>
    <row r="802">
      <c r="E802" s="146"/>
      <c r="F802" s="144"/>
      <c r="L802" s="144"/>
    </row>
    <row r="803">
      <c r="E803" s="146"/>
      <c r="F803" s="144"/>
      <c r="L803" s="144"/>
    </row>
    <row r="804">
      <c r="E804" s="146"/>
      <c r="F804" s="144"/>
      <c r="L804" s="144"/>
    </row>
    <row r="805">
      <c r="E805" s="146"/>
      <c r="F805" s="144"/>
      <c r="L805" s="144"/>
    </row>
    <row r="806">
      <c r="E806" s="146"/>
      <c r="F806" s="144"/>
      <c r="L806" s="144"/>
    </row>
    <row r="807">
      <c r="E807" s="146"/>
      <c r="F807" s="144"/>
      <c r="L807" s="144"/>
    </row>
    <row r="808">
      <c r="E808" s="146"/>
      <c r="F808" s="144"/>
      <c r="L808" s="144"/>
    </row>
    <row r="809">
      <c r="E809" s="146"/>
      <c r="F809" s="144"/>
      <c r="L809" s="144"/>
    </row>
    <row r="810">
      <c r="E810" s="146"/>
      <c r="F810" s="144"/>
      <c r="L810" s="144"/>
    </row>
    <row r="811">
      <c r="E811" s="146"/>
      <c r="F811" s="144"/>
      <c r="L811" s="144"/>
    </row>
    <row r="812">
      <c r="E812" s="146"/>
      <c r="F812" s="144"/>
      <c r="L812" s="144"/>
    </row>
    <row r="813">
      <c r="E813" s="146"/>
      <c r="F813" s="144"/>
      <c r="L813" s="144"/>
    </row>
    <row r="814">
      <c r="E814" s="146"/>
      <c r="F814" s="144"/>
      <c r="L814" s="144"/>
    </row>
    <row r="815">
      <c r="E815" s="146"/>
      <c r="F815" s="144"/>
      <c r="L815" s="144"/>
    </row>
    <row r="816">
      <c r="E816" s="146"/>
      <c r="F816" s="144"/>
      <c r="L816" s="144"/>
    </row>
    <row r="817">
      <c r="E817" s="146"/>
      <c r="F817" s="144"/>
      <c r="L817" s="144"/>
    </row>
    <row r="818">
      <c r="E818" s="146"/>
      <c r="F818" s="144"/>
      <c r="L818" s="144"/>
    </row>
    <row r="819">
      <c r="E819" s="146"/>
      <c r="F819" s="144"/>
      <c r="L819" s="144"/>
    </row>
    <row r="820">
      <c r="E820" s="146"/>
      <c r="F820" s="144"/>
      <c r="L820" s="144"/>
    </row>
    <row r="821">
      <c r="E821" s="146"/>
      <c r="F821" s="144"/>
      <c r="L821" s="144"/>
    </row>
    <row r="822">
      <c r="E822" s="146"/>
      <c r="F822" s="144"/>
      <c r="L822" s="144"/>
    </row>
    <row r="823">
      <c r="E823" s="146"/>
      <c r="F823" s="144"/>
      <c r="L823" s="144"/>
    </row>
    <row r="824">
      <c r="E824" s="146"/>
      <c r="F824" s="144"/>
      <c r="L824" s="144"/>
    </row>
    <row r="825">
      <c r="E825" s="146"/>
      <c r="F825" s="144"/>
      <c r="L825" s="144"/>
    </row>
    <row r="826">
      <c r="E826" s="146"/>
      <c r="F826" s="144"/>
      <c r="L826" s="144"/>
    </row>
    <row r="827">
      <c r="E827" s="146"/>
      <c r="F827" s="144"/>
      <c r="L827" s="144"/>
    </row>
    <row r="828">
      <c r="E828" s="146"/>
      <c r="F828" s="144"/>
      <c r="L828" s="144"/>
    </row>
    <row r="829">
      <c r="E829" s="146"/>
      <c r="F829" s="144"/>
      <c r="L829" s="144"/>
    </row>
    <row r="830">
      <c r="E830" s="146"/>
      <c r="F830" s="144"/>
      <c r="L830" s="144"/>
    </row>
    <row r="831">
      <c r="E831" s="146"/>
      <c r="F831" s="144"/>
      <c r="L831" s="144"/>
    </row>
    <row r="832">
      <c r="E832" s="146"/>
      <c r="F832" s="144"/>
      <c r="L832" s="144"/>
    </row>
    <row r="833">
      <c r="E833" s="146"/>
      <c r="F833" s="144"/>
      <c r="L833" s="144"/>
    </row>
    <row r="834">
      <c r="E834" s="146"/>
      <c r="F834" s="144"/>
      <c r="L834" s="144"/>
    </row>
    <row r="835">
      <c r="E835" s="146"/>
      <c r="F835" s="144"/>
      <c r="L835" s="144"/>
    </row>
    <row r="836">
      <c r="E836" s="146"/>
      <c r="F836" s="144"/>
      <c r="L836" s="144"/>
    </row>
    <row r="837">
      <c r="E837" s="146"/>
      <c r="F837" s="144"/>
      <c r="L837" s="144"/>
    </row>
    <row r="838">
      <c r="E838" s="146"/>
      <c r="F838" s="144"/>
      <c r="L838" s="144"/>
    </row>
    <row r="839">
      <c r="E839" s="146"/>
      <c r="F839" s="144"/>
      <c r="L839" s="144"/>
    </row>
    <row r="840">
      <c r="E840" s="146"/>
      <c r="F840" s="144"/>
      <c r="L840" s="144"/>
    </row>
    <row r="841">
      <c r="E841" s="146"/>
      <c r="F841" s="144"/>
      <c r="L841" s="144"/>
    </row>
    <row r="842">
      <c r="E842" s="146"/>
      <c r="F842" s="144"/>
      <c r="L842" s="144"/>
    </row>
    <row r="843">
      <c r="E843" s="146"/>
      <c r="F843" s="144"/>
      <c r="L843" s="144"/>
    </row>
    <row r="844">
      <c r="E844" s="146"/>
      <c r="F844" s="144"/>
      <c r="L844" s="144"/>
    </row>
    <row r="845">
      <c r="E845" s="146"/>
      <c r="F845" s="144"/>
      <c r="L845" s="144"/>
    </row>
    <row r="846">
      <c r="E846" s="146"/>
      <c r="F846" s="144"/>
      <c r="L846" s="144"/>
    </row>
    <row r="847">
      <c r="E847" s="146"/>
      <c r="F847" s="144"/>
      <c r="L847" s="144"/>
    </row>
    <row r="848">
      <c r="E848" s="146"/>
      <c r="F848" s="144"/>
      <c r="L848" s="144"/>
    </row>
    <row r="849">
      <c r="E849" s="146"/>
      <c r="F849" s="144"/>
      <c r="L849" s="144"/>
    </row>
    <row r="850">
      <c r="E850" s="146"/>
      <c r="F850" s="144"/>
      <c r="L850" s="144"/>
    </row>
    <row r="851">
      <c r="E851" s="146"/>
      <c r="F851" s="144"/>
      <c r="L851" s="144"/>
    </row>
    <row r="852">
      <c r="E852" s="146"/>
      <c r="F852" s="144"/>
      <c r="L852" s="144"/>
    </row>
    <row r="853">
      <c r="E853" s="146"/>
      <c r="F853" s="144"/>
      <c r="L853" s="144"/>
    </row>
    <row r="854">
      <c r="E854" s="146"/>
      <c r="F854" s="144"/>
      <c r="L854" s="144"/>
    </row>
    <row r="855">
      <c r="E855" s="146"/>
      <c r="F855" s="144"/>
      <c r="L855" s="144"/>
    </row>
    <row r="856">
      <c r="E856" s="146"/>
      <c r="F856" s="144"/>
      <c r="L856" s="144"/>
    </row>
    <row r="857">
      <c r="E857" s="146"/>
      <c r="F857" s="144"/>
      <c r="L857" s="144"/>
    </row>
    <row r="858">
      <c r="E858" s="146"/>
      <c r="F858" s="144"/>
      <c r="L858" s="144"/>
    </row>
    <row r="859">
      <c r="E859" s="146"/>
      <c r="F859" s="144"/>
      <c r="L859" s="144"/>
    </row>
    <row r="860">
      <c r="E860" s="146"/>
      <c r="F860" s="144"/>
      <c r="L860" s="144"/>
    </row>
    <row r="861">
      <c r="E861" s="146"/>
      <c r="F861" s="144"/>
      <c r="L861" s="144"/>
    </row>
    <row r="862">
      <c r="E862" s="146"/>
      <c r="F862" s="144"/>
      <c r="L862" s="144"/>
    </row>
    <row r="863">
      <c r="E863" s="146"/>
      <c r="F863" s="144"/>
      <c r="L863" s="144"/>
    </row>
    <row r="864">
      <c r="E864" s="146"/>
      <c r="F864" s="144"/>
      <c r="L864" s="144"/>
    </row>
    <row r="865">
      <c r="E865" s="146"/>
      <c r="F865" s="144"/>
      <c r="L865" s="144"/>
    </row>
    <row r="866">
      <c r="E866" s="146"/>
      <c r="F866" s="144"/>
      <c r="L866" s="144"/>
    </row>
    <row r="867">
      <c r="E867" s="146"/>
      <c r="F867" s="144"/>
      <c r="L867" s="144"/>
    </row>
    <row r="868">
      <c r="E868" s="146"/>
      <c r="F868" s="144"/>
      <c r="L868" s="144"/>
    </row>
    <row r="869">
      <c r="E869" s="146"/>
      <c r="F869" s="144"/>
      <c r="L869" s="144"/>
    </row>
    <row r="870">
      <c r="E870" s="146"/>
      <c r="F870" s="144"/>
      <c r="L870" s="144"/>
    </row>
    <row r="871">
      <c r="E871" s="146"/>
      <c r="F871" s="144"/>
      <c r="L871" s="144"/>
    </row>
    <row r="872">
      <c r="E872" s="146"/>
      <c r="F872" s="144"/>
      <c r="L872" s="144"/>
    </row>
    <row r="873">
      <c r="E873" s="146"/>
      <c r="F873" s="144"/>
      <c r="L873" s="144"/>
    </row>
    <row r="874">
      <c r="E874" s="146"/>
      <c r="F874" s="144"/>
      <c r="L874" s="144"/>
    </row>
    <row r="875">
      <c r="E875" s="146"/>
      <c r="F875" s="144"/>
      <c r="L875" s="144"/>
    </row>
    <row r="876">
      <c r="E876" s="146"/>
      <c r="F876" s="144"/>
      <c r="L876" s="144"/>
    </row>
    <row r="877">
      <c r="E877" s="146"/>
      <c r="F877" s="144"/>
      <c r="L877" s="144"/>
    </row>
    <row r="878">
      <c r="E878" s="146"/>
      <c r="F878" s="144"/>
      <c r="L878" s="144"/>
    </row>
    <row r="879">
      <c r="E879" s="146"/>
      <c r="F879" s="144"/>
      <c r="L879" s="144"/>
    </row>
    <row r="880">
      <c r="E880" s="146"/>
      <c r="F880" s="144"/>
      <c r="L880" s="144"/>
    </row>
    <row r="881">
      <c r="E881" s="146"/>
      <c r="F881" s="144"/>
      <c r="L881" s="144"/>
    </row>
    <row r="882">
      <c r="E882" s="146"/>
      <c r="F882" s="144"/>
      <c r="L882" s="144"/>
    </row>
    <row r="883">
      <c r="E883" s="146"/>
      <c r="F883" s="144"/>
      <c r="L883" s="144"/>
    </row>
    <row r="884">
      <c r="E884" s="146"/>
      <c r="F884" s="144"/>
      <c r="L884" s="144"/>
    </row>
    <row r="885">
      <c r="E885" s="146"/>
      <c r="F885" s="144"/>
      <c r="L885" s="144"/>
    </row>
    <row r="886">
      <c r="E886" s="146"/>
      <c r="F886" s="144"/>
      <c r="L886" s="144"/>
    </row>
    <row r="887">
      <c r="E887" s="146"/>
      <c r="F887" s="144"/>
      <c r="L887" s="144"/>
    </row>
    <row r="888">
      <c r="E888" s="146"/>
      <c r="F888" s="144"/>
      <c r="L888" s="144"/>
    </row>
    <row r="889">
      <c r="E889" s="146"/>
      <c r="F889" s="144"/>
      <c r="L889" s="144"/>
    </row>
    <row r="890">
      <c r="E890" s="146"/>
      <c r="F890" s="144"/>
      <c r="L890" s="144"/>
    </row>
    <row r="891">
      <c r="E891" s="146"/>
      <c r="F891" s="144"/>
      <c r="L891" s="144"/>
    </row>
    <row r="892">
      <c r="E892" s="146"/>
      <c r="F892" s="144"/>
      <c r="L892" s="144"/>
    </row>
    <row r="893">
      <c r="E893" s="146"/>
      <c r="F893" s="144"/>
      <c r="L893" s="144"/>
    </row>
    <row r="894">
      <c r="E894" s="146"/>
      <c r="F894" s="144"/>
      <c r="L894" s="144"/>
    </row>
    <row r="895">
      <c r="E895" s="146"/>
      <c r="F895" s="144"/>
      <c r="L895" s="144"/>
    </row>
    <row r="896">
      <c r="E896" s="146"/>
      <c r="F896" s="144"/>
      <c r="L896" s="144"/>
    </row>
    <row r="897">
      <c r="E897" s="146"/>
      <c r="F897" s="144"/>
      <c r="L897" s="144"/>
    </row>
    <row r="898">
      <c r="E898" s="146"/>
      <c r="F898" s="144"/>
      <c r="L898" s="144"/>
    </row>
    <row r="899">
      <c r="E899" s="146"/>
      <c r="F899" s="144"/>
      <c r="L899" s="144"/>
    </row>
    <row r="900">
      <c r="E900" s="146"/>
      <c r="F900" s="144"/>
      <c r="L900" s="144"/>
    </row>
    <row r="901">
      <c r="E901" s="146"/>
      <c r="F901" s="144"/>
      <c r="L901" s="144"/>
    </row>
    <row r="902">
      <c r="E902" s="146"/>
      <c r="F902" s="144"/>
      <c r="L902" s="144"/>
    </row>
    <row r="903">
      <c r="E903" s="146"/>
      <c r="F903" s="144"/>
      <c r="L903" s="144"/>
    </row>
    <row r="904">
      <c r="E904" s="146"/>
      <c r="F904" s="144"/>
      <c r="L904" s="144"/>
    </row>
    <row r="905">
      <c r="E905" s="146"/>
      <c r="F905" s="144"/>
      <c r="L905" s="144"/>
    </row>
    <row r="906">
      <c r="E906" s="146"/>
      <c r="F906" s="144"/>
      <c r="L906" s="144"/>
    </row>
    <row r="907">
      <c r="E907" s="146"/>
      <c r="F907" s="144"/>
      <c r="L907" s="144"/>
    </row>
    <row r="908">
      <c r="E908" s="146"/>
      <c r="F908" s="144"/>
      <c r="L908" s="144"/>
    </row>
    <row r="909">
      <c r="E909" s="146"/>
      <c r="F909" s="144"/>
      <c r="L909" s="144"/>
    </row>
    <row r="910">
      <c r="E910" s="146"/>
      <c r="F910" s="144"/>
      <c r="L910" s="144"/>
    </row>
    <row r="911">
      <c r="E911" s="146"/>
      <c r="F911" s="144"/>
      <c r="L911" s="144"/>
    </row>
    <row r="912">
      <c r="E912" s="146"/>
      <c r="F912" s="144"/>
      <c r="L912" s="144"/>
    </row>
    <row r="913">
      <c r="E913" s="146"/>
      <c r="F913" s="144"/>
      <c r="L913" s="144"/>
    </row>
    <row r="914">
      <c r="E914" s="146"/>
      <c r="F914" s="144"/>
      <c r="L914" s="144"/>
    </row>
    <row r="915">
      <c r="E915" s="146"/>
      <c r="F915" s="144"/>
      <c r="L915" s="144"/>
    </row>
    <row r="916">
      <c r="E916" s="146"/>
      <c r="F916" s="144"/>
      <c r="L916" s="144"/>
    </row>
    <row r="917">
      <c r="E917" s="146"/>
      <c r="F917" s="144"/>
      <c r="L917" s="144"/>
    </row>
    <row r="918">
      <c r="E918" s="146"/>
      <c r="F918" s="144"/>
      <c r="L918" s="144"/>
    </row>
    <row r="919">
      <c r="E919" s="146"/>
      <c r="F919" s="144"/>
      <c r="L919" s="144"/>
    </row>
    <row r="920">
      <c r="E920" s="146"/>
      <c r="F920" s="144"/>
      <c r="L920" s="144"/>
    </row>
    <row r="921">
      <c r="E921" s="146"/>
      <c r="F921" s="144"/>
      <c r="L921" s="144"/>
    </row>
    <row r="922">
      <c r="E922" s="146"/>
      <c r="F922" s="144"/>
      <c r="L922" s="144"/>
    </row>
    <row r="923">
      <c r="E923" s="146"/>
      <c r="F923" s="144"/>
      <c r="L923" s="144"/>
    </row>
    <row r="924">
      <c r="E924" s="146"/>
      <c r="F924" s="144"/>
      <c r="L924" s="144"/>
    </row>
    <row r="925">
      <c r="E925" s="146"/>
      <c r="F925" s="144"/>
      <c r="L925" s="144"/>
    </row>
    <row r="926">
      <c r="E926" s="146"/>
      <c r="F926" s="144"/>
      <c r="L926" s="144"/>
    </row>
    <row r="927">
      <c r="E927" s="146"/>
      <c r="F927" s="144"/>
      <c r="L927" s="144"/>
    </row>
    <row r="928">
      <c r="E928" s="146"/>
      <c r="F928" s="144"/>
      <c r="L928" s="144"/>
    </row>
    <row r="929">
      <c r="E929" s="146"/>
      <c r="F929" s="144"/>
      <c r="L929" s="144"/>
    </row>
    <row r="930">
      <c r="E930" s="146"/>
      <c r="F930" s="144"/>
      <c r="L930" s="144"/>
    </row>
    <row r="931">
      <c r="E931" s="146"/>
      <c r="F931" s="144"/>
      <c r="L931" s="144"/>
    </row>
    <row r="932">
      <c r="E932" s="146"/>
      <c r="F932" s="144"/>
      <c r="L932" s="144"/>
    </row>
    <row r="933">
      <c r="E933" s="146"/>
      <c r="F933" s="144"/>
      <c r="L933" s="144"/>
    </row>
    <row r="934">
      <c r="E934" s="146"/>
      <c r="F934" s="144"/>
      <c r="L934" s="144"/>
    </row>
    <row r="935">
      <c r="E935" s="146"/>
      <c r="F935" s="144"/>
      <c r="L935" s="144"/>
    </row>
    <row r="936">
      <c r="E936" s="146"/>
      <c r="F936" s="144"/>
      <c r="L936" s="144"/>
    </row>
    <row r="937">
      <c r="E937" s="146"/>
      <c r="F937" s="144"/>
      <c r="L937" s="144"/>
    </row>
    <row r="938">
      <c r="E938" s="146"/>
      <c r="F938" s="144"/>
      <c r="L938" s="144"/>
    </row>
    <row r="939">
      <c r="E939" s="146"/>
      <c r="F939" s="144"/>
      <c r="L939" s="144"/>
    </row>
    <row r="940">
      <c r="E940" s="146"/>
      <c r="F940" s="144"/>
      <c r="L940" s="144"/>
    </row>
    <row r="941">
      <c r="E941" s="146"/>
      <c r="F941" s="144"/>
      <c r="L941" s="144"/>
    </row>
    <row r="942">
      <c r="E942" s="146"/>
      <c r="F942" s="144"/>
      <c r="L942" s="144"/>
    </row>
    <row r="943">
      <c r="E943" s="146"/>
      <c r="F943" s="144"/>
      <c r="L943" s="144"/>
    </row>
    <row r="944">
      <c r="E944" s="146"/>
      <c r="F944" s="144"/>
      <c r="L944" s="144"/>
    </row>
    <row r="945">
      <c r="E945" s="146"/>
      <c r="F945" s="144"/>
      <c r="L945" s="144"/>
    </row>
    <row r="946">
      <c r="E946" s="146"/>
      <c r="F946" s="144"/>
      <c r="L946" s="144"/>
    </row>
    <row r="947">
      <c r="E947" s="146"/>
      <c r="F947" s="144"/>
      <c r="L947" s="144"/>
    </row>
    <row r="948">
      <c r="E948" s="146"/>
      <c r="F948" s="144"/>
      <c r="L948" s="144"/>
    </row>
    <row r="949">
      <c r="E949" s="146"/>
      <c r="F949" s="144"/>
      <c r="L949" s="144"/>
    </row>
    <row r="950">
      <c r="E950" s="146"/>
      <c r="F950" s="144"/>
      <c r="L950" s="144"/>
    </row>
    <row r="951">
      <c r="E951" s="146"/>
      <c r="F951" s="144"/>
      <c r="L951" s="144"/>
    </row>
    <row r="952">
      <c r="E952" s="146"/>
      <c r="F952" s="144"/>
      <c r="L952" s="144"/>
    </row>
    <row r="953">
      <c r="E953" s="146"/>
      <c r="F953" s="144"/>
      <c r="L953" s="144"/>
    </row>
    <row r="954">
      <c r="E954" s="146"/>
      <c r="F954" s="144"/>
      <c r="L954" s="144"/>
    </row>
    <row r="955">
      <c r="E955" s="146"/>
      <c r="F955" s="144"/>
      <c r="L955" s="144"/>
    </row>
    <row r="956">
      <c r="E956" s="146"/>
      <c r="F956" s="144"/>
      <c r="L956" s="144"/>
    </row>
    <row r="957">
      <c r="E957" s="146"/>
      <c r="F957" s="144"/>
      <c r="L957" s="144"/>
    </row>
    <row r="958">
      <c r="E958" s="146"/>
      <c r="F958" s="144"/>
      <c r="L958" s="144"/>
    </row>
    <row r="959">
      <c r="E959" s="146"/>
      <c r="F959" s="144"/>
      <c r="L959" s="144"/>
    </row>
    <row r="960">
      <c r="E960" s="146"/>
      <c r="F960" s="144"/>
      <c r="L960" s="144"/>
    </row>
    <row r="961">
      <c r="E961" s="146"/>
      <c r="F961" s="144"/>
      <c r="L961" s="144"/>
    </row>
    <row r="962">
      <c r="E962" s="146"/>
      <c r="F962" s="144"/>
      <c r="L962" s="144"/>
    </row>
    <row r="963">
      <c r="E963" s="146"/>
      <c r="F963" s="144"/>
      <c r="L963" s="144"/>
    </row>
    <row r="964">
      <c r="E964" s="146"/>
      <c r="F964" s="144"/>
      <c r="L964" s="144"/>
    </row>
    <row r="965">
      <c r="E965" s="146"/>
      <c r="F965" s="144"/>
      <c r="L965" s="144"/>
    </row>
    <row r="966">
      <c r="E966" s="146"/>
      <c r="F966" s="144"/>
      <c r="L966" s="144"/>
    </row>
    <row r="967">
      <c r="E967" s="146"/>
      <c r="F967" s="144"/>
      <c r="L967" s="144"/>
    </row>
    <row r="968">
      <c r="E968" s="146"/>
      <c r="F968" s="144"/>
      <c r="L968" s="144"/>
    </row>
    <row r="969">
      <c r="E969" s="146"/>
      <c r="F969" s="144"/>
      <c r="L969" s="144"/>
    </row>
    <row r="970">
      <c r="E970" s="146"/>
      <c r="F970" s="144"/>
      <c r="L970" s="144"/>
    </row>
    <row r="971">
      <c r="E971" s="146"/>
      <c r="F971" s="144"/>
      <c r="L971" s="144"/>
    </row>
    <row r="972">
      <c r="E972" s="146"/>
      <c r="F972" s="144"/>
      <c r="L972" s="144"/>
    </row>
    <row r="973">
      <c r="E973" s="146"/>
      <c r="F973" s="144"/>
      <c r="L973" s="144"/>
    </row>
    <row r="974">
      <c r="E974" s="146"/>
      <c r="F974" s="144"/>
      <c r="L974" s="144"/>
    </row>
    <row r="975">
      <c r="E975" s="146"/>
      <c r="F975" s="144"/>
      <c r="L975" s="144"/>
    </row>
    <row r="976">
      <c r="E976" s="146"/>
      <c r="F976" s="144"/>
      <c r="L976" s="144"/>
    </row>
    <row r="977">
      <c r="E977" s="146"/>
      <c r="F977" s="144"/>
      <c r="L977" s="144"/>
    </row>
    <row r="978">
      <c r="E978" s="146"/>
      <c r="F978" s="144"/>
      <c r="L978" s="144"/>
    </row>
    <row r="979">
      <c r="E979" s="146"/>
      <c r="F979" s="144"/>
      <c r="L979" s="144"/>
    </row>
    <row r="980">
      <c r="E980" s="146"/>
      <c r="F980" s="144"/>
      <c r="L980" s="144"/>
    </row>
    <row r="981">
      <c r="E981" s="146"/>
      <c r="F981" s="144"/>
      <c r="L981" s="144"/>
    </row>
    <row r="982">
      <c r="E982" s="146"/>
      <c r="F982" s="144"/>
      <c r="L982" s="144"/>
    </row>
    <row r="983">
      <c r="E983" s="146"/>
      <c r="F983" s="144"/>
      <c r="L983" s="144"/>
    </row>
    <row r="984">
      <c r="E984" s="146"/>
      <c r="F984" s="144"/>
      <c r="L984" s="144"/>
    </row>
    <row r="985">
      <c r="E985" s="146"/>
      <c r="F985" s="144"/>
      <c r="L985" s="144"/>
    </row>
    <row r="986">
      <c r="E986" s="146"/>
      <c r="F986" s="144"/>
      <c r="L986" s="144"/>
    </row>
    <row r="987">
      <c r="E987" s="146"/>
      <c r="F987" s="144"/>
      <c r="L987" s="144"/>
    </row>
    <row r="988">
      <c r="E988" s="146"/>
      <c r="F988" s="144"/>
      <c r="L988" s="144"/>
    </row>
    <row r="989">
      <c r="E989" s="146"/>
      <c r="F989" s="144"/>
      <c r="L989" s="14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7.75"/>
    <col customWidth="1" min="3" max="3" width="7.25"/>
    <col customWidth="1" min="4" max="4" width="15.5"/>
  </cols>
  <sheetData>
    <row r="1">
      <c r="A1" s="414" t="s">
        <v>906</v>
      </c>
      <c r="B1" s="415" t="s">
        <v>1266</v>
      </c>
      <c r="C1" s="415" t="s">
        <v>1267</v>
      </c>
      <c r="D1" s="415" t="s">
        <v>1268</v>
      </c>
    </row>
    <row r="2">
      <c r="A2" s="133" t="s">
        <v>1269</v>
      </c>
      <c r="B2" s="416"/>
      <c r="C2" s="416"/>
      <c r="D2" s="416"/>
    </row>
    <row r="3">
      <c r="A3" s="133" t="s">
        <v>1270</v>
      </c>
      <c r="B3" s="416"/>
      <c r="C3" s="416"/>
      <c r="D3" s="416"/>
    </row>
    <row r="4">
      <c r="A4" s="133" t="s">
        <v>1271</v>
      </c>
      <c r="B4" s="416"/>
      <c r="C4" s="416"/>
      <c r="D4" s="416"/>
    </row>
    <row r="5">
      <c r="A5" s="133" t="s">
        <v>1272</v>
      </c>
      <c r="B5" s="416"/>
      <c r="C5" s="416"/>
      <c r="D5" s="416"/>
    </row>
    <row r="6">
      <c r="A6" s="133" t="s">
        <v>1273</v>
      </c>
      <c r="B6" s="416"/>
      <c r="C6" s="416"/>
      <c r="D6" s="416"/>
    </row>
    <row r="7">
      <c r="A7" s="133" t="s">
        <v>1274</v>
      </c>
      <c r="B7" s="416"/>
      <c r="C7" s="416"/>
      <c r="D7" s="416"/>
    </row>
    <row r="8">
      <c r="A8" s="133" t="s">
        <v>923</v>
      </c>
      <c r="B8" s="416"/>
      <c r="C8" s="416"/>
      <c r="D8" s="416"/>
    </row>
    <row r="9">
      <c r="A9" s="133" t="s">
        <v>1275</v>
      </c>
      <c r="B9" s="416"/>
      <c r="C9" s="416"/>
      <c r="D9" s="416"/>
    </row>
    <row r="10">
      <c r="A10" s="133" t="s">
        <v>1276</v>
      </c>
      <c r="B10" s="416"/>
      <c r="C10" s="416"/>
      <c r="D10" s="416"/>
    </row>
    <row r="11">
      <c r="A11" s="133" t="s">
        <v>1277</v>
      </c>
      <c r="B11" s="416"/>
      <c r="C11" s="416"/>
      <c r="D11" s="416"/>
    </row>
    <row r="12">
      <c r="A12" s="133" t="s">
        <v>1278</v>
      </c>
      <c r="B12" s="416"/>
      <c r="C12" s="416"/>
      <c r="D12" s="416"/>
    </row>
    <row r="13">
      <c r="A13" s="417" t="s">
        <v>1279</v>
      </c>
      <c r="B13" s="418"/>
      <c r="C13" s="418"/>
      <c r="D13" s="418"/>
    </row>
    <row r="14">
      <c r="A14" s="133" t="s">
        <v>1280</v>
      </c>
      <c r="B14" s="416"/>
      <c r="C14" s="416"/>
      <c r="D14" s="416"/>
    </row>
    <row r="15">
      <c r="A15" s="133" t="s">
        <v>1281</v>
      </c>
      <c r="B15" s="416"/>
      <c r="C15" s="416"/>
      <c r="D15" s="416"/>
    </row>
    <row r="16">
      <c r="A16" s="133" t="s">
        <v>1282</v>
      </c>
      <c r="B16" s="416"/>
      <c r="C16" s="416"/>
      <c r="D16" s="416"/>
    </row>
    <row r="17">
      <c r="A17" s="133" t="s">
        <v>1283</v>
      </c>
      <c r="B17" s="416"/>
      <c r="C17" s="416"/>
      <c r="D17" s="416"/>
    </row>
    <row r="18">
      <c r="A18" s="133" t="s">
        <v>1284</v>
      </c>
      <c r="B18" s="416"/>
      <c r="C18" s="416"/>
      <c r="D18" s="416"/>
    </row>
    <row r="19">
      <c r="A19" s="133" t="s">
        <v>1285</v>
      </c>
      <c r="B19" s="416"/>
      <c r="C19" s="416"/>
      <c r="D19" s="416"/>
    </row>
    <row r="20">
      <c r="A20" s="133" t="s">
        <v>1286</v>
      </c>
      <c r="B20" s="416"/>
      <c r="C20" s="416"/>
      <c r="D20" s="416"/>
    </row>
    <row r="21">
      <c r="A21" s="133" t="s">
        <v>1287</v>
      </c>
      <c r="B21" s="416"/>
      <c r="C21" s="416"/>
      <c r="D21" s="416"/>
    </row>
    <row r="22">
      <c r="A22" s="133" t="s">
        <v>1288</v>
      </c>
      <c r="B22" s="416"/>
      <c r="C22" s="416"/>
      <c r="D22" s="416"/>
    </row>
    <row r="23">
      <c r="A23" s="133" t="s">
        <v>1289</v>
      </c>
      <c r="B23" s="416"/>
      <c r="C23" s="416"/>
      <c r="D23" s="416"/>
    </row>
    <row r="24">
      <c r="A24" s="133" t="s">
        <v>919</v>
      </c>
      <c r="B24" s="416"/>
      <c r="C24" s="416"/>
      <c r="D24" s="416"/>
    </row>
    <row r="25">
      <c r="A25" s="133" t="s">
        <v>1290</v>
      </c>
      <c r="B25" s="416"/>
      <c r="C25" s="416"/>
      <c r="D25" s="416"/>
    </row>
    <row r="26">
      <c r="A26" s="133" t="s">
        <v>1291</v>
      </c>
      <c r="B26" s="416"/>
      <c r="C26" s="416"/>
      <c r="D26" s="416"/>
    </row>
    <row r="27">
      <c r="A27" s="133" t="s">
        <v>1292</v>
      </c>
      <c r="B27" s="416"/>
      <c r="C27" s="416"/>
      <c r="D27" s="416"/>
    </row>
    <row r="28">
      <c r="A28" s="133" t="s">
        <v>1293</v>
      </c>
      <c r="B28" s="416"/>
      <c r="C28" s="416"/>
      <c r="D28" s="416"/>
    </row>
    <row r="29">
      <c r="A29" s="133" t="s">
        <v>1294</v>
      </c>
      <c r="B29" s="416"/>
      <c r="C29" s="416"/>
      <c r="D29" s="416"/>
    </row>
    <row r="30">
      <c r="A30" s="417" t="s">
        <v>1295</v>
      </c>
      <c r="B30" s="419" t="s">
        <v>1296</v>
      </c>
      <c r="C30" s="419" t="s">
        <v>1296</v>
      </c>
      <c r="D30" s="418" t="s">
        <v>1297</v>
      </c>
    </row>
    <row r="31">
      <c r="A31" s="133" t="s">
        <v>1298</v>
      </c>
      <c r="B31" s="420" t="s">
        <v>1296</v>
      </c>
      <c r="C31" s="420" t="s">
        <v>1296</v>
      </c>
      <c r="D31" s="416" t="s">
        <v>1297</v>
      </c>
    </row>
    <row r="32">
      <c r="A32" s="133" t="s">
        <v>1299</v>
      </c>
      <c r="B32" s="420" t="s">
        <v>1296</v>
      </c>
      <c r="C32" s="420" t="s">
        <v>1296</v>
      </c>
      <c r="D32" s="416" t="s">
        <v>1297</v>
      </c>
    </row>
    <row r="33">
      <c r="A33" s="133" t="s">
        <v>947</v>
      </c>
      <c r="B33" s="420" t="s">
        <v>1296</v>
      </c>
      <c r="C33" s="420" t="s">
        <v>1296</v>
      </c>
      <c r="D33" s="416" t="s">
        <v>1297</v>
      </c>
    </row>
    <row r="34">
      <c r="A34" s="133" t="s">
        <v>1300</v>
      </c>
      <c r="B34" s="420" t="s">
        <v>1296</v>
      </c>
      <c r="C34" s="420" t="s">
        <v>1296</v>
      </c>
      <c r="D34" s="416" t="s">
        <v>1297</v>
      </c>
    </row>
    <row r="35">
      <c r="A35" s="133" t="s">
        <v>1301</v>
      </c>
      <c r="B35" s="420" t="s">
        <v>1296</v>
      </c>
      <c r="C35" s="420" t="s">
        <v>1296</v>
      </c>
      <c r="D35" s="416" t="s">
        <v>1297</v>
      </c>
    </row>
    <row r="36">
      <c r="A36" s="95" t="s">
        <v>1302</v>
      </c>
      <c r="B36" s="420" t="s">
        <v>1296</v>
      </c>
      <c r="C36" s="420" t="s">
        <v>1296</v>
      </c>
      <c r="D36" s="416" t="s">
        <v>1297</v>
      </c>
    </row>
    <row r="37">
      <c r="A37" s="95" t="s">
        <v>1303</v>
      </c>
      <c r="B37" s="420" t="s">
        <v>1296</v>
      </c>
      <c r="C37" s="420" t="s">
        <v>1296</v>
      </c>
      <c r="D37" s="416" t="s">
        <v>1297</v>
      </c>
    </row>
    <row r="38">
      <c r="A38" s="95" t="s">
        <v>1304</v>
      </c>
      <c r="B38" s="420" t="s">
        <v>1296</v>
      </c>
      <c r="C38" s="420" t="s">
        <v>1296</v>
      </c>
      <c r="D38" s="416" t="s">
        <v>1297</v>
      </c>
    </row>
    <row r="39">
      <c r="A39" s="95" t="s">
        <v>920</v>
      </c>
      <c r="B39" s="420" t="s">
        <v>1296</v>
      </c>
      <c r="C39" s="420" t="s">
        <v>1296</v>
      </c>
      <c r="D39" s="416" t="s">
        <v>1297</v>
      </c>
    </row>
    <row r="40">
      <c r="A40" s="95" t="s">
        <v>1305</v>
      </c>
      <c r="B40" s="420" t="s">
        <v>1296</v>
      </c>
      <c r="C40" s="420" t="s">
        <v>1296</v>
      </c>
      <c r="D40" s="416" t="s">
        <v>1297</v>
      </c>
    </row>
    <row r="41">
      <c r="A41" s="95" t="s">
        <v>1306</v>
      </c>
      <c r="B41" s="420" t="s">
        <v>1296</v>
      </c>
      <c r="C41" s="420" t="s">
        <v>1296</v>
      </c>
      <c r="D41" s="416" t="s">
        <v>1297</v>
      </c>
    </row>
    <row r="42">
      <c r="A42" s="95" t="s">
        <v>1307</v>
      </c>
      <c r="B42" s="420" t="s">
        <v>1296</v>
      </c>
      <c r="C42" s="420" t="s">
        <v>1296</v>
      </c>
      <c r="D42" s="416" t="s">
        <v>1297</v>
      </c>
    </row>
    <row r="43">
      <c r="A43" s="95" t="s">
        <v>1308</v>
      </c>
      <c r="B43" s="420" t="s">
        <v>1296</v>
      </c>
      <c r="C43" s="420" t="s">
        <v>1296</v>
      </c>
      <c r="D43" s="416" t="s">
        <v>1297</v>
      </c>
    </row>
    <row r="44">
      <c r="A44" s="95" t="s">
        <v>910</v>
      </c>
      <c r="B44" s="420" t="s">
        <v>1296</v>
      </c>
      <c r="C44" s="420" t="s">
        <v>1296</v>
      </c>
      <c r="D44" s="420" t="s">
        <v>1296</v>
      </c>
    </row>
    <row r="45">
      <c r="A45" s="95" t="s">
        <v>916</v>
      </c>
      <c r="B45" s="420" t="s">
        <v>1296</v>
      </c>
      <c r="C45" s="420" t="s">
        <v>1296</v>
      </c>
      <c r="D45" s="416" t="s">
        <v>1297</v>
      </c>
    </row>
    <row r="46">
      <c r="A46" s="95" t="s">
        <v>1309</v>
      </c>
      <c r="B46" s="420" t="s">
        <v>1296</v>
      </c>
      <c r="C46" s="420" t="s">
        <v>1296</v>
      </c>
      <c r="D46" s="416" t="s">
        <v>1297</v>
      </c>
    </row>
    <row r="47">
      <c r="A47" s="95" t="s">
        <v>1310</v>
      </c>
      <c r="B47" s="420" t="s">
        <v>1296</v>
      </c>
      <c r="C47" s="420" t="s">
        <v>1296</v>
      </c>
      <c r="D47" s="416" t="s">
        <v>1297</v>
      </c>
    </row>
    <row r="48">
      <c r="A48" s="95" t="s">
        <v>1311</v>
      </c>
      <c r="B48" s="420" t="s">
        <v>1296</v>
      </c>
      <c r="C48" s="420" t="s">
        <v>1296</v>
      </c>
      <c r="D48" s="416" t="s">
        <v>1297</v>
      </c>
    </row>
    <row r="49">
      <c r="A49" s="95" t="s">
        <v>1312</v>
      </c>
      <c r="B49" s="420" t="s">
        <v>1296</v>
      </c>
      <c r="C49" s="420" t="s">
        <v>1296</v>
      </c>
      <c r="D49" s="416" t="s">
        <v>1297</v>
      </c>
    </row>
    <row r="50">
      <c r="A50" s="95" t="s">
        <v>1313</v>
      </c>
      <c r="B50" s="420" t="s">
        <v>1296</v>
      </c>
      <c r="C50" s="420" t="s">
        <v>1296</v>
      </c>
      <c r="D50" s="416" t="s">
        <v>1297</v>
      </c>
    </row>
    <row r="51">
      <c r="A51" s="95" t="s">
        <v>1314</v>
      </c>
      <c r="B51" s="420" t="s">
        <v>1296</v>
      </c>
      <c r="C51" s="420" t="s">
        <v>1296</v>
      </c>
      <c r="D51" s="416" t="s">
        <v>1297</v>
      </c>
    </row>
    <row r="52">
      <c r="A52" s="95" t="s">
        <v>1315</v>
      </c>
      <c r="B52" s="420" t="s">
        <v>1296</v>
      </c>
      <c r="C52" s="420" t="s">
        <v>1296</v>
      </c>
      <c r="D52" s="416" t="s">
        <v>1297</v>
      </c>
    </row>
    <row r="53">
      <c r="A53" s="95" t="s">
        <v>1316</v>
      </c>
      <c r="B53" s="420" t="s">
        <v>1296</v>
      </c>
      <c r="C53" s="420" t="s">
        <v>1296</v>
      </c>
      <c r="D53" s="416" t="s">
        <v>1297</v>
      </c>
    </row>
    <row r="54">
      <c r="A54" s="95" t="s">
        <v>1317</v>
      </c>
      <c r="B54" s="420" t="s">
        <v>1296</v>
      </c>
      <c r="C54" s="420" t="s">
        <v>1296</v>
      </c>
      <c r="D54" s="416" t="s">
        <v>1297</v>
      </c>
    </row>
    <row r="55">
      <c r="A55" s="95" t="s">
        <v>1318</v>
      </c>
      <c r="B55" s="420" t="s">
        <v>1296</v>
      </c>
      <c r="C55" s="420" t="s">
        <v>1296</v>
      </c>
      <c r="D55" s="416" t="s">
        <v>1297</v>
      </c>
    </row>
    <row r="56">
      <c r="A56" s="95" t="s">
        <v>1319</v>
      </c>
      <c r="B56" s="420" t="s">
        <v>1296</v>
      </c>
      <c r="C56" s="420" t="s">
        <v>1296</v>
      </c>
      <c r="D56" s="416" t="s">
        <v>1297</v>
      </c>
    </row>
    <row r="57">
      <c r="A57" s="95" t="s">
        <v>1320</v>
      </c>
      <c r="B57" s="420" t="s">
        <v>1296</v>
      </c>
      <c r="C57" s="420" t="s">
        <v>1296</v>
      </c>
      <c r="D57" s="416" t="s">
        <v>1297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6" max="6" width="18.88"/>
    <col customWidth="1" min="9" max="9" width="18.88"/>
  </cols>
  <sheetData>
    <row r="1">
      <c r="A1" s="421" t="s">
        <v>1321</v>
      </c>
      <c r="F1" s="421" t="s">
        <v>1322</v>
      </c>
      <c r="I1" s="422" t="s">
        <v>1323</v>
      </c>
    </row>
    <row r="2">
      <c r="A2" s="423" t="s">
        <v>1</v>
      </c>
      <c r="B2" s="424" t="s">
        <v>1324</v>
      </c>
      <c r="C2" s="423" t="s">
        <v>1325</v>
      </c>
      <c r="D2" s="424" t="s">
        <v>1258</v>
      </c>
      <c r="F2" s="423" t="s">
        <v>1</v>
      </c>
      <c r="G2" s="424" t="s">
        <v>1326</v>
      </c>
      <c r="I2" s="4" t="s">
        <v>1327</v>
      </c>
      <c r="J2" s="338">
        <f>97637.28-(97637.28*0.15)</f>
        <v>82991.688</v>
      </c>
    </row>
    <row r="3">
      <c r="A3" s="4" t="s">
        <v>1328</v>
      </c>
      <c r="B3" s="338">
        <v>8.12</v>
      </c>
      <c r="C3" s="4">
        <v>1000.0</v>
      </c>
      <c r="D3" s="341">
        <f t="shared" ref="D3:D11" si="1">B3*C3</f>
        <v>8120</v>
      </c>
      <c r="F3" s="4" t="s">
        <v>1329</v>
      </c>
      <c r="G3" s="338">
        <v>1000.0</v>
      </c>
      <c r="I3" s="4" t="s">
        <v>1321</v>
      </c>
      <c r="J3" s="341">
        <f>B36</f>
        <v>22009.37</v>
      </c>
    </row>
    <row r="4">
      <c r="A4" s="4" t="s">
        <v>1330</v>
      </c>
      <c r="B4" s="338">
        <v>5.0</v>
      </c>
      <c r="C4" s="4">
        <v>600.0</v>
      </c>
      <c r="D4" s="341">
        <f t="shared" si="1"/>
        <v>3000</v>
      </c>
      <c r="F4" s="4" t="s">
        <v>1226</v>
      </c>
      <c r="G4" s="338">
        <v>500.0</v>
      </c>
      <c r="I4" s="127" t="s">
        <v>1331</v>
      </c>
      <c r="J4" s="340">
        <f>J2-J3</f>
        <v>60982.318</v>
      </c>
    </row>
    <row r="5">
      <c r="A5" s="4" t="s">
        <v>1332</v>
      </c>
      <c r="B5" s="338">
        <v>1.07</v>
      </c>
      <c r="C5" s="4">
        <v>600.0</v>
      </c>
      <c r="D5" s="341">
        <f t="shared" si="1"/>
        <v>642</v>
      </c>
      <c r="F5" s="4" t="s">
        <v>1333</v>
      </c>
      <c r="G5" s="338">
        <v>3500.0</v>
      </c>
      <c r="I5" s="4"/>
      <c r="J5" s="425"/>
    </row>
    <row r="6">
      <c r="A6" s="4" t="s">
        <v>1334</v>
      </c>
      <c r="B6" s="338">
        <v>3.55</v>
      </c>
      <c r="C6" s="4">
        <v>600.0</v>
      </c>
      <c r="D6" s="341">
        <f t="shared" si="1"/>
        <v>2130</v>
      </c>
      <c r="F6" s="4" t="s">
        <v>1335</v>
      </c>
      <c r="G6" s="338">
        <v>1000.0</v>
      </c>
      <c r="I6" s="4" t="s">
        <v>1336</v>
      </c>
      <c r="J6" s="425">
        <f>J4/G10</f>
        <v>6.775813111</v>
      </c>
    </row>
    <row r="7">
      <c r="A7" s="4" t="s">
        <v>1337</v>
      </c>
      <c r="B7" s="338">
        <v>4.43</v>
      </c>
      <c r="C7" s="4">
        <v>600.0</v>
      </c>
      <c r="D7" s="341">
        <f t="shared" si="1"/>
        <v>2658</v>
      </c>
      <c r="F7" s="4" t="s">
        <v>1338</v>
      </c>
      <c r="G7" s="338">
        <v>1000.0</v>
      </c>
    </row>
    <row r="8">
      <c r="A8" s="4" t="s">
        <v>1339</v>
      </c>
      <c r="B8" s="338">
        <v>1.01</v>
      </c>
      <c r="C8" s="4">
        <v>400.0</v>
      </c>
      <c r="D8" s="341">
        <f t="shared" si="1"/>
        <v>404</v>
      </c>
      <c r="F8" s="4" t="s">
        <v>1340</v>
      </c>
      <c r="G8" s="338">
        <v>1000.0</v>
      </c>
    </row>
    <row r="9">
      <c r="A9" s="4" t="s">
        <v>1341</v>
      </c>
      <c r="B9" s="338">
        <v>500.0</v>
      </c>
      <c r="C9" s="4">
        <v>2.0</v>
      </c>
      <c r="D9" s="341">
        <f t="shared" si="1"/>
        <v>1000</v>
      </c>
      <c r="F9" s="4" t="s">
        <v>1222</v>
      </c>
      <c r="G9" s="338">
        <v>1000.0</v>
      </c>
    </row>
    <row r="10">
      <c r="A10" s="4" t="s">
        <v>1342</v>
      </c>
      <c r="B10" s="338">
        <v>1000.0</v>
      </c>
      <c r="C10" s="4">
        <v>1.0</v>
      </c>
      <c r="D10" s="341">
        <f t="shared" si="1"/>
        <v>1000</v>
      </c>
      <c r="F10" s="130"/>
      <c r="G10" s="340">
        <f>SUM(G3:G9)</f>
        <v>9000</v>
      </c>
    </row>
    <row r="11">
      <c r="A11" s="4" t="s">
        <v>1343</v>
      </c>
      <c r="B11" s="338">
        <v>7000.0</v>
      </c>
      <c r="C11" s="4">
        <v>1.0</v>
      </c>
      <c r="D11" s="341">
        <f t="shared" si="1"/>
        <v>7000</v>
      </c>
      <c r="G11" s="341"/>
    </row>
    <row r="12">
      <c r="A12" s="4" t="s">
        <v>1344</v>
      </c>
      <c r="B12" s="338">
        <v>8.0</v>
      </c>
      <c r="C12" s="4">
        <v>300.0</v>
      </c>
      <c r="D12" s="341">
        <f t="shared" ref="D12:D16" si="2">C12*B12</f>
        <v>2400</v>
      </c>
      <c r="G12" s="341"/>
    </row>
    <row r="13">
      <c r="A13" s="4" t="s">
        <v>1345</v>
      </c>
      <c r="B13" s="338">
        <v>1050.0</v>
      </c>
      <c r="C13" s="4">
        <v>1.0</v>
      </c>
      <c r="D13" s="341">
        <f t="shared" si="2"/>
        <v>1050</v>
      </c>
      <c r="F13" s="4" t="s">
        <v>1346</v>
      </c>
      <c r="G13" s="341"/>
    </row>
    <row r="14">
      <c r="A14" s="4" t="s">
        <v>1244</v>
      </c>
      <c r="B14" s="338">
        <v>1.0</v>
      </c>
      <c r="C14" s="4">
        <v>600.0</v>
      </c>
      <c r="D14" s="341">
        <f t="shared" si="2"/>
        <v>600</v>
      </c>
      <c r="F14" s="4" t="s">
        <v>1347</v>
      </c>
      <c r="G14" s="341"/>
    </row>
    <row r="15">
      <c r="A15" s="4" t="s">
        <v>1348</v>
      </c>
      <c r="B15" s="338">
        <v>500.0</v>
      </c>
      <c r="C15" s="4">
        <v>3.0</v>
      </c>
      <c r="D15" s="341">
        <f t="shared" si="2"/>
        <v>1500</v>
      </c>
      <c r="F15" s="4" t="s">
        <v>1349</v>
      </c>
      <c r="G15" s="338">
        <v>8.12</v>
      </c>
    </row>
    <row r="16">
      <c r="A16" s="4" t="s">
        <v>1350</v>
      </c>
      <c r="B16" s="338">
        <v>750.0</v>
      </c>
      <c r="C16" s="4">
        <v>1.0</v>
      </c>
      <c r="D16" s="341">
        <f t="shared" si="2"/>
        <v>750</v>
      </c>
      <c r="F16" s="4" t="s">
        <v>1351</v>
      </c>
      <c r="G16" s="338">
        <v>3.06</v>
      </c>
    </row>
    <row r="17">
      <c r="B17" s="341"/>
      <c r="D17" s="341"/>
      <c r="F17" s="4" t="s">
        <v>1352</v>
      </c>
      <c r="G17" s="338">
        <v>2.0</v>
      </c>
    </row>
    <row r="18">
      <c r="A18" s="421" t="s">
        <v>1353</v>
      </c>
      <c r="D18" s="341"/>
      <c r="F18" s="4" t="s">
        <v>1354</v>
      </c>
      <c r="G18" s="338">
        <v>1.0</v>
      </c>
    </row>
    <row r="19">
      <c r="A19" s="423" t="s">
        <v>1</v>
      </c>
      <c r="B19" s="424" t="s">
        <v>1258</v>
      </c>
      <c r="D19" s="341"/>
      <c r="F19" s="4" t="s">
        <v>1355</v>
      </c>
      <c r="G19" s="338">
        <v>2.75</v>
      </c>
    </row>
    <row r="20">
      <c r="A20" s="426" t="s">
        <v>1356</v>
      </c>
      <c r="B20" s="427">
        <v>1050.0</v>
      </c>
      <c r="D20" s="341"/>
      <c r="F20" s="4" t="s">
        <v>1357</v>
      </c>
      <c r="G20" s="338">
        <v>8.0</v>
      </c>
    </row>
    <row r="21">
      <c r="A21" s="4" t="s">
        <v>1358</v>
      </c>
      <c r="B21" s="338">
        <v>8120.0</v>
      </c>
      <c r="D21" s="341"/>
      <c r="F21" s="428"/>
      <c r="G21" s="429">
        <f>SUM(G15:G20)</f>
        <v>24.93</v>
      </c>
    </row>
    <row r="22">
      <c r="A22" s="4" t="s">
        <v>1359</v>
      </c>
      <c r="B22" s="338">
        <v>2655.19</v>
      </c>
      <c r="D22" s="341"/>
      <c r="G22" s="341"/>
    </row>
    <row r="23">
      <c r="A23" s="4" t="s">
        <v>1360</v>
      </c>
      <c r="B23" s="338">
        <v>2654.99</v>
      </c>
      <c r="D23" s="341"/>
      <c r="F23" s="4" t="s">
        <v>1361</v>
      </c>
      <c r="G23" s="4">
        <v>120.0</v>
      </c>
      <c r="H23" s="144">
        <f>G23*G21</f>
        <v>2991.6</v>
      </c>
    </row>
    <row r="24">
      <c r="A24" s="4" t="s">
        <v>1362</v>
      </c>
      <c r="B24" s="338">
        <v>406.01</v>
      </c>
      <c r="D24" s="341"/>
      <c r="F24" s="430" t="s">
        <v>1363</v>
      </c>
      <c r="G24" s="164">
        <f t="shared" ref="G24:G25" si="3">G23*H24</f>
        <v>36</v>
      </c>
      <c r="H24" s="147">
        <v>0.3</v>
      </c>
    </row>
    <row r="25">
      <c r="A25" s="4" t="s">
        <v>1364</v>
      </c>
      <c r="B25" s="338">
        <v>2033.5</v>
      </c>
      <c r="D25" s="341"/>
      <c r="F25" s="149" t="s">
        <v>1365</v>
      </c>
      <c r="G25" s="431">
        <f t="shared" si="3"/>
        <v>72</v>
      </c>
      <c r="H25" s="4">
        <v>2.0</v>
      </c>
    </row>
    <row r="26">
      <c r="A26" s="4" t="s">
        <v>1366</v>
      </c>
      <c r="B26" s="338">
        <v>740.7</v>
      </c>
      <c r="D26" s="341"/>
      <c r="F26" s="4" t="s">
        <v>1367</v>
      </c>
      <c r="G26" s="341">
        <f>H23/G25</f>
        <v>41.55</v>
      </c>
    </row>
    <row r="27">
      <c r="A27" s="4" t="s">
        <v>1368</v>
      </c>
      <c r="B27" s="338">
        <v>151.29</v>
      </c>
      <c r="D27" s="341"/>
      <c r="G27" s="341"/>
    </row>
    <row r="28">
      <c r="A28" s="4" t="s">
        <v>1369</v>
      </c>
      <c r="B28" s="341">
        <f>622.69+950</f>
        <v>1572.69</v>
      </c>
      <c r="D28" s="341"/>
      <c r="G28" s="341"/>
    </row>
    <row r="29">
      <c r="A29" s="4" t="s">
        <v>1370</v>
      </c>
      <c r="B29" s="338">
        <v>3500.0</v>
      </c>
      <c r="D29" s="341"/>
      <c r="G29" s="341"/>
    </row>
    <row r="30">
      <c r="A30" s="4" t="s">
        <v>1371</v>
      </c>
      <c r="B30" s="338">
        <v>175.0</v>
      </c>
      <c r="D30" s="341"/>
      <c r="G30" s="341"/>
    </row>
    <row r="31">
      <c r="B31" s="341"/>
      <c r="D31" s="341"/>
      <c r="G31" s="341"/>
    </row>
    <row r="32">
      <c r="B32" s="341"/>
      <c r="D32" s="341"/>
      <c r="G32" s="341"/>
    </row>
    <row r="33">
      <c r="B33" s="341"/>
      <c r="D33" s="341"/>
      <c r="G33" s="341"/>
    </row>
    <row r="34">
      <c r="B34" s="341"/>
      <c r="D34" s="341"/>
      <c r="G34" s="341"/>
    </row>
    <row r="35">
      <c r="B35" s="341"/>
      <c r="D35" s="341"/>
      <c r="G35" s="341"/>
    </row>
    <row r="36">
      <c r="A36" s="130"/>
      <c r="B36" s="340">
        <f>SUM(B21:B35)</f>
        <v>22009.37</v>
      </c>
      <c r="D36" s="341"/>
      <c r="G36" s="341"/>
    </row>
    <row r="37">
      <c r="B37" s="341"/>
      <c r="D37" s="341"/>
      <c r="G37" s="341"/>
    </row>
    <row r="38">
      <c r="B38" s="341"/>
      <c r="D38" s="341"/>
      <c r="G38" s="341"/>
    </row>
    <row r="39">
      <c r="B39" s="341"/>
      <c r="D39" s="341"/>
      <c r="G39" s="341"/>
    </row>
    <row r="40">
      <c r="B40" s="341"/>
      <c r="D40" s="341"/>
      <c r="G40" s="341"/>
    </row>
    <row r="41">
      <c r="B41" s="341"/>
      <c r="D41" s="341"/>
      <c r="G41" s="341"/>
    </row>
    <row r="42">
      <c r="B42" s="341"/>
      <c r="D42" s="341"/>
      <c r="G42" s="341"/>
    </row>
    <row r="43">
      <c r="B43" s="341"/>
      <c r="D43" s="341"/>
      <c r="G43" s="341"/>
    </row>
    <row r="44">
      <c r="B44" s="341"/>
      <c r="D44" s="341"/>
      <c r="G44" s="341"/>
    </row>
    <row r="45">
      <c r="B45" s="341"/>
      <c r="D45" s="341"/>
      <c r="G45" s="341"/>
    </row>
    <row r="46">
      <c r="B46" s="341"/>
      <c r="D46" s="341"/>
      <c r="G46" s="341"/>
    </row>
    <row r="47">
      <c r="B47" s="341"/>
      <c r="D47" s="341"/>
      <c r="G47" s="341"/>
    </row>
    <row r="48">
      <c r="B48" s="341"/>
      <c r="D48" s="341"/>
      <c r="G48" s="341"/>
    </row>
    <row r="49">
      <c r="B49" s="341"/>
      <c r="D49" s="341"/>
      <c r="G49" s="341"/>
    </row>
    <row r="50">
      <c r="B50" s="341"/>
      <c r="D50" s="341"/>
      <c r="G50" s="341"/>
    </row>
    <row r="51">
      <c r="B51" s="341"/>
      <c r="D51" s="341"/>
      <c r="G51" s="341"/>
    </row>
    <row r="52">
      <c r="B52" s="341"/>
      <c r="D52" s="341"/>
      <c r="G52" s="341"/>
    </row>
    <row r="53">
      <c r="B53" s="341"/>
      <c r="D53" s="341"/>
      <c r="G53" s="341"/>
    </row>
    <row r="54">
      <c r="B54" s="341"/>
      <c r="D54" s="341"/>
      <c r="G54" s="341"/>
    </row>
    <row r="55">
      <c r="B55" s="341"/>
      <c r="D55" s="341"/>
      <c r="G55" s="341"/>
    </row>
    <row r="56">
      <c r="B56" s="341"/>
      <c r="D56" s="341"/>
      <c r="G56" s="341"/>
    </row>
    <row r="57">
      <c r="B57" s="341"/>
      <c r="D57" s="341"/>
      <c r="G57" s="341"/>
    </row>
    <row r="58">
      <c r="B58" s="341"/>
      <c r="D58" s="341"/>
      <c r="G58" s="341"/>
    </row>
    <row r="59">
      <c r="B59" s="341"/>
      <c r="D59" s="341"/>
      <c r="G59" s="341"/>
    </row>
    <row r="60">
      <c r="B60" s="341"/>
      <c r="D60" s="341"/>
      <c r="G60" s="341"/>
    </row>
    <row r="61">
      <c r="B61" s="341"/>
      <c r="D61" s="341"/>
      <c r="G61" s="341"/>
    </row>
    <row r="62">
      <c r="B62" s="341"/>
      <c r="D62" s="341"/>
      <c r="G62" s="341"/>
    </row>
    <row r="63">
      <c r="B63" s="341"/>
      <c r="D63" s="341"/>
      <c r="G63" s="341"/>
    </row>
    <row r="64">
      <c r="B64" s="341"/>
      <c r="D64" s="341"/>
      <c r="G64" s="341"/>
    </row>
    <row r="65">
      <c r="B65" s="341"/>
      <c r="D65" s="341"/>
      <c r="G65" s="341"/>
    </row>
    <row r="66">
      <c r="B66" s="341"/>
      <c r="D66" s="341"/>
      <c r="G66" s="341"/>
    </row>
    <row r="67">
      <c r="B67" s="341"/>
      <c r="D67" s="341"/>
      <c r="G67" s="341"/>
    </row>
    <row r="68">
      <c r="B68" s="341"/>
      <c r="D68" s="341"/>
      <c r="G68" s="341"/>
    </row>
    <row r="69">
      <c r="B69" s="341"/>
      <c r="D69" s="341"/>
      <c r="G69" s="341"/>
    </row>
    <row r="70">
      <c r="B70" s="341"/>
      <c r="D70" s="341"/>
      <c r="G70" s="341"/>
    </row>
    <row r="71">
      <c r="B71" s="341"/>
      <c r="D71" s="341"/>
      <c r="G71" s="341"/>
    </row>
    <row r="72">
      <c r="B72" s="341"/>
      <c r="D72" s="341"/>
      <c r="G72" s="341"/>
    </row>
    <row r="73">
      <c r="B73" s="341"/>
      <c r="D73" s="341"/>
      <c r="G73" s="341"/>
    </row>
    <row r="74">
      <c r="B74" s="341"/>
      <c r="D74" s="341"/>
      <c r="G74" s="341"/>
    </row>
    <row r="75">
      <c r="B75" s="341"/>
      <c r="D75" s="341"/>
      <c r="G75" s="341"/>
    </row>
    <row r="76">
      <c r="B76" s="341"/>
      <c r="D76" s="341"/>
      <c r="G76" s="341"/>
    </row>
    <row r="77">
      <c r="B77" s="341"/>
      <c r="D77" s="341"/>
      <c r="G77" s="341"/>
    </row>
    <row r="78">
      <c r="B78" s="341"/>
      <c r="D78" s="341"/>
      <c r="G78" s="341"/>
    </row>
    <row r="79">
      <c r="B79" s="341"/>
      <c r="D79" s="341"/>
      <c r="G79" s="341"/>
    </row>
    <row r="80">
      <c r="B80" s="341"/>
      <c r="D80" s="341"/>
      <c r="G80" s="341"/>
    </row>
    <row r="81">
      <c r="B81" s="341"/>
      <c r="D81" s="341"/>
      <c r="G81" s="341"/>
    </row>
    <row r="82">
      <c r="B82" s="341"/>
      <c r="D82" s="341"/>
      <c r="G82" s="341"/>
    </row>
    <row r="83">
      <c r="B83" s="341"/>
      <c r="D83" s="341"/>
      <c r="G83" s="341"/>
    </row>
    <row r="84">
      <c r="B84" s="341"/>
      <c r="D84" s="341"/>
      <c r="G84" s="341"/>
    </row>
    <row r="85">
      <c r="B85" s="341"/>
      <c r="D85" s="341"/>
      <c r="G85" s="341"/>
    </row>
    <row r="86">
      <c r="B86" s="341"/>
      <c r="D86" s="341"/>
      <c r="G86" s="341"/>
    </row>
    <row r="87">
      <c r="B87" s="341"/>
      <c r="D87" s="341"/>
      <c r="G87" s="341"/>
    </row>
    <row r="88">
      <c r="B88" s="341"/>
      <c r="D88" s="341"/>
      <c r="G88" s="341"/>
    </row>
    <row r="89">
      <c r="B89" s="341"/>
      <c r="D89" s="341"/>
      <c r="G89" s="341"/>
    </row>
    <row r="90">
      <c r="B90" s="341"/>
      <c r="D90" s="341"/>
      <c r="G90" s="341"/>
    </row>
    <row r="91">
      <c r="B91" s="341"/>
      <c r="D91" s="341"/>
      <c r="G91" s="341"/>
    </row>
    <row r="92">
      <c r="B92" s="341"/>
      <c r="D92" s="341"/>
      <c r="G92" s="341"/>
    </row>
    <row r="93">
      <c r="B93" s="341"/>
      <c r="D93" s="341"/>
      <c r="G93" s="341"/>
    </row>
    <row r="94">
      <c r="B94" s="341"/>
      <c r="D94" s="341"/>
      <c r="G94" s="341"/>
    </row>
    <row r="95">
      <c r="B95" s="341"/>
      <c r="D95" s="341"/>
      <c r="G95" s="341"/>
    </row>
    <row r="96">
      <c r="B96" s="341"/>
      <c r="D96" s="341"/>
      <c r="G96" s="341"/>
    </row>
    <row r="97">
      <c r="B97" s="341"/>
      <c r="D97" s="341"/>
      <c r="G97" s="341"/>
    </row>
    <row r="98">
      <c r="B98" s="341"/>
      <c r="D98" s="341"/>
      <c r="G98" s="341"/>
    </row>
    <row r="99">
      <c r="B99" s="341"/>
      <c r="D99" s="341"/>
      <c r="G99" s="341"/>
    </row>
    <row r="100">
      <c r="B100" s="341"/>
      <c r="D100" s="341"/>
      <c r="G100" s="341"/>
    </row>
    <row r="101">
      <c r="B101" s="341"/>
      <c r="D101" s="341"/>
      <c r="G101" s="341"/>
    </row>
    <row r="102">
      <c r="B102" s="341"/>
      <c r="D102" s="341"/>
      <c r="G102" s="341"/>
    </row>
    <row r="103">
      <c r="B103" s="341"/>
      <c r="D103" s="341"/>
      <c r="G103" s="341"/>
    </row>
    <row r="104">
      <c r="B104" s="341"/>
      <c r="D104" s="341"/>
      <c r="G104" s="341"/>
    </row>
    <row r="105">
      <c r="B105" s="341"/>
      <c r="D105" s="341"/>
      <c r="G105" s="341"/>
    </row>
    <row r="106">
      <c r="B106" s="341"/>
      <c r="D106" s="341"/>
      <c r="G106" s="341"/>
    </row>
    <row r="107">
      <c r="B107" s="341"/>
      <c r="D107" s="341"/>
      <c r="G107" s="341"/>
    </row>
    <row r="108">
      <c r="B108" s="341"/>
      <c r="D108" s="341"/>
      <c r="G108" s="341"/>
    </row>
    <row r="109">
      <c r="B109" s="341"/>
      <c r="D109" s="341"/>
      <c r="G109" s="341"/>
    </row>
    <row r="110">
      <c r="B110" s="341"/>
      <c r="D110" s="341"/>
      <c r="G110" s="341"/>
    </row>
    <row r="111">
      <c r="B111" s="341"/>
      <c r="D111" s="341"/>
      <c r="G111" s="341"/>
    </row>
    <row r="112">
      <c r="B112" s="341"/>
      <c r="D112" s="341"/>
      <c r="G112" s="341"/>
    </row>
    <row r="113">
      <c r="B113" s="341"/>
      <c r="D113" s="341"/>
      <c r="G113" s="341"/>
    </row>
    <row r="114">
      <c r="B114" s="341"/>
      <c r="D114" s="341"/>
      <c r="G114" s="341"/>
    </row>
    <row r="115">
      <c r="B115" s="341"/>
      <c r="D115" s="341"/>
      <c r="G115" s="341"/>
    </row>
    <row r="116">
      <c r="B116" s="341"/>
      <c r="D116" s="341"/>
      <c r="G116" s="341"/>
    </row>
    <row r="117">
      <c r="B117" s="341"/>
      <c r="D117" s="341"/>
      <c r="G117" s="341"/>
    </row>
    <row r="118">
      <c r="B118" s="341"/>
      <c r="D118" s="341"/>
      <c r="G118" s="341"/>
    </row>
    <row r="119">
      <c r="B119" s="341"/>
      <c r="D119" s="341"/>
      <c r="G119" s="341"/>
    </row>
    <row r="120">
      <c r="B120" s="341"/>
      <c r="D120" s="341"/>
      <c r="G120" s="341"/>
    </row>
    <row r="121">
      <c r="B121" s="341"/>
      <c r="D121" s="341"/>
      <c r="G121" s="341"/>
    </row>
    <row r="122">
      <c r="B122" s="341"/>
      <c r="D122" s="341"/>
      <c r="G122" s="341"/>
    </row>
    <row r="123">
      <c r="B123" s="341"/>
      <c r="D123" s="341"/>
      <c r="G123" s="341"/>
    </row>
    <row r="124">
      <c r="B124" s="341"/>
      <c r="D124" s="341"/>
      <c r="G124" s="341"/>
    </row>
    <row r="125">
      <c r="B125" s="341"/>
      <c r="D125" s="341"/>
      <c r="G125" s="341"/>
    </row>
    <row r="126">
      <c r="B126" s="341"/>
      <c r="D126" s="341"/>
      <c r="G126" s="341"/>
    </row>
    <row r="127">
      <c r="B127" s="341"/>
      <c r="D127" s="341"/>
      <c r="G127" s="341"/>
    </row>
    <row r="128">
      <c r="B128" s="341"/>
      <c r="D128" s="341"/>
      <c r="G128" s="341"/>
    </row>
    <row r="129">
      <c r="B129" s="341"/>
      <c r="D129" s="341"/>
      <c r="G129" s="341"/>
    </row>
    <row r="130">
      <c r="B130" s="341"/>
      <c r="D130" s="341"/>
      <c r="G130" s="341"/>
    </row>
    <row r="131">
      <c r="B131" s="341"/>
      <c r="D131" s="341"/>
      <c r="G131" s="341"/>
    </row>
    <row r="132">
      <c r="B132" s="341"/>
      <c r="D132" s="341"/>
      <c r="G132" s="341"/>
    </row>
    <row r="133">
      <c r="B133" s="341"/>
      <c r="D133" s="341"/>
      <c r="G133" s="341"/>
    </row>
    <row r="134">
      <c r="B134" s="341"/>
      <c r="D134" s="341"/>
      <c r="G134" s="341"/>
    </row>
    <row r="135">
      <c r="B135" s="341"/>
      <c r="D135" s="341"/>
      <c r="G135" s="341"/>
    </row>
    <row r="136">
      <c r="B136" s="341"/>
      <c r="D136" s="341"/>
      <c r="G136" s="341"/>
    </row>
    <row r="137">
      <c r="B137" s="341"/>
      <c r="D137" s="341"/>
      <c r="G137" s="341"/>
    </row>
    <row r="138">
      <c r="B138" s="341"/>
      <c r="D138" s="341"/>
      <c r="G138" s="341"/>
    </row>
    <row r="139">
      <c r="B139" s="341"/>
      <c r="D139" s="341"/>
      <c r="G139" s="341"/>
    </row>
    <row r="140">
      <c r="B140" s="341"/>
      <c r="D140" s="341"/>
      <c r="G140" s="341"/>
    </row>
    <row r="141">
      <c r="B141" s="341"/>
      <c r="D141" s="341"/>
      <c r="G141" s="341"/>
    </row>
    <row r="142">
      <c r="B142" s="341"/>
      <c r="D142" s="341"/>
      <c r="G142" s="341"/>
    </row>
    <row r="143">
      <c r="B143" s="341"/>
      <c r="D143" s="341"/>
      <c r="G143" s="341"/>
    </row>
    <row r="144">
      <c r="B144" s="341"/>
      <c r="D144" s="341"/>
      <c r="G144" s="341"/>
    </row>
    <row r="145">
      <c r="B145" s="341"/>
      <c r="D145" s="341"/>
      <c r="G145" s="341"/>
    </row>
    <row r="146">
      <c r="B146" s="341"/>
      <c r="D146" s="341"/>
      <c r="G146" s="341"/>
    </row>
    <row r="147">
      <c r="B147" s="341"/>
      <c r="D147" s="341"/>
      <c r="G147" s="341"/>
    </row>
    <row r="148">
      <c r="B148" s="341"/>
      <c r="D148" s="341"/>
      <c r="G148" s="341"/>
    </row>
    <row r="149">
      <c r="B149" s="341"/>
      <c r="D149" s="341"/>
      <c r="G149" s="341"/>
    </row>
    <row r="150">
      <c r="B150" s="341"/>
      <c r="D150" s="341"/>
      <c r="G150" s="341"/>
    </row>
    <row r="151">
      <c r="B151" s="341"/>
      <c r="D151" s="341"/>
      <c r="G151" s="341"/>
    </row>
    <row r="152">
      <c r="B152" s="341"/>
      <c r="D152" s="341"/>
      <c r="G152" s="341"/>
    </row>
    <row r="153">
      <c r="B153" s="341"/>
      <c r="D153" s="341"/>
      <c r="G153" s="341"/>
    </row>
    <row r="154">
      <c r="B154" s="341"/>
      <c r="D154" s="341"/>
      <c r="G154" s="341"/>
    </row>
    <row r="155">
      <c r="B155" s="341"/>
      <c r="D155" s="341"/>
      <c r="G155" s="341"/>
    </row>
    <row r="156">
      <c r="B156" s="341"/>
      <c r="D156" s="341"/>
      <c r="G156" s="341"/>
    </row>
    <row r="157">
      <c r="B157" s="341"/>
      <c r="D157" s="341"/>
      <c r="G157" s="341"/>
    </row>
    <row r="158">
      <c r="B158" s="341"/>
      <c r="D158" s="341"/>
      <c r="G158" s="341"/>
    </row>
    <row r="159">
      <c r="B159" s="341"/>
      <c r="D159" s="341"/>
      <c r="G159" s="341"/>
    </row>
    <row r="160">
      <c r="B160" s="341"/>
      <c r="D160" s="341"/>
      <c r="G160" s="341"/>
    </row>
    <row r="161">
      <c r="B161" s="341"/>
      <c r="D161" s="341"/>
      <c r="G161" s="341"/>
    </row>
    <row r="162">
      <c r="B162" s="341"/>
      <c r="D162" s="341"/>
      <c r="G162" s="341"/>
    </row>
    <row r="163">
      <c r="B163" s="341"/>
      <c r="D163" s="341"/>
      <c r="G163" s="341"/>
    </row>
    <row r="164">
      <c r="B164" s="341"/>
      <c r="D164" s="341"/>
      <c r="G164" s="341"/>
    </row>
    <row r="165">
      <c r="B165" s="341"/>
      <c r="D165" s="341"/>
      <c r="G165" s="341"/>
    </row>
    <row r="166">
      <c r="B166" s="341"/>
      <c r="D166" s="341"/>
      <c r="G166" s="341"/>
    </row>
    <row r="167">
      <c r="B167" s="341"/>
      <c r="D167" s="341"/>
      <c r="G167" s="341"/>
    </row>
    <row r="168">
      <c r="B168" s="341"/>
      <c r="D168" s="341"/>
      <c r="G168" s="341"/>
    </row>
    <row r="169">
      <c r="B169" s="341"/>
      <c r="D169" s="341"/>
      <c r="G169" s="341"/>
    </row>
    <row r="170">
      <c r="B170" s="341"/>
      <c r="D170" s="341"/>
      <c r="G170" s="341"/>
    </row>
    <row r="171">
      <c r="B171" s="341"/>
      <c r="D171" s="341"/>
      <c r="G171" s="341"/>
    </row>
    <row r="172">
      <c r="B172" s="341"/>
      <c r="D172" s="341"/>
      <c r="G172" s="341"/>
    </row>
    <row r="173">
      <c r="B173" s="341"/>
      <c r="D173" s="341"/>
      <c r="G173" s="341"/>
    </row>
    <row r="174">
      <c r="B174" s="341"/>
      <c r="D174" s="341"/>
      <c r="G174" s="341"/>
    </row>
    <row r="175">
      <c r="B175" s="341"/>
      <c r="D175" s="341"/>
      <c r="G175" s="341"/>
    </row>
    <row r="176">
      <c r="B176" s="341"/>
      <c r="D176" s="341"/>
      <c r="G176" s="341"/>
    </row>
    <row r="177">
      <c r="B177" s="341"/>
      <c r="D177" s="341"/>
      <c r="G177" s="341"/>
    </row>
    <row r="178">
      <c r="B178" s="341"/>
      <c r="D178" s="341"/>
      <c r="G178" s="341"/>
    </row>
    <row r="179">
      <c r="B179" s="341"/>
      <c r="D179" s="341"/>
      <c r="G179" s="341"/>
    </row>
    <row r="180">
      <c r="B180" s="341"/>
      <c r="D180" s="341"/>
      <c r="G180" s="341"/>
    </row>
    <row r="181">
      <c r="B181" s="341"/>
      <c r="D181" s="341"/>
      <c r="G181" s="341"/>
    </row>
    <row r="182">
      <c r="B182" s="341"/>
      <c r="D182" s="341"/>
      <c r="G182" s="341"/>
    </row>
    <row r="183">
      <c r="B183" s="341"/>
      <c r="D183" s="341"/>
      <c r="G183" s="341"/>
    </row>
    <row r="184">
      <c r="B184" s="341"/>
      <c r="D184" s="341"/>
      <c r="G184" s="341"/>
    </row>
    <row r="185">
      <c r="B185" s="341"/>
      <c r="D185" s="341"/>
      <c r="G185" s="341"/>
    </row>
    <row r="186">
      <c r="B186" s="341"/>
      <c r="D186" s="341"/>
      <c r="G186" s="341"/>
    </row>
    <row r="187">
      <c r="B187" s="341"/>
      <c r="D187" s="341"/>
      <c r="G187" s="341"/>
    </row>
    <row r="188">
      <c r="B188" s="341"/>
      <c r="D188" s="341"/>
      <c r="G188" s="341"/>
    </row>
    <row r="189">
      <c r="B189" s="341"/>
      <c r="D189" s="341"/>
      <c r="G189" s="341"/>
    </row>
    <row r="190">
      <c r="B190" s="341"/>
      <c r="D190" s="341"/>
      <c r="G190" s="341"/>
    </row>
    <row r="191">
      <c r="B191" s="341"/>
      <c r="D191" s="341"/>
      <c r="G191" s="341"/>
    </row>
    <row r="192">
      <c r="B192" s="341"/>
      <c r="D192" s="341"/>
      <c r="G192" s="341"/>
    </row>
    <row r="193">
      <c r="B193" s="341"/>
      <c r="D193" s="341"/>
      <c r="G193" s="341"/>
    </row>
    <row r="194">
      <c r="B194" s="341"/>
      <c r="D194" s="341"/>
      <c r="G194" s="341"/>
    </row>
    <row r="195">
      <c r="B195" s="341"/>
      <c r="D195" s="341"/>
      <c r="G195" s="341"/>
    </row>
    <row r="196">
      <c r="B196" s="341"/>
      <c r="D196" s="341"/>
      <c r="G196" s="341"/>
    </row>
    <row r="197">
      <c r="B197" s="341"/>
      <c r="D197" s="341"/>
      <c r="G197" s="341"/>
    </row>
    <row r="198">
      <c r="B198" s="341"/>
      <c r="D198" s="341"/>
      <c r="G198" s="341"/>
    </row>
    <row r="199">
      <c r="B199" s="341"/>
      <c r="D199" s="341"/>
      <c r="G199" s="341"/>
    </row>
    <row r="200">
      <c r="B200" s="341"/>
      <c r="D200" s="341"/>
      <c r="G200" s="341"/>
    </row>
    <row r="201">
      <c r="B201" s="341"/>
      <c r="D201" s="341"/>
      <c r="G201" s="341"/>
    </row>
    <row r="202">
      <c r="B202" s="341"/>
      <c r="D202" s="341"/>
      <c r="G202" s="341"/>
    </row>
    <row r="203">
      <c r="B203" s="341"/>
      <c r="D203" s="341"/>
      <c r="G203" s="341"/>
    </row>
    <row r="204">
      <c r="B204" s="341"/>
      <c r="D204" s="341"/>
      <c r="G204" s="341"/>
    </row>
    <row r="205">
      <c r="B205" s="341"/>
      <c r="D205" s="341"/>
      <c r="G205" s="341"/>
    </row>
    <row r="206">
      <c r="B206" s="341"/>
      <c r="D206" s="341"/>
      <c r="G206" s="341"/>
    </row>
    <row r="207">
      <c r="B207" s="341"/>
      <c r="D207" s="341"/>
      <c r="G207" s="341"/>
    </row>
    <row r="208">
      <c r="B208" s="341"/>
      <c r="D208" s="341"/>
      <c r="G208" s="341"/>
    </row>
    <row r="209">
      <c r="B209" s="341"/>
      <c r="D209" s="341"/>
      <c r="G209" s="341"/>
    </row>
    <row r="210">
      <c r="B210" s="341"/>
      <c r="D210" s="341"/>
      <c r="G210" s="341"/>
    </row>
    <row r="211">
      <c r="B211" s="341"/>
      <c r="D211" s="341"/>
      <c r="G211" s="341"/>
    </row>
    <row r="212">
      <c r="B212" s="341"/>
      <c r="D212" s="341"/>
      <c r="G212" s="341"/>
    </row>
    <row r="213">
      <c r="B213" s="341"/>
      <c r="D213" s="341"/>
      <c r="G213" s="341"/>
    </row>
    <row r="214">
      <c r="B214" s="341"/>
      <c r="D214" s="341"/>
      <c r="G214" s="341"/>
    </row>
    <row r="215">
      <c r="B215" s="341"/>
      <c r="D215" s="341"/>
      <c r="G215" s="341"/>
    </row>
    <row r="216">
      <c r="B216" s="341"/>
      <c r="D216" s="341"/>
      <c r="G216" s="341"/>
    </row>
    <row r="217">
      <c r="B217" s="341"/>
      <c r="D217" s="341"/>
      <c r="G217" s="341"/>
    </row>
    <row r="218">
      <c r="B218" s="341"/>
      <c r="D218" s="341"/>
      <c r="G218" s="341"/>
    </row>
    <row r="219">
      <c r="B219" s="341"/>
      <c r="D219" s="341"/>
      <c r="G219" s="341"/>
    </row>
    <row r="220">
      <c r="B220" s="341"/>
      <c r="D220" s="341"/>
      <c r="G220" s="341"/>
    </row>
    <row r="221">
      <c r="B221" s="341"/>
      <c r="D221" s="341"/>
      <c r="G221" s="341"/>
    </row>
    <row r="222">
      <c r="B222" s="341"/>
      <c r="D222" s="341"/>
      <c r="G222" s="341"/>
    </row>
    <row r="223">
      <c r="B223" s="341"/>
      <c r="D223" s="341"/>
      <c r="G223" s="341"/>
    </row>
    <row r="224">
      <c r="B224" s="341"/>
      <c r="D224" s="341"/>
      <c r="G224" s="341"/>
    </row>
    <row r="225">
      <c r="B225" s="341"/>
      <c r="D225" s="341"/>
      <c r="G225" s="341"/>
    </row>
    <row r="226">
      <c r="B226" s="341"/>
      <c r="D226" s="341"/>
      <c r="G226" s="341"/>
    </row>
    <row r="227">
      <c r="B227" s="341"/>
      <c r="D227" s="341"/>
      <c r="G227" s="341"/>
    </row>
    <row r="228">
      <c r="B228" s="341"/>
      <c r="D228" s="341"/>
      <c r="G228" s="341"/>
    </row>
    <row r="229">
      <c r="B229" s="341"/>
      <c r="D229" s="341"/>
      <c r="G229" s="341"/>
    </row>
    <row r="230">
      <c r="B230" s="341"/>
      <c r="D230" s="341"/>
      <c r="G230" s="341"/>
    </row>
    <row r="231">
      <c r="B231" s="341"/>
      <c r="D231" s="341"/>
      <c r="G231" s="341"/>
    </row>
    <row r="232">
      <c r="B232" s="341"/>
      <c r="D232" s="341"/>
      <c r="G232" s="341"/>
    </row>
    <row r="233">
      <c r="B233" s="341"/>
      <c r="D233" s="341"/>
      <c r="G233" s="341"/>
    </row>
    <row r="234">
      <c r="B234" s="341"/>
      <c r="D234" s="341"/>
      <c r="G234" s="341"/>
    </row>
    <row r="235">
      <c r="B235" s="341"/>
      <c r="D235" s="341"/>
      <c r="G235" s="341"/>
    </row>
    <row r="236">
      <c r="B236" s="341"/>
      <c r="D236" s="341"/>
      <c r="G236" s="341"/>
    </row>
    <row r="237">
      <c r="B237" s="341"/>
      <c r="D237" s="341"/>
      <c r="G237" s="341"/>
    </row>
    <row r="238">
      <c r="B238" s="341"/>
      <c r="D238" s="341"/>
      <c r="G238" s="341"/>
    </row>
    <row r="239">
      <c r="B239" s="341"/>
      <c r="D239" s="341"/>
      <c r="G239" s="341"/>
    </row>
    <row r="240">
      <c r="B240" s="341"/>
      <c r="D240" s="341"/>
      <c r="G240" s="341"/>
    </row>
    <row r="241">
      <c r="B241" s="341"/>
      <c r="D241" s="341"/>
      <c r="G241" s="341"/>
    </row>
    <row r="242">
      <c r="B242" s="341"/>
      <c r="D242" s="341"/>
      <c r="G242" s="341"/>
    </row>
    <row r="243">
      <c r="B243" s="341"/>
      <c r="D243" s="341"/>
      <c r="G243" s="341"/>
    </row>
    <row r="244">
      <c r="B244" s="341"/>
      <c r="D244" s="341"/>
      <c r="G244" s="341"/>
    </row>
    <row r="245">
      <c r="B245" s="341"/>
      <c r="D245" s="341"/>
      <c r="G245" s="341"/>
    </row>
    <row r="246">
      <c r="B246" s="341"/>
      <c r="D246" s="341"/>
      <c r="G246" s="341"/>
    </row>
    <row r="247">
      <c r="B247" s="341"/>
      <c r="D247" s="341"/>
      <c r="G247" s="341"/>
    </row>
    <row r="248">
      <c r="B248" s="341"/>
      <c r="D248" s="341"/>
      <c r="G248" s="341"/>
    </row>
    <row r="249">
      <c r="B249" s="341"/>
      <c r="D249" s="341"/>
      <c r="G249" s="341"/>
    </row>
    <row r="250">
      <c r="B250" s="341"/>
      <c r="D250" s="341"/>
      <c r="G250" s="341"/>
    </row>
    <row r="251">
      <c r="B251" s="341"/>
      <c r="D251" s="341"/>
      <c r="G251" s="341"/>
    </row>
    <row r="252">
      <c r="B252" s="341"/>
      <c r="D252" s="341"/>
      <c r="G252" s="341"/>
    </row>
    <row r="253">
      <c r="B253" s="341"/>
      <c r="D253" s="341"/>
      <c r="G253" s="341"/>
    </row>
    <row r="254">
      <c r="B254" s="341"/>
      <c r="D254" s="341"/>
      <c r="G254" s="341"/>
    </row>
    <row r="255">
      <c r="B255" s="341"/>
      <c r="D255" s="341"/>
      <c r="G255" s="341"/>
    </row>
    <row r="256">
      <c r="B256" s="341"/>
      <c r="D256" s="341"/>
      <c r="G256" s="341"/>
    </row>
    <row r="257">
      <c r="B257" s="341"/>
      <c r="D257" s="341"/>
      <c r="G257" s="341"/>
    </row>
    <row r="258">
      <c r="B258" s="341"/>
      <c r="D258" s="341"/>
      <c r="G258" s="341"/>
    </row>
    <row r="259">
      <c r="B259" s="341"/>
      <c r="D259" s="341"/>
      <c r="G259" s="341"/>
    </row>
    <row r="260">
      <c r="B260" s="341"/>
      <c r="D260" s="341"/>
      <c r="G260" s="341"/>
    </row>
    <row r="261">
      <c r="B261" s="341"/>
      <c r="D261" s="341"/>
      <c r="G261" s="341"/>
    </row>
    <row r="262">
      <c r="B262" s="341"/>
      <c r="D262" s="341"/>
      <c r="G262" s="341"/>
    </row>
    <row r="263">
      <c r="B263" s="341"/>
      <c r="D263" s="341"/>
      <c r="G263" s="341"/>
    </row>
    <row r="264">
      <c r="B264" s="341"/>
      <c r="D264" s="341"/>
      <c r="G264" s="341"/>
    </row>
    <row r="265">
      <c r="B265" s="341"/>
      <c r="D265" s="341"/>
      <c r="G265" s="341"/>
    </row>
    <row r="266">
      <c r="B266" s="341"/>
      <c r="D266" s="341"/>
      <c r="G266" s="341"/>
    </row>
    <row r="267">
      <c r="B267" s="341"/>
      <c r="D267" s="341"/>
      <c r="G267" s="341"/>
    </row>
    <row r="268">
      <c r="B268" s="341"/>
      <c r="D268" s="341"/>
      <c r="G268" s="341"/>
    </row>
    <row r="269">
      <c r="B269" s="341"/>
      <c r="D269" s="341"/>
      <c r="G269" s="341"/>
    </row>
    <row r="270">
      <c r="B270" s="341"/>
      <c r="D270" s="341"/>
      <c r="G270" s="341"/>
    </row>
    <row r="271">
      <c r="B271" s="341"/>
      <c r="D271" s="341"/>
      <c r="G271" s="341"/>
    </row>
    <row r="272">
      <c r="B272" s="341"/>
      <c r="D272" s="341"/>
      <c r="G272" s="341"/>
    </row>
    <row r="273">
      <c r="B273" s="341"/>
      <c r="D273" s="341"/>
      <c r="G273" s="341"/>
    </row>
    <row r="274">
      <c r="B274" s="341"/>
      <c r="D274" s="341"/>
      <c r="G274" s="341"/>
    </row>
    <row r="275">
      <c r="B275" s="341"/>
      <c r="D275" s="341"/>
      <c r="G275" s="341"/>
    </row>
    <row r="276">
      <c r="B276" s="341"/>
      <c r="D276" s="341"/>
      <c r="G276" s="341"/>
    </row>
    <row r="277">
      <c r="B277" s="341"/>
      <c r="D277" s="341"/>
      <c r="G277" s="341"/>
    </row>
    <row r="278">
      <c r="B278" s="341"/>
      <c r="D278" s="341"/>
      <c r="G278" s="341"/>
    </row>
    <row r="279">
      <c r="B279" s="341"/>
      <c r="D279" s="341"/>
      <c r="G279" s="341"/>
    </row>
    <row r="280">
      <c r="B280" s="341"/>
      <c r="D280" s="341"/>
      <c r="G280" s="341"/>
    </row>
    <row r="281">
      <c r="B281" s="341"/>
      <c r="D281" s="341"/>
      <c r="G281" s="341"/>
    </row>
    <row r="282">
      <c r="B282" s="341"/>
      <c r="D282" s="341"/>
      <c r="G282" s="341"/>
    </row>
    <row r="283">
      <c r="B283" s="341"/>
      <c r="D283" s="341"/>
      <c r="G283" s="341"/>
    </row>
    <row r="284">
      <c r="B284" s="341"/>
      <c r="D284" s="341"/>
      <c r="G284" s="341"/>
    </row>
    <row r="285">
      <c r="B285" s="341"/>
      <c r="D285" s="341"/>
      <c r="G285" s="341"/>
    </row>
    <row r="286">
      <c r="B286" s="341"/>
      <c r="D286" s="341"/>
      <c r="G286" s="341"/>
    </row>
    <row r="287">
      <c r="B287" s="341"/>
      <c r="D287" s="341"/>
      <c r="G287" s="341"/>
    </row>
    <row r="288">
      <c r="B288" s="341"/>
      <c r="D288" s="341"/>
      <c r="G288" s="341"/>
    </row>
    <row r="289">
      <c r="B289" s="341"/>
      <c r="D289" s="341"/>
      <c r="G289" s="341"/>
    </row>
    <row r="290">
      <c r="B290" s="341"/>
      <c r="D290" s="341"/>
      <c r="G290" s="341"/>
    </row>
    <row r="291">
      <c r="B291" s="341"/>
      <c r="D291" s="341"/>
      <c r="G291" s="341"/>
    </row>
    <row r="292">
      <c r="B292" s="341"/>
      <c r="D292" s="341"/>
      <c r="G292" s="341"/>
    </row>
    <row r="293">
      <c r="B293" s="341"/>
      <c r="D293" s="341"/>
      <c r="G293" s="341"/>
    </row>
    <row r="294">
      <c r="B294" s="341"/>
      <c r="D294" s="341"/>
      <c r="G294" s="341"/>
    </row>
    <row r="295">
      <c r="B295" s="341"/>
      <c r="D295" s="341"/>
      <c r="G295" s="341"/>
    </row>
    <row r="296">
      <c r="B296" s="341"/>
      <c r="D296" s="341"/>
      <c r="G296" s="341"/>
    </row>
    <row r="297">
      <c r="B297" s="341"/>
      <c r="D297" s="341"/>
      <c r="G297" s="341"/>
    </row>
    <row r="298">
      <c r="B298" s="341"/>
      <c r="D298" s="341"/>
      <c r="G298" s="341"/>
    </row>
    <row r="299">
      <c r="B299" s="341"/>
      <c r="D299" s="341"/>
      <c r="G299" s="341"/>
    </row>
    <row r="300">
      <c r="B300" s="341"/>
      <c r="D300" s="341"/>
      <c r="G300" s="341"/>
    </row>
    <row r="301">
      <c r="B301" s="341"/>
      <c r="D301" s="341"/>
      <c r="G301" s="341"/>
    </row>
    <row r="302">
      <c r="B302" s="341"/>
      <c r="D302" s="341"/>
      <c r="G302" s="341"/>
    </row>
    <row r="303">
      <c r="B303" s="341"/>
      <c r="D303" s="341"/>
      <c r="G303" s="341"/>
    </row>
    <row r="304">
      <c r="B304" s="341"/>
      <c r="D304" s="341"/>
      <c r="G304" s="341"/>
    </row>
    <row r="305">
      <c r="B305" s="341"/>
      <c r="D305" s="341"/>
      <c r="G305" s="341"/>
    </row>
    <row r="306">
      <c r="B306" s="341"/>
      <c r="D306" s="341"/>
      <c r="G306" s="341"/>
    </row>
    <row r="307">
      <c r="B307" s="341"/>
      <c r="D307" s="341"/>
      <c r="G307" s="341"/>
    </row>
    <row r="308">
      <c r="B308" s="341"/>
      <c r="D308" s="341"/>
      <c r="G308" s="341"/>
    </row>
    <row r="309">
      <c r="B309" s="341"/>
      <c r="D309" s="341"/>
      <c r="G309" s="341"/>
    </row>
    <row r="310">
      <c r="B310" s="341"/>
      <c r="D310" s="341"/>
      <c r="G310" s="341"/>
    </row>
    <row r="311">
      <c r="B311" s="341"/>
      <c r="D311" s="341"/>
      <c r="G311" s="341"/>
    </row>
    <row r="312">
      <c r="B312" s="341"/>
      <c r="D312" s="341"/>
      <c r="G312" s="341"/>
    </row>
    <row r="313">
      <c r="B313" s="341"/>
      <c r="D313" s="341"/>
      <c r="G313" s="341"/>
    </row>
    <row r="314">
      <c r="B314" s="341"/>
      <c r="D314" s="341"/>
      <c r="G314" s="341"/>
    </row>
    <row r="315">
      <c r="B315" s="341"/>
      <c r="D315" s="341"/>
      <c r="G315" s="341"/>
    </row>
    <row r="316">
      <c r="B316" s="341"/>
      <c r="D316" s="341"/>
      <c r="G316" s="341"/>
    </row>
    <row r="317">
      <c r="B317" s="341"/>
      <c r="D317" s="341"/>
      <c r="G317" s="341"/>
    </row>
    <row r="318">
      <c r="B318" s="341"/>
      <c r="D318" s="341"/>
      <c r="G318" s="341"/>
    </row>
    <row r="319">
      <c r="B319" s="341"/>
      <c r="D319" s="341"/>
      <c r="G319" s="341"/>
    </row>
    <row r="320">
      <c r="B320" s="341"/>
      <c r="D320" s="341"/>
      <c r="G320" s="341"/>
    </row>
    <row r="321">
      <c r="B321" s="341"/>
      <c r="D321" s="341"/>
      <c r="G321" s="341"/>
    </row>
    <row r="322">
      <c r="B322" s="341"/>
      <c r="D322" s="341"/>
      <c r="G322" s="341"/>
    </row>
    <row r="323">
      <c r="B323" s="341"/>
      <c r="D323" s="341"/>
      <c r="G323" s="341"/>
    </row>
    <row r="324">
      <c r="B324" s="341"/>
      <c r="D324" s="341"/>
      <c r="G324" s="341"/>
    </row>
    <row r="325">
      <c r="B325" s="341"/>
      <c r="D325" s="341"/>
      <c r="G325" s="341"/>
    </row>
    <row r="326">
      <c r="B326" s="341"/>
      <c r="D326" s="341"/>
      <c r="G326" s="341"/>
    </row>
    <row r="327">
      <c r="B327" s="341"/>
      <c r="D327" s="341"/>
      <c r="G327" s="341"/>
    </row>
    <row r="328">
      <c r="B328" s="341"/>
      <c r="D328" s="341"/>
      <c r="G328" s="341"/>
    </row>
    <row r="329">
      <c r="B329" s="341"/>
      <c r="D329" s="341"/>
      <c r="G329" s="341"/>
    </row>
    <row r="330">
      <c r="B330" s="341"/>
      <c r="D330" s="341"/>
      <c r="G330" s="341"/>
    </row>
    <row r="331">
      <c r="B331" s="341"/>
      <c r="D331" s="341"/>
      <c r="G331" s="341"/>
    </row>
    <row r="332">
      <c r="B332" s="341"/>
      <c r="D332" s="341"/>
      <c r="G332" s="341"/>
    </row>
    <row r="333">
      <c r="B333" s="341"/>
      <c r="D333" s="341"/>
      <c r="G333" s="341"/>
    </row>
    <row r="334">
      <c r="B334" s="341"/>
      <c r="D334" s="341"/>
      <c r="G334" s="341"/>
    </row>
    <row r="335">
      <c r="B335" s="341"/>
      <c r="D335" s="341"/>
      <c r="G335" s="341"/>
    </row>
    <row r="336">
      <c r="B336" s="341"/>
      <c r="D336" s="341"/>
      <c r="G336" s="341"/>
    </row>
    <row r="337">
      <c r="B337" s="341"/>
      <c r="D337" s="341"/>
      <c r="G337" s="341"/>
    </row>
    <row r="338">
      <c r="B338" s="341"/>
      <c r="D338" s="341"/>
      <c r="G338" s="341"/>
    </row>
    <row r="339">
      <c r="B339" s="341"/>
      <c r="D339" s="341"/>
      <c r="G339" s="341"/>
    </row>
    <row r="340">
      <c r="B340" s="341"/>
      <c r="D340" s="341"/>
      <c r="G340" s="341"/>
    </row>
    <row r="341">
      <c r="B341" s="341"/>
      <c r="D341" s="341"/>
      <c r="G341" s="341"/>
    </row>
    <row r="342">
      <c r="B342" s="341"/>
      <c r="D342" s="341"/>
      <c r="G342" s="341"/>
    </row>
    <row r="343">
      <c r="B343" s="341"/>
      <c r="D343" s="341"/>
      <c r="G343" s="341"/>
    </row>
    <row r="344">
      <c r="B344" s="341"/>
      <c r="D344" s="341"/>
      <c r="G344" s="341"/>
    </row>
    <row r="345">
      <c r="B345" s="341"/>
      <c r="D345" s="341"/>
      <c r="G345" s="341"/>
    </row>
    <row r="346">
      <c r="B346" s="341"/>
      <c r="D346" s="341"/>
      <c r="G346" s="341"/>
    </row>
    <row r="347">
      <c r="B347" s="341"/>
      <c r="D347" s="341"/>
      <c r="G347" s="341"/>
    </row>
    <row r="348">
      <c r="B348" s="341"/>
      <c r="D348" s="341"/>
      <c r="G348" s="341"/>
    </row>
    <row r="349">
      <c r="B349" s="341"/>
      <c r="D349" s="341"/>
      <c r="G349" s="341"/>
    </row>
    <row r="350">
      <c r="B350" s="341"/>
      <c r="D350" s="341"/>
      <c r="G350" s="341"/>
    </row>
    <row r="351">
      <c r="B351" s="341"/>
      <c r="D351" s="341"/>
      <c r="G351" s="341"/>
    </row>
    <row r="352">
      <c r="B352" s="341"/>
      <c r="D352" s="341"/>
      <c r="G352" s="341"/>
    </row>
    <row r="353">
      <c r="B353" s="341"/>
      <c r="D353" s="341"/>
      <c r="G353" s="341"/>
    </row>
    <row r="354">
      <c r="B354" s="341"/>
      <c r="D354" s="341"/>
      <c r="G354" s="341"/>
    </row>
    <row r="355">
      <c r="B355" s="341"/>
      <c r="D355" s="341"/>
      <c r="G355" s="341"/>
    </row>
    <row r="356">
      <c r="B356" s="341"/>
      <c r="D356" s="341"/>
      <c r="G356" s="341"/>
    </row>
    <row r="357">
      <c r="B357" s="341"/>
      <c r="D357" s="341"/>
      <c r="G357" s="341"/>
    </row>
    <row r="358">
      <c r="B358" s="341"/>
      <c r="D358" s="341"/>
      <c r="G358" s="341"/>
    </row>
    <row r="359">
      <c r="B359" s="341"/>
      <c r="D359" s="341"/>
      <c r="G359" s="341"/>
    </row>
    <row r="360">
      <c r="B360" s="341"/>
      <c r="D360" s="341"/>
      <c r="G360" s="341"/>
    </row>
    <row r="361">
      <c r="B361" s="341"/>
      <c r="D361" s="341"/>
      <c r="G361" s="341"/>
    </row>
    <row r="362">
      <c r="B362" s="341"/>
      <c r="D362" s="341"/>
      <c r="G362" s="341"/>
    </row>
    <row r="363">
      <c r="B363" s="341"/>
      <c r="D363" s="341"/>
      <c r="G363" s="341"/>
    </row>
    <row r="364">
      <c r="B364" s="341"/>
      <c r="D364" s="341"/>
      <c r="G364" s="341"/>
    </row>
    <row r="365">
      <c r="B365" s="341"/>
      <c r="D365" s="341"/>
      <c r="G365" s="341"/>
    </row>
    <row r="366">
      <c r="B366" s="341"/>
      <c r="D366" s="341"/>
      <c r="G366" s="341"/>
    </row>
    <row r="367">
      <c r="B367" s="341"/>
      <c r="D367" s="341"/>
      <c r="G367" s="341"/>
    </row>
    <row r="368">
      <c r="B368" s="341"/>
      <c r="D368" s="341"/>
      <c r="G368" s="341"/>
    </row>
    <row r="369">
      <c r="B369" s="341"/>
      <c r="D369" s="341"/>
      <c r="G369" s="341"/>
    </row>
    <row r="370">
      <c r="B370" s="341"/>
      <c r="D370" s="341"/>
      <c r="G370" s="341"/>
    </row>
    <row r="371">
      <c r="B371" s="341"/>
      <c r="D371" s="341"/>
      <c r="G371" s="341"/>
    </row>
    <row r="372">
      <c r="B372" s="341"/>
      <c r="D372" s="341"/>
      <c r="G372" s="341"/>
    </row>
    <row r="373">
      <c r="B373" s="341"/>
      <c r="D373" s="341"/>
      <c r="G373" s="341"/>
    </row>
    <row r="374">
      <c r="B374" s="341"/>
      <c r="D374" s="341"/>
      <c r="G374" s="341"/>
    </row>
    <row r="375">
      <c r="B375" s="341"/>
      <c r="D375" s="341"/>
      <c r="G375" s="341"/>
    </row>
    <row r="376">
      <c r="B376" s="341"/>
      <c r="D376" s="341"/>
      <c r="G376" s="341"/>
    </row>
    <row r="377">
      <c r="B377" s="341"/>
      <c r="D377" s="341"/>
      <c r="G377" s="341"/>
    </row>
    <row r="378">
      <c r="B378" s="341"/>
      <c r="D378" s="341"/>
      <c r="G378" s="341"/>
    </row>
    <row r="379">
      <c r="B379" s="341"/>
      <c r="D379" s="341"/>
      <c r="G379" s="341"/>
    </row>
    <row r="380">
      <c r="B380" s="341"/>
      <c r="D380" s="341"/>
      <c r="G380" s="341"/>
    </row>
    <row r="381">
      <c r="B381" s="341"/>
      <c r="D381" s="341"/>
      <c r="G381" s="341"/>
    </row>
    <row r="382">
      <c r="B382" s="341"/>
      <c r="D382" s="341"/>
      <c r="G382" s="341"/>
    </row>
    <row r="383">
      <c r="B383" s="341"/>
      <c r="D383" s="341"/>
      <c r="G383" s="341"/>
    </row>
    <row r="384">
      <c r="B384" s="341"/>
      <c r="D384" s="341"/>
      <c r="G384" s="341"/>
    </row>
    <row r="385">
      <c r="B385" s="341"/>
      <c r="D385" s="341"/>
      <c r="G385" s="341"/>
    </row>
    <row r="386">
      <c r="B386" s="341"/>
      <c r="D386" s="341"/>
      <c r="G386" s="341"/>
    </row>
    <row r="387">
      <c r="B387" s="341"/>
      <c r="D387" s="341"/>
      <c r="G387" s="341"/>
    </row>
    <row r="388">
      <c r="B388" s="341"/>
      <c r="D388" s="341"/>
      <c r="G388" s="341"/>
    </row>
    <row r="389">
      <c r="B389" s="341"/>
      <c r="D389" s="341"/>
      <c r="G389" s="341"/>
    </row>
    <row r="390">
      <c r="B390" s="341"/>
      <c r="D390" s="341"/>
      <c r="G390" s="341"/>
    </row>
    <row r="391">
      <c r="B391" s="341"/>
      <c r="D391" s="341"/>
      <c r="G391" s="341"/>
    </row>
    <row r="392">
      <c r="B392" s="341"/>
      <c r="D392" s="341"/>
      <c r="G392" s="341"/>
    </row>
    <row r="393">
      <c r="B393" s="341"/>
      <c r="D393" s="341"/>
      <c r="G393" s="341"/>
    </row>
    <row r="394">
      <c r="B394" s="341"/>
      <c r="D394" s="341"/>
      <c r="G394" s="341"/>
    </row>
    <row r="395">
      <c r="B395" s="341"/>
      <c r="D395" s="341"/>
      <c r="G395" s="341"/>
    </row>
    <row r="396">
      <c r="B396" s="341"/>
      <c r="D396" s="341"/>
      <c r="G396" s="341"/>
    </row>
    <row r="397">
      <c r="B397" s="341"/>
      <c r="D397" s="341"/>
      <c r="G397" s="341"/>
    </row>
    <row r="398">
      <c r="B398" s="341"/>
      <c r="D398" s="341"/>
      <c r="G398" s="341"/>
    </row>
    <row r="399">
      <c r="B399" s="341"/>
      <c r="D399" s="341"/>
      <c r="G399" s="341"/>
    </row>
    <row r="400">
      <c r="B400" s="341"/>
      <c r="D400" s="341"/>
      <c r="G400" s="341"/>
    </row>
    <row r="401">
      <c r="B401" s="341"/>
      <c r="D401" s="341"/>
      <c r="G401" s="341"/>
    </row>
    <row r="402">
      <c r="B402" s="341"/>
      <c r="D402" s="341"/>
      <c r="G402" s="341"/>
    </row>
    <row r="403">
      <c r="B403" s="341"/>
      <c r="D403" s="341"/>
      <c r="G403" s="341"/>
    </row>
    <row r="404">
      <c r="B404" s="341"/>
      <c r="D404" s="341"/>
      <c r="G404" s="341"/>
    </row>
    <row r="405">
      <c r="B405" s="341"/>
      <c r="D405" s="341"/>
      <c r="G405" s="341"/>
    </row>
    <row r="406">
      <c r="B406" s="341"/>
      <c r="D406" s="341"/>
      <c r="G406" s="341"/>
    </row>
    <row r="407">
      <c r="B407" s="341"/>
      <c r="D407" s="341"/>
      <c r="G407" s="341"/>
    </row>
    <row r="408">
      <c r="B408" s="341"/>
      <c r="D408" s="341"/>
      <c r="G408" s="341"/>
    </row>
    <row r="409">
      <c r="B409" s="341"/>
      <c r="D409" s="341"/>
      <c r="G409" s="341"/>
    </row>
    <row r="410">
      <c r="B410" s="341"/>
      <c r="D410" s="341"/>
      <c r="G410" s="341"/>
    </row>
    <row r="411">
      <c r="B411" s="341"/>
      <c r="D411" s="341"/>
      <c r="G411" s="341"/>
    </row>
    <row r="412">
      <c r="B412" s="341"/>
      <c r="D412" s="341"/>
      <c r="G412" s="341"/>
    </row>
    <row r="413">
      <c r="B413" s="341"/>
      <c r="D413" s="341"/>
      <c r="G413" s="341"/>
    </row>
    <row r="414">
      <c r="B414" s="341"/>
      <c r="D414" s="341"/>
      <c r="G414" s="341"/>
    </row>
    <row r="415">
      <c r="B415" s="341"/>
      <c r="D415" s="341"/>
      <c r="G415" s="341"/>
    </row>
    <row r="416">
      <c r="B416" s="341"/>
      <c r="D416" s="341"/>
      <c r="G416" s="341"/>
    </row>
    <row r="417">
      <c r="B417" s="341"/>
      <c r="D417" s="341"/>
      <c r="G417" s="341"/>
    </row>
    <row r="418">
      <c r="B418" s="341"/>
      <c r="D418" s="341"/>
      <c r="G418" s="341"/>
    </row>
    <row r="419">
      <c r="B419" s="341"/>
      <c r="D419" s="341"/>
      <c r="G419" s="341"/>
    </row>
    <row r="420">
      <c r="B420" s="341"/>
      <c r="D420" s="341"/>
      <c r="G420" s="341"/>
    </row>
    <row r="421">
      <c r="B421" s="341"/>
      <c r="D421" s="341"/>
      <c r="G421" s="341"/>
    </row>
    <row r="422">
      <c r="B422" s="341"/>
      <c r="D422" s="341"/>
      <c r="G422" s="341"/>
    </row>
    <row r="423">
      <c r="B423" s="341"/>
      <c r="D423" s="341"/>
      <c r="G423" s="341"/>
    </row>
    <row r="424">
      <c r="B424" s="341"/>
      <c r="D424" s="341"/>
      <c r="G424" s="341"/>
    </row>
    <row r="425">
      <c r="B425" s="341"/>
      <c r="D425" s="341"/>
      <c r="G425" s="341"/>
    </row>
    <row r="426">
      <c r="B426" s="341"/>
      <c r="D426" s="341"/>
      <c r="G426" s="341"/>
    </row>
    <row r="427">
      <c r="B427" s="341"/>
      <c r="D427" s="341"/>
      <c r="G427" s="341"/>
    </row>
    <row r="428">
      <c r="B428" s="341"/>
      <c r="D428" s="341"/>
      <c r="G428" s="341"/>
    </row>
    <row r="429">
      <c r="B429" s="341"/>
      <c r="D429" s="341"/>
      <c r="G429" s="341"/>
    </row>
    <row r="430">
      <c r="B430" s="341"/>
      <c r="D430" s="341"/>
      <c r="G430" s="341"/>
    </row>
    <row r="431">
      <c r="B431" s="341"/>
      <c r="D431" s="341"/>
      <c r="G431" s="341"/>
    </row>
    <row r="432">
      <c r="B432" s="341"/>
      <c r="D432" s="341"/>
      <c r="G432" s="341"/>
    </row>
    <row r="433">
      <c r="B433" s="341"/>
      <c r="D433" s="341"/>
      <c r="G433" s="341"/>
    </row>
    <row r="434">
      <c r="B434" s="341"/>
      <c r="D434" s="341"/>
      <c r="G434" s="341"/>
    </row>
    <row r="435">
      <c r="B435" s="341"/>
      <c r="D435" s="341"/>
      <c r="G435" s="341"/>
    </row>
    <row r="436">
      <c r="B436" s="341"/>
      <c r="D436" s="341"/>
      <c r="G436" s="341"/>
    </row>
    <row r="437">
      <c r="B437" s="341"/>
      <c r="D437" s="341"/>
      <c r="G437" s="341"/>
    </row>
    <row r="438">
      <c r="B438" s="341"/>
      <c r="D438" s="341"/>
      <c r="G438" s="341"/>
    </row>
    <row r="439">
      <c r="B439" s="341"/>
      <c r="D439" s="341"/>
      <c r="G439" s="341"/>
    </row>
    <row r="440">
      <c r="B440" s="341"/>
      <c r="D440" s="341"/>
      <c r="G440" s="341"/>
    </row>
    <row r="441">
      <c r="B441" s="341"/>
      <c r="D441" s="341"/>
      <c r="G441" s="341"/>
    </row>
    <row r="442">
      <c r="B442" s="341"/>
      <c r="D442" s="341"/>
      <c r="G442" s="341"/>
    </row>
    <row r="443">
      <c r="B443" s="341"/>
      <c r="D443" s="341"/>
      <c r="G443" s="341"/>
    </row>
    <row r="444">
      <c r="B444" s="341"/>
      <c r="D444" s="341"/>
      <c r="G444" s="341"/>
    </row>
    <row r="445">
      <c r="B445" s="341"/>
      <c r="D445" s="341"/>
      <c r="G445" s="341"/>
    </row>
    <row r="446">
      <c r="B446" s="341"/>
      <c r="D446" s="341"/>
      <c r="G446" s="341"/>
    </row>
    <row r="447">
      <c r="B447" s="341"/>
      <c r="D447" s="341"/>
      <c r="G447" s="341"/>
    </row>
    <row r="448">
      <c r="B448" s="341"/>
      <c r="D448" s="341"/>
      <c r="G448" s="341"/>
    </row>
    <row r="449">
      <c r="B449" s="341"/>
      <c r="D449" s="341"/>
      <c r="G449" s="341"/>
    </row>
    <row r="450">
      <c r="B450" s="341"/>
      <c r="D450" s="341"/>
      <c r="G450" s="341"/>
    </row>
    <row r="451">
      <c r="B451" s="341"/>
      <c r="D451" s="341"/>
      <c r="G451" s="341"/>
    </row>
    <row r="452">
      <c r="B452" s="341"/>
      <c r="D452" s="341"/>
      <c r="G452" s="341"/>
    </row>
    <row r="453">
      <c r="B453" s="341"/>
      <c r="D453" s="341"/>
      <c r="G453" s="341"/>
    </row>
    <row r="454">
      <c r="B454" s="341"/>
      <c r="D454" s="341"/>
      <c r="G454" s="341"/>
    </row>
    <row r="455">
      <c r="B455" s="341"/>
      <c r="D455" s="341"/>
      <c r="G455" s="341"/>
    </row>
    <row r="456">
      <c r="B456" s="341"/>
      <c r="D456" s="341"/>
      <c r="G456" s="341"/>
    </row>
    <row r="457">
      <c r="B457" s="341"/>
      <c r="D457" s="341"/>
      <c r="G457" s="341"/>
    </row>
    <row r="458">
      <c r="B458" s="341"/>
      <c r="D458" s="341"/>
      <c r="G458" s="341"/>
    </row>
    <row r="459">
      <c r="B459" s="341"/>
      <c r="D459" s="341"/>
      <c r="G459" s="341"/>
    </row>
    <row r="460">
      <c r="B460" s="341"/>
      <c r="D460" s="341"/>
      <c r="G460" s="341"/>
    </row>
    <row r="461">
      <c r="B461" s="341"/>
      <c r="D461" s="341"/>
      <c r="G461" s="341"/>
    </row>
    <row r="462">
      <c r="B462" s="341"/>
      <c r="D462" s="341"/>
      <c r="G462" s="341"/>
    </row>
    <row r="463">
      <c r="B463" s="341"/>
      <c r="D463" s="341"/>
      <c r="G463" s="341"/>
    </row>
    <row r="464">
      <c r="B464" s="341"/>
      <c r="D464" s="341"/>
      <c r="G464" s="341"/>
    </row>
    <row r="465">
      <c r="B465" s="341"/>
      <c r="D465" s="341"/>
      <c r="G465" s="341"/>
    </row>
    <row r="466">
      <c r="B466" s="341"/>
      <c r="D466" s="341"/>
      <c r="G466" s="341"/>
    </row>
    <row r="467">
      <c r="B467" s="341"/>
      <c r="D467" s="341"/>
      <c r="G467" s="341"/>
    </row>
    <row r="468">
      <c r="B468" s="341"/>
      <c r="D468" s="341"/>
      <c r="G468" s="341"/>
    </row>
    <row r="469">
      <c r="B469" s="341"/>
      <c r="D469" s="341"/>
      <c r="G469" s="341"/>
    </row>
    <row r="470">
      <c r="B470" s="341"/>
      <c r="D470" s="341"/>
      <c r="G470" s="341"/>
    </row>
    <row r="471">
      <c r="B471" s="341"/>
      <c r="D471" s="341"/>
      <c r="G471" s="341"/>
    </row>
    <row r="472">
      <c r="B472" s="341"/>
      <c r="D472" s="341"/>
      <c r="G472" s="341"/>
    </row>
    <row r="473">
      <c r="B473" s="341"/>
      <c r="D473" s="341"/>
      <c r="G473" s="341"/>
    </row>
    <row r="474">
      <c r="B474" s="341"/>
      <c r="D474" s="341"/>
      <c r="G474" s="341"/>
    </row>
    <row r="475">
      <c r="B475" s="341"/>
      <c r="D475" s="341"/>
      <c r="G475" s="341"/>
    </row>
    <row r="476">
      <c r="B476" s="341"/>
      <c r="D476" s="341"/>
      <c r="G476" s="341"/>
    </row>
    <row r="477">
      <c r="B477" s="341"/>
      <c r="D477" s="341"/>
      <c r="G477" s="341"/>
    </row>
    <row r="478">
      <c r="B478" s="341"/>
      <c r="D478" s="341"/>
      <c r="G478" s="341"/>
    </row>
    <row r="479">
      <c r="B479" s="341"/>
      <c r="D479" s="341"/>
      <c r="G479" s="341"/>
    </row>
    <row r="480">
      <c r="B480" s="341"/>
      <c r="D480" s="341"/>
      <c r="G480" s="341"/>
    </row>
    <row r="481">
      <c r="B481" s="341"/>
      <c r="D481" s="341"/>
      <c r="G481" s="341"/>
    </row>
    <row r="482">
      <c r="B482" s="341"/>
      <c r="D482" s="341"/>
      <c r="G482" s="341"/>
    </row>
    <row r="483">
      <c r="B483" s="341"/>
      <c r="D483" s="341"/>
      <c r="G483" s="341"/>
    </row>
    <row r="484">
      <c r="B484" s="341"/>
      <c r="D484" s="341"/>
      <c r="G484" s="341"/>
    </row>
    <row r="485">
      <c r="B485" s="341"/>
      <c r="D485" s="341"/>
      <c r="G485" s="341"/>
    </row>
    <row r="486">
      <c r="B486" s="341"/>
      <c r="D486" s="341"/>
      <c r="G486" s="341"/>
    </row>
    <row r="487">
      <c r="B487" s="341"/>
      <c r="D487" s="341"/>
      <c r="G487" s="341"/>
    </row>
    <row r="488">
      <c r="B488" s="341"/>
      <c r="D488" s="341"/>
      <c r="G488" s="341"/>
    </row>
    <row r="489">
      <c r="B489" s="341"/>
      <c r="D489" s="341"/>
      <c r="G489" s="341"/>
    </row>
    <row r="490">
      <c r="B490" s="341"/>
      <c r="D490" s="341"/>
      <c r="G490" s="341"/>
    </row>
    <row r="491">
      <c r="B491" s="341"/>
      <c r="D491" s="341"/>
      <c r="G491" s="341"/>
    </row>
    <row r="492">
      <c r="B492" s="341"/>
      <c r="D492" s="341"/>
      <c r="G492" s="341"/>
    </row>
    <row r="493">
      <c r="B493" s="341"/>
      <c r="D493" s="341"/>
      <c r="G493" s="341"/>
    </row>
    <row r="494">
      <c r="B494" s="341"/>
      <c r="D494" s="341"/>
      <c r="G494" s="341"/>
    </row>
    <row r="495">
      <c r="B495" s="341"/>
      <c r="D495" s="341"/>
      <c r="G495" s="341"/>
    </row>
    <row r="496">
      <c r="B496" s="341"/>
      <c r="D496" s="341"/>
      <c r="G496" s="341"/>
    </row>
    <row r="497">
      <c r="B497" s="341"/>
      <c r="D497" s="341"/>
      <c r="G497" s="341"/>
    </row>
    <row r="498">
      <c r="B498" s="341"/>
      <c r="D498" s="341"/>
      <c r="G498" s="341"/>
    </row>
    <row r="499">
      <c r="B499" s="341"/>
      <c r="D499" s="341"/>
      <c r="G499" s="341"/>
    </row>
    <row r="500">
      <c r="B500" s="341"/>
      <c r="D500" s="341"/>
      <c r="G500" s="341"/>
    </row>
    <row r="501">
      <c r="B501" s="341"/>
      <c r="D501" s="341"/>
      <c r="G501" s="341"/>
    </row>
    <row r="502">
      <c r="B502" s="341"/>
      <c r="D502" s="341"/>
      <c r="G502" s="341"/>
    </row>
    <row r="503">
      <c r="B503" s="341"/>
      <c r="D503" s="341"/>
      <c r="G503" s="341"/>
    </row>
    <row r="504">
      <c r="B504" s="341"/>
      <c r="D504" s="341"/>
      <c r="G504" s="341"/>
    </row>
    <row r="505">
      <c r="B505" s="341"/>
      <c r="D505" s="341"/>
      <c r="G505" s="341"/>
    </row>
    <row r="506">
      <c r="B506" s="341"/>
      <c r="D506" s="341"/>
      <c r="G506" s="341"/>
    </row>
    <row r="507">
      <c r="B507" s="341"/>
      <c r="D507" s="341"/>
      <c r="G507" s="341"/>
    </row>
    <row r="508">
      <c r="B508" s="341"/>
      <c r="D508" s="341"/>
      <c r="G508" s="341"/>
    </row>
    <row r="509">
      <c r="B509" s="341"/>
      <c r="D509" s="341"/>
      <c r="G509" s="341"/>
    </row>
    <row r="510">
      <c r="B510" s="341"/>
      <c r="D510" s="341"/>
      <c r="G510" s="341"/>
    </row>
    <row r="511">
      <c r="B511" s="341"/>
      <c r="D511" s="341"/>
      <c r="G511" s="341"/>
    </row>
    <row r="512">
      <c r="B512" s="341"/>
      <c r="D512" s="341"/>
      <c r="G512" s="341"/>
    </row>
    <row r="513">
      <c r="B513" s="341"/>
      <c r="D513" s="341"/>
      <c r="G513" s="341"/>
    </row>
    <row r="514">
      <c r="B514" s="341"/>
      <c r="D514" s="341"/>
      <c r="G514" s="341"/>
    </row>
    <row r="515">
      <c r="B515" s="341"/>
      <c r="D515" s="341"/>
      <c r="G515" s="341"/>
    </row>
    <row r="516">
      <c r="B516" s="341"/>
      <c r="D516" s="341"/>
      <c r="G516" s="341"/>
    </row>
    <row r="517">
      <c r="B517" s="341"/>
      <c r="D517" s="341"/>
      <c r="G517" s="341"/>
    </row>
    <row r="518">
      <c r="B518" s="341"/>
      <c r="D518" s="341"/>
      <c r="G518" s="341"/>
    </row>
    <row r="519">
      <c r="B519" s="341"/>
      <c r="D519" s="341"/>
      <c r="G519" s="341"/>
    </row>
    <row r="520">
      <c r="B520" s="341"/>
      <c r="D520" s="341"/>
      <c r="G520" s="341"/>
    </row>
    <row r="521">
      <c r="B521" s="341"/>
      <c r="D521" s="341"/>
      <c r="G521" s="341"/>
    </row>
    <row r="522">
      <c r="B522" s="341"/>
      <c r="D522" s="341"/>
      <c r="G522" s="341"/>
    </row>
    <row r="523">
      <c r="B523" s="341"/>
      <c r="D523" s="341"/>
      <c r="G523" s="341"/>
    </row>
    <row r="524">
      <c r="B524" s="341"/>
      <c r="D524" s="341"/>
      <c r="G524" s="341"/>
    </row>
    <row r="525">
      <c r="B525" s="341"/>
      <c r="D525" s="341"/>
      <c r="G525" s="341"/>
    </row>
    <row r="526">
      <c r="B526" s="341"/>
      <c r="D526" s="341"/>
      <c r="G526" s="341"/>
    </row>
    <row r="527">
      <c r="B527" s="341"/>
      <c r="D527" s="341"/>
      <c r="G527" s="341"/>
    </row>
    <row r="528">
      <c r="B528" s="341"/>
      <c r="D528" s="341"/>
      <c r="G528" s="341"/>
    </row>
    <row r="529">
      <c r="B529" s="341"/>
      <c r="D529" s="341"/>
      <c r="G529" s="341"/>
    </row>
    <row r="530">
      <c r="B530" s="341"/>
      <c r="D530" s="341"/>
      <c r="G530" s="341"/>
    </row>
    <row r="531">
      <c r="B531" s="341"/>
      <c r="D531" s="341"/>
      <c r="G531" s="341"/>
    </row>
    <row r="532">
      <c r="B532" s="341"/>
      <c r="D532" s="341"/>
      <c r="G532" s="341"/>
    </row>
    <row r="533">
      <c r="B533" s="341"/>
      <c r="D533" s="341"/>
      <c r="G533" s="341"/>
    </row>
    <row r="534">
      <c r="B534" s="341"/>
      <c r="D534" s="341"/>
      <c r="G534" s="341"/>
    </row>
    <row r="535">
      <c r="B535" s="341"/>
      <c r="D535" s="341"/>
      <c r="G535" s="341"/>
    </row>
    <row r="536">
      <c r="B536" s="341"/>
      <c r="D536" s="341"/>
      <c r="G536" s="341"/>
    </row>
    <row r="537">
      <c r="B537" s="341"/>
      <c r="D537" s="341"/>
      <c r="G537" s="341"/>
    </row>
    <row r="538">
      <c r="B538" s="341"/>
      <c r="D538" s="341"/>
      <c r="G538" s="341"/>
    </row>
    <row r="539">
      <c r="B539" s="341"/>
      <c r="D539" s="341"/>
      <c r="G539" s="341"/>
    </row>
    <row r="540">
      <c r="B540" s="341"/>
      <c r="D540" s="341"/>
      <c r="G540" s="341"/>
    </row>
    <row r="541">
      <c r="B541" s="341"/>
      <c r="D541" s="341"/>
      <c r="G541" s="341"/>
    </row>
    <row r="542">
      <c r="B542" s="341"/>
      <c r="D542" s="341"/>
      <c r="G542" s="341"/>
    </row>
    <row r="543">
      <c r="B543" s="341"/>
      <c r="D543" s="341"/>
      <c r="G543" s="341"/>
    </row>
    <row r="544">
      <c r="B544" s="341"/>
      <c r="D544" s="341"/>
      <c r="G544" s="341"/>
    </row>
    <row r="545">
      <c r="B545" s="341"/>
      <c r="D545" s="341"/>
      <c r="G545" s="341"/>
    </row>
    <row r="546">
      <c r="B546" s="341"/>
      <c r="D546" s="341"/>
      <c r="G546" s="341"/>
    </row>
    <row r="547">
      <c r="B547" s="341"/>
      <c r="D547" s="341"/>
      <c r="G547" s="341"/>
    </row>
    <row r="548">
      <c r="B548" s="341"/>
      <c r="D548" s="341"/>
      <c r="G548" s="341"/>
    </row>
    <row r="549">
      <c r="B549" s="341"/>
      <c r="D549" s="341"/>
      <c r="G549" s="341"/>
    </row>
    <row r="550">
      <c r="B550" s="341"/>
      <c r="D550" s="341"/>
      <c r="G550" s="341"/>
    </row>
    <row r="551">
      <c r="B551" s="341"/>
      <c r="D551" s="341"/>
      <c r="G551" s="341"/>
    </row>
    <row r="552">
      <c r="B552" s="341"/>
      <c r="D552" s="341"/>
      <c r="G552" s="341"/>
    </row>
    <row r="553">
      <c r="B553" s="341"/>
      <c r="D553" s="341"/>
      <c r="G553" s="341"/>
    </row>
    <row r="554">
      <c r="B554" s="341"/>
      <c r="D554" s="341"/>
      <c r="G554" s="341"/>
    </row>
    <row r="555">
      <c r="B555" s="341"/>
      <c r="D555" s="341"/>
      <c r="G555" s="341"/>
    </row>
    <row r="556">
      <c r="B556" s="341"/>
      <c r="D556" s="341"/>
      <c r="G556" s="341"/>
    </row>
    <row r="557">
      <c r="B557" s="341"/>
      <c r="D557" s="341"/>
      <c r="G557" s="341"/>
    </row>
    <row r="558">
      <c r="B558" s="341"/>
      <c r="D558" s="341"/>
      <c r="G558" s="341"/>
    </row>
    <row r="559">
      <c r="B559" s="341"/>
      <c r="D559" s="341"/>
      <c r="G559" s="341"/>
    </row>
    <row r="560">
      <c r="B560" s="341"/>
      <c r="D560" s="341"/>
      <c r="G560" s="341"/>
    </row>
    <row r="561">
      <c r="B561" s="341"/>
      <c r="D561" s="341"/>
      <c r="G561" s="341"/>
    </row>
    <row r="562">
      <c r="B562" s="341"/>
      <c r="D562" s="341"/>
      <c r="G562" s="341"/>
    </row>
    <row r="563">
      <c r="B563" s="341"/>
      <c r="D563" s="341"/>
      <c r="G563" s="341"/>
    </row>
    <row r="564">
      <c r="B564" s="341"/>
      <c r="D564" s="341"/>
      <c r="G564" s="341"/>
    </row>
    <row r="565">
      <c r="B565" s="341"/>
      <c r="D565" s="341"/>
      <c r="G565" s="341"/>
    </row>
    <row r="566">
      <c r="B566" s="341"/>
      <c r="D566" s="341"/>
      <c r="G566" s="341"/>
    </row>
    <row r="567">
      <c r="B567" s="341"/>
      <c r="D567" s="341"/>
      <c r="G567" s="341"/>
    </row>
    <row r="568">
      <c r="B568" s="341"/>
      <c r="D568" s="341"/>
      <c r="G568" s="341"/>
    </row>
    <row r="569">
      <c r="B569" s="341"/>
      <c r="D569" s="341"/>
      <c r="G569" s="341"/>
    </row>
    <row r="570">
      <c r="B570" s="341"/>
      <c r="D570" s="341"/>
      <c r="G570" s="341"/>
    </row>
    <row r="571">
      <c r="B571" s="341"/>
      <c r="D571" s="341"/>
      <c r="G571" s="341"/>
    </row>
    <row r="572">
      <c r="B572" s="341"/>
      <c r="D572" s="341"/>
      <c r="G572" s="341"/>
    </row>
    <row r="573">
      <c r="B573" s="341"/>
      <c r="D573" s="341"/>
      <c r="G573" s="341"/>
    </row>
    <row r="574">
      <c r="B574" s="341"/>
      <c r="D574" s="341"/>
      <c r="G574" s="341"/>
    </row>
    <row r="575">
      <c r="B575" s="341"/>
      <c r="D575" s="341"/>
      <c r="G575" s="341"/>
    </row>
    <row r="576">
      <c r="B576" s="341"/>
      <c r="D576" s="341"/>
      <c r="G576" s="341"/>
    </row>
    <row r="577">
      <c r="B577" s="341"/>
      <c r="D577" s="341"/>
      <c r="G577" s="341"/>
    </row>
    <row r="578">
      <c r="B578" s="341"/>
      <c r="D578" s="341"/>
      <c r="G578" s="341"/>
    </row>
    <row r="579">
      <c r="B579" s="341"/>
      <c r="D579" s="341"/>
      <c r="G579" s="341"/>
    </row>
    <row r="580">
      <c r="B580" s="341"/>
      <c r="D580" s="341"/>
      <c r="G580" s="341"/>
    </row>
    <row r="581">
      <c r="B581" s="341"/>
      <c r="D581" s="341"/>
      <c r="G581" s="341"/>
    </row>
    <row r="582">
      <c r="B582" s="341"/>
      <c r="D582" s="341"/>
      <c r="G582" s="341"/>
    </row>
    <row r="583">
      <c r="B583" s="341"/>
      <c r="D583" s="341"/>
      <c r="G583" s="341"/>
    </row>
    <row r="584">
      <c r="B584" s="341"/>
      <c r="D584" s="341"/>
      <c r="G584" s="341"/>
    </row>
    <row r="585">
      <c r="B585" s="341"/>
      <c r="D585" s="341"/>
      <c r="G585" s="341"/>
    </row>
    <row r="586">
      <c r="B586" s="341"/>
      <c r="D586" s="341"/>
      <c r="G586" s="341"/>
    </row>
    <row r="587">
      <c r="B587" s="341"/>
      <c r="D587" s="341"/>
      <c r="G587" s="341"/>
    </row>
    <row r="588">
      <c r="B588" s="341"/>
      <c r="D588" s="341"/>
      <c r="G588" s="341"/>
    </row>
    <row r="589">
      <c r="B589" s="341"/>
      <c r="D589" s="341"/>
      <c r="G589" s="341"/>
    </row>
    <row r="590">
      <c r="B590" s="341"/>
      <c r="D590" s="341"/>
      <c r="G590" s="341"/>
    </row>
    <row r="591">
      <c r="B591" s="341"/>
      <c r="D591" s="341"/>
      <c r="G591" s="341"/>
    </row>
    <row r="592">
      <c r="B592" s="341"/>
      <c r="D592" s="341"/>
      <c r="G592" s="341"/>
    </row>
    <row r="593">
      <c r="B593" s="341"/>
      <c r="D593" s="341"/>
      <c r="G593" s="341"/>
    </row>
    <row r="594">
      <c r="B594" s="341"/>
      <c r="D594" s="341"/>
      <c r="G594" s="341"/>
    </row>
    <row r="595">
      <c r="B595" s="341"/>
      <c r="D595" s="341"/>
      <c r="G595" s="341"/>
    </row>
    <row r="596">
      <c r="B596" s="341"/>
      <c r="D596" s="341"/>
      <c r="G596" s="341"/>
    </row>
    <row r="597">
      <c r="B597" s="341"/>
      <c r="D597" s="341"/>
      <c r="G597" s="341"/>
    </row>
    <row r="598">
      <c r="B598" s="341"/>
      <c r="D598" s="341"/>
      <c r="G598" s="341"/>
    </row>
    <row r="599">
      <c r="B599" s="341"/>
      <c r="D599" s="341"/>
      <c r="G599" s="341"/>
    </row>
    <row r="600">
      <c r="B600" s="341"/>
      <c r="D600" s="341"/>
      <c r="G600" s="341"/>
    </row>
    <row r="601">
      <c r="B601" s="341"/>
      <c r="D601" s="341"/>
      <c r="G601" s="341"/>
    </row>
    <row r="602">
      <c r="B602" s="341"/>
      <c r="D602" s="341"/>
      <c r="G602" s="341"/>
    </row>
    <row r="603">
      <c r="B603" s="341"/>
      <c r="D603" s="341"/>
      <c r="G603" s="341"/>
    </row>
    <row r="604">
      <c r="B604" s="341"/>
      <c r="D604" s="341"/>
      <c r="G604" s="341"/>
    </row>
    <row r="605">
      <c r="B605" s="341"/>
      <c r="D605" s="341"/>
      <c r="G605" s="341"/>
    </row>
    <row r="606">
      <c r="B606" s="341"/>
      <c r="D606" s="341"/>
      <c r="G606" s="341"/>
    </row>
    <row r="607">
      <c r="B607" s="341"/>
      <c r="D607" s="341"/>
      <c r="G607" s="341"/>
    </row>
    <row r="608">
      <c r="B608" s="341"/>
      <c r="D608" s="341"/>
      <c r="G608" s="341"/>
    </row>
    <row r="609">
      <c r="B609" s="341"/>
      <c r="D609" s="341"/>
      <c r="G609" s="341"/>
    </row>
    <row r="610">
      <c r="B610" s="341"/>
      <c r="D610" s="341"/>
      <c r="G610" s="341"/>
    </row>
    <row r="611">
      <c r="B611" s="341"/>
      <c r="D611" s="341"/>
      <c r="G611" s="341"/>
    </row>
    <row r="612">
      <c r="B612" s="341"/>
      <c r="D612" s="341"/>
      <c r="G612" s="341"/>
    </row>
    <row r="613">
      <c r="B613" s="341"/>
      <c r="D613" s="341"/>
      <c r="G613" s="341"/>
    </row>
    <row r="614">
      <c r="B614" s="341"/>
      <c r="D614" s="341"/>
      <c r="G614" s="341"/>
    </row>
    <row r="615">
      <c r="B615" s="341"/>
      <c r="D615" s="341"/>
      <c r="G615" s="341"/>
    </row>
    <row r="616">
      <c r="B616" s="341"/>
      <c r="D616" s="341"/>
      <c r="G616" s="341"/>
    </row>
    <row r="617">
      <c r="B617" s="341"/>
      <c r="D617" s="341"/>
      <c r="G617" s="341"/>
    </row>
    <row r="618">
      <c r="B618" s="341"/>
      <c r="D618" s="341"/>
      <c r="G618" s="341"/>
    </row>
    <row r="619">
      <c r="B619" s="341"/>
      <c r="D619" s="341"/>
      <c r="G619" s="341"/>
    </row>
    <row r="620">
      <c r="B620" s="341"/>
      <c r="D620" s="341"/>
      <c r="G620" s="341"/>
    </row>
    <row r="621">
      <c r="B621" s="341"/>
      <c r="D621" s="341"/>
      <c r="G621" s="341"/>
    </row>
    <row r="622">
      <c r="B622" s="341"/>
      <c r="D622" s="341"/>
      <c r="G622" s="341"/>
    </row>
    <row r="623">
      <c r="B623" s="341"/>
      <c r="D623" s="341"/>
      <c r="G623" s="341"/>
    </row>
    <row r="624">
      <c r="B624" s="341"/>
      <c r="D624" s="341"/>
      <c r="G624" s="341"/>
    </row>
    <row r="625">
      <c r="B625" s="341"/>
      <c r="D625" s="341"/>
      <c r="G625" s="341"/>
    </row>
    <row r="626">
      <c r="B626" s="341"/>
      <c r="D626" s="341"/>
      <c r="G626" s="341"/>
    </row>
    <row r="627">
      <c r="B627" s="341"/>
      <c r="D627" s="341"/>
      <c r="G627" s="341"/>
    </row>
    <row r="628">
      <c r="B628" s="341"/>
      <c r="D628" s="341"/>
      <c r="G628" s="341"/>
    </row>
    <row r="629">
      <c r="B629" s="341"/>
      <c r="D629" s="341"/>
      <c r="G629" s="341"/>
    </row>
    <row r="630">
      <c r="B630" s="341"/>
      <c r="D630" s="341"/>
      <c r="G630" s="341"/>
    </row>
    <row r="631">
      <c r="B631" s="341"/>
      <c r="D631" s="341"/>
      <c r="G631" s="341"/>
    </row>
    <row r="632">
      <c r="B632" s="341"/>
      <c r="D632" s="341"/>
      <c r="G632" s="341"/>
    </row>
    <row r="633">
      <c r="B633" s="341"/>
      <c r="D633" s="341"/>
      <c r="G633" s="341"/>
    </row>
    <row r="634">
      <c r="B634" s="341"/>
      <c r="D634" s="341"/>
      <c r="G634" s="341"/>
    </row>
    <row r="635">
      <c r="B635" s="341"/>
      <c r="D635" s="341"/>
      <c r="G635" s="341"/>
    </row>
    <row r="636">
      <c r="B636" s="341"/>
      <c r="D636" s="341"/>
      <c r="G636" s="341"/>
    </row>
    <row r="637">
      <c r="B637" s="341"/>
      <c r="D637" s="341"/>
      <c r="G637" s="341"/>
    </row>
    <row r="638">
      <c r="B638" s="341"/>
      <c r="D638" s="341"/>
      <c r="G638" s="341"/>
    </row>
    <row r="639">
      <c r="B639" s="341"/>
      <c r="D639" s="341"/>
      <c r="G639" s="341"/>
    </row>
    <row r="640">
      <c r="B640" s="341"/>
      <c r="D640" s="341"/>
      <c r="G640" s="341"/>
    </row>
    <row r="641">
      <c r="B641" s="341"/>
      <c r="D641" s="341"/>
      <c r="G641" s="341"/>
    </row>
    <row r="642">
      <c r="B642" s="341"/>
      <c r="D642" s="341"/>
      <c r="G642" s="341"/>
    </row>
    <row r="643">
      <c r="B643" s="341"/>
      <c r="D643" s="341"/>
      <c r="G643" s="341"/>
    </row>
    <row r="644">
      <c r="B644" s="341"/>
      <c r="D644" s="341"/>
      <c r="G644" s="341"/>
    </row>
    <row r="645">
      <c r="B645" s="341"/>
      <c r="D645" s="341"/>
      <c r="G645" s="341"/>
    </row>
    <row r="646">
      <c r="B646" s="341"/>
      <c r="D646" s="341"/>
      <c r="G646" s="341"/>
    </row>
    <row r="647">
      <c r="B647" s="341"/>
      <c r="D647" s="341"/>
      <c r="G647" s="341"/>
    </row>
    <row r="648">
      <c r="B648" s="341"/>
      <c r="D648" s="341"/>
      <c r="G648" s="341"/>
    </row>
    <row r="649">
      <c r="B649" s="341"/>
      <c r="D649" s="341"/>
      <c r="G649" s="341"/>
    </row>
    <row r="650">
      <c r="B650" s="341"/>
      <c r="D650" s="341"/>
      <c r="G650" s="341"/>
    </row>
    <row r="651">
      <c r="B651" s="341"/>
      <c r="D651" s="341"/>
      <c r="G651" s="341"/>
    </row>
    <row r="652">
      <c r="B652" s="341"/>
      <c r="D652" s="341"/>
      <c r="G652" s="341"/>
    </row>
    <row r="653">
      <c r="B653" s="341"/>
      <c r="D653" s="341"/>
      <c r="G653" s="341"/>
    </row>
    <row r="654">
      <c r="B654" s="341"/>
      <c r="D654" s="341"/>
      <c r="G654" s="341"/>
    </row>
    <row r="655">
      <c r="B655" s="341"/>
      <c r="D655" s="341"/>
      <c r="G655" s="341"/>
    </row>
    <row r="656">
      <c r="B656" s="341"/>
      <c r="D656" s="341"/>
      <c r="G656" s="341"/>
    </row>
    <row r="657">
      <c r="B657" s="341"/>
      <c r="D657" s="341"/>
      <c r="G657" s="341"/>
    </row>
    <row r="658">
      <c r="B658" s="341"/>
      <c r="D658" s="341"/>
      <c r="G658" s="341"/>
    </row>
    <row r="659">
      <c r="B659" s="341"/>
      <c r="D659" s="341"/>
      <c r="G659" s="341"/>
    </row>
    <row r="660">
      <c r="B660" s="341"/>
      <c r="D660" s="341"/>
      <c r="G660" s="341"/>
    </row>
    <row r="661">
      <c r="B661" s="341"/>
      <c r="D661" s="341"/>
      <c r="G661" s="341"/>
    </row>
    <row r="662">
      <c r="B662" s="341"/>
      <c r="D662" s="341"/>
      <c r="G662" s="341"/>
    </row>
    <row r="663">
      <c r="B663" s="341"/>
      <c r="D663" s="341"/>
      <c r="G663" s="341"/>
    </row>
    <row r="664">
      <c r="B664" s="341"/>
      <c r="D664" s="341"/>
      <c r="G664" s="341"/>
    </row>
    <row r="665">
      <c r="B665" s="341"/>
      <c r="D665" s="341"/>
      <c r="G665" s="341"/>
    </row>
    <row r="666">
      <c r="B666" s="341"/>
      <c r="D666" s="341"/>
      <c r="G666" s="341"/>
    </row>
    <row r="667">
      <c r="B667" s="341"/>
      <c r="D667" s="341"/>
      <c r="G667" s="341"/>
    </row>
    <row r="668">
      <c r="B668" s="341"/>
      <c r="D668" s="341"/>
      <c r="G668" s="341"/>
    </row>
    <row r="669">
      <c r="B669" s="341"/>
      <c r="D669" s="341"/>
      <c r="G669" s="341"/>
    </row>
    <row r="670">
      <c r="B670" s="341"/>
      <c r="D670" s="341"/>
      <c r="G670" s="341"/>
    </row>
    <row r="671">
      <c r="B671" s="341"/>
      <c r="D671" s="341"/>
      <c r="G671" s="341"/>
    </row>
    <row r="672">
      <c r="B672" s="341"/>
      <c r="D672" s="341"/>
      <c r="G672" s="341"/>
    </row>
    <row r="673">
      <c r="B673" s="341"/>
      <c r="D673" s="341"/>
      <c r="G673" s="341"/>
    </row>
    <row r="674">
      <c r="B674" s="341"/>
      <c r="D674" s="341"/>
      <c r="G674" s="341"/>
    </row>
    <row r="675">
      <c r="B675" s="341"/>
      <c r="D675" s="341"/>
      <c r="G675" s="341"/>
    </row>
    <row r="676">
      <c r="B676" s="341"/>
      <c r="D676" s="341"/>
      <c r="G676" s="341"/>
    </row>
    <row r="677">
      <c r="B677" s="341"/>
      <c r="D677" s="341"/>
      <c r="G677" s="341"/>
    </row>
    <row r="678">
      <c r="B678" s="341"/>
      <c r="D678" s="341"/>
      <c r="G678" s="341"/>
    </row>
    <row r="679">
      <c r="B679" s="341"/>
      <c r="D679" s="341"/>
      <c r="G679" s="341"/>
    </row>
    <row r="680">
      <c r="B680" s="341"/>
      <c r="D680" s="341"/>
      <c r="G680" s="341"/>
    </row>
    <row r="681">
      <c r="B681" s="341"/>
      <c r="D681" s="341"/>
      <c r="G681" s="341"/>
    </row>
    <row r="682">
      <c r="B682" s="341"/>
      <c r="D682" s="341"/>
      <c r="G682" s="341"/>
    </row>
    <row r="683">
      <c r="B683" s="341"/>
      <c r="D683" s="341"/>
      <c r="G683" s="341"/>
    </row>
    <row r="684">
      <c r="B684" s="341"/>
      <c r="D684" s="341"/>
      <c r="G684" s="341"/>
    </row>
    <row r="685">
      <c r="B685" s="341"/>
      <c r="D685" s="341"/>
      <c r="G685" s="341"/>
    </row>
    <row r="686">
      <c r="B686" s="341"/>
      <c r="D686" s="341"/>
      <c r="G686" s="341"/>
    </row>
    <row r="687">
      <c r="B687" s="341"/>
      <c r="D687" s="341"/>
      <c r="G687" s="341"/>
    </row>
    <row r="688">
      <c r="B688" s="341"/>
      <c r="D688" s="341"/>
      <c r="G688" s="341"/>
    </row>
    <row r="689">
      <c r="B689" s="341"/>
      <c r="D689" s="341"/>
      <c r="G689" s="341"/>
    </row>
    <row r="690">
      <c r="B690" s="341"/>
      <c r="D690" s="341"/>
      <c r="G690" s="341"/>
    </row>
    <row r="691">
      <c r="B691" s="341"/>
      <c r="D691" s="341"/>
      <c r="G691" s="341"/>
    </row>
    <row r="692">
      <c r="B692" s="341"/>
      <c r="D692" s="341"/>
      <c r="G692" s="341"/>
    </row>
    <row r="693">
      <c r="B693" s="341"/>
      <c r="D693" s="341"/>
      <c r="G693" s="341"/>
    </row>
    <row r="694">
      <c r="B694" s="341"/>
      <c r="D694" s="341"/>
      <c r="G694" s="341"/>
    </row>
    <row r="695">
      <c r="B695" s="341"/>
      <c r="D695" s="341"/>
      <c r="G695" s="341"/>
    </row>
    <row r="696">
      <c r="B696" s="341"/>
      <c r="D696" s="341"/>
      <c r="G696" s="341"/>
    </row>
    <row r="697">
      <c r="B697" s="341"/>
      <c r="D697" s="341"/>
      <c r="G697" s="341"/>
    </row>
    <row r="698">
      <c r="B698" s="341"/>
      <c r="D698" s="341"/>
      <c r="G698" s="341"/>
    </row>
    <row r="699">
      <c r="B699" s="341"/>
      <c r="D699" s="341"/>
      <c r="G699" s="341"/>
    </row>
    <row r="700">
      <c r="B700" s="341"/>
      <c r="D700" s="341"/>
      <c r="G700" s="341"/>
    </row>
    <row r="701">
      <c r="B701" s="341"/>
      <c r="D701" s="341"/>
      <c r="G701" s="341"/>
    </row>
    <row r="702">
      <c r="B702" s="341"/>
      <c r="D702" s="341"/>
      <c r="G702" s="341"/>
    </row>
    <row r="703">
      <c r="B703" s="341"/>
      <c r="D703" s="341"/>
      <c r="G703" s="341"/>
    </row>
    <row r="704">
      <c r="B704" s="341"/>
      <c r="D704" s="341"/>
      <c r="G704" s="341"/>
    </row>
    <row r="705">
      <c r="B705" s="341"/>
      <c r="D705" s="341"/>
      <c r="G705" s="341"/>
    </row>
    <row r="706">
      <c r="B706" s="341"/>
      <c r="D706" s="341"/>
      <c r="G706" s="341"/>
    </row>
    <row r="707">
      <c r="B707" s="341"/>
      <c r="D707" s="341"/>
      <c r="G707" s="341"/>
    </row>
    <row r="708">
      <c r="B708" s="341"/>
      <c r="D708" s="341"/>
      <c r="G708" s="341"/>
    </row>
    <row r="709">
      <c r="B709" s="341"/>
      <c r="D709" s="341"/>
      <c r="G709" s="341"/>
    </row>
    <row r="710">
      <c r="B710" s="341"/>
      <c r="D710" s="341"/>
      <c r="G710" s="341"/>
    </row>
    <row r="711">
      <c r="B711" s="341"/>
      <c r="D711" s="341"/>
      <c r="G711" s="341"/>
    </row>
    <row r="712">
      <c r="B712" s="341"/>
      <c r="D712" s="341"/>
      <c r="G712" s="341"/>
    </row>
    <row r="713">
      <c r="B713" s="341"/>
      <c r="D713" s="341"/>
      <c r="G713" s="341"/>
    </row>
    <row r="714">
      <c r="B714" s="341"/>
      <c r="D714" s="341"/>
      <c r="G714" s="341"/>
    </row>
    <row r="715">
      <c r="B715" s="341"/>
      <c r="D715" s="341"/>
      <c r="G715" s="341"/>
    </row>
    <row r="716">
      <c r="B716" s="341"/>
      <c r="D716" s="341"/>
      <c r="G716" s="341"/>
    </row>
    <row r="717">
      <c r="B717" s="341"/>
      <c r="D717" s="341"/>
      <c r="G717" s="341"/>
    </row>
    <row r="718">
      <c r="B718" s="341"/>
      <c r="D718" s="341"/>
      <c r="G718" s="341"/>
    </row>
    <row r="719">
      <c r="B719" s="341"/>
      <c r="D719" s="341"/>
      <c r="G719" s="341"/>
    </row>
    <row r="720">
      <c r="B720" s="341"/>
      <c r="D720" s="341"/>
      <c r="G720" s="341"/>
    </row>
    <row r="721">
      <c r="B721" s="341"/>
      <c r="D721" s="341"/>
      <c r="G721" s="341"/>
    </row>
    <row r="722">
      <c r="B722" s="341"/>
      <c r="D722" s="341"/>
      <c r="G722" s="341"/>
    </row>
    <row r="723">
      <c r="B723" s="341"/>
      <c r="D723" s="341"/>
      <c r="G723" s="341"/>
    </row>
    <row r="724">
      <c r="B724" s="341"/>
      <c r="D724" s="341"/>
      <c r="G724" s="341"/>
    </row>
    <row r="725">
      <c r="B725" s="341"/>
      <c r="D725" s="341"/>
      <c r="G725" s="341"/>
    </row>
    <row r="726">
      <c r="B726" s="341"/>
      <c r="D726" s="341"/>
      <c r="G726" s="341"/>
    </row>
    <row r="727">
      <c r="B727" s="341"/>
      <c r="D727" s="341"/>
      <c r="G727" s="341"/>
    </row>
    <row r="728">
      <c r="B728" s="341"/>
      <c r="D728" s="341"/>
      <c r="G728" s="341"/>
    </row>
    <row r="729">
      <c r="B729" s="341"/>
      <c r="D729" s="341"/>
      <c r="G729" s="341"/>
    </row>
    <row r="730">
      <c r="B730" s="341"/>
      <c r="D730" s="341"/>
      <c r="G730" s="341"/>
    </row>
    <row r="731">
      <c r="B731" s="341"/>
      <c r="D731" s="341"/>
      <c r="G731" s="341"/>
    </row>
    <row r="732">
      <c r="B732" s="341"/>
      <c r="D732" s="341"/>
      <c r="G732" s="341"/>
    </row>
    <row r="733">
      <c r="B733" s="341"/>
      <c r="D733" s="341"/>
      <c r="G733" s="341"/>
    </row>
    <row r="734">
      <c r="B734" s="341"/>
      <c r="D734" s="341"/>
      <c r="G734" s="341"/>
    </row>
    <row r="735">
      <c r="B735" s="341"/>
      <c r="D735" s="341"/>
      <c r="G735" s="341"/>
    </row>
    <row r="736">
      <c r="B736" s="341"/>
      <c r="D736" s="341"/>
      <c r="G736" s="341"/>
    </row>
    <row r="737">
      <c r="B737" s="341"/>
      <c r="D737" s="341"/>
      <c r="G737" s="341"/>
    </row>
    <row r="738">
      <c r="B738" s="341"/>
      <c r="D738" s="341"/>
      <c r="G738" s="341"/>
    </row>
    <row r="739">
      <c r="B739" s="341"/>
      <c r="D739" s="341"/>
      <c r="G739" s="341"/>
    </row>
    <row r="740">
      <c r="B740" s="341"/>
      <c r="D740" s="341"/>
      <c r="G740" s="341"/>
    </row>
    <row r="741">
      <c r="B741" s="341"/>
      <c r="D741" s="341"/>
      <c r="G741" s="341"/>
    </row>
    <row r="742">
      <c r="B742" s="341"/>
      <c r="D742" s="341"/>
      <c r="G742" s="341"/>
    </row>
    <row r="743">
      <c r="B743" s="341"/>
      <c r="D743" s="341"/>
      <c r="G743" s="341"/>
    </row>
    <row r="744">
      <c r="B744" s="341"/>
      <c r="D744" s="341"/>
      <c r="G744" s="341"/>
    </row>
    <row r="745">
      <c r="B745" s="341"/>
      <c r="D745" s="341"/>
      <c r="G745" s="341"/>
    </row>
    <row r="746">
      <c r="B746" s="341"/>
      <c r="D746" s="341"/>
      <c r="G746" s="341"/>
    </row>
    <row r="747">
      <c r="B747" s="341"/>
      <c r="D747" s="341"/>
      <c r="G747" s="341"/>
    </row>
    <row r="748">
      <c r="B748" s="341"/>
      <c r="D748" s="341"/>
      <c r="G748" s="341"/>
    </row>
    <row r="749">
      <c r="B749" s="341"/>
      <c r="D749" s="341"/>
      <c r="G749" s="341"/>
    </row>
    <row r="750">
      <c r="B750" s="341"/>
      <c r="D750" s="341"/>
      <c r="G750" s="341"/>
    </row>
    <row r="751">
      <c r="B751" s="341"/>
      <c r="D751" s="341"/>
      <c r="G751" s="341"/>
    </row>
    <row r="752">
      <c r="B752" s="341"/>
      <c r="D752" s="341"/>
      <c r="G752" s="341"/>
    </row>
    <row r="753">
      <c r="B753" s="341"/>
      <c r="D753" s="341"/>
      <c r="G753" s="341"/>
    </row>
    <row r="754">
      <c r="B754" s="341"/>
      <c r="D754" s="341"/>
      <c r="G754" s="341"/>
    </row>
    <row r="755">
      <c r="B755" s="341"/>
      <c r="D755" s="341"/>
      <c r="G755" s="341"/>
    </row>
    <row r="756">
      <c r="B756" s="341"/>
      <c r="D756" s="341"/>
      <c r="G756" s="341"/>
    </row>
    <row r="757">
      <c r="B757" s="341"/>
      <c r="D757" s="341"/>
      <c r="G757" s="341"/>
    </row>
    <row r="758">
      <c r="B758" s="341"/>
      <c r="D758" s="341"/>
      <c r="G758" s="341"/>
    </row>
    <row r="759">
      <c r="B759" s="341"/>
      <c r="D759" s="341"/>
      <c r="G759" s="341"/>
    </row>
    <row r="760">
      <c r="B760" s="341"/>
      <c r="D760" s="341"/>
      <c r="G760" s="341"/>
    </row>
    <row r="761">
      <c r="B761" s="341"/>
      <c r="D761" s="341"/>
      <c r="G761" s="341"/>
    </row>
    <row r="762">
      <c r="B762" s="341"/>
      <c r="D762" s="341"/>
      <c r="G762" s="341"/>
    </row>
    <row r="763">
      <c r="B763" s="341"/>
      <c r="D763" s="341"/>
      <c r="G763" s="341"/>
    </row>
    <row r="764">
      <c r="B764" s="341"/>
      <c r="D764" s="341"/>
      <c r="G764" s="341"/>
    </row>
    <row r="765">
      <c r="B765" s="341"/>
      <c r="D765" s="341"/>
      <c r="G765" s="341"/>
    </row>
    <row r="766">
      <c r="B766" s="341"/>
      <c r="D766" s="341"/>
      <c r="G766" s="341"/>
    </row>
    <row r="767">
      <c r="B767" s="341"/>
      <c r="D767" s="341"/>
      <c r="G767" s="341"/>
    </row>
    <row r="768">
      <c r="B768" s="341"/>
      <c r="D768" s="341"/>
      <c r="G768" s="341"/>
    </row>
    <row r="769">
      <c r="B769" s="341"/>
      <c r="D769" s="341"/>
      <c r="G769" s="341"/>
    </row>
    <row r="770">
      <c r="B770" s="341"/>
      <c r="D770" s="341"/>
      <c r="G770" s="341"/>
    </row>
    <row r="771">
      <c r="B771" s="341"/>
      <c r="D771" s="341"/>
      <c r="G771" s="341"/>
    </row>
    <row r="772">
      <c r="B772" s="341"/>
      <c r="D772" s="341"/>
      <c r="G772" s="341"/>
    </row>
    <row r="773">
      <c r="B773" s="341"/>
      <c r="D773" s="341"/>
      <c r="G773" s="341"/>
    </row>
    <row r="774">
      <c r="B774" s="341"/>
      <c r="D774" s="341"/>
      <c r="G774" s="341"/>
    </row>
    <row r="775">
      <c r="B775" s="341"/>
      <c r="D775" s="341"/>
      <c r="G775" s="341"/>
    </row>
    <row r="776">
      <c r="B776" s="341"/>
      <c r="D776" s="341"/>
      <c r="G776" s="341"/>
    </row>
    <row r="777">
      <c r="B777" s="341"/>
      <c r="D777" s="341"/>
      <c r="G777" s="341"/>
    </row>
    <row r="778">
      <c r="B778" s="341"/>
      <c r="D778" s="341"/>
      <c r="G778" s="341"/>
    </row>
    <row r="779">
      <c r="B779" s="341"/>
      <c r="D779" s="341"/>
      <c r="G779" s="341"/>
    </row>
    <row r="780">
      <c r="B780" s="341"/>
      <c r="D780" s="341"/>
      <c r="G780" s="341"/>
    </row>
    <row r="781">
      <c r="B781" s="341"/>
      <c r="D781" s="341"/>
      <c r="G781" s="341"/>
    </row>
    <row r="782">
      <c r="B782" s="341"/>
      <c r="D782" s="341"/>
      <c r="G782" s="341"/>
    </row>
    <row r="783">
      <c r="B783" s="341"/>
      <c r="D783" s="341"/>
      <c r="G783" s="341"/>
    </row>
    <row r="784">
      <c r="B784" s="341"/>
      <c r="D784" s="341"/>
      <c r="G784" s="341"/>
    </row>
    <row r="785">
      <c r="B785" s="341"/>
      <c r="D785" s="341"/>
      <c r="G785" s="341"/>
    </row>
    <row r="786">
      <c r="B786" s="341"/>
      <c r="D786" s="341"/>
      <c r="G786" s="341"/>
    </row>
    <row r="787">
      <c r="B787" s="341"/>
      <c r="D787" s="341"/>
      <c r="G787" s="341"/>
    </row>
    <row r="788">
      <c r="B788" s="341"/>
      <c r="D788" s="341"/>
      <c r="G788" s="341"/>
    </row>
    <row r="789">
      <c r="B789" s="341"/>
      <c r="D789" s="341"/>
      <c r="G789" s="341"/>
    </row>
    <row r="790">
      <c r="B790" s="341"/>
      <c r="D790" s="341"/>
      <c r="G790" s="341"/>
    </row>
    <row r="791">
      <c r="B791" s="341"/>
      <c r="D791" s="341"/>
      <c r="G791" s="341"/>
    </row>
    <row r="792">
      <c r="B792" s="341"/>
      <c r="D792" s="341"/>
      <c r="G792" s="341"/>
    </row>
    <row r="793">
      <c r="B793" s="341"/>
      <c r="D793" s="341"/>
      <c r="G793" s="341"/>
    </row>
    <row r="794">
      <c r="B794" s="341"/>
      <c r="D794" s="341"/>
      <c r="G794" s="341"/>
    </row>
    <row r="795">
      <c r="B795" s="341"/>
      <c r="D795" s="341"/>
      <c r="G795" s="341"/>
    </row>
    <row r="796">
      <c r="B796" s="341"/>
      <c r="D796" s="341"/>
      <c r="G796" s="341"/>
    </row>
    <row r="797">
      <c r="B797" s="341"/>
      <c r="D797" s="341"/>
      <c r="G797" s="341"/>
    </row>
    <row r="798">
      <c r="B798" s="341"/>
      <c r="D798" s="341"/>
      <c r="G798" s="341"/>
    </row>
    <row r="799">
      <c r="B799" s="341"/>
      <c r="D799" s="341"/>
      <c r="G799" s="341"/>
    </row>
    <row r="800">
      <c r="B800" s="341"/>
      <c r="D800" s="341"/>
      <c r="G800" s="341"/>
    </row>
    <row r="801">
      <c r="B801" s="341"/>
      <c r="D801" s="341"/>
      <c r="G801" s="341"/>
    </row>
    <row r="802">
      <c r="B802" s="341"/>
      <c r="D802" s="341"/>
      <c r="G802" s="341"/>
    </row>
    <row r="803">
      <c r="B803" s="341"/>
      <c r="D803" s="341"/>
      <c r="G803" s="341"/>
    </row>
    <row r="804">
      <c r="B804" s="341"/>
      <c r="D804" s="341"/>
      <c r="G804" s="341"/>
    </row>
    <row r="805">
      <c r="B805" s="341"/>
      <c r="D805" s="341"/>
      <c r="G805" s="341"/>
    </row>
    <row r="806">
      <c r="B806" s="341"/>
      <c r="D806" s="341"/>
      <c r="G806" s="341"/>
    </row>
    <row r="807">
      <c r="B807" s="341"/>
      <c r="D807" s="341"/>
      <c r="G807" s="341"/>
    </row>
    <row r="808">
      <c r="B808" s="341"/>
      <c r="D808" s="341"/>
      <c r="G808" s="341"/>
    </row>
    <row r="809">
      <c r="B809" s="341"/>
      <c r="D809" s="341"/>
      <c r="G809" s="341"/>
    </row>
    <row r="810">
      <c r="B810" s="341"/>
      <c r="D810" s="341"/>
      <c r="G810" s="341"/>
    </row>
    <row r="811">
      <c r="B811" s="341"/>
      <c r="D811" s="341"/>
      <c r="G811" s="341"/>
    </row>
    <row r="812">
      <c r="B812" s="341"/>
      <c r="D812" s="341"/>
      <c r="G812" s="341"/>
    </row>
    <row r="813">
      <c r="B813" s="341"/>
      <c r="D813" s="341"/>
      <c r="G813" s="341"/>
    </row>
    <row r="814">
      <c r="B814" s="341"/>
      <c r="D814" s="341"/>
      <c r="G814" s="341"/>
    </row>
    <row r="815">
      <c r="B815" s="341"/>
      <c r="D815" s="341"/>
      <c r="G815" s="341"/>
    </row>
    <row r="816">
      <c r="B816" s="341"/>
      <c r="D816" s="341"/>
      <c r="G816" s="341"/>
    </row>
    <row r="817">
      <c r="B817" s="341"/>
      <c r="D817" s="341"/>
      <c r="G817" s="341"/>
    </row>
    <row r="818">
      <c r="B818" s="341"/>
      <c r="D818" s="341"/>
      <c r="G818" s="341"/>
    </row>
    <row r="819">
      <c r="B819" s="341"/>
      <c r="D819" s="341"/>
      <c r="G819" s="341"/>
    </row>
    <row r="820">
      <c r="B820" s="341"/>
      <c r="D820" s="341"/>
      <c r="G820" s="341"/>
    </row>
    <row r="821">
      <c r="B821" s="341"/>
      <c r="D821" s="341"/>
      <c r="G821" s="341"/>
    </row>
    <row r="822">
      <c r="B822" s="341"/>
      <c r="D822" s="341"/>
      <c r="G822" s="341"/>
    </row>
    <row r="823">
      <c r="B823" s="341"/>
      <c r="D823" s="341"/>
      <c r="G823" s="341"/>
    </row>
    <row r="824">
      <c r="B824" s="341"/>
      <c r="D824" s="341"/>
      <c r="G824" s="341"/>
    </row>
    <row r="825">
      <c r="B825" s="341"/>
      <c r="D825" s="341"/>
      <c r="G825" s="341"/>
    </row>
    <row r="826">
      <c r="B826" s="341"/>
      <c r="D826" s="341"/>
      <c r="G826" s="341"/>
    </row>
    <row r="827">
      <c r="B827" s="341"/>
      <c r="D827" s="341"/>
      <c r="G827" s="341"/>
    </row>
    <row r="828">
      <c r="B828" s="341"/>
      <c r="D828" s="341"/>
      <c r="G828" s="341"/>
    </row>
    <row r="829">
      <c r="B829" s="341"/>
      <c r="D829" s="341"/>
      <c r="G829" s="341"/>
    </row>
    <row r="830">
      <c r="B830" s="341"/>
      <c r="D830" s="341"/>
      <c r="G830" s="341"/>
    </row>
    <row r="831">
      <c r="B831" s="341"/>
      <c r="D831" s="341"/>
      <c r="G831" s="341"/>
    </row>
    <row r="832">
      <c r="B832" s="341"/>
      <c r="D832" s="341"/>
      <c r="G832" s="341"/>
    </row>
    <row r="833">
      <c r="B833" s="341"/>
      <c r="D833" s="341"/>
      <c r="G833" s="341"/>
    </row>
    <row r="834">
      <c r="B834" s="341"/>
      <c r="D834" s="341"/>
      <c r="G834" s="341"/>
    </row>
    <row r="835">
      <c r="B835" s="341"/>
      <c r="D835" s="341"/>
      <c r="G835" s="341"/>
    </row>
    <row r="836">
      <c r="B836" s="341"/>
      <c r="D836" s="341"/>
      <c r="G836" s="341"/>
    </row>
    <row r="837">
      <c r="B837" s="341"/>
      <c r="D837" s="341"/>
      <c r="G837" s="341"/>
    </row>
    <row r="838">
      <c r="B838" s="341"/>
      <c r="D838" s="341"/>
      <c r="G838" s="341"/>
    </row>
    <row r="839">
      <c r="B839" s="341"/>
      <c r="D839" s="341"/>
      <c r="G839" s="341"/>
    </row>
    <row r="840">
      <c r="B840" s="341"/>
      <c r="D840" s="341"/>
      <c r="G840" s="341"/>
    </row>
    <row r="841">
      <c r="B841" s="341"/>
      <c r="D841" s="341"/>
      <c r="G841" s="341"/>
    </row>
    <row r="842">
      <c r="B842" s="341"/>
      <c r="D842" s="341"/>
      <c r="G842" s="341"/>
    </row>
    <row r="843">
      <c r="B843" s="341"/>
      <c r="D843" s="341"/>
      <c r="G843" s="341"/>
    </row>
    <row r="844">
      <c r="B844" s="341"/>
      <c r="D844" s="341"/>
      <c r="G844" s="341"/>
    </row>
    <row r="845">
      <c r="B845" s="341"/>
      <c r="D845" s="341"/>
      <c r="G845" s="341"/>
    </row>
    <row r="846">
      <c r="B846" s="341"/>
      <c r="D846" s="341"/>
      <c r="G846" s="341"/>
    </row>
    <row r="847">
      <c r="B847" s="341"/>
      <c r="D847" s="341"/>
      <c r="G847" s="341"/>
    </row>
    <row r="848">
      <c r="B848" s="341"/>
      <c r="D848" s="341"/>
      <c r="G848" s="341"/>
    </row>
    <row r="849">
      <c r="B849" s="341"/>
      <c r="D849" s="341"/>
      <c r="G849" s="341"/>
    </row>
    <row r="850">
      <c r="B850" s="341"/>
      <c r="D850" s="341"/>
      <c r="G850" s="341"/>
    </row>
    <row r="851">
      <c r="B851" s="341"/>
      <c r="D851" s="341"/>
      <c r="G851" s="341"/>
    </row>
    <row r="852">
      <c r="B852" s="341"/>
      <c r="D852" s="341"/>
      <c r="G852" s="341"/>
    </row>
    <row r="853">
      <c r="B853" s="341"/>
      <c r="D853" s="341"/>
      <c r="G853" s="341"/>
    </row>
    <row r="854">
      <c r="B854" s="341"/>
      <c r="D854" s="341"/>
      <c r="G854" s="341"/>
    </row>
    <row r="855">
      <c r="B855" s="341"/>
      <c r="D855" s="341"/>
      <c r="G855" s="341"/>
    </row>
    <row r="856">
      <c r="B856" s="341"/>
      <c r="D856" s="341"/>
      <c r="G856" s="341"/>
    </row>
    <row r="857">
      <c r="B857" s="341"/>
      <c r="D857" s="341"/>
      <c r="G857" s="341"/>
    </row>
    <row r="858">
      <c r="B858" s="341"/>
      <c r="D858" s="341"/>
      <c r="G858" s="341"/>
    </row>
    <row r="859">
      <c r="B859" s="341"/>
      <c r="D859" s="341"/>
      <c r="G859" s="341"/>
    </row>
    <row r="860">
      <c r="B860" s="341"/>
      <c r="D860" s="341"/>
      <c r="G860" s="341"/>
    </row>
    <row r="861">
      <c r="B861" s="341"/>
      <c r="D861" s="341"/>
      <c r="G861" s="341"/>
    </row>
    <row r="862">
      <c r="B862" s="341"/>
      <c r="D862" s="341"/>
      <c r="G862" s="341"/>
    </row>
    <row r="863">
      <c r="B863" s="341"/>
      <c r="D863" s="341"/>
      <c r="G863" s="341"/>
    </row>
    <row r="864">
      <c r="B864" s="341"/>
      <c r="D864" s="341"/>
      <c r="G864" s="341"/>
    </row>
    <row r="865">
      <c r="B865" s="341"/>
      <c r="D865" s="341"/>
      <c r="G865" s="341"/>
    </row>
    <row r="866">
      <c r="B866" s="341"/>
      <c r="D866" s="341"/>
      <c r="G866" s="341"/>
    </row>
    <row r="867">
      <c r="B867" s="341"/>
      <c r="D867" s="341"/>
      <c r="G867" s="341"/>
    </row>
    <row r="868">
      <c r="B868" s="341"/>
      <c r="D868" s="341"/>
      <c r="G868" s="341"/>
    </row>
    <row r="869">
      <c r="B869" s="341"/>
      <c r="D869" s="341"/>
      <c r="G869" s="341"/>
    </row>
    <row r="870">
      <c r="B870" s="341"/>
      <c r="D870" s="341"/>
      <c r="G870" s="341"/>
    </row>
    <row r="871">
      <c r="B871" s="341"/>
      <c r="D871" s="341"/>
      <c r="G871" s="341"/>
    </row>
    <row r="872">
      <c r="B872" s="341"/>
      <c r="D872" s="341"/>
      <c r="G872" s="341"/>
    </row>
    <row r="873">
      <c r="B873" s="341"/>
      <c r="D873" s="341"/>
      <c r="G873" s="341"/>
    </row>
    <row r="874">
      <c r="B874" s="341"/>
      <c r="D874" s="341"/>
      <c r="G874" s="341"/>
    </row>
    <row r="875">
      <c r="B875" s="341"/>
      <c r="D875" s="341"/>
      <c r="G875" s="341"/>
    </row>
    <row r="876">
      <c r="B876" s="341"/>
      <c r="D876" s="341"/>
      <c r="G876" s="341"/>
    </row>
    <row r="877">
      <c r="B877" s="341"/>
      <c r="D877" s="341"/>
      <c r="G877" s="341"/>
    </row>
    <row r="878">
      <c r="B878" s="341"/>
      <c r="D878" s="341"/>
      <c r="G878" s="341"/>
    </row>
    <row r="879">
      <c r="B879" s="341"/>
      <c r="D879" s="341"/>
      <c r="G879" s="341"/>
    </row>
    <row r="880">
      <c r="B880" s="341"/>
      <c r="D880" s="341"/>
      <c r="G880" s="341"/>
    </row>
    <row r="881">
      <c r="B881" s="341"/>
      <c r="D881" s="341"/>
      <c r="G881" s="341"/>
    </row>
    <row r="882">
      <c r="B882" s="341"/>
      <c r="D882" s="341"/>
      <c r="G882" s="341"/>
    </row>
    <row r="883">
      <c r="B883" s="341"/>
      <c r="D883" s="341"/>
      <c r="G883" s="341"/>
    </row>
    <row r="884">
      <c r="B884" s="341"/>
      <c r="D884" s="341"/>
      <c r="G884" s="341"/>
    </row>
    <row r="885">
      <c r="B885" s="341"/>
      <c r="D885" s="341"/>
      <c r="G885" s="341"/>
    </row>
    <row r="886">
      <c r="B886" s="341"/>
      <c r="D886" s="341"/>
      <c r="G886" s="341"/>
    </row>
    <row r="887">
      <c r="B887" s="341"/>
      <c r="D887" s="341"/>
      <c r="G887" s="341"/>
    </row>
    <row r="888">
      <c r="B888" s="341"/>
      <c r="D888" s="341"/>
      <c r="G888" s="341"/>
    </row>
    <row r="889">
      <c r="B889" s="341"/>
      <c r="D889" s="341"/>
      <c r="G889" s="341"/>
    </row>
    <row r="890">
      <c r="B890" s="341"/>
      <c r="D890" s="341"/>
      <c r="G890" s="341"/>
    </row>
    <row r="891">
      <c r="B891" s="341"/>
      <c r="D891" s="341"/>
      <c r="G891" s="341"/>
    </row>
    <row r="892">
      <c r="B892" s="341"/>
      <c r="D892" s="341"/>
      <c r="G892" s="341"/>
    </row>
    <row r="893">
      <c r="B893" s="341"/>
      <c r="D893" s="341"/>
      <c r="G893" s="341"/>
    </row>
    <row r="894">
      <c r="B894" s="341"/>
      <c r="D894" s="341"/>
      <c r="G894" s="341"/>
    </row>
    <row r="895">
      <c r="B895" s="341"/>
      <c r="D895" s="341"/>
      <c r="G895" s="341"/>
    </row>
    <row r="896">
      <c r="B896" s="341"/>
      <c r="D896" s="341"/>
      <c r="G896" s="341"/>
    </row>
    <row r="897">
      <c r="B897" s="341"/>
      <c r="D897" s="341"/>
      <c r="G897" s="341"/>
    </row>
    <row r="898">
      <c r="B898" s="341"/>
      <c r="D898" s="341"/>
      <c r="G898" s="341"/>
    </row>
    <row r="899">
      <c r="B899" s="341"/>
      <c r="D899" s="341"/>
      <c r="G899" s="341"/>
    </row>
    <row r="900">
      <c r="B900" s="341"/>
      <c r="D900" s="341"/>
      <c r="G900" s="341"/>
    </row>
    <row r="901">
      <c r="B901" s="341"/>
      <c r="D901" s="341"/>
      <c r="G901" s="341"/>
    </row>
    <row r="902">
      <c r="B902" s="341"/>
      <c r="D902" s="341"/>
      <c r="G902" s="341"/>
    </row>
    <row r="903">
      <c r="B903" s="341"/>
      <c r="D903" s="341"/>
      <c r="G903" s="341"/>
    </row>
    <row r="904">
      <c r="B904" s="341"/>
      <c r="D904" s="341"/>
      <c r="G904" s="341"/>
    </row>
    <row r="905">
      <c r="B905" s="341"/>
      <c r="D905" s="341"/>
      <c r="G905" s="341"/>
    </row>
    <row r="906">
      <c r="B906" s="341"/>
      <c r="D906" s="341"/>
      <c r="G906" s="341"/>
    </row>
    <row r="907">
      <c r="B907" s="341"/>
      <c r="D907" s="341"/>
      <c r="G907" s="341"/>
    </row>
    <row r="908">
      <c r="B908" s="341"/>
      <c r="D908" s="341"/>
      <c r="G908" s="341"/>
    </row>
    <row r="909">
      <c r="B909" s="341"/>
      <c r="D909" s="341"/>
      <c r="G909" s="341"/>
    </row>
    <row r="910">
      <c r="B910" s="341"/>
      <c r="D910" s="341"/>
      <c r="G910" s="341"/>
    </row>
    <row r="911">
      <c r="B911" s="341"/>
      <c r="D911" s="341"/>
      <c r="G911" s="341"/>
    </row>
    <row r="912">
      <c r="B912" s="341"/>
      <c r="D912" s="341"/>
      <c r="G912" s="341"/>
    </row>
    <row r="913">
      <c r="B913" s="341"/>
      <c r="D913" s="341"/>
      <c r="G913" s="341"/>
    </row>
    <row r="914">
      <c r="B914" s="341"/>
      <c r="D914" s="341"/>
      <c r="G914" s="341"/>
    </row>
    <row r="915">
      <c r="B915" s="341"/>
      <c r="D915" s="341"/>
      <c r="G915" s="341"/>
    </row>
    <row r="916">
      <c r="B916" s="341"/>
      <c r="D916" s="341"/>
      <c r="G916" s="341"/>
    </row>
    <row r="917">
      <c r="B917" s="341"/>
      <c r="D917" s="341"/>
      <c r="G917" s="341"/>
    </row>
    <row r="918">
      <c r="B918" s="341"/>
      <c r="D918" s="341"/>
      <c r="G918" s="341"/>
    </row>
    <row r="919">
      <c r="B919" s="341"/>
      <c r="D919" s="341"/>
      <c r="G919" s="341"/>
    </row>
    <row r="920">
      <c r="B920" s="341"/>
      <c r="D920" s="341"/>
      <c r="G920" s="341"/>
    </row>
    <row r="921">
      <c r="B921" s="341"/>
      <c r="D921" s="341"/>
      <c r="G921" s="341"/>
    </row>
    <row r="922">
      <c r="B922" s="341"/>
      <c r="D922" s="341"/>
      <c r="G922" s="341"/>
    </row>
    <row r="923">
      <c r="B923" s="341"/>
      <c r="D923" s="341"/>
      <c r="G923" s="341"/>
    </row>
    <row r="924">
      <c r="B924" s="341"/>
      <c r="D924" s="341"/>
      <c r="G924" s="341"/>
    </row>
    <row r="925">
      <c r="B925" s="341"/>
      <c r="D925" s="341"/>
      <c r="G925" s="341"/>
    </row>
    <row r="926">
      <c r="B926" s="341"/>
      <c r="D926" s="341"/>
      <c r="G926" s="341"/>
    </row>
    <row r="927">
      <c r="B927" s="341"/>
      <c r="D927" s="341"/>
      <c r="G927" s="341"/>
    </row>
    <row r="928">
      <c r="B928" s="341"/>
      <c r="D928" s="341"/>
      <c r="G928" s="341"/>
    </row>
    <row r="929">
      <c r="B929" s="341"/>
      <c r="D929" s="341"/>
      <c r="G929" s="341"/>
    </row>
    <row r="930">
      <c r="B930" s="341"/>
      <c r="D930" s="341"/>
      <c r="G930" s="341"/>
    </row>
    <row r="931">
      <c r="B931" s="341"/>
      <c r="D931" s="341"/>
      <c r="G931" s="341"/>
    </row>
    <row r="932">
      <c r="B932" s="341"/>
      <c r="D932" s="341"/>
      <c r="G932" s="341"/>
    </row>
    <row r="933">
      <c r="B933" s="341"/>
      <c r="D933" s="341"/>
      <c r="G933" s="341"/>
    </row>
    <row r="934">
      <c r="B934" s="341"/>
      <c r="D934" s="341"/>
      <c r="G934" s="341"/>
    </row>
    <row r="935">
      <c r="B935" s="341"/>
      <c r="D935" s="341"/>
      <c r="G935" s="341"/>
    </row>
    <row r="936">
      <c r="B936" s="341"/>
      <c r="D936" s="341"/>
      <c r="G936" s="341"/>
    </row>
    <row r="937">
      <c r="B937" s="341"/>
      <c r="D937" s="341"/>
      <c r="G937" s="341"/>
    </row>
    <row r="938">
      <c r="B938" s="341"/>
      <c r="D938" s="341"/>
      <c r="G938" s="341"/>
    </row>
    <row r="939">
      <c r="B939" s="341"/>
      <c r="D939" s="341"/>
      <c r="G939" s="341"/>
    </row>
    <row r="940">
      <c r="B940" s="341"/>
      <c r="D940" s="341"/>
      <c r="G940" s="341"/>
    </row>
    <row r="941">
      <c r="B941" s="341"/>
      <c r="D941" s="341"/>
      <c r="G941" s="341"/>
    </row>
    <row r="942">
      <c r="B942" s="341"/>
      <c r="D942" s="341"/>
      <c r="G942" s="341"/>
    </row>
    <row r="943">
      <c r="B943" s="341"/>
      <c r="D943" s="341"/>
      <c r="G943" s="341"/>
    </row>
    <row r="944">
      <c r="B944" s="341"/>
      <c r="D944" s="341"/>
      <c r="G944" s="341"/>
    </row>
    <row r="945">
      <c r="B945" s="341"/>
      <c r="D945" s="341"/>
      <c r="G945" s="341"/>
    </row>
    <row r="946">
      <c r="B946" s="341"/>
      <c r="D946" s="341"/>
      <c r="G946" s="341"/>
    </row>
    <row r="947">
      <c r="B947" s="341"/>
      <c r="D947" s="341"/>
      <c r="G947" s="341"/>
    </row>
    <row r="948">
      <c r="B948" s="341"/>
      <c r="D948" s="341"/>
      <c r="G948" s="341"/>
    </row>
    <row r="949">
      <c r="B949" s="341"/>
      <c r="D949" s="341"/>
      <c r="G949" s="341"/>
    </row>
    <row r="950">
      <c r="B950" s="341"/>
      <c r="D950" s="341"/>
      <c r="G950" s="341"/>
    </row>
    <row r="951">
      <c r="B951" s="341"/>
      <c r="D951" s="341"/>
      <c r="G951" s="341"/>
    </row>
    <row r="952">
      <c r="B952" s="341"/>
      <c r="D952" s="341"/>
      <c r="G952" s="341"/>
    </row>
    <row r="953">
      <c r="B953" s="341"/>
      <c r="D953" s="341"/>
      <c r="G953" s="341"/>
    </row>
    <row r="954">
      <c r="B954" s="341"/>
      <c r="D954" s="341"/>
      <c r="G954" s="341"/>
    </row>
    <row r="955">
      <c r="B955" s="341"/>
      <c r="D955" s="341"/>
      <c r="G955" s="341"/>
    </row>
    <row r="956">
      <c r="B956" s="341"/>
      <c r="D956" s="341"/>
      <c r="G956" s="341"/>
    </row>
    <row r="957">
      <c r="B957" s="341"/>
      <c r="D957" s="341"/>
      <c r="G957" s="341"/>
    </row>
    <row r="958">
      <c r="B958" s="341"/>
      <c r="D958" s="341"/>
      <c r="G958" s="341"/>
    </row>
    <row r="959">
      <c r="B959" s="341"/>
      <c r="D959" s="341"/>
      <c r="G959" s="341"/>
    </row>
    <row r="960">
      <c r="B960" s="341"/>
      <c r="D960" s="341"/>
      <c r="G960" s="341"/>
    </row>
    <row r="961">
      <c r="B961" s="341"/>
      <c r="D961" s="341"/>
      <c r="G961" s="341"/>
    </row>
    <row r="962">
      <c r="B962" s="341"/>
      <c r="D962" s="341"/>
      <c r="G962" s="341"/>
    </row>
    <row r="963">
      <c r="B963" s="341"/>
      <c r="D963" s="341"/>
      <c r="G963" s="341"/>
    </row>
    <row r="964">
      <c r="B964" s="341"/>
      <c r="D964" s="341"/>
      <c r="G964" s="341"/>
    </row>
    <row r="965">
      <c r="B965" s="341"/>
      <c r="D965" s="341"/>
      <c r="G965" s="341"/>
    </row>
    <row r="966">
      <c r="B966" s="341"/>
      <c r="D966" s="341"/>
      <c r="G966" s="341"/>
    </row>
    <row r="967">
      <c r="B967" s="341"/>
      <c r="D967" s="341"/>
      <c r="G967" s="341"/>
    </row>
    <row r="968">
      <c r="B968" s="341"/>
      <c r="D968" s="341"/>
      <c r="G968" s="341"/>
    </row>
    <row r="969">
      <c r="B969" s="341"/>
      <c r="D969" s="341"/>
      <c r="G969" s="341"/>
    </row>
    <row r="970">
      <c r="B970" s="341"/>
      <c r="D970" s="341"/>
      <c r="G970" s="341"/>
    </row>
    <row r="971">
      <c r="B971" s="341"/>
      <c r="D971" s="341"/>
      <c r="G971" s="341"/>
    </row>
    <row r="972">
      <c r="B972" s="341"/>
      <c r="D972" s="341"/>
      <c r="G972" s="341"/>
    </row>
    <row r="973">
      <c r="B973" s="341"/>
      <c r="D973" s="341"/>
      <c r="G973" s="341"/>
    </row>
    <row r="974">
      <c r="B974" s="341"/>
      <c r="D974" s="341"/>
      <c r="G974" s="341"/>
    </row>
    <row r="975">
      <c r="B975" s="341"/>
      <c r="D975" s="341"/>
      <c r="G975" s="341"/>
    </row>
    <row r="976">
      <c r="B976" s="341"/>
      <c r="D976" s="341"/>
      <c r="G976" s="341"/>
    </row>
    <row r="977">
      <c r="B977" s="341"/>
      <c r="D977" s="341"/>
      <c r="G977" s="341"/>
    </row>
    <row r="978">
      <c r="B978" s="341"/>
      <c r="D978" s="341"/>
      <c r="G978" s="341"/>
    </row>
    <row r="979">
      <c r="B979" s="341"/>
      <c r="D979" s="341"/>
      <c r="G979" s="341"/>
    </row>
    <row r="980">
      <c r="B980" s="341"/>
      <c r="D980" s="341"/>
      <c r="G980" s="341"/>
    </row>
    <row r="981">
      <c r="B981" s="341"/>
      <c r="D981" s="341"/>
      <c r="G981" s="341"/>
    </row>
    <row r="982">
      <c r="B982" s="341"/>
      <c r="D982" s="341"/>
      <c r="G982" s="341"/>
    </row>
    <row r="983">
      <c r="B983" s="341"/>
      <c r="D983" s="341"/>
      <c r="G983" s="341"/>
    </row>
    <row r="984">
      <c r="B984" s="341"/>
      <c r="D984" s="341"/>
      <c r="G984" s="341"/>
    </row>
    <row r="985">
      <c r="B985" s="341"/>
      <c r="D985" s="341"/>
      <c r="G985" s="341"/>
    </row>
    <row r="986">
      <c r="B986" s="341"/>
      <c r="D986" s="341"/>
      <c r="G986" s="341"/>
    </row>
    <row r="987">
      <c r="B987" s="341"/>
      <c r="D987" s="341"/>
      <c r="G987" s="341"/>
    </row>
    <row r="988">
      <c r="B988" s="341"/>
      <c r="D988" s="341"/>
      <c r="G988" s="341"/>
    </row>
    <row r="989">
      <c r="B989" s="341"/>
      <c r="D989" s="341"/>
      <c r="G989" s="341"/>
    </row>
    <row r="990">
      <c r="B990" s="341"/>
      <c r="D990" s="341"/>
      <c r="G990" s="341"/>
    </row>
    <row r="991">
      <c r="B991" s="341"/>
      <c r="D991" s="341"/>
      <c r="G991" s="341"/>
    </row>
    <row r="992">
      <c r="B992" s="341"/>
      <c r="D992" s="341"/>
      <c r="G992" s="341"/>
    </row>
    <row r="993">
      <c r="B993" s="341"/>
      <c r="D993" s="341"/>
      <c r="G993" s="341"/>
    </row>
    <row r="994">
      <c r="B994" s="341"/>
      <c r="D994" s="341"/>
      <c r="G994" s="341"/>
    </row>
    <row r="995">
      <c r="B995" s="341"/>
      <c r="D995" s="341"/>
      <c r="G995" s="341"/>
    </row>
    <row r="996">
      <c r="B996" s="341"/>
      <c r="D996" s="341"/>
      <c r="G996" s="341"/>
    </row>
    <row r="997">
      <c r="B997" s="341"/>
      <c r="D997" s="341"/>
      <c r="G997" s="341"/>
    </row>
    <row r="998">
      <c r="B998" s="341"/>
      <c r="D998" s="341"/>
      <c r="G998" s="341"/>
    </row>
    <row r="999">
      <c r="B999" s="341"/>
      <c r="D999" s="341"/>
      <c r="G999" s="341"/>
    </row>
    <row r="1000">
      <c r="B1000" s="341"/>
      <c r="D1000" s="341"/>
      <c r="G1000" s="341"/>
    </row>
    <row r="1001">
      <c r="B1001" s="341"/>
      <c r="D1001" s="341"/>
      <c r="G1001" s="341"/>
    </row>
    <row r="1002">
      <c r="B1002" s="341"/>
      <c r="D1002" s="341"/>
      <c r="G1002" s="341"/>
    </row>
  </sheetData>
  <mergeCells count="4">
    <mergeCell ref="A1:D1"/>
    <mergeCell ref="F1:G1"/>
    <mergeCell ref="I1:J1"/>
    <mergeCell ref="A18:B1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1372</v>
      </c>
    </row>
    <row r="3">
      <c r="B3" s="432" t="s">
        <v>1373</v>
      </c>
    </row>
  </sheetData>
  <hyperlinks>
    <hyperlink r:id="rId1" ref="B3"/>
  </hyperlinks>
  <drawing r:id="rId2"/>
</worksheet>
</file>