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WN PONCHA\Desktop\"/>
    </mc:Choice>
  </mc:AlternateContent>
  <xr:revisionPtr revIDLastSave="0" documentId="8_{1BBA872D-5F48-4555-BF62-76AAEE47589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rofit_and_loss_statement_templ" sheetId="1" r:id="rId1"/>
    <sheet name="Revenue Projection Estima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2" l="1"/>
  <c r="C19" i="2"/>
  <c r="B21" i="2" s="1"/>
  <c r="A12" i="2"/>
  <c r="A8" i="2"/>
  <c r="A9" i="2" s="1"/>
  <c r="A10" i="2" s="1"/>
  <c r="C18" i="1"/>
  <c r="D18" i="1"/>
  <c r="E18" i="1"/>
  <c r="F18" i="1"/>
  <c r="B18" i="1"/>
  <c r="B9" i="1"/>
  <c r="B19" i="1" s="1"/>
  <c r="B22" i="1" s="1"/>
  <c r="B24" i="1" s="1"/>
  <c r="F4" i="1"/>
  <c r="F9" i="1" s="1"/>
  <c r="E4" i="1"/>
  <c r="E9" i="1" s="1"/>
  <c r="D4" i="1"/>
  <c r="D9" i="1" s="1"/>
  <c r="C4" i="1"/>
  <c r="C9" i="1" s="1"/>
  <c r="F19" i="1" l="1"/>
  <c r="E19" i="1"/>
  <c r="D19" i="1"/>
  <c r="C19" i="1"/>
  <c r="C22" i="1" l="1"/>
  <c r="C24" i="1" s="1"/>
  <c r="D22" i="1"/>
  <c r="D24" i="1" s="1"/>
  <c r="E22" i="1"/>
  <c r="E24" i="1" s="1"/>
  <c r="F22" i="1"/>
  <c r="F24" i="1" s="1"/>
</calcChain>
</file>

<file path=xl/sharedStrings.xml><?xml version="1.0" encoding="utf-8"?>
<sst xmlns="http://schemas.openxmlformats.org/spreadsheetml/2006/main" count="63" uniqueCount="49">
  <si>
    <t>Revenue</t>
  </si>
  <si>
    <t>Cost of Goods Sold</t>
  </si>
  <si>
    <t>Gross Profit</t>
  </si>
  <si>
    <t>Operating Expenses</t>
  </si>
  <si>
    <t>Operating Income</t>
  </si>
  <si>
    <t>Taxes</t>
  </si>
  <si>
    <t>Net Income</t>
  </si>
  <si>
    <t>Salaries and Wages</t>
  </si>
  <si>
    <t>Income Tax Expense</t>
  </si>
  <si>
    <t>Rent</t>
  </si>
  <si>
    <t>Utilities</t>
  </si>
  <si>
    <t>Total Operating Expenses</t>
  </si>
  <si>
    <t>Year Ended 2024-2025 and Future Projections</t>
  </si>
  <si>
    <t>price range</t>
  </si>
  <si>
    <t>$5-80$</t>
  </si>
  <si>
    <t>products</t>
  </si>
  <si>
    <t>$</t>
  </si>
  <si>
    <t>Start up costs</t>
  </si>
  <si>
    <t>Profit and Loss statement for Trashformation</t>
  </si>
  <si>
    <t>sales growth rate</t>
  </si>
  <si>
    <t>Website and Software Maintainance</t>
  </si>
  <si>
    <t>Marketing Expenses</t>
  </si>
  <si>
    <t>Population of Canada</t>
  </si>
  <si>
    <t>population</t>
  </si>
  <si>
    <t>% of people who recycle</t>
  </si>
  <si>
    <t>Assuming 8% of these people ^ decide to download trashformation</t>
  </si>
  <si>
    <t>Weighted average of each transaction=</t>
  </si>
  <si>
    <t>Revenue figures for 2025</t>
  </si>
  <si>
    <t>(million)</t>
  </si>
  <si>
    <t>no. of individuals who recycle and use a smartphone</t>
  </si>
  <si>
    <t>population that recycles</t>
  </si>
  <si>
    <t>Assuming 25% pay for orders and use the app frquently</t>
  </si>
  <si>
    <t>Avg Transaction Price (Revenue per customer)</t>
  </si>
  <si>
    <t>orders on the app</t>
  </si>
  <si>
    <t>based on no of downloads, we have these many</t>
  </si>
  <si>
    <t xml:space="preserve">Hence, total revenue is </t>
  </si>
  <si>
    <t>$ CAD</t>
  </si>
  <si>
    <t>38 million</t>
  </si>
  <si>
    <t>Assuming 5.50% annual revenue increase</t>
  </si>
  <si>
    <t>MARKET SIZING</t>
  </si>
  <si>
    <t>ASSUMPTIONS FOR COSTS ACROSS YEARS</t>
  </si>
  <si>
    <t>$250 INCREASE PER YEAR</t>
  </si>
  <si>
    <t>$3000 INCREASE PER YEAR</t>
  </si>
  <si>
    <t>$500 INCREASE PER YEAR</t>
  </si>
  <si>
    <t>$50 INCREASE PER YEAR</t>
  </si>
  <si>
    <t>REDUCE TO ZERO AFTER SECOND YEAR</t>
  </si>
  <si>
    <t>GRADUALLY REDUCE AS OUR USER BASE INCREASES</t>
  </si>
  <si>
    <t>IT IS BASED ON THE CONSTANT 10% TAX RATE ASSUMED</t>
  </si>
  <si>
    <t>Here are the costs associated with scaling our app idea.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</si>
</sst>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[$CAD]\ #,##0.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7" fontId="0" fillId="0" borderId="0" xfId="0" applyNumberFormat="1"/>
    <xf numFmtId="10" fontId="0" fillId="0" borderId="0" xfId="0" applyNumberFormat="1"/>
    <xf numFmtId="0" fontId="16" fillId="0" borderId="0" xfId="0" applyFont="1"/>
    <xf numFmtId="164" fontId="0" fillId="0" borderId="0" xfId="1" applyNumberFormat="1" applyFont="1"/>
    <xf numFmtId="0" fontId="0" fillId="0" borderId="0" xfId="0" applyFont="1"/>
    <xf numFmtId="0" fontId="18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30480</xdr:colOff>
      <xdr:row>0</xdr:row>
      <xdr:rowOff>0</xdr:rowOff>
    </xdr:from>
    <xdr:to>
      <xdr:col>8</xdr:col>
      <xdr:colOff>299465</xdr:colOff>
      <xdr:row>7</xdr:row>
      <xdr:rowOff>3074</xdr:rowOff>
    </xdr:to>
    <xdr:pic>
      <xdr:nvPicPr>
        <xdr:cNvPr id="2" name="Picture 1" descr="A cartoon trash can with arms and hands&#10;&#10;Description automatically generated">
          <a:extLst>
            <a:ext uri="{FF2B5EF4-FFF2-40B4-BE49-F238E27FC236}">
              <a16:creationId xmlns:a16="http://schemas.microsoft.com/office/drawing/2014/main" id="{1946F9E7-7752-66D5-3970-F53DE7055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9300" y="0"/>
          <a:ext cx="1488185" cy="12832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A29" sqref="A29"/>
    </sheetView>
  </sheetViews>
  <sheetFormatPr defaultRowHeight="14.4" x14ac:dyDescent="0.3"/>
  <cols>
    <col min="1" max="1" width="38.109375" bestFit="1" customWidth="1"/>
    <col min="2" max="6" width="13.109375" bestFit="1" customWidth="1"/>
    <col min="11" max="11" width="10" bestFit="1" customWidth="1"/>
  </cols>
  <sheetData>
    <row r="1" spans="1:12" x14ac:dyDescent="0.3">
      <c r="A1" t="s">
        <v>18</v>
      </c>
      <c r="B1" t="s">
        <v>12</v>
      </c>
    </row>
    <row r="3" spans="1:12" x14ac:dyDescent="0.3">
      <c r="B3" s="3">
        <v>2025</v>
      </c>
      <c r="C3" s="3">
        <v>2026</v>
      </c>
      <c r="D3" s="3">
        <v>2027</v>
      </c>
      <c r="E3" s="3">
        <v>2028</v>
      </c>
      <c r="F3" s="3">
        <v>2029</v>
      </c>
      <c r="K3" t="s">
        <v>19</v>
      </c>
      <c r="L3" s="2">
        <v>5.5E-2</v>
      </c>
    </row>
    <row r="4" spans="1:12" x14ac:dyDescent="0.3">
      <c r="A4" s="3" t="s">
        <v>0</v>
      </c>
      <c r="B4" s="4">
        <v>79200</v>
      </c>
      <c r="C4" s="4">
        <f>B4*(1+L3)</f>
        <v>83556</v>
      </c>
      <c r="D4" s="4">
        <f>B4*(1+L3)^2</f>
        <v>88151.58</v>
      </c>
      <c r="E4" s="4">
        <f>B4*(1+L3)^3</f>
        <v>92999.916899999982</v>
      </c>
      <c r="F4" s="4">
        <f>B4*(1+L3)^4</f>
        <v>98114.912329499988</v>
      </c>
    </row>
    <row r="5" spans="1:12" x14ac:dyDescent="0.3">
      <c r="B5" s="4"/>
      <c r="C5" s="4"/>
      <c r="D5" s="4"/>
      <c r="E5" s="4"/>
      <c r="F5" s="4"/>
    </row>
    <row r="6" spans="1:12" x14ac:dyDescent="0.3">
      <c r="A6" s="3" t="s">
        <v>1</v>
      </c>
      <c r="B6" s="4"/>
      <c r="C6" s="4"/>
      <c r="D6" s="4"/>
      <c r="E6" s="4"/>
      <c r="F6" s="4"/>
    </row>
    <row r="7" spans="1:12" x14ac:dyDescent="0.3">
      <c r="A7" t="s">
        <v>20</v>
      </c>
      <c r="B7" s="4">
        <v>4000</v>
      </c>
      <c r="C7" s="4">
        <v>4250</v>
      </c>
      <c r="D7" s="4">
        <v>4500</v>
      </c>
      <c r="E7" s="4">
        <v>4750</v>
      </c>
      <c r="F7" s="4">
        <v>5000</v>
      </c>
    </row>
    <row r="8" spans="1:12" x14ac:dyDescent="0.3">
      <c r="B8" s="4"/>
      <c r="C8" s="4"/>
      <c r="D8" s="4"/>
      <c r="E8" s="4"/>
      <c r="F8" s="4"/>
    </row>
    <row r="9" spans="1:12" ht="15.6" customHeight="1" x14ac:dyDescent="0.3">
      <c r="A9" t="s">
        <v>2</v>
      </c>
      <c r="B9" s="4">
        <f>B4-B7</f>
        <v>75200</v>
      </c>
      <c r="C9" s="4">
        <f>C4-C7</f>
        <v>79306</v>
      </c>
      <c r="D9" s="4">
        <f>D4-D7</f>
        <v>83651.58</v>
      </c>
      <c r="E9" s="4">
        <f>E4-E7</f>
        <v>88249.916899999982</v>
      </c>
      <c r="F9" s="4">
        <f>F4-F7</f>
        <v>93114.912329499988</v>
      </c>
    </row>
    <row r="10" spans="1:12" x14ac:dyDescent="0.3">
      <c r="B10" s="4"/>
      <c r="C10" s="4"/>
      <c r="D10" s="4"/>
      <c r="E10" s="4"/>
      <c r="F10" s="4"/>
    </row>
    <row r="11" spans="1:12" x14ac:dyDescent="0.3">
      <c r="A11" s="3" t="s">
        <v>3</v>
      </c>
      <c r="B11" s="4"/>
      <c r="C11" s="4"/>
      <c r="D11" s="4"/>
      <c r="E11" s="4"/>
      <c r="F11" s="4"/>
    </row>
    <row r="12" spans="1:12" x14ac:dyDescent="0.3">
      <c r="A12" t="s">
        <v>7</v>
      </c>
      <c r="B12" s="4">
        <v>30000</v>
      </c>
      <c r="C12" s="4">
        <v>33000</v>
      </c>
      <c r="D12" s="4">
        <v>36000</v>
      </c>
      <c r="E12" s="4">
        <v>39000</v>
      </c>
      <c r="F12" s="4">
        <v>42000</v>
      </c>
    </row>
    <row r="13" spans="1:12" x14ac:dyDescent="0.3">
      <c r="A13" t="s">
        <v>9</v>
      </c>
      <c r="B13" s="4">
        <v>12000</v>
      </c>
      <c r="C13" s="4">
        <v>12500</v>
      </c>
      <c r="D13" s="4">
        <v>13000</v>
      </c>
      <c r="E13" s="4">
        <v>13500</v>
      </c>
      <c r="F13" s="4">
        <v>14000</v>
      </c>
    </row>
    <row r="14" spans="1:12" x14ac:dyDescent="0.3">
      <c r="A14" t="s">
        <v>10</v>
      </c>
      <c r="B14" s="4">
        <v>1000</v>
      </c>
      <c r="C14" s="4">
        <v>1050</v>
      </c>
      <c r="D14" s="4">
        <v>1100</v>
      </c>
      <c r="E14" s="4">
        <v>1150</v>
      </c>
      <c r="F14" s="4">
        <v>1200</v>
      </c>
    </row>
    <row r="15" spans="1:12" x14ac:dyDescent="0.3">
      <c r="A15" t="s">
        <v>17</v>
      </c>
      <c r="B15" s="4">
        <v>8500</v>
      </c>
      <c r="C15" s="4">
        <v>0</v>
      </c>
      <c r="D15" s="4">
        <v>0</v>
      </c>
      <c r="E15" s="4">
        <v>0</v>
      </c>
      <c r="F15" s="4">
        <v>0</v>
      </c>
    </row>
    <row r="16" spans="1:12" x14ac:dyDescent="0.3">
      <c r="A16" t="s">
        <v>21</v>
      </c>
      <c r="B16" s="4">
        <v>10000</v>
      </c>
      <c r="C16" s="4">
        <v>9000</v>
      </c>
      <c r="D16" s="4">
        <v>5000</v>
      </c>
      <c r="E16" s="4">
        <v>3000</v>
      </c>
      <c r="F16" s="4">
        <v>2000</v>
      </c>
    </row>
    <row r="17" spans="1:6" x14ac:dyDescent="0.3">
      <c r="B17" s="4"/>
      <c r="C17" s="4"/>
      <c r="D17" s="4"/>
      <c r="E17" s="4"/>
      <c r="F17" s="4"/>
    </row>
    <row r="18" spans="1:6" x14ac:dyDescent="0.3">
      <c r="A18" t="s">
        <v>11</v>
      </c>
      <c r="B18" s="4">
        <f>SUM(B12:B16)</f>
        <v>61500</v>
      </c>
      <c r="C18" s="4">
        <f>SUM(C12:C16)</f>
        <v>55550</v>
      </c>
      <c r="D18" s="4">
        <f>SUM(D12:D16)</f>
        <v>55100</v>
      </c>
      <c r="E18" s="4">
        <f>SUM(E12:E16)</f>
        <v>56650</v>
      </c>
      <c r="F18" s="4">
        <f>SUM(F12:F16)</f>
        <v>59200</v>
      </c>
    </row>
    <row r="19" spans="1:6" x14ac:dyDescent="0.3">
      <c r="A19" t="s">
        <v>4</v>
      </c>
      <c r="B19" s="4">
        <f>B9-B18</f>
        <v>13700</v>
      </c>
      <c r="C19" s="4">
        <f>C9-C18</f>
        <v>23756</v>
      </c>
      <c r="D19" s="4">
        <f>D9-D18</f>
        <v>28551.58</v>
      </c>
      <c r="E19" s="4">
        <f>E9-E18</f>
        <v>31599.916899999982</v>
      </c>
      <c r="F19" s="4">
        <f>F9-F18</f>
        <v>33914.912329499988</v>
      </c>
    </row>
    <row r="20" spans="1:6" x14ac:dyDescent="0.3">
      <c r="B20" s="4"/>
      <c r="C20" s="4"/>
      <c r="D20" s="4"/>
      <c r="E20" s="4"/>
      <c r="F20" s="4"/>
    </row>
    <row r="21" spans="1:6" x14ac:dyDescent="0.3">
      <c r="A21" s="3" t="s">
        <v>5</v>
      </c>
      <c r="B21" s="4"/>
      <c r="C21" s="4"/>
      <c r="D21" s="4"/>
      <c r="E21" s="4"/>
      <c r="F21" s="4"/>
    </row>
    <row r="22" spans="1:6" x14ac:dyDescent="0.3">
      <c r="A22" t="s">
        <v>8</v>
      </c>
      <c r="B22" s="4">
        <f>B19*0.1</f>
        <v>1370</v>
      </c>
      <c r="C22" s="4">
        <f>C19*0.1</f>
        <v>2375.6</v>
      </c>
      <c r="D22" s="4">
        <f>D19*0.1</f>
        <v>2855.1580000000004</v>
      </c>
      <c r="E22" s="4">
        <f>E19*0.1</f>
        <v>3159.9916899999985</v>
      </c>
      <c r="F22" s="4">
        <f>F19*0.1</f>
        <v>3391.4912329499989</v>
      </c>
    </row>
    <row r="23" spans="1:6" x14ac:dyDescent="0.3">
      <c r="B23" s="4"/>
      <c r="C23" s="4"/>
      <c r="D23" s="4"/>
      <c r="E23" s="4"/>
      <c r="F23" s="4"/>
    </row>
    <row r="24" spans="1:6" x14ac:dyDescent="0.3">
      <c r="A24" t="s">
        <v>6</v>
      </c>
      <c r="B24" s="4">
        <f>B19-B22</f>
        <v>12330</v>
      </c>
      <c r="C24" s="4">
        <f>C19-C22</f>
        <v>21380.400000000001</v>
      </c>
      <c r="D24" s="4">
        <f>D19-D22</f>
        <v>25696.422000000002</v>
      </c>
      <c r="E24" s="4">
        <f>E19-E22</f>
        <v>28439.925209999983</v>
      </c>
      <c r="F24" s="4">
        <f>F19-F22</f>
        <v>30523.421096549988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zoomScale="86" workbookViewId="0">
      <selection activeCell="B24" sqref="B24"/>
    </sheetView>
  </sheetViews>
  <sheetFormatPr defaultRowHeight="14.4" x14ac:dyDescent="0.3"/>
  <cols>
    <col min="1" max="1" width="35.5546875" customWidth="1"/>
    <col min="2" max="2" width="54.6640625" bestFit="1" customWidth="1"/>
    <col min="8" max="8" width="31.44140625" bestFit="1" customWidth="1"/>
    <col min="10" max="10" width="10" bestFit="1" customWidth="1"/>
  </cols>
  <sheetData>
    <row r="1" spans="1:3" x14ac:dyDescent="0.3">
      <c r="A1" s="5" t="s">
        <v>39</v>
      </c>
    </row>
    <row r="2" spans="1:3" x14ac:dyDescent="0.3">
      <c r="A2" t="s">
        <v>22</v>
      </c>
      <c r="B2" t="s">
        <v>37</v>
      </c>
    </row>
    <row r="4" spans="1:3" x14ac:dyDescent="0.3">
      <c r="A4" t="s">
        <v>38</v>
      </c>
    </row>
    <row r="6" spans="1:3" x14ac:dyDescent="0.3">
      <c r="A6">
        <v>38</v>
      </c>
      <c r="B6" t="s">
        <v>23</v>
      </c>
      <c r="C6" t="s">
        <v>28</v>
      </c>
    </row>
    <row r="7" spans="1:3" x14ac:dyDescent="0.3">
      <c r="A7">
        <v>0.75</v>
      </c>
      <c r="B7" t="s">
        <v>24</v>
      </c>
    </row>
    <row r="8" spans="1:3" x14ac:dyDescent="0.3">
      <c r="A8">
        <f>A7*A6</f>
        <v>28.5</v>
      </c>
      <c r="B8" t="s">
        <v>30</v>
      </c>
      <c r="C8" t="s">
        <v>28</v>
      </c>
    </row>
    <row r="9" spans="1:3" x14ac:dyDescent="0.3">
      <c r="A9">
        <f>0.75*A8</f>
        <v>21.375</v>
      </c>
      <c r="B9" t="s">
        <v>29</v>
      </c>
      <c r="C9" t="s">
        <v>28</v>
      </c>
    </row>
    <row r="10" spans="1:3" x14ac:dyDescent="0.3">
      <c r="A10">
        <f>0.08*A9</f>
        <v>1.71</v>
      </c>
      <c r="B10" t="s">
        <v>25</v>
      </c>
      <c r="C10" t="s">
        <v>28</v>
      </c>
    </row>
    <row r="11" spans="1:3" x14ac:dyDescent="0.3">
      <c r="A11">
        <v>7200</v>
      </c>
      <c r="B11" t="s">
        <v>34</v>
      </c>
      <c r="C11" t="s">
        <v>33</v>
      </c>
    </row>
    <row r="12" spans="1:3" x14ac:dyDescent="0.3">
      <c r="A12">
        <f>25/100*1.71</f>
        <v>0.42749999999999999</v>
      </c>
      <c r="B12" t="s">
        <v>31</v>
      </c>
    </row>
    <row r="13" spans="1:3" x14ac:dyDescent="0.3">
      <c r="A13">
        <v>11</v>
      </c>
      <c r="B13" t="s">
        <v>32</v>
      </c>
      <c r="C13" t="s">
        <v>36</v>
      </c>
    </row>
    <row r="15" spans="1:3" x14ac:dyDescent="0.3">
      <c r="A15" t="s">
        <v>35</v>
      </c>
      <c r="B15">
        <f>A13*A11</f>
        <v>79200</v>
      </c>
      <c r="C15" t="s">
        <v>36</v>
      </c>
    </row>
    <row r="17" spans="1:4" x14ac:dyDescent="0.3">
      <c r="B17" t="s">
        <v>15</v>
      </c>
      <c r="C17" t="s">
        <v>13</v>
      </c>
      <c r="D17" s="1" t="s">
        <v>14</v>
      </c>
    </row>
    <row r="18" spans="1:4" x14ac:dyDescent="0.3">
      <c r="B18">
        <v>7200</v>
      </c>
    </row>
    <row r="19" spans="1:4" x14ac:dyDescent="0.3">
      <c r="A19" t="s">
        <v>26</v>
      </c>
      <c r="B19" t="s">
        <v>16</v>
      </c>
      <c r="C19">
        <f>0.85*5+0.15*45</f>
        <v>11</v>
      </c>
    </row>
    <row r="21" spans="1:4" x14ac:dyDescent="0.3">
      <c r="A21" t="s">
        <v>27</v>
      </c>
      <c r="B21">
        <f>C19*B18</f>
        <v>79200</v>
      </c>
      <c r="C21" t="s">
        <v>36</v>
      </c>
    </row>
    <row r="23" spans="1:4" x14ac:dyDescent="0.3">
      <c r="A23" s="3" t="s">
        <v>40</v>
      </c>
      <c r="B23" s="6" t="s">
        <v>48</v>
      </c>
    </row>
    <row r="25" spans="1:4" x14ac:dyDescent="0.3">
      <c r="A25" t="s">
        <v>20</v>
      </c>
      <c r="B25" t="s">
        <v>41</v>
      </c>
    </row>
    <row r="26" spans="1:4" x14ac:dyDescent="0.3">
      <c r="A26" s="3" t="s">
        <v>3</v>
      </c>
    </row>
    <row r="27" spans="1:4" x14ac:dyDescent="0.3">
      <c r="A27" t="s">
        <v>7</v>
      </c>
      <c r="B27" t="s">
        <v>42</v>
      </c>
    </row>
    <row r="28" spans="1:4" x14ac:dyDescent="0.3">
      <c r="A28" t="s">
        <v>9</v>
      </c>
      <c r="B28" t="s">
        <v>43</v>
      </c>
    </row>
    <row r="29" spans="1:4" x14ac:dyDescent="0.3">
      <c r="A29" t="s">
        <v>10</v>
      </c>
      <c r="B29" t="s">
        <v>44</v>
      </c>
    </row>
    <row r="30" spans="1:4" x14ac:dyDescent="0.3">
      <c r="A30" t="s">
        <v>17</v>
      </c>
      <c r="B30" t="s">
        <v>45</v>
      </c>
    </row>
    <row r="31" spans="1:4" x14ac:dyDescent="0.3">
      <c r="A31" t="s">
        <v>21</v>
      </c>
      <c r="B31" t="s">
        <v>46</v>
      </c>
    </row>
    <row r="32" spans="1:4" x14ac:dyDescent="0.3">
      <c r="A32" s="3" t="s">
        <v>5</v>
      </c>
    </row>
    <row r="33" spans="1:2" x14ac:dyDescent="0.3">
      <c r="A33" t="s">
        <v>8</v>
      </c>
      <c r="B33" t="s">
        <v>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aad42c-b12e-4b29-9727-b0b58496762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23ACBA2457BC41BA78BE7CAB578B04" ma:contentTypeVersion="11" ma:contentTypeDescription="Create a new document." ma:contentTypeScope="" ma:versionID="e5f6cd9979c403a644f6c99808310cf9">
  <xsd:schema xmlns:xsd="http://www.w3.org/2001/XMLSchema" xmlns:xs="http://www.w3.org/2001/XMLSchema" xmlns:p="http://schemas.microsoft.com/office/2006/metadata/properties" xmlns:ns3="9faad42c-b12e-4b29-9727-b0b58496762c" xmlns:ns4="4f1e7768-de2a-4f26-a98b-d4e9d28e6247" targetNamespace="http://schemas.microsoft.com/office/2006/metadata/properties" ma:root="true" ma:fieldsID="41c7a484c75975960867a1f52455520c" ns3:_="" ns4:_="">
    <xsd:import namespace="9faad42c-b12e-4b29-9727-b0b58496762c"/>
    <xsd:import namespace="4f1e7768-de2a-4f26-a98b-d4e9d28e624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aad42c-b12e-4b29-9727-b0b5849676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1e7768-de2a-4f26-a98b-d4e9d28e624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F957D7-6BDE-4FAC-9A61-40CC77F2953A}">
  <ds:schemaRefs>
    <ds:schemaRef ds:uri="http://purl.org/dc/dcmitype/"/>
    <ds:schemaRef ds:uri="http://purl.org/dc/terms/"/>
    <ds:schemaRef ds:uri="http://schemas.openxmlformats.org/package/2006/metadata/core-properties"/>
    <ds:schemaRef ds:uri="4f1e7768-de2a-4f26-a98b-d4e9d28e6247"/>
    <ds:schemaRef ds:uri="http://www.w3.org/XML/1998/namespace"/>
    <ds:schemaRef ds:uri="http://schemas.microsoft.com/office/2006/documentManagement/types"/>
    <ds:schemaRef ds:uri="9faad42c-b12e-4b29-9727-b0b58496762c"/>
    <ds:schemaRef ds:uri="http://purl.org/dc/elements/1.1/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887CB780-604D-44F2-9182-4143D6C96F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CE2B29-7FF7-420D-BE44-D992631260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aad42c-b12e-4b29-9727-b0b58496762c"/>
    <ds:schemaRef ds:uri="4f1e7768-de2a-4f26-a98b-d4e9d28e62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profit_and_loss_statement_templ</vt:lpstr>
      <vt:lpstr>Revenue Projection Estimate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PONCHA</dc:creator>
  <cp:lastModifiedBy>Shawn Poncha</cp:lastModifiedBy>
  <dcterms:created xsi:type="dcterms:W3CDTF">2024-03-16T09:12:07Z</dcterms:created>
  <dcterms:modified xsi:type="dcterms:W3CDTF">2024-03-16T18:56:34Z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0x010100D823ACBA2457BC41BA78BE7CAB578B04</vt:lpwstr>
  </property>
</Properties>
</file>