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<sst xmlns="http://schemas.openxmlformats.org/spreadsheetml/2006/main" count="1029" uniqueCount="347">
  <si>
    <t>JSON Input</t>
  </si>
  <si>
    <t>Short</t>
  </si>
  <si>
    <t>Long Option</t>
  </si>
  <si>
    <t>MATLAB/Octave</t>
  </si>
  <si>
    <t>Value</t>
  </si>
  <si>
    <t>Meaning</t>
  </si>
  <si>
    <t>MCX</t>
  </si>
  <si>
    <t>MCXLAB</t>
  </si>
  <si>
    <t>PMCX</t>
  </si>
  <si>
    <t>MCXCL</t>
  </si>
  <si>
    <t>MCXLABCL</t>
  </si>
  <si>
    <t>PMCXCL</t>
  </si>
  <si>
    <t>MMC</t>
  </si>
  <si>
    <t>MMCLAB</t>
  </si>
  <si>
    <t>MMCL</t>
  </si>
  <si>
    <t>MMCLABCL</t>
  </si>
  <si>
    <t>Optical parameters</t>
  </si>
  <si>
    <t>Domain.{VolumeFile,Dim}</t>
  </si>
  <si>
    <t>-j</t>
  </si>
  <si>
    <t>--json</t>
  </si>
  <si>
    <t>cfg.vol</t>
  </si>
  <si>
    <t>a 2D or 3D array (4D in mcxlab if format)</t>
  </si>
  <si>
    <t>Domain volume</t>
  </si>
  <si>
    <t>Y</t>
  </si>
  <si>
    <t>Mesh.ID</t>
  </si>
  <si>
    <t>cfg.{node,elem}</t>
  </si>
  <si>
    <t>mesh data</t>
  </si>
  <si>
    <t>Domain mesh</t>
  </si>
  <si>
    <t>Mesh.InitElem</t>
  </si>
  <si>
    <t>cfg.e0</t>
  </si>
  <si>
    <t>integer</t>
  </si>
  <si>
    <t>Initial element index (&gt;0)</t>
  </si>
  <si>
    <t>Domain.Media</t>
  </si>
  <si>
    <t>cfg.prop</t>
  </si>
  <si>
    <t>(media count+1)x4 array</t>
  </si>
  <si>
    <t>Optical properties (mua,mus,g,n)</t>
  </si>
  <si>
    <t>Domain.MieScatter</t>
  </si>
  <si>
    <t>cfg.polprop</t>
  </si>
  <si>
    <t>(media count+1)x5 array</t>
  </si>
  <si>
    <t>Polarized media properties (mua,r,rho,nsph,nmed)</t>
  </si>
  <si>
    <t>Domain.InverseCDF</t>
  </si>
  <si>
    <t>cfg.invcdf</t>
  </si>
  <si>
    <t>monotonically increasing row vector 0-1</t>
  </si>
  <si>
    <t>Inversion of CDF(cos(theta)) for the phase function</t>
  </si>
  <si>
    <t>Forward.T0</t>
  </si>
  <si>
    <t>cfg.tstart</t>
  </si>
  <si>
    <t>float</t>
  </si>
  <si>
    <t>Start time in second</t>
  </si>
  <si>
    <t>Forward.T1</t>
  </si>
  <si>
    <t>cfg.tend</t>
  </si>
  <si>
    <t>End time in second</t>
  </si>
  <si>
    <t>Forward.Dt</t>
  </si>
  <si>
    <t>cfg.tstep</t>
  </si>
  <si>
    <t>Time gate width in second</t>
  </si>
  <si>
    <t>Optode.Source.Type</t>
  </si>
  <si>
    <t>cfg.srctype</t>
  </si>
  <si>
    <t>string ('pencil')</t>
  </si>
  <si>
    <t>Source type</t>
  </si>
  <si>
    <t>Optode.Source.Pos</t>
  </si>
  <si>
    <t>cfg.srcpos</t>
  </si>
  <si>
    <t>1x4 float</t>
  </si>
  <si>
    <t>Source position in grid unit (srcpos(4) is initial weight)</t>
  </si>
  <si>
    <t>Optode.Source.Dir</t>
  </si>
  <si>
    <t>cfg.srcdir</t>
  </si>
  <si>
    <t>Source direction (vx,vy,vz) and focal length</t>
  </si>
  <si>
    <t>Optode.Source.Param1</t>
  </si>
  <si>
    <t>cfg.srcparam1</t>
  </si>
  <si>
    <t>Source parameters set 1</t>
  </si>
  <si>
    <t>Optode.Source.Param2</t>
  </si>
  <si>
    <t>cfg.srcparam2</t>
  </si>
  <si>
    <t>Source parameters set 2</t>
  </si>
  <si>
    <t>Optode.Source.Pattern</t>
  </si>
  <si>
    <t>cfg.srcpattern</t>
  </si>
  <si>
    <t>2D, 3D or 4D (photon sharing) array</t>
  </si>
  <si>
    <t>Source pattern data</t>
  </si>
  <si>
    <t>Optode.Detector.{Pos/R}</t>
  </si>
  <si>
    <t>cfg.detpos</t>
  </si>
  <si>
    <t>Nx4 array</t>
  </si>
  <si>
    <t>Detector positions and radii</t>
  </si>
  <si>
    <t>cfg.detparam1</t>
  </si>
  <si>
    <t>Detector parameters set 1(use with issaveexit=2)</t>
  </si>
  <si>
    <t>cfg.detparam2</t>
  </si>
  <si>
    <t>Detector parameters set 2(use with issaveexit=2)</t>
  </si>
  <si>
    <t>Optode.Source.IQUV</t>
  </si>
  <si>
    <t>cfg.srciquv</t>
  </si>
  <si>
    <t>Initial stokes parameter for polarized simulation</t>
  </si>
  <si>
    <t>Optode.Source.Wavelength</t>
  </si>
  <si>
    <t>cfg.lambda</t>
  </si>
  <si>
    <t>Wavelength (in nm) for polarized light simulation</t>
  </si>
  <si>
    <t>Optode.Source.Frequency</t>
  </si>
  <si>
    <t>cfg.omega</t>
  </si>
  <si>
    <t>RF frequency in Hz for replay (cfg.omega in rad/s)</t>
  </si>
  <si>
    <t>Forward.N0</t>
  </si>
  <si>
    <t>cfg.nout</t>
  </si>
  <si>
    <t>Background refractive index</t>
  </si>
  <si>
    <t>MC Settings</t>
  </si>
  <si>
    <t>-f</t>
  </si>
  <si>
    <t>-</t>
  </si>
  <si>
    <t>string</t>
  </si>
  <si>
    <t>Input file (.json or .inp)</t>
  </si>
  <si>
    <t>--bench</t>
  </si>
  <si>
    <t>nothing or a string</t>
  </si>
  <si>
    <t>list builtin benchmarks or run selected one</t>
  </si>
  <si>
    <t>Session.Photons</t>
  </si>
  <si>
    <t>-n</t>
  </si>
  <si>
    <t>cfg.nphoton</t>
  </si>
  <si>
    <t>integer (0)</t>
  </si>
  <si>
    <t>Total photon number</t>
  </si>
  <si>
    <t>-r</t>
  </si>
  <si>
    <t>cfg.respin</t>
  </si>
  <si>
    <t>integer (1)</t>
  </si>
  <si>
    <t>Repeat count (positive int)</t>
  </si>
  <si>
    <t>Session.DoMismatch</t>
  </si>
  <si>
    <t>-b</t>
  </si>
  <si>
    <t>cfg.isreflect</t>
  </si>
  <si>
    <t>bool (1)</t>
  </si>
  <si>
    <t>Whether to do reflection/transmission</t>
  </si>
  <si>
    <t>-B</t>
  </si>
  <si>
    <t>cfg.bc</t>
  </si>
  <si>
    <t>12-char-string ('______000000')</t>
  </si>
  <si>
    <t>1-6: Boundary cond. at 6 facets; 7-12: det detector</t>
  </si>
  <si>
    <t>Domain.LengthUnit</t>
  </si>
  <si>
    <t>-u</t>
  </si>
  <si>
    <t>cfg.unitinmm</t>
  </si>
  <si>
    <t>float (1.0)</t>
  </si>
  <si>
    <t>Voxel edge length in mm (DMMC grid size)</t>
  </si>
  <si>
    <t>Session.DoNormalize</t>
  </si>
  <si>
    <t>-U</t>
  </si>
  <si>
    <t>cfg.isnormalize</t>
  </si>
  <si>
    <t>Whether to normalize the solutions</t>
  </si>
  <si>
    <t>Session.RNGSeed</t>
  </si>
  <si>
    <t>-E</t>
  </si>
  <si>
    <t>cfg.seed</t>
  </si>
  <si>
    <t>RNG seed (or a .mch file if replay)</t>
  </si>
  <si>
    <t>cfg.detphotons</t>
  </si>
  <si>
    <t>2D array from detps.data</t>
  </si>
  <si>
    <t>Detected photon data for replay in MATLAB</t>
  </si>
  <si>
    <t>Domain.OriginType</t>
  </si>
  <si>
    <t>-z</t>
  </si>
  <si>
    <t>cfg.issrcfrom0</t>
  </si>
  <si>
    <t>bool (0)</t>
  </si>
  <si>
    <t>Whether the lower-corner of the domain is 0,0,0</t>
  </si>
  <si>
    <t>Session.RayTracer</t>
  </si>
  <si>
    <t>-M</t>
  </si>
  <si>
    <t>--method</t>
  </si>
  <si>
    <t>cfg.method</t>
  </si>
  <si>
    <t>plucker,havel,badouel,elem,grid</t>
  </si>
  <si>
    <t>MMC ray-tracing method (havel -MMC, grid-MMCL)</t>
  </si>
  <si>
    <t>-m</t>
  </si>
  <si>
    <t>--mcmethod</t>
  </si>
  <si>
    <t>cfg.mcmethod</t>
  </si>
  <si>
    <t>0-use MCX styled MC, 1-use MCML styled MC</t>
  </si>
  <si>
    <t>-R</t>
  </si>
  <si>
    <t>cfg.sradius</t>
  </si>
  <si>
    <t>float (-2)</t>
  </si>
  <si>
    <t>Whether to use atomic operations (when -2)</t>
  </si>
  <si>
    <t>-k</t>
  </si>
  <si>
    <t>cfg.voidtime</t>
  </si>
  <si>
    <t>Whether to count the time-of-flight before entry</t>
  </si>
  <si>
    <t>-Y</t>
  </si>
  <si>
    <t>cfg.replaydet</t>
  </si>
  <si>
    <t>integer (-1)</t>
  </si>
  <si>
    <t>Which detetor to be replayed (-1 for all)</t>
  </si>
  <si>
    <t>Session.DoSpecular</t>
  </si>
  <si>
    <t>-V</t>
  </si>
  <si>
    <t>cfg.isspecular</t>
  </si>
  <si>
    <t>Whether to do specular reflection upon entry</t>
  </si>
  <si>
    <t>-e</t>
  </si>
  <si>
    <t>cfg.minenergy</t>
  </si>
  <si>
    <t>float (0)</t>
  </si>
  <si>
    <t>Minimum energy to trigger Russian Roulette</t>
  </si>
  <si>
    <t>-g</t>
  </si>
  <si>
    <t>cfg.maxgate</t>
  </si>
  <si>
    <t>Maximum time gate to be simulated together</t>
  </si>
  <si>
    <t>GPU Settings</t>
  </si>
  <si>
    <t>-L</t>
  </si>
  <si>
    <t>mcxlab('gpuinfo')</t>
  </si>
  <si>
    <t>List all available GPUs</t>
  </si>
  <si>
    <t>-t</t>
  </si>
  <si>
    <t>cfg.nthread</t>
  </si>
  <si>
    <t>integer (16384)</t>
  </si>
  <si>
    <t>Number of total threads</t>
  </si>
  <si>
    <t>-T</t>
  </si>
  <si>
    <t>cfg.nblocksize</t>
  </si>
  <si>
    <t>integer (64)</t>
  </si>
  <si>
    <t>Size of thread block</t>
  </si>
  <si>
    <t>Session.DoAutoThread</t>
  </si>
  <si>
    <t>-A</t>
  </si>
  <si>
    <t>cfg.autopilot</t>
  </si>
  <si>
    <t>Choosing thread/block automatically</t>
  </si>
  <si>
    <t>-G</t>
  </si>
  <si>
    <t>cfg.gpuid</t>
  </si>
  <si>
    <t>integer (1) or '01' string</t>
  </si>
  <si>
    <t>Specify which GPU(s) to use</t>
  </si>
  <si>
    <t>--atomic</t>
  </si>
  <si>
    <t>cfg.isatomic</t>
  </si>
  <si>
    <t>Whether to use atomic operations</t>
  </si>
  <si>
    <t>-W</t>
  </si>
  <si>
    <t>cfg.workload</t>
  </si>
  <si>
    <t>float,float,...</t>
  </si>
  <si>
    <t>Workload split ratios between GPUs</t>
  </si>
  <si>
    <t>-c</t>
  </si>
  <si>
    <t>--compute</t>
  </si>
  <si>
    <t>opencl,sse,cuda (opencl)</t>
  </si>
  <si>
    <t>Selecting MMC simulation backend</t>
  </si>
  <si>
    <t>-I</t>
  </si>
  <si>
    <t>cfg.isgpuinfo=2</t>
  </si>
  <si>
    <t>Print GPU information then run simulation</t>
  </si>
  <si>
    <t>Input</t>
  </si>
  <si>
    <t>Shapes</t>
  </si>
  <si>
    <t>-P</t>
  </si>
  <si>
    <t>cfg.shapes</t>
  </si>
  <si>
    <t>JSON string '{"Shapes":[...]}'</t>
  </si>
  <si>
    <t>JSON-based domain shape descriptors</t>
  </si>
  <si>
    <t>Domain.MediaFormat</t>
  </si>
  <si>
    <t>-K</t>
  </si>
  <si>
    <t>array types in cfg.vol</t>
  </si>
  <si>
    <t>1,2,4,101,... (1)</t>
  </si>
  <si>
    <t>Volume data voxel format</t>
  </si>
  <si>
    <t>Session.BasisOrder</t>
  </si>
  <si>
    <t>-C</t>
  </si>
  <si>
    <t>--basisorder</t>
  </si>
  <si>
    <t>cfg.basisorder</t>
  </si>
  <si>
    <t>0,1,2(1)</t>
  </si>
  <si>
    <t>Mesh basis function order (1-node, 0-elem)</t>
  </si>
  <si>
    <t>-a</t>
  </si>
  <si>
    <t>Whether the array is in row-major</t>
  </si>
  <si>
    <t>Output Settings</t>
  </si>
  <si>
    <t>Session.ID</t>
  </si>
  <si>
    <t>-s</t>
  </si>
  <si>
    <t>a sring ('default')</t>
  </si>
  <si>
    <t>Output file stub</t>
  </si>
  <si>
    <t>Session.OutputType</t>
  </si>
  <si>
    <t>-O</t>
  </si>
  <si>
    <t>cfg.outputtype</t>
  </si>
  <si>
    <t>XFEJPM ('X')</t>
  </si>
  <si>
    <t>Output data type</t>
  </si>
  <si>
    <t>Session.DoPartialPath</t>
  </si>
  <si>
    <t>-d</t>
  </si>
  <si>
    <t>2nd output of mcxlab</t>
  </si>
  <si>
    <t>Whether to save detected photons</t>
  </si>
  <si>
    <t>Session.SaveDataMask</t>
  </si>
  <si>
    <t>-w</t>
  </si>
  <si>
    <t>cfg.savedetflag</t>
  </si>
  <si>
    <t>DSPMXVW ('DP')</t>
  </si>
  <si>
    <t>What fields to save per detected photon</t>
  </si>
  <si>
    <t>Session.DoSaveExit</t>
  </si>
  <si>
    <t>-x</t>
  </si>
  <si>
    <t>cfg.issaveexit</t>
  </si>
  <si>
    <t>Whether to save exit positions and dir</t>
  </si>
  <si>
    <t>-x 2</t>
  </si>
  <si>
    <t>--saveexit 2</t>
  </si>
  <si>
    <t>cfg.issaveexit=2</t>
  </si>
  <si>
    <t>Save area-detector intensity map as 2D array</t>
  </si>
  <si>
    <t>-X</t>
  </si>
  <si>
    <t>cfg.issaveref</t>
  </si>
  <si>
    <t>Whether to save diffuse reflectance</t>
  </si>
  <si>
    <t>Session.DoDCS</t>
  </si>
  <si>
    <t>cfg.ismomentum</t>
  </si>
  <si>
    <t>Whether to save momentum transfer</t>
  </si>
  <si>
    <t>Session.DoSaveSeed</t>
  </si>
  <si>
    <t>-q</t>
  </si>
  <si>
    <t>cfg.issaveseed</t>
  </si>
  <si>
    <t>Whether to save RNG seeds for replay</t>
  </si>
  <si>
    <t>3rd output of mcxlab</t>
  </si>
  <si>
    <t>Return the preprocessed volume</t>
  </si>
  <si>
    <t>-H</t>
  </si>
  <si>
    <t>cfg.maxdetphoton</t>
  </si>
  <si>
    <t>integer (1000000)</t>
  </si>
  <si>
    <t>Maximum count of detected photon</t>
  </si>
  <si>
    <t>Session.DoSaveVolume</t>
  </si>
  <si>
    <t>-S</t>
  </si>
  <si>
    <t>1st output of mcxlab</t>
  </si>
  <si>
    <t>Whether to save fluence</t>
  </si>
  <si>
    <t>Session.OutputFormat</t>
  </si>
  <si>
    <t>-F</t>
  </si>
  <si>
    <t>mc2,nii,jnii,bnii,hdr ('jnii')</t>
  </si>
  <si>
    <t>Output file format</t>
  </si>
  <si>
    <t>-Z</t>
  </si>
  <si>
    <t>0-6,zlib,gzip,base64,lzip,lzma,lz4,lz4hc</t>
  </si>
  <si>
    <t>Compression format when saving to jnii/bnii</t>
  </si>
  <si>
    <t>--dumpjson</t>
  </si>
  <si>
    <t>-, 1,2,3, or filename.json</t>
  </si>
  <si>
    <t>dump simulation settings to a JSON file</t>
  </si>
  <si>
    <t>User IO</t>
  </si>
  <si>
    <t>-h</t>
  </si>
  <si>
    <t>help mcxlab</t>
  </si>
  <si>
    <t>Print help info</t>
  </si>
  <si>
    <t>-v</t>
  </si>
  <si>
    <t>Print version info</t>
  </si>
  <si>
    <t>-l</t>
  </si>
  <si>
    <t>Print info to a file</t>
  </si>
  <si>
    <t>-i</t>
  </si>
  <si>
    <t>Interactive mode</t>
  </si>
  <si>
    <t>Advanced Settings</t>
  </si>
  <si>
    <t>Session.DebugFlag</t>
  </si>
  <si>
    <t>-D</t>
  </si>
  <si>
    <t>cfg.debuglevel</t>
  </si>
  <si>
    <r>
      <rPr>
        <rFont val="Nunito"/>
        <b/>
        <color rgb="FF000000"/>
      </rPr>
      <t>M</t>
    </r>
    <r>
      <rPr>
        <rFont val="Nunito"/>
        <color rgb="FF000000"/>
      </rPr>
      <t>CBWDIOXAT</t>
    </r>
    <r>
      <rPr>
        <rFont val="Nunito"/>
        <b/>
        <color rgb="FF000000"/>
      </rPr>
      <t>RP</t>
    </r>
    <r>
      <rPr>
        <rFont val="Nunito"/>
        <color rgb="FF000000"/>
      </rPr>
      <t>ET('P')</t>
    </r>
  </si>
  <si>
    <t>Debug flags (MCX only supports RPMT)</t>
  </si>
  <si>
    <t>string ('')</t>
  </si>
  <si>
    <t>Path to a user-specified kernel file</t>
  </si>
  <si>
    <t>--showkernel</t>
  </si>
  <si>
    <t>Display the OpenCL kernel source code</t>
  </si>
  <si>
    <t>-o</t>
  </si>
  <si>
    <t>cfg.optlevel</t>
  </si>
  <si>
    <t>0,1,2,3,4 (1)</t>
  </si>
  <si>
    <t>OpenCL optimization level</t>
  </si>
  <si>
    <t>-J</t>
  </si>
  <si>
    <t>User defined OpenCL JIT compiler flags</t>
  </si>
  <si>
    <t>Session.RootPath</t>
  </si>
  <si>
    <t>cfg.root</t>
  </si>
  <si>
    <t>Root path of the output files</t>
  </si>
  <si>
    <t>cfg.gscatter</t>
  </si>
  <si>
    <t>integer (1e9)</t>
  </si>
  <si>
    <t>Number of scatter events before forcing g=0</t>
  </si>
  <si>
    <t>cfg.maxvoidstep</t>
  </si>
  <si>
    <t>integer (1000)</t>
  </si>
  <si>
    <t>Maximum steps in the background before entry</t>
  </si>
  <si>
    <t>cfg.maxjumpdebug</t>
  </si>
  <si>
    <t>integer (10000000)</t>
  </si>
  <si>
    <t>Maximum trajectory points</t>
  </si>
  <si>
    <t>cfg.internalsrc</t>
  </si>
  <si>
    <t>A point source inside the non-zero voxel</t>
  </si>
  <si>
    <t>-D P</t>
  </si>
  <si>
    <t>--debug P</t>
  </si>
  <si>
    <t>cfg.debuglevel='P'</t>
  </si>
  <si>
    <t>Show progress bar</t>
  </si>
  <si>
    <t>-D M</t>
  </si>
  <si>
    <t>--debug M</t>
  </si>
  <si>
    <t>5th output of mcxlab</t>
  </si>
  <si>
    <t>Save photon trajectories</t>
  </si>
  <si>
    <t>-D T</t>
  </si>
  <si>
    <t>--debug T</t>
  </si>
  <si>
    <t>Only return photon trajectories</t>
  </si>
  <si>
    <t>cfg.isreflect=2</t>
  </si>
  <si>
    <t>Internal boundaries do reflection; exterior absorb</t>
  </si>
  <si>
    <t>cfg.isreflect=3</t>
  </si>
  <si>
    <t>Mirror boundary condition</t>
  </si>
  <si>
    <t>cfg.prop(1,4)=0.9 or cfg.savedetflag='mmmmmm'</t>
  </si>
  <si>
    <t>--normalize=2</t>
  </si>
  <si>
    <t>cfg.isnormalized=2</t>
  </si>
  <si>
    <t>Normalization only applies to fluence, not d.ref</t>
  </si>
  <si>
    <t>-J "-DMCX_GPU_DEBUG"</t>
  </si>
  <si>
    <t>Step-by-step debug photon movement</t>
  </si>
  <si>
    <t>cfg.debuglevel='M'</t>
  </si>
  <si>
    <t>make debug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</si>
</sst>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color rgb="FFFFFFFF"/>
      <name val="Bree Serif"/>
    </font>
    <font>
      <b/>
      <name val="Bree Serif"/>
    </font>
    <font>
      <name val="Roboto Mono"/>
    </font>
    <font>
      <u/>
      <color rgb="FF1155CC"/>
      <name val="Roboto Mono"/>
    </font>
    <font>
      <name val="Nunito"/>
    </font>
    <font>
      <u/>
      <color rgb="FF0000FF"/>
      <name val="Roboto Mono"/>
    </font>
    <font>
      <u/>
      <color rgb="FF1155CC"/>
      <name val="Roboto Mono"/>
    </font>
    <font>
      <color rgb="FF000000"/>
      <name val="Roboto Mono"/>
    </font>
    <font>
      <u/>
      <color rgb="FF0000FF"/>
      <name val="Roboto Mono"/>
    </font>
    <font>
      <u/>
      <color rgb="FF0000FF"/>
      <name val="Roboto Mono"/>
    </font>
    <font>
      <u/>
      <color rgb="FF0000FF"/>
      <name val="Roboto Mono"/>
    </font>
    <font>
      <u/>
      <color rgb="FF1155CC"/>
      <name val="Roboto Mono"/>
    </font>
    <font>
      <u/>
      <color rgb="FF0000FF"/>
      <name val="Roboto Mono"/>
    </font>
    <font>
      <u/>
      <color rgb="FF0000FF"/>
      <name val="Roboto Mono"/>
    </font>
    <font>
      <color rgb="FF000000"/>
      <name val="Nunito"/>
    </font>
    <font/>
    <font>
      <u/>
      <color rgb="FF1155CC"/>
      <name val="Roboto Mono"/>
    </font>
    <font>
      <sz val="9.0"/>
      <color rgb="FF1B1F23"/>
      <name val="SFMono-Regular"/>
    </font>
    <font>
      <sz val="11.0"/>
      <color rgb="FF24292E"/>
      <name val="-apple-system"/>
    </font>
  </fonts>
  <fills count="1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0" fontId="2" numFmtId="0" xfId="0" applyFont="1"/>
    <xf borderId="0" fillId="3" fontId="3" numFmtId="0" xfId="0" applyAlignment="1" applyFill="1" applyFont="1">
      <alignment horizontal="center" readingOrder="0" textRotation="90" vertical="top"/>
    </xf>
    <xf borderId="0" fillId="4" fontId="3" numFmtId="0" xfId="0" applyAlignment="1" applyFill="1" applyFont="1">
      <alignment readingOrder="0"/>
    </xf>
    <xf borderId="0" fillId="4" fontId="4" numFmtId="0" xfId="0" applyAlignment="1" applyFont="1">
      <alignment readingOrder="0"/>
    </xf>
    <xf borderId="0" fillId="4" fontId="5" numFmtId="0" xfId="0" applyAlignment="1" applyFont="1">
      <alignment readingOrder="0"/>
    </xf>
    <xf borderId="0" fillId="4" fontId="5" numFmtId="0" xfId="0" applyAlignment="1" applyFont="1">
      <alignment horizontal="center" readingOrder="0"/>
    </xf>
    <xf borderId="0" fillId="4" fontId="5" numFmtId="0" xfId="0" applyAlignment="1" applyFont="1">
      <alignment horizontal="center"/>
    </xf>
    <xf borderId="0" fillId="4" fontId="3" numFmtId="0" xfId="0" applyAlignment="1" applyFont="1">
      <alignment readingOrder="0"/>
    </xf>
    <xf borderId="0" fillId="4" fontId="3" numFmtId="0" xfId="0" applyFont="1"/>
    <xf borderId="0" fillId="5" fontId="3" numFmtId="0" xfId="0" applyAlignment="1" applyFill="1" applyFont="1">
      <alignment readingOrder="0" textRotation="90" vertical="top"/>
    </xf>
    <xf borderId="0" fillId="6" fontId="3" numFmtId="0" xfId="0" applyAlignment="1" applyFill="1" applyFont="1">
      <alignment readingOrder="0"/>
    </xf>
    <xf borderId="0" fillId="6" fontId="6" numFmtId="0" xfId="0" applyAlignment="1" applyFont="1">
      <alignment readingOrder="0"/>
    </xf>
    <xf borderId="0" fillId="6" fontId="5" numFmtId="0" xfId="0" applyAlignment="1" applyFont="1">
      <alignment readingOrder="0"/>
    </xf>
    <xf borderId="0" fillId="6" fontId="5" numFmtId="0" xfId="0" applyAlignment="1" applyFont="1">
      <alignment horizontal="center" readingOrder="0"/>
    </xf>
    <xf borderId="0" fillId="6" fontId="7" numFmtId="0" xfId="0" applyAlignment="1" applyFont="1">
      <alignment readingOrder="0"/>
    </xf>
    <xf borderId="0" fillId="6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6" fontId="8" numFmtId="0" xfId="0" applyAlignment="1" applyFont="1">
      <alignment horizontal="left" readingOrder="0"/>
    </xf>
    <xf borderId="0" fillId="7" fontId="3" numFmtId="0" xfId="0" applyAlignment="1" applyFill="1" applyFont="1">
      <alignment readingOrder="0" textRotation="90" vertical="top"/>
    </xf>
    <xf borderId="0" fillId="8" fontId="3" numFmtId="0" xfId="0" applyAlignment="1" applyFill="1" applyFont="1">
      <alignment readingOrder="0"/>
    </xf>
    <xf borderId="0" fillId="8" fontId="9" numFmtId="0" xfId="0" applyAlignment="1" applyFont="1">
      <alignment readingOrder="0"/>
    </xf>
    <xf borderId="0" fillId="8" fontId="5" numFmtId="0" xfId="0" applyAlignment="1" applyFont="1">
      <alignment readingOrder="0"/>
    </xf>
    <xf borderId="0" fillId="8" fontId="5" numFmtId="0" xfId="0" applyAlignment="1" applyFont="1">
      <alignment horizontal="center" readingOrder="0"/>
    </xf>
    <xf borderId="0" fillId="8" fontId="3" numFmtId="0" xfId="0" applyAlignment="1" applyFont="1">
      <alignment readingOrder="0"/>
    </xf>
    <xf borderId="0" fillId="8" fontId="5" numFmtId="0" xfId="0" applyFont="1"/>
    <xf borderId="0" fillId="9" fontId="3" numFmtId="0" xfId="0" applyAlignment="1" applyFill="1" applyFont="1">
      <alignment readingOrder="0" textRotation="90" vertical="top"/>
    </xf>
    <xf borderId="0" fillId="10" fontId="3" numFmtId="0" xfId="0" applyAlignment="1" applyFill="1" applyFont="1">
      <alignment readingOrder="0"/>
    </xf>
    <xf borderId="0" fillId="10" fontId="10" numFmtId="0" xfId="0" applyAlignment="1" applyFont="1">
      <alignment readingOrder="0"/>
    </xf>
    <xf borderId="0" fillId="10" fontId="5" numFmtId="0" xfId="0" applyAlignment="1" applyFont="1">
      <alignment readingOrder="0"/>
    </xf>
    <xf borderId="0" fillId="10" fontId="5" numFmtId="0" xfId="0" applyAlignment="1" applyFont="1">
      <alignment horizontal="center" readingOrder="0"/>
    </xf>
    <xf borderId="0" fillId="10" fontId="3" numFmtId="0" xfId="0" applyAlignment="1" applyFont="1">
      <alignment readingOrder="0"/>
    </xf>
    <xf borderId="0" fillId="11" fontId="3" numFmtId="0" xfId="0" applyAlignment="1" applyFill="1" applyFont="1">
      <alignment readingOrder="0" textRotation="90" vertical="top"/>
    </xf>
    <xf borderId="0" fillId="12" fontId="3" numFmtId="0" xfId="0" applyAlignment="1" applyFill="1" applyFont="1">
      <alignment readingOrder="0"/>
    </xf>
    <xf borderId="0" fillId="12" fontId="3" numFmtId="0" xfId="0" applyAlignment="1" applyFont="1">
      <alignment readingOrder="0"/>
    </xf>
    <xf borderId="0" fillId="12" fontId="11" numFmtId="0" xfId="0" applyAlignment="1" applyFont="1">
      <alignment readingOrder="0"/>
    </xf>
    <xf borderId="0" fillId="12" fontId="5" numFmtId="0" xfId="0" applyAlignment="1" applyFont="1">
      <alignment readingOrder="0"/>
    </xf>
    <xf borderId="0" fillId="12" fontId="5" numFmtId="0" xfId="0" applyAlignment="1" applyFont="1">
      <alignment horizontal="center" readingOrder="0"/>
    </xf>
    <xf borderId="0" fillId="12" fontId="3" numFmtId="0" xfId="0" applyAlignment="1" applyFont="1">
      <alignment readingOrder="0"/>
    </xf>
    <xf borderId="0" fillId="12" fontId="12" numFmtId="0" xfId="0" applyAlignment="1" applyFont="1">
      <alignment readingOrder="0"/>
    </xf>
    <xf borderId="0" fillId="13" fontId="3" numFmtId="0" xfId="0" applyAlignment="1" applyFill="1" applyFont="1">
      <alignment readingOrder="0" textRotation="90" vertical="top"/>
    </xf>
    <xf borderId="0" fillId="14" fontId="3" numFmtId="0" xfId="0" applyAlignment="1" applyFill="1" applyFont="1">
      <alignment readingOrder="0"/>
    </xf>
    <xf borderId="0" fillId="14" fontId="13" numFmtId="0" xfId="0" applyAlignment="1" applyFont="1">
      <alignment readingOrder="0"/>
    </xf>
    <xf borderId="0" fillId="14" fontId="5" numFmtId="0" xfId="0" applyFont="1"/>
    <xf borderId="0" fillId="14" fontId="5" numFmtId="0" xfId="0" applyAlignment="1" applyFont="1">
      <alignment readingOrder="0"/>
    </xf>
    <xf borderId="0" fillId="14" fontId="5" numFmtId="0" xfId="0" applyAlignment="1" applyFont="1">
      <alignment horizontal="center" readingOrder="0"/>
    </xf>
    <xf borderId="0" fillId="15" fontId="3" numFmtId="0" xfId="0" applyAlignment="1" applyFill="1" applyFont="1">
      <alignment readingOrder="0" textRotation="90" vertical="top"/>
    </xf>
    <xf borderId="0" fillId="16" fontId="3" numFmtId="0" xfId="0" applyAlignment="1" applyFill="1" applyFont="1">
      <alignment readingOrder="0"/>
    </xf>
    <xf borderId="0" fillId="16" fontId="14" numFmtId="0" xfId="0" applyAlignment="1" applyFont="1">
      <alignment readingOrder="0"/>
    </xf>
    <xf borderId="0" fillId="16" fontId="15" numFmtId="0" xfId="0" applyAlignment="1" applyFont="1">
      <alignment horizontal="left" readingOrder="0"/>
    </xf>
    <xf borderId="0" fillId="16" fontId="5" numFmtId="0" xfId="0" applyAlignment="1" applyFont="1">
      <alignment readingOrder="0"/>
    </xf>
    <xf borderId="0" fillId="16" fontId="5" numFmtId="0" xfId="0" applyAlignment="1" applyFont="1">
      <alignment horizontal="center" readingOrder="0"/>
    </xf>
    <xf borderId="0" fillId="16" fontId="3" numFmtId="0" xfId="0" applyAlignment="1" applyFont="1">
      <alignment readingOrder="0"/>
    </xf>
    <xf borderId="0" fillId="16" fontId="5" numFmtId="0" xfId="0" applyAlignment="1" applyFont="1">
      <alignment horizontal="center"/>
    </xf>
    <xf borderId="0" fillId="16" fontId="16" numFmtId="0" xfId="0" applyFont="1"/>
    <xf borderId="0" fillId="16" fontId="17" numFmtId="0" xfId="0" applyAlignment="1" applyFont="1">
      <alignment readingOrder="0"/>
    </xf>
    <xf borderId="0" fillId="16" fontId="3" numFmtId="0" xfId="0" applyAlignment="1" applyFont="1">
      <alignment vertical="bottom"/>
    </xf>
    <xf borderId="0" fillId="16" fontId="3" numFmtId="0" xfId="0" applyAlignment="1" applyFont="1">
      <alignment readingOrder="0" vertical="bottom"/>
    </xf>
    <xf borderId="0" fillId="16" fontId="8" numFmtId="0" xfId="0" applyAlignment="1" applyFont="1">
      <alignment readingOrder="0"/>
    </xf>
    <xf borderId="0" fillId="0" fontId="16" numFmtId="0" xfId="0" applyAlignment="1" applyFont="1">
      <alignment readingOrder="0"/>
    </xf>
    <xf borderId="0" fillId="17" fontId="18" numFmtId="0" xfId="0" applyAlignment="1" applyFill="1" applyFont="1">
      <alignment horizontal="right" shrinkToFit="0" vertical="top" wrapText="0"/>
    </xf>
    <xf borderId="0" fillId="0" fontId="5" numFmtId="0" xfId="0" applyFont="1"/>
    <xf borderId="0" fillId="17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mcx.space/wiki/index.cgi?Doc/mcx_help" TargetMode="External"/><Relationship Id="rId22" Type="http://schemas.openxmlformats.org/officeDocument/2006/relationships/hyperlink" Target="http://session.id" TargetMode="External"/><Relationship Id="rId21" Type="http://schemas.openxmlformats.org/officeDocument/2006/relationships/hyperlink" Target="http://cfg.bc" TargetMode="External"/><Relationship Id="rId24" Type="http://schemas.openxmlformats.org/officeDocument/2006/relationships/hyperlink" Target="http://mcx.space/wiki/index.cgi?Doc/mcx_help" TargetMode="External"/><Relationship Id="rId23" Type="http://schemas.openxmlformats.org/officeDocument/2006/relationships/hyperlink" Target="http://mcx.space/wiki/index.cgi?Doc/mcx_help" TargetMode="External"/><Relationship Id="rId1" Type="http://schemas.openxmlformats.org/officeDocument/2006/relationships/hyperlink" Target="http://mcx.space/wiki/index.cgi?Doc/mcx_help" TargetMode="External"/><Relationship Id="rId2" Type="http://schemas.openxmlformats.org/officeDocument/2006/relationships/hyperlink" Target="http://mesh.id" TargetMode="External"/><Relationship Id="rId3" Type="http://schemas.openxmlformats.org/officeDocument/2006/relationships/hyperlink" Target="http://mcx.space/wiki/index.cgi?Doc/mcx_help" TargetMode="External"/><Relationship Id="rId4" Type="http://schemas.openxmlformats.org/officeDocument/2006/relationships/hyperlink" Target="http://mcx.space/wiki/index.cgi?Doc/mcx_help" TargetMode="External"/><Relationship Id="rId9" Type="http://schemas.openxmlformats.org/officeDocument/2006/relationships/hyperlink" Target="http://mcx.space/wiki/index.cgi?Doc/mcx_help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://mcx.space/wiki/index.cgi?Doc/mcx_help" TargetMode="External"/><Relationship Id="rId5" Type="http://schemas.openxmlformats.org/officeDocument/2006/relationships/hyperlink" Target="http://mcx.space/wiki/index.cgi?Doc/mcx_help" TargetMode="External"/><Relationship Id="rId6" Type="http://schemas.openxmlformats.org/officeDocument/2006/relationships/hyperlink" Target="http://mcx.space/wiki/index.cgi?Doc/mcx_help" TargetMode="External"/><Relationship Id="rId7" Type="http://schemas.openxmlformats.org/officeDocument/2006/relationships/hyperlink" Target="http://mcx.space/wiki/index.cgi?Doc/mcx_help" TargetMode="External"/><Relationship Id="rId8" Type="http://schemas.openxmlformats.org/officeDocument/2006/relationships/hyperlink" Target="http://forward.dt" TargetMode="External"/><Relationship Id="rId11" Type="http://schemas.openxmlformats.org/officeDocument/2006/relationships/hyperlink" Target="http://mcx.space/wiki/index.cgi?Doc/mcx_help" TargetMode="External"/><Relationship Id="rId10" Type="http://schemas.openxmlformats.org/officeDocument/2006/relationships/hyperlink" Target="http://mcx.space/wiki/index.cgi?Doc/mcx_help" TargetMode="External"/><Relationship Id="rId13" Type="http://schemas.openxmlformats.org/officeDocument/2006/relationships/hyperlink" Target="http://mcx.space/wiki/index.cgi?Doc/mcx_help" TargetMode="External"/><Relationship Id="rId12" Type="http://schemas.openxmlformats.org/officeDocument/2006/relationships/hyperlink" Target="http://mcx.space/wiki/index.cgi?Doc/mcx_help" TargetMode="External"/><Relationship Id="rId15" Type="http://schemas.openxmlformats.org/officeDocument/2006/relationships/hyperlink" Target="http://mcx.space/wiki/index.cgi?Doc/mcx_help" TargetMode="External"/><Relationship Id="rId14" Type="http://schemas.openxmlformats.org/officeDocument/2006/relationships/hyperlink" Target="http://mcx.space/wiki/index.cgi?Doc/mcx_help" TargetMode="External"/><Relationship Id="rId17" Type="http://schemas.openxmlformats.org/officeDocument/2006/relationships/hyperlink" Target="http://mcx.space/wiki/index.cgi?Doc/mcx_help" TargetMode="External"/><Relationship Id="rId16" Type="http://schemas.openxmlformats.org/officeDocument/2006/relationships/hyperlink" Target="http://mcx.space/wiki/index.cgi?Doc/mcx_help" TargetMode="External"/><Relationship Id="rId19" Type="http://schemas.openxmlformats.org/officeDocument/2006/relationships/hyperlink" Target="http://mcx.space/wiki/index.cgi?Doc/mcx_help" TargetMode="External"/><Relationship Id="rId18" Type="http://schemas.openxmlformats.org/officeDocument/2006/relationships/hyperlink" Target="http://mcx.space/wiki/index.cgi?Doc/mcx_hel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25.38"/>
    <col customWidth="1" min="3" max="3" width="5.0"/>
    <col customWidth="1" min="4" max="4" width="14.63"/>
    <col customWidth="1" min="5" max="5" width="23.38"/>
    <col customWidth="1" min="6" max="6" width="30.5"/>
    <col customWidth="1" min="7" max="7" width="38.25"/>
    <col customWidth="1" min="8" max="8" width="6.75"/>
    <col customWidth="1" min="9" max="9" width="8.0"/>
    <col customWidth="1" min="10" max="11" width="6.75"/>
    <col customWidth="1" min="12" max="12" width="10.13"/>
    <col customWidth="1" min="13" max="13" width="6.5"/>
    <col customWidth="1" min="14" max="14" width="4.88"/>
    <col customWidth="1" min="15" max="15" width="7.63"/>
    <col customWidth="1" min="16" max="16" width="5.5"/>
    <col customWidth="1" min="17" max="17" width="9.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>
      <c r="A2" s="4" t="s">
        <v>16</v>
      </c>
      <c r="B2" s="5" t="s">
        <v>17</v>
      </c>
      <c r="C2" s="5" t="s">
        <v>18</v>
      </c>
      <c r="D2" s="6" t="s">
        <v>19</v>
      </c>
      <c r="E2" s="5" t="s">
        <v>20</v>
      </c>
      <c r="F2" s="7" t="s">
        <v>21</v>
      </c>
      <c r="G2" s="7" t="s">
        <v>22</v>
      </c>
      <c r="H2" s="8" t="s">
        <v>23</v>
      </c>
      <c r="I2" s="8" t="s">
        <v>23</v>
      </c>
      <c r="J2" s="8" t="s">
        <v>23</v>
      </c>
      <c r="K2" s="8" t="s">
        <v>23</v>
      </c>
      <c r="L2" s="8" t="s">
        <v>23</v>
      </c>
      <c r="M2" s="8" t="s">
        <v>23</v>
      </c>
      <c r="N2" s="9"/>
      <c r="O2" s="9"/>
      <c r="P2" s="9"/>
      <c r="Q2" s="9"/>
    </row>
    <row r="3">
      <c r="B3" s="10" t="s">
        <v>24</v>
      </c>
      <c r="C3" s="5"/>
      <c r="D3" s="5"/>
      <c r="E3" s="5" t="s">
        <v>25</v>
      </c>
      <c r="F3" s="7" t="s">
        <v>26</v>
      </c>
      <c r="G3" s="7" t="s">
        <v>27</v>
      </c>
      <c r="H3" s="9"/>
      <c r="I3" s="9"/>
      <c r="J3" s="9"/>
      <c r="K3" s="9"/>
      <c r="L3" s="9"/>
      <c r="M3" s="9"/>
      <c r="N3" s="8" t="s">
        <v>23</v>
      </c>
      <c r="O3" s="8" t="s">
        <v>23</v>
      </c>
      <c r="P3" s="8" t="s">
        <v>23</v>
      </c>
      <c r="Q3" s="8" t="s">
        <v>23</v>
      </c>
    </row>
    <row r="4">
      <c r="B4" s="5" t="s">
        <v>28</v>
      </c>
      <c r="C4" s="5"/>
      <c r="D4" s="5"/>
      <c r="E4" s="5" t="s">
        <v>29</v>
      </c>
      <c r="F4" s="7" t="s">
        <v>30</v>
      </c>
      <c r="G4" s="7" t="s">
        <v>31</v>
      </c>
      <c r="H4" s="9"/>
      <c r="I4" s="9"/>
      <c r="J4" s="9"/>
      <c r="K4" s="9"/>
      <c r="L4" s="9"/>
      <c r="M4" s="9"/>
      <c r="N4" s="8" t="s">
        <v>23</v>
      </c>
      <c r="O4" s="8" t="s">
        <v>23</v>
      </c>
      <c r="P4" s="8" t="s">
        <v>23</v>
      </c>
      <c r="Q4" s="8" t="s">
        <v>23</v>
      </c>
    </row>
    <row r="5">
      <c r="B5" s="5" t="s">
        <v>32</v>
      </c>
      <c r="C5" s="5" t="s">
        <v>18</v>
      </c>
      <c r="D5" s="6" t="s">
        <v>19</v>
      </c>
      <c r="E5" s="5" t="s">
        <v>33</v>
      </c>
      <c r="F5" s="7" t="s">
        <v>34</v>
      </c>
      <c r="G5" s="7" t="s">
        <v>35</v>
      </c>
      <c r="H5" s="8" t="s">
        <v>23</v>
      </c>
      <c r="I5" s="8" t="s">
        <v>23</v>
      </c>
      <c r="J5" s="8" t="s">
        <v>23</v>
      </c>
      <c r="K5" s="8" t="s">
        <v>23</v>
      </c>
      <c r="L5" s="8" t="s">
        <v>23</v>
      </c>
      <c r="M5" s="8" t="s">
        <v>23</v>
      </c>
      <c r="N5" s="8" t="s">
        <v>23</v>
      </c>
      <c r="O5" s="8" t="s">
        <v>23</v>
      </c>
      <c r="P5" s="8" t="s">
        <v>23</v>
      </c>
      <c r="Q5" s="8" t="s">
        <v>23</v>
      </c>
    </row>
    <row r="6">
      <c r="B6" s="5" t="s">
        <v>36</v>
      </c>
      <c r="C6" s="5" t="s">
        <v>18</v>
      </c>
      <c r="D6" s="6" t="s">
        <v>19</v>
      </c>
      <c r="E6" s="5" t="s">
        <v>37</v>
      </c>
      <c r="F6" s="7" t="s">
        <v>38</v>
      </c>
      <c r="G6" s="7" t="s">
        <v>39</v>
      </c>
      <c r="H6" s="8" t="s">
        <v>23</v>
      </c>
      <c r="I6" s="8" t="s">
        <v>23</v>
      </c>
      <c r="J6" s="8" t="s">
        <v>23</v>
      </c>
      <c r="K6" s="8"/>
      <c r="L6" s="8"/>
      <c r="M6" s="8"/>
      <c r="N6" s="8"/>
      <c r="O6" s="8"/>
      <c r="P6" s="8"/>
      <c r="Q6" s="8"/>
    </row>
    <row r="7">
      <c r="B7" s="5" t="s">
        <v>40</v>
      </c>
      <c r="C7" s="5" t="s">
        <v>18</v>
      </c>
      <c r="D7" s="6" t="s">
        <v>19</v>
      </c>
      <c r="E7" s="5" t="s">
        <v>41</v>
      </c>
      <c r="F7" s="7" t="s">
        <v>42</v>
      </c>
      <c r="G7" s="7" t="s">
        <v>43</v>
      </c>
      <c r="H7" s="8" t="s">
        <v>23</v>
      </c>
      <c r="I7" s="8" t="s">
        <v>23</v>
      </c>
      <c r="J7" s="8" t="s">
        <v>23</v>
      </c>
      <c r="K7" s="8"/>
      <c r="L7" s="8"/>
      <c r="M7" s="8"/>
      <c r="N7" s="8"/>
      <c r="O7" s="8"/>
      <c r="P7" s="8"/>
      <c r="Q7" s="8"/>
    </row>
    <row r="8">
      <c r="B8" s="5" t="s">
        <v>44</v>
      </c>
      <c r="C8" s="5" t="s">
        <v>18</v>
      </c>
      <c r="D8" s="6" t="s">
        <v>19</v>
      </c>
      <c r="E8" s="5" t="s">
        <v>45</v>
      </c>
      <c r="F8" s="7" t="s">
        <v>46</v>
      </c>
      <c r="G8" s="7" t="s">
        <v>47</v>
      </c>
      <c r="H8" s="8" t="s">
        <v>23</v>
      </c>
      <c r="I8" s="8" t="s">
        <v>23</v>
      </c>
      <c r="J8" s="8" t="s">
        <v>23</v>
      </c>
      <c r="K8" s="8" t="s">
        <v>23</v>
      </c>
      <c r="L8" s="8" t="s">
        <v>23</v>
      </c>
      <c r="M8" s="8" t="s">
        <v>23</v>
      </c>
      <c r="N8" s="8" t="s">
        <v>23</v>
      </c>
      <c r="O8" s="8" t="s">
        <v>23</v>
      </c>
      <c r="P8" s="8" t="s">
        <v>23</v>
      </c>
      <c r="Q8" s="8" t="s">
        <v>23</v>
      </c>
    </row>
    <row r="9">
      <c r="B9" s="5" t="s">
        <v>48</v>
      </c>
      <c r="C9" s="5" t="s">
        <v>18</v>
      </c>
      <c r="D9" s="6" t="s">
        <v>19</v>
      </c>
      <c r="E9" s="5" t="s">
        <v>49</v>
      </c>
      <c r="F9" s="7" t="s">
        <v>46</v>
      </c>
      <c r="G9" s="7" t="s">
        <v>50</v>
      </c>
      <c r="H9" s="8" t="s">
        <v>23</v>
      </c>
      <c r="I9" s="8" t="s">
        <v>23</v>
      </c>
      <c r="J9" s="8" t="s">
        <v>23</v>
      </c>
      <c r="K9" s="8" t="s">
        <v>23</v>
      </c>
      <c r="L9" s="8" t="s">
        <v>23</v>
      </c>
      <c r="M9" s="8" t="s">
        <v>23</v>
      </c>
      <c r="N9" s="8" t="s">
        <v>23</v>
      </c>
      <c r="O9" s="8" t="s">
        <v>23</v>
      </c>
      <c r="P9" s="8" t="s">
        <v>23</v>
      </c>
      <c r="Q9" s="8" t="s">
        <v>23</v>
      </c>
    </row>
    <row r="10">
      <c r="B10" s="10" t="s">
        <v>51</v>
      </c>
      <c r="C10" s="5" t="s">
        <v>18</v>
      </c>
      <c r="D10" s="6" t="s">
        <v>19</v>
      </c>
      <c r="E10" s="5" t="s">
        <v>52</v>
      </c>
      <c r="F10" s="7" t="s">
        <v>46</v>
      </c>
      <c r="G10" s="7" t="s">
        <v>53</v>
      </c>
      <c r="H10" s="8" t="s">
        <v>23</v>
      </c>
      <c r="I10" s="8" t="s">
        <v>23</v>
      </c>
      <c r="J10" s="8" t="s">
        <v>23</v>
      </c>
      <c r="K10" s="8" t="s">
        <v>23</v>
      </c>
      <c r="L10" s="8" t="s">
        <v>23</v>
      </c>
      <c r="M10" s="8" t="s">
        <v>23</v>
      </c>
      <c r="N10" s="8" t="s">
        <v>23</v>
      </c>
      <c r="O10" s="8" t="s">
        <v>23</v>
      </c>
      <c r="P10" s="8" t="s">
        <v>23</v>
      </c>
      <c r="Q10" s="8" t="s">
        <v>23</v>
      </c>
    </row>
    <row r="11">
      <c r="B11" s="5" t="s">
        <v>54</v>
      </c>
      <c r="C11" s="5" t="s">
        <v>18</v>
      </c>
      <c r="D11" s="6" t="s">
        <v>19</v>
      </c>
      <c r="E11" s="5" t="s">
        <v>55</v>
      </c>
      <c r="F11" s="7" t="s">
        <v>56</v>
      </c>
      <c r="G11" s="7" t="s">
        <v>57</v>
      </c>
      <c r="H11" s="8" t="s">
        <v>23</v>
      </c>
      <c r="I11" s="8" t="s">
        <v>23</v>
      </c>
      <c r="J11" s="8" t="s">
        <v>23</v>
      </c>
      <c r="K11" s="8" t="s">
        <v>23</v>
      </c>
      <c r="L11" s="8" t="s">
        <v>23</v>
      </c>
      <c r="M11" s="8" t="s">
        <v>23</v>
      </c>
      <c r="N11" s="8" t="s">
        <v>23</v>
      </c>
      <c r="O11" s="8" t="s">
        <v>23</v>
      </c>
      <c r="P11" s="8" t="s">
        <v>23</v>
      </c>
      <c r="Q11" s="8" t="s">
        <v>23</v>
      </c>
    </row>
    <row r="12">
      <c r="B12" s="5" t="s">
        <v>58</v>
      </c>
      <c r="C12" s="5" t="s">
        <v>18</v>
      </c>
      <c r="D12" s="6" t="s">
        <v>19</v>
      </c>
      <c r="E12" s="5" t="s">
        <v>59</v>
      </c>
      <c r="F12" s="7" t="s">
        <v>60</v>
      </c>
      <c r="G12" s="7" t="s">
        <v>61</v>
      </c>
      <c r="H12" s="8" t="s">
        <v>23</v>
      </c>
      <c r="I12" s="8" t="s">
        <v>23</v>
      </c>
      <c r="J12" s="8" t="s">
        <v>23</v>
      </c>
      <c r="K12" s="8" t="s">
        <v>23</v>
      </c>
      <c r="L12" s="8" t="s">
        <v>23</v>
      </c>
      <c r="M12" s="8" t="s">
        <v>23</v>
      </c>
      <c r="N12" s="8" t="s">
        <v>23</v>
      </c>
      <c r="O12" s="8" t="s">
        <v>23</v>
      </c>
      <c r="P12" s="8" t="s">
        <v>23</v>
      </c>
      <c r="Q12" s="8" t="s">
        <v>23</v>
      </c>
    </row>
    <row r="13">
      <c r="B13" s="5" t="s">
        <v>62</v>
      </c>
      <c r="C13" s="5" t="s">
        <v>18</v>
      </c>
      <c r="D13" s="6" t="s">
        <v>19</v>
      </c>
      <c r="E13" s="5" t="s">
        <v>63</v>
      </c>
      <c r="F13" s="7" t="s">
        <v>60</v>
      </c>
      <c r="G13" s="7" t="s">
        <v>64</v>
      </c>
      <c r="H13" s="8" t="s">
        <v>23</v>
      </c>
      <c r="I13" s="8" t="s">
        <v>23</v>
      </c>
      <c r="J13" s="8" t="s">
        <v>23</v>
      </c>
      <c r="K13" s="8" t="s">
        <v>23</v>
      </c>
      <c r="L13" s="8" t="s">
        <v>23</v>
      </c>
      <c r="M13" s="8" t="s">
        <v>23</v>
      </c>
      <c r="N13" s="8" t="s">
        <v>23</v>
      </c>
      <c r="O13" s="8" t="s">
        <v>23</v>
      </c>
      <c r="P13" s="8" t="s">
        <v>23</v>
      </c>
      <c r="Q13" s="8" t="s">
        <v>23</v>
      </c>
    </row>
    <row r="14">
      <c r="B14" s="5" t="s">
        <v>65</v>
      </c>
      <c r="C14" s="5" t="s">
        <v>18</v>
      </c>
      <c r="D14" s="6" t="s">
        <v>19</v>
      </c>
      <c r="E14" s="5" t="s">
        <v>66</v>
      </c>
      <c r="F14" s="7" t="s">
        <v>60</v>
      </c>
      <c r="G14" s="7" t="s">
        <v>67</v>
      </c>
      <c r="H14" s="8" t="s">
        <v>23</v>
      </c>
      <c r="I14" s="8" t="s">
        <v>23</v>
      </c>
      <c r="J14" s="8" t="s">
        <v>23</v>
      </c>
      <c r="K14" s="8" t="s">
        <v>23</v>
      </c>
      <c r="L14" s="8" t="s">
        <v>23</v>
      </c>
      <c r="M14" s="8" t="s">
        <v>23</v>
      </c>
      <c r="N14" s="8" t="s">
        <v>23</v>
      </c>
      <c r="O14" s="8" t="s">
        <v>23</v>
      </c>
      <c r="P14" s="8" t="s">
        <v>23</v>
      </c>
      <c r="Q14" s="8" t="s">
        <v>23</v>
      </c>
    </row>
    <row r="15">
      <c r="B15" s="5" t="s">
        <v>68</v>
      </c>
      <c r="C15" s="5" t="s">
        <v>18</v>
      </c>
      <c r="D15" s="6" t="s">
        <v>19</v>
      </c>
      <c r="E15" s="5" t="s">
        <v>69</v>
      </c>
      <c r="F15" s="7" t="s">
        <v>60</v>
      </c>
      <c r="G15" s="7" t="s">
        <v>70</v>
      </c>
      <c r="H15" s="8" t="s">
        <v>23</v>
      </c>
      <c r="I15" s="8" t="s">
        <v>23</v>
      </c>
      <c r="J15" s="8" t="s">
        <v>23</v>
      </c>
      <c r="K15" s="8" t="s">
        <v>23</v>
      </c>
      <c r="L15" s="8" t="s">
        <v>23</v>
      </c>
      <c r="M15" s="8" t="s">
        <v>23</v>
      </c>
      <c r="N15" s="8" t="s">
        <v>23</v>
      </c>
      <c r="O15" s="8" t="s">
        <v>23</v>
      </c>
      <c r="P15" s="8" t="s">
        <v>23</v>
      </c>
      <c r="Q15" s="8" t="s">
        <v>23</v>
      </c>
    </row>
    <row r="16">
      <c r="B16" s="5" t="s">
        <v>71</v>
      </c>
      <c r="C16" s="5" t="s">
        <v>18</v>
      </c>
      <c r="D16" s="6" t="s">
        <v>19</v>
      </c>
      <c r="E16" s="5" t="s">
        <v>72</v>
      </c>
      <c r="F16" s="7" t="s">
        <v>73</v>
      </c>
      <c r="G16" s="7" t="s">
        <v>74</v>
      </c>
      <c r="H16" s="8" t="s">
        <v>23</v>
      </c>
      <c r="I16" s="8" t="s">
        <v>23</v>
      </c>
      <c r="J16" s="8" t="s">
        <v>23</v>
      </c>
      <c r="K16" s="8" t="s">
        <v>23</v>
      </c>
      <c r="L16" s="8" t="s">
        <v>23</v>
      </c>
      <c r="M16" s="8" t="s">
        <v>23</v>
      </c>
      <c r="N16" s="8" t="s">
        <v>23</v>
      </c>
      <c r="O16" s="8" t="s">
        <v>23</v>
      </c>
      <c r="P16" s="8" t="s">
        <v>23</v>
      </c>
      <c r="Q16" s="8" t="s">
        <v>23</v>
      </c>
    </row>
    <row r="17">
      <c r="B17" s="5" t="s">
        <v>75</v>
      </c>
      <c r="C17" s="5" t="s">
        <v>18</v>
      </c>
      <c r="D17" s="6" t="s">
        <v>19</v>
      </c>
      <c r="E17" s="5" t="s">
        <v>76</v>
      </c>
      <c r="F17" s="7" t="s">
        <v>77</v>
      </c>
      <c r="G17" s="7" t="s">
        <v>78</v>
      </c>
      <c r="H17" s="8" t="s">
        <v>23</v>
      </c>
      <c r="I17" s="8" t="s">
        <v>23</v>
      </c>
      <c r="J17" s="8" t="s">
        <v>23</v>
      </c>
      <c r="K17" s="8" t="s">
        <v>23</v>
      </c>
      <c r="L17" s="8" t="s">
        <v>23</v>
      </c>
      <c r="M17" s="8" t="s">
        <v>23</v>
      </c>
      <c r="N17" s="8" t="s">
        <v>23</v>
      </c>
      <c r="O17" s="8" t="s">
        <v>23</v>
      </c>
      <c r="P17" s="8" t="s">
        <v>23</v>
      </c>
      <c r="Q17" s="8" t="s">
        <v>23</v>
      </c>
    </row>
    <row r="18">
      <c r="B18" s="5"/>
      <c r="C18" s="11"/>
      <c r="D18" s="11"/>
      <c r="E18" s="5" t="s">
        <v>79</v>
      </c>
      <c r="F18" s="7" t="s">
        <v>60</v>
      </c>
      <c r="G18" s="7" t="s">
        <v>80</v>
      </c>
      <c r="H18" s="8"/>
      <c r="I18" s="8"/>
      <c r="J18" s="8"/>
      <c r="K18" s="8"/>
      <c r="L18" s="8"/>
      <c r="M18" s="8"/>
      <c r="N18" s="8" t="s">
        <v>23</v>
      </c>
      <c r="O18" s="8" t="s">
        <v>23</v>
      </c>
      <c r="P18" s="8"/>
      <c r="Q18" s="8"/>
    </row>
    <row r="19">
      <c r="B19" s="5"/>
      <c r="C19" s="11"/>
      <c r="D19" s="11"/>
      <c r="E19" s="5" t="s">
        <v>81</v>
      </c>
      <c r="F19" s="7" t="s">
        <v>60</v>
      </c>
      <c r="G19" s="7" t="s">
        <v>82</v>
      </c>
      <c r="H19" s="8"/>
      <c r="I19" s="8"/>
      <c r="J19" s="8"/>
      <c r="K19" s="8"/>
      <c r="L19" s="8"/>
      <c r="M19" s="8"/>
      <c r="N19" s="8" t="s">
        <v>23</v>
      </c>
      <c r="O19" s="8" t="s">
        <v>23</v>
      </c>
      <c r="P19" s="8"/>
      <c r="Q19" s="8"/>
    </row>
    <row r="20">
      <c r="B20" s="5" t="s">
        <v>83</v>
      </c>
      <c r="C20" s="5" t="s">
        <v>18</v>
      </c>
      <c r="D20" s="6" t="s">
        <v>19</v>
      </c>
      <c r="E20" s="5" t="s">
        <v>84</v>
      </c>
      <c r="F20" s="7" t="s">
        <v>60</v>
      </c>
      <c r="G20" s="7" t="s">
        <v>85</v>
      </c>
      <c r="H20" s="8" t="s">
        <v>23</v>
      </c>
      <c r="I20" s="8" t="s">
        <v>23</v>
      </c>
      <c r="J20" s="8" t="s">
        <v>23</v>
      </c>
      <c r="K20" s="8"/>
      <c r="L20" s="8"/>
      <c r="M20" s="8"/>
      <c r="N20" s="8"/>
      <c r="O20" s="8"/>
      <c r="P20" s="8"/>
      <c r="Q20" s="8"/>
    </row>
    <row r="21">
      <c r="B21" s="5" t="s">
        <v>86</v>
      </c>
      <c r="C21" s="5" t="s">
        <v>18</v>
      </c>
      <c r="D21" s="6" t="s">
        <v>19</v>
      </c>
      <c r="E21" s="5" t="s">
        <v>87</v>
      </c>
      <c r="F21" s="7" t="s">
        <v>46</v>
      </c>
      <c r="G21" s="7" t="s">
        <v>88</v>
      </c>
      <c r="H21" s="8" t="s">
        <v>23</v>
      </c>
      <c r="I21" s="8" t="s">
        <v>23</v>
      </c>
      <c r="J21" s="8" t="s">
        <v>23</v>
      </c>
      <c r="K21" s="8"/>
      <c r="L21" s="8"/>
      <c r="M21" s="8"/>
      <c r="N21" s="8"/>
      <c r="O21" s="8"/>
      <c r="P21" s="8"/>
      <c r="Q21" s="8"/>
    </row>
    <row r="22">
      <c r="B22" s="5" t="s">
        <v>89</v>
      </c>
      <c r="C22" s="5" t="s">
        <v>18</v>
      </c>
      <c r="D22" s="6" t="s">
        <v>19</v>
      </c>
      <c r="E22" s="5" t="s">
        <v>90</v>
      </c>
      <c r="F22" s="7" t="s">
        <v>46</v>
      </c>
      <c r="G22" s="7" t="s">
        <v>91</v>
      </c>
      <c r="H22" s="8" t="s">
        <v>23</v>
      </c>
      <c r="I22" s="8" t="s">
        <v>23</v>
      </c>
      <c r="J22" s="8" t="s">
        <v>23</v>
      </c>
      <c r="K22" s="8"/>
      <c r="L22" s="8"/>
      <c r="M22" s="8"/>
      <c r="N22" s="8"/>
      <c r="O22" s="8"/>
      <c r="P22" s="8"/>
      <c r="Q22" s="8"/>
    </row>
    <row r="23">
      <c r="B23" s="5" t="s">
        <v>92</v>
      </c>
      <c r="C23" s="5"/>
      <c r="D23" s="5"/>
      <c r="E23" s="5" t="s">
        <v>93</v>
      </c>
      <c r="F23" s="7" t="s">
        <v>46</v>
      </c>
      <c r="G23" s="7" t="s">
        <v>94</v>
      </c>
      <c r="H23" s="8"/>
      <c r="I23" s="8"/>
      <c r="J23" s="8"/>
      <c r="K23" s="8"/>
      <c r="L23" s="8"/>
      <c r="M23" s="8"/>
      <c r="N23" s="8" t="s">
        <v>23</v>
      </c>
      <c r="O23" s="8" t="s">
        <v>23</v>
      </c>
      <c r="P23" s="8" t="s">
        <v>23</v>
      </c>
      <c r="Q23" s="8" t="s">
        <v>23</v>
      </c>
    </row>
    <row r="24">
      <c r="A24" s="12" t="s">
        <v>95</v>
      </c>
      <c r="B24" s="13"/>
      <c r="C24" s="13" t="s">
        <v>96</v>
      </c>
      <c r="D24" s="14" t="str">
        <f>HYPERLINK("http://mcx.space/wiki/index.cgi?Doc/mcx_help#input","--input")</f>
        <v>--input</v>
      </c>
      <c r="E24" s="13" t="s">
        <v>97</v>
      </c>
      <c r="F24" s="15" t="s">
        <v>98</v>
      </c>
      <c r="G24" s="15" t="s">
        <v>99</v>
      </c>
      <c r="H24" s="16" t="s">
        <v>23</v>
      </c>
      <c r="I24" s="16" t="s">
        <v>23</v>
      </c>
      <c r="J24" s="16" t="s">
        <v>23</v>
      </c>
      <c r="K24" s="16" t="s">
        <v>23</v>
      </c>
      <c r="L24" s="16" t="s">
        <v>23</v>
      </c>
      <c r="M24" s="16" t="s">
        <v>23</v>
      </c>
      <c r="N24" s="16" t="s">
        <v>23</v>
      </c>
      <c r="O24" s="16" t="s">
        <v>23</v>
      </c>
      <c r="P24" s="16" t="s">
        <v>23</v>
      </c>
      <c r="Q24" s="16" t="s">
        <v>23</v>
      </c>
    </row>
    <row r="25">
      <c r="B25" s="13"/>
      <c r="C25" s="13"/>
      <c r="D25" s="17" t="s">
        <v>100</v>
      </c>
      <c r="E25" s="13" t="s">
        <v>97</v>
      </c>
      <c r="F25" s="15" t="s">
        <v>101</v>
      </c>
      <c r="G25" s="15" t="s">
        <v>102</v>
      </c>
      <c r="H25" s="16" t="s">
        <v>23</v>
      </c>
      <c r="I25" s="16"/>
      <c r="J25" s="16"/>
      <c r="K25" s="16" t="s">
        <v>23</v>
      </c>
      <c r="L25" s="16"/>
      <c r="M25" s="16"/>
      <c r="N25" s="16"/>
      <c r="O25" s="16"/>
      <c r="P25" s="16"/>
      <c r="Q25" s="16"/>
    </row>
    <row r="26">
      <c r="B26" s="13" t="s">
        <v>103</v>
      </c>
      <c r="C26" s="13" t="s">
        <v>104</v>
      </c>
      <c r="D26" s="14" t="str">
        <f>HYPERLINK("http://mcx.space/wiki/index.cgi?Doc/mcx_help#photon","--photon")</f>
        <v>--photon</v>
      </c>
      <c r="E26" s="13" t="s">
        <v>105</v>
      </c>
      <c r="F26" s="15" t="s">
        <v>106</v>
      </c>
      <c r="G26" s="15" t="s">
        <v>107</v>
      </c>
      <c r="H26" s="16" t="s">
        <v>23</v>
      </c>
      <c r="I26" s="16" t="s">
        <v>23</v>
      </c>
      <c r="J26" s="16" t="s">
        <v>23</v>
      </c>
      <c r="K26" s="16" t="s">
        <v>23</v>
      </c>
      <c r="L26" s="16" t="s">
        <v>23</v>
      </c>
      <c r="M26" s="16" t="s">
        <v>23</v>
      </c>
      <c r="N26" s="16" t="s">
        <v>23</v>
      </c>
      <c r="O26" s="16" t="s">
        <v>23</v>
      </c>
      <c r="P26" s="16" t="s">
        <v>23</v>
      </c>
      <c r="Q26" s="16" t="s">
        <v>23</v>
      </c>
    </row>
    <row r="27">
      <c r="B27" s="13"/>
      <c r="C27" s="13" t="s">
        <v>108</v>
      </c>
      <c r="D27" s="14" t="str">
        <f>HYPERLINK("http://mcx.space/wiki/index.cgi?Doc/mcx_help#repeat","--repeat")</f>
        <v>--repeat</v>
      </c>
      <c r="E27" s="13" t="s">
        <v>109</v>
      </c>
      <c r="F27" s="15" t="s">
        <v>110</v>
      </c>
      <c r="G27" s="15" t="s">
        <v>111</v>
      </c>
      <c r="H27" s="16" t="s">
        <v>23</v>
      </c>
      <c r="I27" s="16" t="s">
        <v>23</v>
      </c>
      <c r="J27" s="16" t="s">
        <v>23</v>
      </c>
      <c r="K27" s="16" t="s">
        <v>23</v>
      </c>
      <c r="L27" s="16" t="s">
        <v>23</v>
      </c>
      <c r="M27" s="16" t="s">
        <v>23</v>
      </c>
      <c r="N27" s="16"/>
      <c r="O27" s="16"/>
      <c r="P27" s="16"/>
      <c r="Q27" s="16"/>
    </row>
    <row r="28">
      <c r="B28" s="13" t="s">
        <v>112</v>
      </c>
      <c r="C28" s="13" t="s">
        <v>113</v>
      </c>
      <c r="D28" s="14" t="str">
        <f>HYPERLINK("http://mcx.space/wiki/index.cgi?Doc/mcx_help#reflect","--reflect")</f>
        <v>--reflect</v>
      </c>
      <c r="E28" s="13" t="s">
        <v>114</v>
      </c>
      <c r="F28" s="15" t="s">
        <v>115</v>
      </c>
      <c r="G28" s="15" t="s">
        <v>116</v>
      </c>
      <c r="H28" s="16" t="s">
        <v>23</v>
      </c>
      <c r="I28" s="16" t="s">
        <v>23</v>
      </c>
      <c r="J28" s="16" t="s">
        <v>23</v>
      </c>
      <c r="K28" s="16" t="s">
        <v>23</v>
      </c>
      <c r="L28" s="16" t="s">
        <v>23</v>
      </c>
      <c r="M28" s="16" t="s">
        <v>23</v>
      </c>
      <c r="N28" s="16" t="s">
        <v>23</v>
      </c>
      <c r="O28" s="16" t="s">
        <v>23</v>
      </c>
      <c r="P28" s="16" t="s">
        <v>23</v>
      </c>
      <c r="Q28" s="16" t="s">
        <v>23</v>
      </c>
    </row>
    <row r="29">
      <c r="B29" s="13"/>
      <c r="C29" s="13" t="s">
        <v>117</v>
      </c>
      <c r="D29" s="14" t="str">
        <f>HYPERLINK("http://mcx.space/wiki/index.cgi?Doc/mcx_help#bc","--bc")</f>
        <v>--bc</v>
      </c>
      <c r="E29" s="18" t="s">
        <v>118</v>
      </c>
      <c r="F29" s="15" t="s">
        <v>119</v>
      </c>
      <c r="G29" s="15" t="s">
        <v>120</v>
      </c>
      <c r="H29" s="16" t="s">
        <v>23</v>
      </c>
      <c r="I29" s="16" t="s">
        <v>23</v>
      </c>
      <c r="J29" s="16" t="s">
        <v>23</v>
      </c>
      <c r="K29" s="16" t="s">
        <v>23</v>
      </c>
      <c r="L29" s="16" t="s">
        <v>23</v>
      </c>
      <c r="M29" s="16" t="s">
        <v>23</v>
      </c>
      <c r="N29" s="16"/>
      <c r="O29" s="16"/>
      <c r="P29" s="16"/>
      <c r="Q29" s="16"/>
    </row>
    <row r="30">
      <c r="B30" s="13" t="s">
        <v>121</v>
      </c>
      <c r="C30" s="13" t="s">
        <v>122</v>
      </c>
      <c r="D30" s="14" t="str">
        <f>HYPERLINK("http://mcx.space/wiki/index.cgi?Doc/mcx_help#unitinmm","--unitinmm")</f>
        <v>--unitinmm</v>
      </c>
      <c r="E30" s="13" t="s">
        <v>123</v>
      </c>
      <c r="F30" s="15" t="s">
        <v>124</v>
      </c>
      <c r="G30" s="15" t="s">
        <v>125</v>
      </c>
      <c r="H30" s="16" t="s">
        <v>23</v>
      </c>
      <c r="I30" s="16" t="s">
        <v>23</v>
      </c>
      <c r="J30" s="16" t="s">
        <v>23</v>
      </c>
      <c r="K30" s="16" t="s">
        <v>23</v>
      </c>
      <c r="L30" s="16" t="s">
        <v>23</v>
      </c>
      <c r="M30" s="16" t="s">
        <v>23</v>
      </c>
      <c r="N30" s="16" t="s">
        <v>23</v>
      </c>
      <c r="O30" s="16" t="s">
        <v>23</v>
      </c>
      <c r="P30" s="16" t="s">
        <v>23</v>
      </c>
      <c r="Q30" s="16" t="s">
        <v>23</v>
      </c>
    </row>
    <row r="31">
      <c r="B31" s="13" t="s">
        <v>126</v>
      </c>
      <c r="C31" s="13" t="s">
        <v>127</v>
      </c>
      <c r="D31" s="14" t="str">
        <f>HYPERLINK("http://mcx.space/wiki/index.cgi?Doc/mcx_help#normalize","--normalize")</f>
        <v>--normalize</v>
      </c>
      <c r="E31" s="13" t="s">
        <v>128</v>
      </c>
      <c r="F31" s="15" t="s">
        <v>115</v>
      </c>
      <c r="G31" s="15" t="s">
        <v>129</v>
      </c>
      <c r="H31" s="16" t="s">
        <v>23</v>
      </c>
      <c r="I31" s="16" t="s">
        <v>23</v>
      </c>
      <c r="J31" s="16" t="s">
        <v>23</v>
      </c>
      <c r="K31" s="16" t="s">
        <v>23</v>
      </c>
      <c r="L31" s="16" t="s">
        <v>23</v>
      </c>
      <c r="M31" s="16" t="s">
        <v>23</v>
      </c>
      <c r="N31" s="16" t="s">
        <v>23</v>
      </c>
      <c r="O31" s="16" t="s">
        <v>23</v>
      </c>
      <c r="P31" s="16" t="s">
        <v>23</v>
      </c>
      <c r="Q31" s="16" t="s">
        <v>23</v>
      </c>
    </row>
    <row r="32">
      <c r="B32" s="13" t="s">
        <v>130</v>
      </c>
      <c r="C32" s="13" t="s">
        <v>131</v>
      </c>
      <c r="D32" s="14" t="str">
        <f>HYPERLINK("http://mcx.space/wiki/index.cgi?Doc/mcx_help#seed","--seed")</f>
        <v>--seed</v>
      </c>
      <c r="E32" s="13" t="s">
        <v>132</v>
      </c>
      <c r="F32" s="15" t="s">
        <v>106</v>
      </c>
      <c r="G32" s="15" t="s">
        <v>133</v>
      </c>
      <c r="H32" s="16" t="s">
        <v>23</v>
      </c>
      <c r="I32" s="16" t="s">
        <v>23</v>
      </c>
      <c r="J32" s="16" t="s">
        <v>23</v>
      </c>
      <c r="K32" s="16" t="s">
        <v>23</v>
      </c>
      <c r="L32" s="16" t="s">
        <v>23</v>
      </c>
      <c r="M32" s="16" t="s">
        <v>23</v>
      </c>
      <c r="N32" s="16" t="s">
        <v>23</v>
      </c>
      <c r="O32" s="16" t="s">
        <v>23</v>
      </c>
      <c r="P32" s="16" t="s">
        <v>23</v>
      </c>
      <c r="Q32" s="16" t="s">
        <v>23</v>
      </c>
    </row>
    <row r="33">
      <c r="B33" s="13"/>
      <c r="C33" s="13"/>
      <c r="D33" s="19"/>
      <c r="E33" s="20" t="s">
        <v>134</v>
      </c>
      <c r="F33" s="15" t="s">
        <v>135</v>
      </c>
      <c r="G33" s="15" t="s">
        <v>136</v>
      </c>
      <c r="H33" s="16"/>
      <c r="I33" s="16" t="s">
        <v>23</v>
      </c>
      <c r="J33" s="16" t="s">
        <v>23</v>
      </c>
      <c r="K33" s="16"/>
      <c r="L33" s="16" t="s">
        <v>23</v>
      </c>
      <c r="M33" s="16" t="s">
        <v>23</v>
      </c>
      <c r="N33" s="16"/>
      <c r="O33" s="16" t="s">
        <v>23</v>
      </c>
      <c r="P33" s="16"/>
      <c r="Q33" s="16" t="s">
        <v>23</v>
      </c>
    </row>
    <row r="34">
      <c r="B34" s="13" t="s">
        <v>137</v>
      </c>
      <c r="C34" s="13" t="s">
        <v>138</v>
      </c>
      <c r="D34" s="14" t="str">
        <f>HYPERLINK("http://mcx.space/wiki/index.cgi?Doc/mcx_help#srcfrom0","--srcfrom0")</f>
        <v>--srcfrom0</v>
      </c>
      <c r="E34" s="13" t="s">
        <v>139</v>
      </c>
      <c r="F34" s="15" t="s">
        <v>140</v>
      </c>
      <c r="G34" s="15" t="s">
        <v>141</v>
      </c>
      <c r="H34" s="16" t="s">
        <v>23</v>
      </c>
      <c r="I34" s="16" t="s">
        <v>23</v>
      </c>
      <c r="J34" s="16" t="s">
        <v>23</v>
      </c>
      <c r="K34" s="16" t="s">
        <v>23</v>
      </c>
      <c r="L34" s="16" t="s">
        <v>23</v>
      </c>
      <c r="M34" s="16" t="s">
        <v>23</v>
      </c>
      <c r="N34" s="16"/>
      <c r="O34" s="16"/>
      <c r="P34" s="16"/>
      <c r="Q34" s="16"/>
    </row>
    <row r="35">
      <c r="B35" s="13" t="s">
        <v>142</v>
      </c>
      <c r="C35" s="13" t="s">
        <v>143</v>
      </c>
      <c r="D35" s="19" t="s">
        <v>144</v>
      </c>
      <c r="E35" s="13" t="s">
        <v>145</v>
      </c>
      <c r="F35" s="15" t="s">
        <v>146</v>
      </c>
      <c r="G35" s="15" t="s">
        <v>147</v>
      </c>
      <c r="H35" s="16"/>
      <c r="I35" s="16"/>
      <c r="J35" s="16"/>
      <c r="K35" s="16"/>
      <c r="L35" s="16"/>
      <c r="M35" s="16"/>
      <c r="N35" s="16" t="s">
        <v>23</v>
      </c>
      <c r="O35" s="16" t="s">
        <v>23</v>
      </c>
      <c r="P35" s="16" t="s">
        <v>23</v>
      </c>
      <c r="Q35" s="16" t="s">
        <v>23</v>
      </c>
    </row>
    <row r="36">
      <c r="B36" s="13"/>
      <c r="C36" s="13" t="s">
        <v>148</v>
      </c>
      <c r="D36" s="19" t="s">
        <v>149</v>
      </c>
      <c r="E36" s="13" t="s">
        <v>150</v>
      </c>
      <c r="F36" s="15" t="s">
        <v>140</v>
      </c>
      <c r="G36" s="15" t="s">
        <v>151</v>
      </c>
      <c r="H36" s="16"/>
      <c r="I36" s="16"/>
      <c r="J36" s="16"/>
      <c r="K36" s="16"/>
      <c r="L36" s="16"/>
      <c r="M36" s="16"/>
      <c r="N36" s="16" t="s">
        <v>23</v>
      </c>
      <c r="O36" s="16" t="s">
        <v>23</v>
      </c>
      <c r="P36" s="16" t="s">
        <v>23</v>
      </c>
      <c r="Q36" s="16" t="s">
        <v>23</v>
      </c>
    </row>
    <row r="37">
      <c r="B37" s="13"/>
      <c r="C37" s="13" t="s">
        <v>152</v>
      </c>
      <c r="D37" s="14" t="str">
        <f>HYPERLINK("http://mcx.space/wiki/index.cgi?Doc/mcx_help#skipradius","--skipradius")</f>
        <v>--skipradius</v>
      </c>
      <c r="E37" s="13" t="s">
        <v>153</v>
      </c>
      <c r="F37" s="15" t="s">
        <v>154</v>
      </c>
      <c r="G37" s="15" t="s">
        <v>155</v>
      </c>
      <c r="H37" s="16" t="s">
        <v>23</v>
      </c>
      <c r="I37" s="16" t="s">
        <v>23</v>
      </c>
      <c r="J37" s="16" t="s">
        <v>23</v>
      </c>
      <c r="K37" s="16" t="s">
        <v>23</v>
      </c>
      <c r="L37" s="16" t="s">
        <v>23</v>
      </c>
      <c r="M37" s="16" t="s">
        <v>23</v>
      </c>
      <c r="N37" s="16"/>
      <c r="O37" s="16"/>
      <c r="P37" s="16"/>
      <c r="Q37" s="16"/>
    </row>
    <row r="38">
      <c r="B38" s="13"/>
      <c r="C38" s="13" t="s">
        <v>156</v>
      </c>
      <c r="D38" s="14" t="str">
        <f>HYPERLINK("http://mcx.space/wiki/index.cgi?Doc/mcx_help#voidtime","--voidtime")</f>
        <v>--voidtime</v>
      </c>
      <c r="E38" s="13" t="s">
        <v>157</v>
      </c>
      <c r="F38" s="15" t="s">
        <v>115</v>
      </c>
      <c r="G38" s="15" t="s">
        <v>158</v>
      </c>
      <c r="H38" s="16" t="s">
        <v>23</v>
      </c>
      <c r="I38" s="16" t="s">
        <v>23</v>
      </c>
      <c r="J38" s="16" t="s">
        <v>23</v>
      </c>
      <c r="K38" s="16" t="s">
        <v>23</v>
      </c>
      <c r="L38" s="16" t="s">
        <v>23</v>
      </c>
      <c r="M38" s="16" t="s">
        <v>23</v>
      </c>
      <c r="N38" s="16" t="s">
        <v>23</v>
      </c>
      <c r="O38" s="16" t="s">
        <v>23</v>
      </c>
      <c r="P38" s="16" t="s">
        <v>23</v>
      </c>
      <c r="Q38" s="16" t="s">
        <v>23</v>
      </c>
    </row>
    <row r="39">
      <c r="B39" s="13"/>
      <c r="C39" s="13" t="s">
        <v>159</v>
      </c>
      <c r="D39" s="14" t="str">
        <f>HYPERLINK("http://mcx.space/wiki/index.cgi?Doc/mcx_help#replaydet","--replaydet")</f>
        <v>--replaydet</v>
      </c>
      <c r="E39" s="13" t="s">
        <v>160</v>
      </c>
      <c r="F39" s="15" t="s">
        <v>161</v>
      </c>
      <c r="G39" s="15" t="s">
        <v>162</v>
      </c>
      <c r="H39" s="16" t="s">
        <v>23</v>
      </c>
      <c r="I39" s="16" t="s">
        <v>23</v>
      </c>
      <c r="J39" s="16" t="s">
        <v>23</v>
      </c>
      <c r="K39" s="16" t="s">
        <v>23</v>
      </c>
      <c r="L39" s="16" t="s">
        <v>23</v>
      </c>
      <c r="M39" s="16" t="s">
        <v>23</v>
      </c>
      <c r="N39" s="16" t="s">
        <v>23</v>
      </c>
      <c r="O39" s="16" t="s">
        <v>23</v>
      </c>
      <c r="P39" s="16" t="s">
        <v>23</v>
      </c>
      <c r="Q39" s="16" t="s">
        <v>23</v>
      </c>
    </row>
    <row r="40">
      <c r="B40" s="13" t="s">
        <v>163</v>
      </c>
      <c r="C40" s="13" t="s">
        <v>164</v>
      </c>
      <c r="D40" s="14" t="str">
        <f>HYPERLINK("http://mcx.space/wiki/index.cgi?Doc/mcx_help#specular","--specular")</f>
        <v>--specular</v>
      </c>
      <c r="E40" s="13" t="s">
        <v>165</v>
      </c>
      <c r="F40" s="15" t="s">
        <v>115</v>
      </c>
      <c r="G40" s="15" t="s">
        <v>166</v>
      </c>
      <c r="H40" s="16" t="s">
        <v>23</v>
      </c>
      <c r="I40" s="16" t="s">
        <v>23</v>
      </c>
      <c r="J40" s="16" t="s">
        <v>23</v>
      </c>
      <c r="K40" s="16" t="s">
        <v>23</v>
      </c>
      <c r="L40" s="16" t="s">
        <v>23</v>
      </c>
      <c r="M40" s="16" t="s">
        <v>23</v>
      </c>
      <c r="N40" s="16" t="s">
        <v>23</v>
      </c>
      <c r="O40" s="16" t="s">
        <v>23</v>
      </c>
      <c r="P40" s="16" t="s">
        <v>23</v>
      </c>
      <c r="Q40" s="16" t="s">
        <v>23</v>
      </c>
    </row>
    <row r="41">
      <c r="B41" s="13"/>
      <c r="C41" s="13" t="s">
        <v>167</v>
      </c>
      <c r="D41" s="14" t="str">
        <f>HYPERLINK("http://mcx.space/wiki/index.cgi?Doc/mcx_help#minenergy","--minenergy")</f>
        <v>--minenergy</v>
      </c>
      <c r="E41" s="13" t="s">
        <v>168</v>
      </c>
      <c r="F41" s="15" t="s">
        <v>169</v>
      </c>
      <c r="G41" s="15" t="s">
        <v>170</v>
      </c>
      <c r="H41" s="16" t="s">
        <v>23</v>
      </c>
      <c r="I41" s="16" t="s">
        <v>23</v>
      </c>
      <c r="J41" s="16" t="s">
        <v>23</v>
      </c>
      <c r="K41" s="16" t="s">
        <v>23</v>
      </c>
      <c r="L41" s="16" t="s">
        <v>23</v>
      </c>
      <c r="M41" s="16" t="s">
        <v>23</v>
      </c>
      <c r="N41" s="16" t="s">
        <v>23</v>
      </c>
      <c r="O41" s="16" t="s">
        <v>23</v>
      </c>
      <c r="P41" s="16" t="s">
        <v>23</v>
      </c>
      <c r="Q41" s="16" t="s">
        <v>23</v>
      </c>
    </row>
    <row r="42">
      <c r="B42" s="13"/>
      <c r="C42" s="13" t="s">
        <v>171</v>
      </c>
      <c r="D42" s="14" t="str">
        <f>HYPERLINK("http://mcx.space/wiki/index.cgi?Doc/mcx_help#gategroup","--gategroup")</f>
        <v>--gategroup</v>
      </c>
      <c r="E42" s="13" t="s">
        <v>172</v>
      </c>
      <c r="F42" s="15" t="s">
        <v>110</v>
      </c>
      <c r="G42" s="15" t="s">
        <v>173</v>
      </c>
      <c r="H42" s="16" t="s">
        <v>23</v>
      </c>
      <c r="I42" s="16" t="s">
        <v>23</v>
      </c>
      <c r="J42" s="16" t="s">
        <v>23</v>
      </c>
      <c r="K42" s="16" t="s">
        <v>23</v>
      </c>
      <c r="L42" s="16" t="s">
        <v>23</v>
      </c>
      <c r="M42" s="16" t="s">
        <v>23</v>
      </c>
      <c r="N42" s="16"/>
      <c r="O42" s="16"/>
      <c r="P42" s="16" t="s">
        <v>23</v>
      </c>
      <c r="Q42" s="16" t="s">
        <v>23</v>
      </c>
    </row>
    <row r="43">
      <c r="A43" s="21" t="s">
        <v>174</v>
      </c>
      <c r="B43" s="22"/>
      <c r="C43" s="22" t="s">
        <v>175</v>
      </c>
      <c r="D43" s="23" t="str">
        <f>HYPERLINK("http://mcx.space/wiki/index.cgi?Doc/mcx_help#listgpu","--listgpu")</f>
        <v>--listgpu</v>
      </c>
      <c r="E43" s="22" t="s">
        <v>176</v>
      </c>
      <c r="F43" s="24"/>
      <c r="G43" s="24" t="s">
        <v>177</v>
      </c>
      <c r="H43" s="25" t="s">
        <v>23</v>
      </c>
      <c r="I43" s="25" t="s">
        <v>23</v>
      </c>
      <c r="J43" s="25" t="s">
        <v>23</v>
      </c>
      <c r="K43" s="25" t="s">
        <v>23</v>
      </c>
      <c r="L43" s="25" t="s">
        <v>23</v>
      </c>
      <c r="M43" s="25" t="s">
        <v>23</v>
      </c>
      <c r="N43" s="25"/>
      <c r="O43" s="25"/>
      <c r="P43" s="25" t="s">
        <v>23</v>
      </c>
      <c r="Q43" s="25" t="s">
        <v>23</v>
      </c>
    </row>
    <row r="44">
      <c r="B44" s="22"/>
      <c r="C44" s="22" t="s">
        <v>178</v>
      </c>
      <c r="D44" s="23" t="str">
        <f>HYPERLINK("http://mcx.space/wiki/index.cgi?Doc/mcx_help#thread","--thread")</f>
        <v>--thread</v>
      </c>
      <c r="E44" s="22" t="s">
        <v>179</v>
      </c>
      <c r="F44" s="24" t="s">
        <v>180</v>
      </c>
      <c r="G44" s="24" t="s">
        <v>181</v>
      </c>
      <c r="H44" s="25" t="s">
        <v>23</v>
      </c>
      <c r="I44" s="25" t="s">
        <v>23</v>
      </c>
      <c r="J44" s="25" t="s">
        <v>23</v>
      </c>
      <c r="K44" s="25" t="s">
        <v>23</v>
      </c>
      <c r="L44" s="25" t="s">
        <v>23</v>
      </c>
      <c r="M44" s="25" t="s">
        <v>23</v>
      </c>
      <c r="N44" s="25"/>
      <c r="O44" s="25"/>
      <c r="P44" s="25" t="s">
        <v>23</v>
      </c>
      <c r="Q44" s="25" t="s">
        <v>23</v>
      </c>
    </row>
    <row r="45">
      <c r="B45" s="22"/>
      <c r="C45" s="22" t="s">
        <v>182</v>
      </c>
      <c r="D45" s="23" t="str">
        <f>HYPERLINK("http://mcx.space/wiki/index.cgi?Doc/mcx_help#blocksize","--blocksize")</f>
        <v>--blocksize</v>
      </c>
      <c r="E45" s="22" t="s">
        <v>183</v>
      </c>
      <c r="F45" s="24" t="s">
        <v>184</v>
      </c>
      <c r="G45" s="24" t="s">
        <v>185</v>
      </c>
      <c r="H45" s="25" t="s">
        <v>23</v>
      </c>
      <c r="I45" s="25" t="s">
        <v>23</v>
      </c>
      <c r="J45" s="25" t="s">
        <v>23</v>
      </c>
      <c r="K45" s="25" t="s">
        <v>23</v>
      </c>
      <c r="L45" s="25" t="s">
        <v>23</v>
      </c>
      <c r="M45" s="25" t="s">
        <v>23</v>
      </c>
      <c r="N45" s="25"/>
      <c r="O45" s="25"/>
      <c r="P45" s="25" t="s">
        <v>23</v>
      </c>
      <c r="Q45" s="25" t="s">
        <v>23</v>
      </c>
    </row>
    <row r="46">
      <c r="B46" s="22" t="s">
        <v>186</v>
      </c>
      <c r="C46" s="22" t="s">
        <v>187</v>
      </c>
      <c r="D46" s="23" t="str">
        <f>HYPERLINK("http://mcx.space/wiki/index.cgi?Doc/mcx_help#autopilot","--autopilot")</f>
        <v>--autopilot</v>
      </c>
      <c r="E46" s="22" t="s">
        <v>188</v>
      </c>
      <c r="F46" s="24" t="s">
        <v>115</v>
      </c>
      <c r="G46" s="24" t="s">
        <v>189</v>
      </c>
      <c r="H46" s="25" t="s">
        <v>23</v>
      </c>
      <c r="I46" s="25" t="s">
        <v>23</v>
      </c>
      <c r="J46" s="25" t="s">
        <v>23</v>
      </c>
      <c r="K46" s="25" t="s">
        <v>23</v>
      </c>
      <c r="L46" s="25" t="s">
        <v>23</v>
      </c>
      <c r="M46" s="25" t="s">
        <v>23</v>
      </c>
      <c r="N46" s="25"/>
      <c r="O46" s="25"/>
      <c r="P46" s="25" t="s">
        <v>23</v>
      </c>
      <c r="Q46" s="25" t="s">
        <v>23</v>
      </c>
    </row>
    <row r="47">
      <c r="B47" s="22"/>
      <c r="C47" s="22" t="s">
        <v>190</v>
      </c>
      <c r="D47" s="23" t="str">
        <f>HYPERLINK("http://mcx.space/wiki/index.cgi?Doc/mcx_help#gpu","--gpu")</f>
        <v>--gpu</v>
      </c>
      <c r="E47" s="22" t="s">
        <v>191</v>
      </c>
      <c r="F47" s="24" t="s">
        <v>192</v>
      </c>
      <c r="G47" s="24" t="s">
        <v>193</v>
      </c>
      <c r="H47" s="25" t="s">
        <v>23</v>
      </c>
      <c r="I47" s="25" t="s">
        <v>23</v>
      </c>
      <c r="J47" s="25" t="s">
        <v>23</v>
      </c>
      <c r="K47" s="25" t="s">
        <v>23</v>
      </c>
      <c r="L47" s="25" t="s">
        <v>23</v>
      </c>
      <c r="M47" s="25" t="s">
        <v>23</v>
      </c>
      <c r="N47" s="25"/>
      <c r="O47" s="25"/>
      <c r="P47" s="25" t="s">
        <v>23</v>
      </c>
      <c r="Q47" s="25" t="s">
        <v>23</v>
      </c>
    </row>
    <row r="48">
      <c r="B48" s="22"/>
      <c r="C48" s="22"/>
      <c r="D48" s="26" t="s">
        <v>194</v>
      </c>
      <c r="E48" s="22" t="s">
        <v>195</v>
      </c>
      <c r="F48" s="24" t="s">
        <v>115</v>
      </c>
      <c r="G48" s="24" t="s">
        <v>196</v>
      </c>
      <c r="H48" s="25"/>
      <c r="I48" s="25"/>
      <c r="J48" s="25"/>
      <c r="K48" s="25" t="s">
        <v>23</v>
      </c>
      <c r="L48" s="25" t="s">
        <v>23</v>
      </c>
      <c r="M48" s="25" t="s">
        <v>23</v>
      </c>
      <c r="N48" s="25" t="s">
        <v>23</v>
      </c>
      <c r="O48" s="25" t="s">
        <v>23</v>
      </c>
      <c r="P48" s="25" t="s">
        <v>23</v>
      </c>
      <c r="Q48" s="25" t="s">
        <v>23</v>
      </c>
    </row>
    <row r="49">
      <c r="B49" s="22"/>
      <c r="C49" s="22" t="s">
        <v>197</v>
      </c>
      <c r="D49" s="23" t="str">
        <f>HYPERLINK("http://mcx.space/wiki/index.cgi?Doc/mcx_help#workload","--workload")</f>
        <v>--workload</v>
      </c>
      <c r="E49" s="22" t="s">
        <v>198</v>
      </c>
      <c r="F49" s="24" t="s">
        <v>199</v>
      </c>
      <c r="G49" s="24" t="s">
        <v>200</v>
      </c>
      <c r="H49" s="25" t="s">
        <v>23</v>
      </c>
      <c r="I49" s="25" t="s">
        <v>23</v>
      </c>
      <c r="J49" s="25" t="s">
        <v>23</v>
      </c>
      <c r="K49" s="25" t="s">
        <v>23</v>
      </c>
      <c r="L49" s="25" t="s">
        <v>23</v>
      </c>
      <c r="M49" s="25" t="s">
        <v>23</v>
      </c>
      <c r="N49" s="25"/>
      <c r="O49" s="25"/>
      <c r="P49" s="25" t="s">
        <v>23</v>
      </c>
      <c r="Q49" s="25" t="s">
        <v>23</v>
      </c>
    </row>
    <row r="50">
      <c r="B50" s="22"/>
      <c r="C50" s="22" t="s">
        <v>201</v>
      </c>
      <c r="D50" s="26" t="s">
        <v>202</v>
      </c>
      <c r="E50" s="22" t="s">
        <v>97</v>
      </c>
      <c r="F50" s="24" t="s">
        <v>203</v>
      </c>
      <c r="G50" s="24" t="s">
        <v>204</v>
      </c>
      <c r="H50" s="25"/>
      <c r="I50" s="25"/>
      <c r="J50" s="25"/>
      <c r="K50" s="25"/>
      <c r="L50" s="25"/>
      <c r="M50" s="25"/>
      <c r="N50" s="25"/>
      <c r="O50" s="25"/>
      <c r="P50" s="25" t="s">
        <v>23</v>
      </c>
      <c r="Q50" s="25"/>
    </row>
    <row r="51">
      <c r="B51" s="22"/>
      <c r="C51" s="22" t="s">
        <v>205</v>
      </c>
      <c r="D51" s="23" t="str">
        <f>HYPERLINK("http://mcx.space/wiki/index.cgi?Doc/mcx_help#printgpu","--printgpu")</f>
        <v>--printgpu</v>
      </c>
      <c r="E51" s="22" t="s">
        <v>206</v>
      </c>
      <c r="F51" s="27"/>
      <c r="G51" s="24" t="s">
        <v>207</v>
      </c>
      <c r="H51" s="25" t="s">
        <v>23</v>
      </c>
      <c r="I51" s="25" t="s">
        <v>23</v>
      </c>
      <c r="J51" s="25" t="s">
        <v>23</v>
      </c>
      <c r="K51" s="25" t="s">
        <v>23</v>
      </c>
      <c r="L51" s="25" t="s">
        <v>23</v>
      </c>
      <c r="M51" s="25" t="s">
        <v>23</v>
      </c>
      <c r="N51" s="25"/>
      <c r="O51" s="25"/>
      <c r="P51" s="25"/>
      <c r="Q51" s="25"/>
    </row>
    <row r="52">
      <c r="A52" s="28" t="s">
        <v>208</v>
      </c>
      <c r="B52" s="29" t="s">
        <v>209</v>
      </c>
      <c r="C52" s="29" t="s">
        <v>210</v>
      </c>
      <c r="D52" s="30" t="str">
        <f>HYPERLINK("http://mcx.space/wiki/index.cgi?Doc/mcx_help#shapes","--shapes")</f>
        <v>--shapes</v>
      </c>
      <c r="E52" s="29" t="s">
        <v>211</v>
      </c>
      <c r="F52" s="31" t="s">
        <v>212</v>
      </c>
      <c r="G52" s="31" t="s">
        <v>213</v>
      </c>
      <c r="H52" s="32" t="s">
        <v>23</v>
      </c>
      <c r="I52" s="32" t="s">
        <v>23</v>
      </c>
      <c r="J52" s="32" t="s">
        <v>23</v>
      </c>
      <c r="K52" s="32" t="s">
        <v>23</v>
      </c>
      <c r="L52" s="32" t="s">
        <v>23</v>
      </c>
      <c r="M52" s="32" t="s">
        <v>23</v>
      </c>
      <c r="N52" s="32"/>
      <c r="O52" s="32"/>
      <c r="P52" s="32"/>
      <c r="Q52" s="32"/>
    </row>
    <row r="53">
      <c r="B53" s="29" t="s">
        <v>214</v>
      </c>
      <c r="C53" s="29" t="s">
        <v>215</v>
      </c>
      <c r="D53" s="30" t="str">
        <f>HYPERLINK("http://mcx.space/wiki/index.cgi?Doc/mcx_help#mediabyte","--mediabyte")</f>
        <v>--mediabyte</v>
      </c>
      <c r="E53" s="29" t="s">
        <v>216</v>
      </c>
      <c r="F53" s="31" t="s">
        <v>217</v>
      </c>
      <c r="G53" s="31" t="s">
        <v>218</v>
      </c>
      <c r="H53" s="32" t="s">
        <v>23</v>
      </c>
      <c r="I53" s="32" t="s">
        <v>23</v>
      </c>
      <c r="J53" s="32" t="s">
        <v>23</v>
      </c>
      <c r="K53" s="32" t="s">
        <v>23</v>
      </c>
      <c r="L53" s="32" t="s">
        <v>23</v>
      </c>
      <c r="M53" s="32" t="s">
        <v>23</v>
      </c>
      <c r="N53" s="32"/>
      <c r="O53" s="32"/>
      <c r="P53" s="32"/>
      <c r="Q53" s="32"/>
    </row>
    <row r="54">
      <c r="B54" s="29" t="s">
        <v>219</v>
      </c>
      <c r="C54" s="29" t="s">
        <v>220</v>
      </c>
      <c r="D54" s="33" t="s">
        <v>221</v>
      </c>
      <c r="E54" s="29" t="s">
        <v>222</v>
      </c>
      <c r="F54" s="31" t="s">
        <v>223</v>
      </c>
      <c r="G54" s="31" t="s">
        <v>224</v>
      </c>
      <c r="H54" s="32"/>
      <c r="I54" s="32"/>
      <c r="J54" s="32"/>
      <c r="K54" s="32"/>
      <c r="L54" s="32"/>
      <c r="M54" s="32"/>
      <c r="N54" s="32" t="s">
        <v>23</v>
      </c>
      <c r="O54" s="32" t="s">
        <v>23</v>
      </c>
      <c r="P54" s="32" t="s">
        <v>23</v>
      </c>
      <c r="Q54" s="32" t="s">
        <v>23</v>
      </c>
    </row>
    <row r="55">
      <c r="B55" s="29"/>
      <c r="C55" s="29" t="s">
        <v>225</v>
      </c>
      <c r="D55" s="30" t="str">
        <f>HYPERLINK("http://mcx.space/wiki/index.cgi?Doc/mcx_help#array","--array")</f>
        <v>--array</v>
      </c>
      <c r="E55" s="29" t="s">
        <v>97</v>
      </c>
      <c r="F55" s="31" t="s">
        <v>140</v>
      </c>
      <c r="G55" s="31" t="s">
        <v>226</v>
      </c>
      <c r="H55" s="32" t="s">
        <v>23</v>
      </c>
      <c r="I55" s="32"/>
      <c r="J55" s="32"/>
      <c r="K55" s="32" t="s">
        <v>23</v>
      </c>
      <c r="L55" s="32"/>
      <c r="M55" s="32"/>
      <c r="N55" s="32"/>
      <c r="O55" s="32"/>
      <c r="P55" s="32"/>
      <c r="Q55" s="32"/>
    </row>
    <row r="56">
      <c r="A56" s="34" t="s">
        <v>227</v>
      </c>
      <c r="B56" s="35" t="s">
        <v>228</v>
      </c>
      <c r="C56" s="36" t="s">
        <v>229</v>
      </c>
      <c r="D56" s="37" t="str">
        <f>HYPERLINK("http://mcx.space/wiki/index.cgi?Doc/mcx_help#session","--session")</f>
        <v>--session</v>
      </c>
      <c r="E56" s="36" t="s">
        <v>97</v>
      </c>
      <c r="F56" s="38" t="s">
        <v>230</v>
      </c>
      <c r="G56" s="38" t="s">
        <v>231</v>
      </c>
      <c r="H56" s="39" t="s">
        <v>23</v>
      </c>
      <c r="I56" s="39"/>
      <c r="J56" s="39"/>
      <c r="K56" s="39" t="s">
        <v>23</v>
      </c>
      <c r="L56" s="39"/>
      <c r="M56" s="39"/>
      <c r="N56" s="39" t="s">
        <v>23</v>
      </c>
      <c r="O56" s="39"/>
      <c r="P56" s="39" t="s">
        <v>23</v>
      </c>
      <c r="Q56" s="39"/>
    </row>
    <row r="57">
      <c r="B57" s="36" t="s">
        <v>232</v>
      </c>
      <c r="C57" s="36" t="s">
        <v>233</v>
      </c>
      <c r="D57" s="37" t="str">
        <f>HYPERLINK("http://mcx.space/wiki/index.cgi?Doc/mcx_help#outputtype","--outputtype")</f>
        <v>--outputtype</v>
      </c>
      <c r="E57" s="36" t="s">
        <v>234</v>
      </c>
      <c r="F57" s="38" t="s">
        <v>235</v>
      </c>
      <c r="G57" s="38" t="s">
        <v>236</v>
      </c>
      <c r="H57" s="39" t="s">
        <v>23</v>
      </c>
      <c r="I57" s="39" t="s">
        <v>23</v>
      </c>
      <c r="J57" s="39" t="s">
        <v>23</v>
      </c>
      <c r="K57" s="39" t="s">
        <v>23</v>
      </c>
      <c r="L57" s="39" t="s">
        <v>23</v>
      </c>
      <c r="M57" s="39" t="s">
        <v>23</v>
      </c>
      <c r="N57" s="39" t="s">
        <v>23</v>
      </c>
      <c r="O57" s="39" t="s">
        <v>23</v>
      </c>
      <c r="P57" s="39" t="s">
        <v>23</v>
      </c>
      <c r="Q57" s="39" t="s">
        <v>23</v>
      </c>
    </row>
    <row r="58">
      <c r="B58" s="36" t="s">
        <v>237</v>
      </c>
      <c r="C58" s="36" t="s">
        <v>238</v>
      </c>
      <c r="D58" s="37" t="str">
        <f>HYPERLINK("http://mcx.space/wiki/index.cgi?Doc/mcx_help#savedet","--savedet")</f>
        <v>--savedet</v>
      </c>
      <c r="E58" s="36" t="s">
        <v>239</v>
      </c>
      <c r="F58" s="38" t="s">
        <v>115</v>
      </c>
      <c r="G58" s="38" t="s">
        <v>240</v>
      </c>
      <c r="H58" s="39" t="s">
        <v>23</v>
      </c>
      <c r="I58" s="39" t="s">
        <v>23</v>
      </c>
      <c r="J58" s="39" t="s">
        <v>23</v>
      </c>
      <c r="K58" s="39" t="s">
        <v>23</v>
      </c>
      <c r="L58" s="39" t="s">
        <v>23</v>
      </c>
      <c r="M58" s="39" t="s">
        <v>23</v>
      </c>
      <c r="N58" s="39" t="s">
        <v>23</v>
      </c>
      <c r="O58" s="39" t="s">
        <v>23</v>
      </c>
      <c r="P58" s="39" t="s">
        <v>23</v>
      </c>
      <c r="Q58" s="39" t="s">
        <v>23</v>
      </c>
    </row>
    <row r="59">
      <c r="B59" s="36" t="s">
        <v>241</v>
      </c>
      <c r="C59" s="36" t="s">
        <v>242</v>
      </c>
      <c r="D59" s="37" t="str">
        <f>HYPERLINK("http://mcx.space/wiki/index.cgi?Doc/mcx_help#savedetflag","--savedetflag")</f>
        <v>--savedetflag</v>
      </c>
      <c r="E59" s="36" t="s">
        <v>243</v>
      </c>
      <c r="F59" s="38" t="s">
        <v>244</v>
      </c>
      <c r="G59" s="38" t="s">
        <v>245</v>
      </c>
      <c r="H59" s="39" t="s">
        <v>23</v>
      </c>
      <c r="I59" s="39" t="s">
        <v>23</v>
      </c>
      <c r="J59" s="39" t="s">
        <v>23</v>
      </c>
      <c r="K59" s="39" t="s">
        <v>23</v>
      </c>
      <c r="L59" s="39" t="s">
        <v>23</v>
      </c>
      <c r="M59" s="39" t="s">
        <v>23</v>
      </c>
      <c r="N59" s="39"/>
      <c r="O59" s="39"/>
      <c r="P59" s="39"/>
      <c r="Q59" s="39"/>
    </row>
    <row r="60">
      <c r="B60" s="36" t="s">
        <v>246</v>
      </c>
      <c r="C60" s="36" t="s">
        <v>247</v>
      </c>
      <c r="D60" s="37" t="str">
        <f>HYPERLINK("http://mcx.space/wiki/index.cgi?Doc/mcx_help#saveexit","--saveexit")</f>
        <v>--saveexit</v>
      </c>
      <c r="E60" s="36" t="s">
        <v>248</v>
      </c>
      <c r="F60" s="38" t="s">
        <v>140</v>
      </c>
      <c r="G60" s="38" t="s">
        <v>249</v>
      </c>
      <c r="H60" s="39" t="s">
        <v>23</v>
      </c>
      <c r="I60" s="39" t="s">
        <v>23</v>
      </c>
      <c r="J60" s="39" t="s">
        <v>23</v>
      </c>
      <c r="K60" s="39" t="s">
        <v>23</v>
      </c>
      <c r="L60" s="39" t="s">
        <v>23</v>
      </c>
      <c r="M60" s="39" t="s">
        <v>23</v>
      </c>
      <c r="N60" s="39" t="s">
        <v>23</v>
      </c>
      <c r="O60" s="39" t="s">
        <v>23</v>
      </c>
      <c r="P60" s="39" t="s">
        <v>23</v>
      </c>
      <c r="Q60" s="39" t="s">
        <v>23</v>
      </c>
    </row>
    <row r="61">
      <c r="B61" s="36"/>
      <c r="C61" s="36" t="s">
        <v>250</v>
      </c>
      <c r="D61" s="40" t="s">
        <v>251</v>
      </c>
      <c r="E61" s="36" t="s">
        <v>252</v>
      </c>
      <c r="F61" s="38"/>
      <c r="G61" s="38" t="s">
        <v>253</v>
      </c>
      <c r="H61" s="39"/>
      <c r="I61" s="39"/>
      <c r="J61" s="39"/>
      <c r="K61" s="39"/>
      <c r="L61" s="39"/>
      <c r="M61" s="39"/>
      <c r="N61" s="39" t="s">
        <v>23</v>
      </c>
      <c r="O61" s="39" t="s">
        <v>23</v>
      </c>
      <c r="P61" s="39" t="s">
        <v>23</v>
      </c>
      <c r="Q61" s="39" t="s">
        <v>23</v>
      </c>
    </row>
    <row r="62">
      <c r="B62" s="36"/>
      <c r="C62" s="36" t="s">
        <v>254</v>
      </c>
      <c r="D62" s="37" t="str">
        <f>HYPERLINK("http://mcx.space/wiki/index.cgi?Doc/mcx_help#saveref","--saveref")</f>
        <v>--saveref</v>
      </c>
      <c r="E62" s="36" t="s">
        <v>255</v>
      </c>
      <c r="F62" s="38" t="s">
        <v>140</v>
      </c>
      <c r="G62" s="38" t="s">
        <v>256</v>
      </c>
      <c r="H62" s="39" t="s">
        <v>23</v>
      </c>
      <c r="I62" s="39" t="s">
        <v>23</v>
      </c>
      <c r="J62" s="39" t="s">
        <v>23</v>
      </c>
      <c r="K62" s="39" t="s">
        <v>23</v>
      </c>
      <c r="L62" s="39" t="s">
        <v>23</v>
      </c>
      <c r="M62" s="39" t="s">
        <v>23</v>
      </c>
      <c r="N62" s="39" t="s">
        <v>23</v>
      </c>
      <c r="O62" s="39" t="s">
        <v>23</v>
      </c>
      <c r="P62" s="39" t="s">
        <v>23</v>
      </c>
      <c r="Q62" s="39" t="s">
        <v>23</v>
      </c>
    </row>
    <row r="63">
      <c r="B63" s="36" t="s">
        <v>257</v>
      </c>
      <c r="C63" s="36" t="s">
        <v>148</v>
      </c>
      <c r="D63" s="37" t="str">
        <f>HYPERLINK("http://mcx.space/wiki/index.cgi?Doc/mcx_help#momentum","--momentum")</f>
        <v>--momentum</v>
      </c>
      <c r="E63" s="36" t="s">
        <v>258</v>
      </c>
      <c r="F63" s="38" t="s">
        <v>140</v>
      </c>
      <c r="G63" s="38" t="s">
        <v>259</v>
      </c>
      <c r="H63" s="39" t="s">
        <v>23</v>
      </c>
      <c r="I63" s="39" t="s">
        <v>23</v>
      </c>
      <c r="J63" s="39" t="s">
        <v>23</v>
      </c>
      <c r="K63" s="39" t="s">
        <v>23</v>
      </c>
      <c r="L63" s="39" t="s">
        <v>23</v>
      </c>
      <c r="M63" s="39" t="s">
        <v>23</v>
      </c>
      <c r="N63" s="39" t="s">
        <v>23</v>
      </c>
      <c r="O63" s="39" t="s">
        <v>23</v>
      </c>
      <c r="P63" s="39" t="s">
        <v>23</v>
      </c>
      <c r="Q63" s="39" t="s">
        <v>23</v>
      </c>
    </row>
    <row r="64">
      <c r="B64" s="36" t="s">
        <v>260</v>
      </c>
      <c r="C64" s="36" t="s">
        <v>261</v>
      </c>
      <c r="D64" s="37" t="str">
        <f>HYPERLINK("http://mcx.space/wiki/index.cgi?Doc/mcx_help#saveseed","--saveseed")</f>
        <v>--saveseed</v>
      </c>
      <c r="E64" s="36" t="s">
        <v>262</v>
      </c>
      <c r="F64" s="38" t="s">
        <v>140</v>
      </c>
      <c r="G64" s="38" t="s">
        <v>263</v>
      </c>
      <c r="H64" s="39" t="s">
        <v>23</v>
      </c>
      <c r="I64" s="39" t="s">
        <v>23</v>
      </c>
      <c r="J64" s="39" t="s">
        <v>23</v>
      </c>
      <c r="K64" s="39" t="s">
        <v>23</v>
      </c>
      <c r="L64" s="39" t="s">
        <v>23</v>
      </c>
      <c r="M64" s="39" t="s">
        <v>23</v>
      </c>
      <c r="N64" s="39" t="s">
        <v>23</v>
      </c>
      <c r="O64" s="39" t="s">
        <v>23</v>
      </c>
      <c r="P64" s="39" t="s">
        <v>23</v>
      </c>
      <c r="Q64" s="39" t="s">
        <v>23</v>
      </c>
    </row>
    <row r="65">
      <c r="B65" s="36"/>
      <c r="C65" s="36" t="s">
        <v>143</v>
      </c>
      <c r="D65" s="37" t="str">
        <f>HYPERLINK("http://mcx.space/wiki/index.cgi?Doc/mcx_help#dumpmask","--dumpmask")</f>
        <v>--dumpmask</v>
      </c>
      <c r="E65" s="36" t="s">
        <v>264</v>
      </c>
      <c r="F65" s="38" t="s">
        <v>140</v>
      </c>
      <c r="G65" s="38" t="s">
        <v>265</v>
      </c>
      <c r="H65" s="39" t="s">
        <v>23</v>
      </c>
      <c r="I65" s="39" t="s">
        <v>23</v>
      </c>
      <c r="J65" s="39" t="s">
        <v>23</v>
      </c>
      <c r="K65" s="39" t="s">
        <v>23</v>
      </c>
      <c r="L65" s="39" t="s">
        <v>23</v>
      </c>
      <c r="M65" s="39" t="s">
        <v>23</v>
      </c>
      <c r="N65" s="39"/>
      <c r="O65" s="39"/>
      <c r="P65" s="39"/>
      <c r="Q65" s="39"/>
    </row>
    <row r="66">
      <c r="B66" s="36"/>
      <c r="C66" s="36" t="s">
        <v>266</v>
      </c>
      <c r="D66" s="37" t="str">
        <f>HYPERLINK("http://mcx.space/wiki/index.cgi?Doc/mcx_help#maxdetphoton","--maxdetphoton")</f>
        <v>--maxdetphoton</v>
      </c>
      <c r="E66" s="36" t="s">
        <v>267</v>
      </c>
      <c r="F66" s="38" t="s">
        <v>268</v>
      </c>
      <c r="G66" s="38" t="s">
        <v>269</v>
      </c>
      <c r="H66" s="39" t="s">
        <v>23</v>
      </c>
      <c r="I66" s="39" t="s">
        <v>23</v>
      </c>
      <c r="J66" s="39" t="s">
        <v>23</v>
      </c>
      <c r="K66" s="39" t="s">
        <v>23</v>
      </c>
      <c r="L66" s="39" t="s">
        <v>23</v>
      </c>
      <c r="M66" s="39" t="s">
        <v>23</v>
      </c>
      <c r="N66" s="39" t="s">
        <v>23</v>
      </c>
      <c r="O66" s="39" t="s">
        <v>23</v>
      </c>
      <c r="P66" s="39" t="s">
        <v>23</v>
      </c>
      <c r="Q66" s="39" t="s">
        <v>23</v>
      </c>
    </row>
    <row r="67">
      <c r="B67" s="36" t="s">
        <v>270</v>
      </c>
      <c r="C67" s="36" t="s">
        <v>271</v>
      </c>
      <c r="D67" s="37" t="str">
        <f>HYPERLINK("http://mcx.space/wiki/index.cgi?Doc/mcx_help#save2pt","--save2pt")</f>
        <v>--save2pt</v>
      </c>
      <c r="E67" s="36" t="s">
        <v>272</v>
      </c>
      <c r="F67" s="38" t="s">
        <v>115</v>
      </c>
      <c r="G67" s="38" t="s">
        <v>273</v>
      </c>
      <c r="H67" s="39" t="s">
        <v>23</v>
      </c>
      <c r="I67" s="39" t="s">
        <v>23</v>
      </c>
      <c r="J67" s="39" t="s">
        <v>23</v>
      </c>
      <c r="K67" s="39" t="s">
        <v>23</v>
      </c>
      <c r="L67" s="39" t="s">
        <v>23</v>
      </c>
      <c r="M67" s="39" t="s">
        <v>23</v>
      </c>
      <c r="N67" s="39" t="s">
        <v>23</v>
      </c>
      <c r="O67" s="39" t="s">
        <v>23</v>
      </c>
      <c r="P67" s="39" t="s">
        <v>23</v>
      </c>
      <c r="Q67" s="39" t="s">
        <v>23</v>
      </c>
    </row>
    <row r="68">
      <c r="B68" s="36" t="s">
        <v>274</v>
      </c>
      <c r="C68" s="36" t="s">
        <v>275</v>
      </c>
      <c r="D68" s="37" t="str">
        <f>HYPERLINK("http://mcx.space/wiki/index.cgi?Doc/mcx_help#outputformat","--outputformat")</f>
        <v>--outputformat</v>
      </c>
      <c r="E68" s="36" t="s">
        <v>97</v>
      </c>
      <c r="F68" s="38" t="s">
        <v>276</v>
      </c>
      <c r="G68" s="38" t="s">
        <v>277</v>
      </c>
      <c r="H68" s="39" t="s">
        <v>23</v>
      </c>
      <c r="I68" s="39"/>
      <c r="J68" s="39"/>
      <c r="K68" s="39" t="s">
        <v>23</v>
      </c>
      <c r="L68" s="39"/>
      <c r="M68" s="39"/>
      <c r="N68" s="39" t="s">
        <v>23</v>
      </c>
      <c r="O68" s="39"/>
      <c r="P68" s="39" t="s">
        <v>23</v>
      </c>
      <c r="Q68" s="39"/>
    </row>
    <row r="69">
      <c r="B69" s="36"/>
      <c r="C69" s="36" t="s">
        <v>278</v>
      </c>
      <c r="D69" s="37" t="str">
        <f>HYPERLINK("http://mcx.space/wiki/index.cgi?Doc/mcx_help#zip","--zip")</f>
        <v>--zip</v>
      </c>
      <c r="E69" s="36" t="s">
        <v>97</v>
      </c>
      <c r="F69" s="38" t="s">
        <v>279</v>
      </c>
      <c r="G69" s="38" t="s">
        <v>280</v>
      </c>
      <c r="H69" s="39"/>
      <c r="I69" s="39"/>
      <c r="J69" s="39"/>
      <c r="K69" s="39"/>
      <c r="L69" s="39"/>
      <c r="M69" s="39"/>
      <c r="N69" s="39"/>
      <c r="O69" s="39"/>
      <c r="P69" s="39"/>
      <c r="Q69" s="39"/>
    </row>
    <row r="70">
      <c r="B70" s="36"/>
      <c r="C70" s="36"/>
      <c r="D70" s="41" t="s">
        <v>281</v>
      </c>
      <c r="E70" s="36" t="s">
        <v>97</v>
      </c>
      <c r="F70" s="38" t="s">
        <v>282</v>
      </c>
      <c r="G70" s="38" t="s">
        <v>283</v>
      </c>
      <c r="H70" s="39" t="s">
        <v>23</v>
      </c>
      <c r="I70" s="39"/>
      <c r="J70" s="39"/>
      <c r="K70" s="39" t="s">
        <v>23</v>
      </c>
      <c r="L70" s="39"/>
      <c r="M70" s="39"/>
      <c r="N70" s="39"/>
      <c r="O70" s="39"/>
      <c r="P70" s="39"/>
      <c r="Q70" s="39"/>
    </row>
    <row r="71">
      <c r="A71" s="42" t="s">
        <v>284</v>
      </c>
      <c r="B71" s="43"/>
      <c r="C71" s="43" t="s">
        <v>285</v>
      </c>
      <c r="D71" s="44" t="str">
        <f>HYPERLINK("http://mcx.space/wiki/index.cgi?Doc/mcx_help#help","--help")</f>
        <v>--help</v>
      </c>
      <c r="E71" s="43" t="s">
        <v>286</v>
      </c>
      <c r="F71" s="45"/>
      <c r="G71" s="46" t="s">
        <v>287</v>
      </c>
      <c r="H71" s="47" t="s">
        <v>23</v>
      </c>
      <c r="I71" s="47" t="s">
        <v>23</v>
      </c>
      <c r="J71" s="47" t="s">
        <v>23</v>
      </c>
      <c r="K71" s="47" t="s">
        <v>23</v>
      </c>
      <c r="L71" s="47" t="s">
        <v>23</v>
      </c>
      <c r="M71" s="47" t="s">
        <v>23</v>
      </c>
      <c r="N71" s="47" t="s">
        <v>23</v>
      </c>
      <c r="O71" s="47" t="s">
        <v>23</v>
      </c>
      <c r="P71" s="47" t="s">
        <v>23</v>
      </c>
      <c r="Q71" s="47" t="s">
        <v>23</v>
      </c>
    </row>
    <row r="72">
      <c r="B72" s="43"/>
      <c r="C72" s="43" t="s">
        <v>288</v>
      </c>
      <c r="D72" s="44" t="str">
        <f>HYPERLINK("http://mcx.space/wiki/index.cgi?Doc/mcx_help#version","--version")</f>
        <v>--version</v>
      </c>
      <c r="E72" s="43" t="s">
        <v>97</v>
      </c>
      <c r="F72" s="45"/>
      <c r="G72" s="46" t="s">
        <v>289</v>
      </c>
      <c r="H72" s="47" t="s">
        <v>23</v>
      </c>
      <c r="I72" s="47"/>
      <c r="J72" s="47"/>
      <c r="K72" s="47" t="s">
        <v>23</v>
      </c>
      <c r="L72" s="47"/>
      <c r="M72" s="47"/>
      <c r="N72" s="47"/>
      <c r="O72" s="47"/>
      <c r="P72" s="47"/>
      <c r="Q72" s="47"/>
    </row>
    <row r="73">
      <c r="B73" s="43"/>
      <c r="C73" s="43" t="s">
        <v>290</v>
      </c>
      <c r="D73" s="44" t="str">
        <f>HYPERLINK("http://mcx.space/wiki/index.cgi?Doc/mcx_help#log","--log")</f>
        <v>--log</v>
      </c>
      <c r="E73" s="43" t="s">
        <v>97</v>
      </c>
      <c r="F73" s="46" t="s">
        <v>140</v>
      </c>
      <c r="G73" s="46" t="s">
        <v>291</v>
      </c>
      <c r="H73" s="47" t="s">
        <v>23</v>
      </c>
      <c r="I73" s="47"/>
      <c r="J73" s="47"/>
      <c r="K73" s="47" t="s">
        <v>23</v>
      </c>
      <c r="L73" s="47"/>
      <c r="M73" s="47"/>
      <c r="N73" s="47" t="s">
        <v>23</v>
      </c>
      <c r="O73" s="47"/>
      <c r="P73" s="47" t="s">
        <v>23</v>
      </c>
      <c r="Q73" s="47"/>
    </row>
    <row r="74">
      <c r="B74" s="43"/>
      <c r="C74" s="43" t="s">
        <v>292</v>
      </c>
      <c r="D74" s="44" t="str">
        <f>HYPERLINK("http://mcx.space/wiki/index.cgi?Doc/mcx_help#interactive","--interactive")</f>
        <v>--interactive</v>
      </c>
      <c r="E74" s="43" t="s">
        <v>97</v>
      </c>
      <c r="F74" s="45"/>
      <c r="G74" s="46" t="s">
        <v>293</v>
      </c>
      <c r="H74" s="47" t="s">
        <v>23</v>
      </c>
      <c r="I74" s="47"/>
      <c r="J74" s="47"/>
      <c r="K74" s="47" t="s">
        <v>23</v>
      </c>
      <c r="L74" s="47"/>
      <c r="M74" s="47"/>
      <c r="N74" s="47" t="s">
        <v>23</v>
      </c>
      <c r="O74" s="47"/>
      <c r="P74" s="47" t="s">
        <v>23</v>
      </c>
      <c r="Q74" s="47"/>
    </row>
    <row r="75">
      <c r="A75" s="48" t="s">
        <v>294</v>
      </c>
      <c r="B75" s="49" t="s">
        <v>295</v>
      </c>
      <c r="C75" s="49" t="s">
        <v>296</v>
      </c>
      <c r="D75" s="50" t="str">
        <f>HYPERLINK("http://mcx.space/wiki/index.cgi?Doc/mcx_help#debug","--debug")</f>
        <v>--debug</v>
      </c>
      <c r="E75" s="49" t="s">
        <v>297</v>
      </c>
      <c r="F75" s="51" t="s">
        <v>298</v>
      </c>
      <c r="G75" s="52" t="s">
        <v>299</v>
      </c>
      <c r="H75" s="53" t="s">
        <v>23</v>
      </c>
      <c r="I75" s="53" t="s">
        <v>23</v>
      </c>
      <c r="J75" s="53" t="s">
        <v>23</v>
      </c>
      <c r="K75" s="53" t="s">
        <v>23</v>
      </c>
      <c r="L75" s="53" t="s">
        <v>23</v>
      </c>
      <c r="M75" s="53" t="s">
        <v>23</v>
      </c>
      <c r="N75" s="53" t="s">
        <v>23</v>
      </c>
      <c r="O75" s="53" t="s">
        <v>23</v>
      </c>
      <c r="P75" s="53" t="s">
        <v>23</v>
      </c>
      <c r="Q75" s="53" t="s">
        <v>23</v>
      </c>
    </row>
    <row r="76">
      <c r="B76" s="49"/>
      <c r="C76" s="49" t="s">
        <v>156</v>
      </c>
      <c r="D76" s="50" t="str">
        <f>HYPERLINK("http://mcx.space/wiki/index.cgi?Doc/mcx_help#kernel","--kernel")</f>
        <v>--kernel</v>
      </c>
      <c r="E76" s="49" t="s">
        <v>97</v>
      </c>
      <c r="F76" s="52" t="s">
        <v>300</v>
      </c>
      <c r="G76" s="52" t="s">
        <v>301</v>
      </c>
      <c r="H76" s="53"/>
      <c r="I76" s="53"/>
      <c r="J76" s="53"/>
      <c r="K76" s="53" t="s">
        <v>23</v>
      </c>
      <c r="L76" s="53"/>
      <c r="M76" s="53"/>
      <c r="N76" s="53"/>
      <c r="O76" s="53"/>
      <c r="P76" s="53" t="s">
        <v>23</v>
      </c>
      <c r="Q76" s="53"/>
    </row>
    <row r="77">
      <c r="B77" s="49"/>
      <c r="C77" s="49"/>
      <c r="D77" s="54" t="s">
        <v>302</v>
      </c>
      <c r="E77" s="49" t="s">
        <v>97</v>
      </c>
      <c r="F77" s="52" t="s">
        <v>140</v>
      </c>
      <c r="G77" s="52" t="s">
        <v>303</v>
      </c>
      <c r="H77" s="55"/>
      <c r="I77" s="55"/>
      <c r="J77" s="55"/>
      <c r="K77" s="53" t="s">
        <v>23</v>
      </c>
      <c r="L77" s="53"/>
      <c r="M77" s="53"/>
      <c r="N77" s="53" t="s">
        <v>23</v>
      </c>
      <c r="O77" s="55"/>
      <c r="P77" s="53"/>
      <c r="Q77" s="55"/>
    </row>
    <row r="78">
      <c r="B78" s="49"/>
      <c r="C78" s="49" t="s">
        <v>304</v>
      </c>
      <c r="D78" s="50" t="str">
        <f>HYPERLINK("http://mcx.space/wiki/index.cgi?Doc/mcx_help#optlevel","--optlevel")</f>
        <v>--optlevel</v>
      </c>
      <c r="E78" s="49" t="s">
        <v>305</v>
      </c>
      <c r="F78" s="52" t="s">
        <v>306</v>
      </c>
      <c r="G78" s="52" t="s">
        <v>307</v>
      </c>
      <c r="H78" s="55"/>
      <c r="I78" s="55"/>
      <c r="J78" s="55"/>
      <c r="K78" s="53" t="s">
        <v>23</v>
      </c>
      <c r="L78" s="53" t="s">
        <v>23</v>
      </c>
      <c r="M78" s="53" t="s">
        <v>23</v>
      </c>
      <c r="N78" s="55"/>
      <c r="O78" s="55"/>
      <c r="P78" s="53" t="s">
        <v>23</v>
      </c>
      <c r="Q78" s="55"/>
    </row>
    <row r="79">
      <c r="B79" s="49"/>
      <c r="C79" s="49" t="s">
        <v>308</v>
      </c>
      <c r="D79" s="50" t="str">
        <f>HYPERLINK("http://mcx.space/wiki/index.cgi?Doc/mcx_help#compileropt","--compileropt")</f>
        <v>--compileropt</v>
      </c>
      <c r="E79" s="49" t="s">
        <v>97</v>
      </c>
      <c r="F79" s="52" t="s">
        <v>300</v>
      </c>
      <c r="G79" s="52" t="s">
        <v>309</v>
      </c>
      <c r="H79" s="53"/>
      <c r="I79" s="53"/>
      <c r="J79" s="53"/>
      <c r="K79" s="53" t="s">
        <v>23</v>
      </c>
      <c r="L79" s="53"/>
      <c r="M79" s="53"/>
      <c r="N79" s="53"/>
      <c r="O79" s="53"/>
      <c r="P79" s="53" t="s">
        <v>23</v>
      </c>
      <c r="Q79" s="53"/>
    </row>
    <row r="80">
      <c r="B80" s="49" t="s">
        <v>310</v>
      </c>
      <c r="C80" s="56"/>
      <c r="D80" s="50" t="str">
        <f>HYPERLINK("http://mcx.space/wiki/index.cgi?Doc/mcx_help#root","--root")</f>
        <v>--root</v>
      </c>
      <c r="E80" s="49" t="s">
        <v>311</v>
      </c>
      <c r="F80" s="52" t="s">
        <v>300</v>
      </c>
      <c r="G80" s="52" t="s">
        <v>312</v>
      </c>
      <c r="H80" s="53" t="s">
        <v>23</v>
      </c>
      <c r="I80" s="53"/>
      <c r="J80" s="53"/>
      <c r="K80" s="53" t="s">
        <v>23</v>
      </c>
      <c r="L80" s="53"/>
      <c r="M80" s="53"/>
      <c r="N80" s="53" t="s">
        <v>23</v>
      </c>
      <c r="O80" s="53"/>
      <c r="P80" s="53" t="s">
        <v>23</v>
      </c>
      <c r="Q80" s="53"/>
    </row>
    <row r="81">
      <c r="B81" s="49"/>
      <c r="C81" s="56"/>
      <c r="D81" s="50" t="str">
        <f>HYPERLINK("http://mcx.space/wiki/index.cgi?Doc/mcx_help#gscatter","--gscatter")</f>
        <v>--gscatter</v>
      </c>
      <c r="E81" s="49" t="s">
        <v>313</v>
      </c>
      <c r="F81" s="52" t="s">
        <v>314</v>
      </c>
      <c r="G81" s="52" t="s">
        <v>315</v>
      </c>
      <c r="H81" s="53" t="s">
        <v>23</v>
      </c>
      <c r="I81" s="53" t="s">
        <v>23</v>
      </c>
      <c r="J81" s="53" t="s">
        <v>23</v>
      </c>
      <c r="K81" s="53" t="s">
        <v>23</v>
      </c>
      <c r="L81" s="53" t="s">
        <v>23</v>
      </c>
      <c r="M81" s="53" t="s">
        <v>23</v>
      </c>
      <c r="N81" s="53" t="s">
        <v>23</v>
      </c>
      <c r="O81" s="53" t="s">
        <v>23</v>
      </c>
      <c r="P81" s="53" t="s">
        <v>23</v>
      </c>
      <c r="Q81" s="53" t="s">
        <v>23</v>
      </c>
    </row>
    <row r="82">
      <c r="B82" s="49"/>
      <c r="C82" s="56"/>
      <c r="D82" s="50" t="str">
        <f>HYPERLINK("http://mcx.space/wiki/index.cgi?Doc/mcx_help#maxvoidstep","--maxvoidstep")</f>
        <v>--maxvoidstep</v>
      </c>
      <c r="E82" s="49" t="s">
        <v>316</v>
      </c>
      <c r="F82" s="52" t="s">
        <v>317</v>
      </c>
      <c r="G82" s="52" t="s">
        <v>318</v>
      </c>
      <c r="H82" s="53" t="s">
        <v>23</v>
      </c>
      <c r="I82" s="53" t="s">
        <v>23</v>
      </c>
      <c r="J82" s="53" t="s">
        <v>23</v>
      </c>
      <c r="K82" s="53" t="s">
        <v>23</v>
      </c>
      <c r="L82" s="53" t="s">
        <v>23</v>
      </c>
      <c r="M82" s="53" t="s">
        <v>23</v>
      </c>
      <c r="N82" s="53"/>
      <c r="O82" s="53"/>
      <c r="P82" s="53"/>
      <c r="Q82" s="53"/>
    </row>
    <row r="83">
      <c r="B83" s="49"/>
      <c r="C83" s="56"/>
      <c r="D83" s="50" t="str">
        <f>HYPERLINK("http://mcx.space/wiki/index.cgi?Doc/mcx_help#maxjumpdebug","--maxjumpdebug")</f>
        <v>--maxjumpdebug</v>
      </c>
      <c r="E83" s="49" t="s">
        <v>319</v>
      </c>
      <c r="F83" s="52" t="s">
        <v>320</v>
      </c>
      <c r="G83" s="52" t="s">
        <v>321</v>
      </c>
      <c r="H83" s="53" t="s">
        <v>23</v>
      </c>
      <c r="I83" s="53" t="s">
        <v>23</v>
      </c>
      <c r="J83" s="53" t="s">
        <v>23</v>
      </c>
      <c r="K83" s="53" t="s">
        <v>23</v>
      </c>
      <c r="L83" s="53" t="s">
        <v>23</v>
      </c>
      <c r="M83" s="53" t="s">
        <v>23</v>
      </c>
      <c r="N83" s="53"/>
      <c r="O83" s="53"/>
      <c r="P83" s="53"/>
      <c r="Q83" s="53"/>
    </row>
    <row r="84">
      <c r="B84" s="49"/>
      <c r="C84" s="56"/>
      <c r="D84" s="50" t="str">
        <f>HYPERLINK("http://mcx.space/wiki/index.cgi?Doc/mcx_help#internalsrc","--internalsrc")</f>
        <v>--internalsrc</v>
      </c>
      <c r="E84" s="49" t="s">
        <v>322</v>
      </c>
      <c r="F84" s="52" t="s">
        <v>140</v>
      </c>
      <c r="G84" s="52" t="s">
        <v>323</v>
      </c>
      <c r="H84" s="53" t="s">
        <v>23</v>
      </c>
      <c r="I84" s="55"/>
      <c r="J84" s="55"/>
      <c r="K84" s="53" t="s">
        <v>23</v>
      </c>
      <c r="L84" s="53" t="s">
        <v>23</v>
      </c>
      <c r="M84" s="53" t="s">
        <v>23</v>
      </c>
      <c r="N84" s="55"/>
      <c r="O84" s="55"/>
      <c r="P84" s="55"/>
      <c r="Q84" s="55"/>
    </row>
    <row r="85">
      <c r="B85" s="49"/>
      <c r="C85" s="49" t="s">
        <v>324</v>
      </c>
      <c r="D85" s="57" t="s">
        <v>325</v>
      </c>
      <c r="E85" s="58" t="s">
        <v>326</v>
      </c>
      <c r="F85" s="52"/>
      <c r="G85" s="52" t="s">
        <v>327</v>
      </c>
      <c r="H85" s="53" t="s">
        <v>23</v>
      </c>
      <c r="I85" s="53" t="s">
        <v>23</v>
      </c>
      <c r="J85" s="53" t="s">
        <v>23</v>
      </c>
      <c r="K85" s="53" t="s">
        <v>23</v>
      </c>
      <c r="L85" s="53" t="s">
        <v>23</v>
      </c>
      <c r="M85" s="53" t="s">
        <v>23</v>
      </c>
      <c r="N85" s="53" t="s">
        <v>23</v>
      </c>
      <c r="O85" s="53" t="s">
        <v>23</v>
      </c>
      <c r="P85" s="53" t="s">
        <v>23</v>
      </c>
      <c r="Q85" s="53" t="s">
        <v>23</v>
      </c>
    </row>
    <row r="86">
      <c r="B86" s="49"/>
      <c r="C86" s="49" t="s">
        <v>328</v>
      </c>
      <c r="D86" s="57" t="s">
        <v>329</v>
      </c>
      <c r="E86" s="59" t="s">
        <v>330</v>
      </c>
      <c r="F86" s="52"/>
      <c r="G86" s="52" t="s">
        <v>331</v>
      </c>
      <c r="H86" s="53" t="s">
        <v>23</v>
      </c>
      <c r="I86" s="53" t="s">
        <v>23</v>
      </c>
      <c r="J86" s="53" t="s">
        <v>23</v>
      </c>
      <c r="K86" s="53" t="s">
        <v>23</v>
      </c>
      <c r="L86" s="53" t="s">
        <v>23</v>
      </c>
      <c r="M86" s="53" t="s">
        <v>23</v>
      </c>
      <c r="N86" s="53"/>
      <c r="O86" s="53"/>
      <c r="P86" s="53"/>
      <c r="Q86" s="53"/>
    </row>
    <row r="87">
      <c r="B87" s="49"/>
      <c r="C87" s="49" t="s">
        <v>332</v>
      </c>
      <c r="D87" s="60" t="s">
        <v>333</v>
      </c>
      <c r="E87" s="59" t="s">
        <v>272</v>
      </c>
      <c r="F87" s="52"/>
      <c r="G87" s="52" t="s">
        <v>334</v>
      </c>
      <c r="H87" s="53" t="s">
        <v>23</v>
      </c>
      <c r="I87" s="53" t="s">
        <v>23</v>
      </c>
      <c r="J87" s="53" t="s">
        <v>23</v>
      </c>
      <c r="K87" s="53" t="s">
        <v>23</v>
      </c>
      <c r="L87" s="53" t="s">
        <v>23</v>
      </c>
      <c r="M87" s="53" t="s">
        <v>23</v>
      </c>
      <c r="N87" s="53"/>
      <c r="O87" s="53"/>
      <c r="P87" s="53"/>
      <c r="Q87" s="53"/>
    </row>
    <row r="88">
      <c r="B88" s="49"/>
      <c r="C88" s="49"/>
      <c r="D88" s="49"/>
      <c r="E88" s="59" t="s">
        <v>335</v>
      </c>
      <c r="F88" s="52"/>
      <c r="G88" s="52" t="s">
        <v>336</v>
      </c>
      <c r="H88" s="53"/>
      <c r="I88" s="53"/>
      <c r="J88" s="53"/>
      <c r="K88" s="53"/>
      <c r="L88" s="53"/>
      <c r="M88" s="53"/>
      <c r="N88" s="53" t="s">
        <v>23</v>
      </c>
      <c r="O88" s="53" t="s">
        <v>23</v>
      </c>
      <c r="P88" s="53"/>
      <c r="Q88" s="53"/>
    </row>
    <row r="89">
      <c r="B89" s="49"/>
      <c r="C89" s="56"/>
      <c r="D89" s="59"/>
      <c r="E89" s="59" t="s">
        <v>337</v>
      </c>
      <c r="F89" s="52"/>
      <c r="G89" s="52" t="s">
        <v>338</v>
      </c>
      <c r="H89" s="53"/>
      <c r="I89" s="53"/>
      <c r="J89" s="53"/>
      <c r="K89" s="53"/>
      <c r="L89" s="53"/>
      <c r="M89" s="53"/>
      <c r="N89" s="53" t="s">
        <v>23</v>
      </c>
      <c r="O89" s="53" t="s">
        <v>23</v>
      </c>
      <c r="P89" s="53"/>
      <c r="Q89" s="53"/>
    </row>
    <row r="90">
      <c r="B90" s="49"/>
      <c r="C90" s="56"/>
      <c r="D90" s="59"/>
      <c r="E90" s="59" t="s">
        <v>339</v>
      </c>
      <c r="F90" s="52"/>
      <c r="G90" s="52" t="s">
        <v>338</v>
      </c>
      <c r="H90" s="53" t="s">
        <v>23</v>
      </c>
      <c r="I90" s="53" t="s">
        <v>23</v>
      </c>
      <c r="J90" s="53" t="s">
        <v>23</v>
      </c>
      <c r="K90" s="53" t="s">
        <v>23</v>
      </c>
      <c r="L90" s="53" t="s">
        <v>23</v>
      </c>
      <c r="M90" s="53" t="s">
        <v>23</v>
      </c>
      <c r="N90" s="53"/>
      <c r="O90" s="53"/>
      <c r="P90" s="53"/>
      <c r="Q90" s="53"/>
    </row>
    <row r="91">
      <c r="B91" s="56"/>
      <c r="C91" s="49" t="s">
        <v>127</v>
      </c>
      <c r="D91" s="49" t="s">
        <v>340</v>
      </c>
      <c r="E91" s="49" t="s">
        <v>341</v>
      </c>
      <c r="F91" s="52"/>
      <c r="G91" s="52" t="s">
        <v>342</v>
      </c>
      <c r="H91" s="53" t="s">
        <v>23</v>
      </c>
      <c r="I91" s="53" t="s">
        <v>23</v>
      </c>
      <c r="J91" s="53" t="s">
        <v>23</v>
      </c>
      <c r="K91" s="53" t="s">
        <v>23</v>
      </c>
      <c r="L91" s="53" t="s">
        <v>23</v>
      </c>
      <c r="M91" s="53" t="s">
        <v>23</v>
      </c>
      <c r="N91" s="53"/>
      <c r="O91" s="53"/>
      <c r="P91" s="53"/>
      <c r="Q91" s="53"/>
    </row>
    <row r="92">
      <c r="B92" s="56"/>
      <c r="C92" s="49" t="s">
        <v>343</v>
      </c>
      <c r="D92" s="49"/>
      <c r="E92" s="49"/>
      <c r="F92" s="52"/>
      <c r="G92" s="52" t="s">
        <v>344</v>
      </c>
      <c r="H92" s="53"/>
      <c r="I92" s="53"/>
      <c r="J92" s="53"/>
      <c r="K92" s="53" t="s">
        <v>23</v>
      </c>
      <c r="L92" s="53"/>
      <c r="M92" s="53"/>
      <c r="N92" s="53"/>
      <c r="O92" s="53"/>
      <c r="P92" s="53" t="s">
        <v>23</v>
      </c>
      <c r="Q92" s="53"/>
    </row>
    <row r="93">
      <c r="B93" s="49"/>
      <c r="C93" s="49" t="s">
        <v>328</v>
      </c>
      <c r="D93" s="49" t="s">
        <v>329</v>
      </c>
      <c r="E93" s="49" t="s">
        <v>345</v>
      </c>
      <c r="F93" s="52"/>
      <c r="G93" s="52" t="s">
        <v>344</v>
      </c>
      <c r="H93" s="53"/>
      <c r="I93" s="53"/>
      <c r="J93" s="53"/>
      <c r="K93" s="53"/>
      <c r="L93" s="53"/>
      <c r="M93" s="53"/>
      <c r="N93" s="53" t="s">
        <v>23</v>
      </c>
      <c r="O93" s="53" t="s">
        <v>23</v>
      </c>
      <c r="P93" s="53"/>
      <c r="Q93" s="53"/>
    </row>
    <row r="94">
      <c r="B94" s="49"/>
      <c r="C94" s="49"/>
      <c r="D94" s="49" t="s">
        <v>346</v>
      </c>
      <c r="E94" s="49"/>
      <c r="F94" s="52"/>
      <c r="G94" s="52" t="s">
        <v>344</v>
      </c>
      <c r="H94" s="53" t="s">
        <v>23</v>
      </c>
      <c r="I94" s="53" t="s">
        <v>23</v>
      </c>
      <c r="J94" s="53" t="s">
        <v>23</v>
      </c>
      <c r="K94" s="53"/>
      <c r="L94" s="53"/>
      <c r="M94" s="53"/>
      <c r="N94" s="53"/>
      <c r="O94" s="53"/>
      <c r="P94" s="53"/>
      <c r="Q94" s="53"/>
    </row>
    <row r="95">
      <c r="A95" s="61"/>
      <c r="B95" s="61"/>
      <c r="C95" s="62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</row>
    <row r="96">
      <c r="A96" s="61"/>
      <c r="B96" s="61"/>
      <c r="C96" s="64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</row>
    <row r="97">
      <c r="A97" s="61"/>
      <c r="B97" s="61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</row>
    <row r="98">
      <c r="A98" s="61"/>
      <c r="B98" s="61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</row>
    <row r="99">
      <c r="A99" s="61"/>
      <c r="B99" s="61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</row>
    <row r="100">
      <c r="A100" s="61"/>
      <c r="B100" s="61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</row>
    <row r="101">
      <c r="A101" s="61"/>
      <c r="B101" s="61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</row>
    <row r="102">
      <c r="A102" s="61"/>
      <c r="B102" s="61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</row>
    <row r="103">
      <c r="A103" s="61"/>
      <c r="B103" s="61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</row>
    <row r="104">
      <c r="A104" s="61"/>
      <c r="B104" s="61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</row>
    <row r="105">
      <c r="A105" s="61"/>
      <c r="B105" s="61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</row>
    <row r="106">
      <c r="A106" s="61"/>
      <c r="B106" s="61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</row>
    <row r="107">
      <c r="A107" s="61"/>
      <c r="B107" s="61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</row>
    <row r="108">
      <c r="A108" s="61"/>
      <c r="B108" s="61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</row>
    <row r="109">
      <c r="A109" s="61"/>
      <c r="B109" s="61"/>
    </row>
    <row r="110">
      <c r="A110" s="61"/>
      <c r="B110" s="61"/>
    </row>
    <row r="111">
      <c r="A111" s="61"/>
      <c r="B111" s="61"/>
    </row>
    <row r="112">
      <c r="A112" s="61"/>
      <c r="B112" s="61"/>
    </row>
    <row r="113">
      <c r="A113" s="61"/>
      <c r="B113" s="61"/>
    </row>
    <row r="114">
      <c r="A114" s="61"/>
      <c r="B114" s="61"/>
    </row>
    <row r="115">
      <c r="A115" s="61"/>
      <c r="B115" s="61"/>
    </row>
    <row r="116">
      <c r="A116" s="61"/>
      <c r="B116" s="61"/>
    </row>
    <row r="117">
      <c r="A117" s="61"/>
      <c r="B117" s="61"/>
    </row>
    <row r="118">
      <c r="A118" s="61"/>
      <c r="B118" s="61"/>
    </row>
    <row r="119">
      <c r="A119" s="61"/>
      <c r="B119" s="61"/>
    </row>
    <row r="120">
      <c r="A120" s="61"/>
      <c r="B120" s="61"/>
    </row>
    <row r="121">
      <c r="A121" s="61"/>
      <c r="B121" s="61"/>
    </row>
    <row r="122">
      <c r="A122" s="61"/>
      <c r="B122" s="61"/>
    </row>
    <row r="123">
      <c r="A123" s="61"/>
      <c r="B123" s="61"/>
    </row>
    <row r="124">
      <c r="A124" s="61"/>
      <c r="B124" s="61"/>
    </row>
    <row r="125">
      <c r="A125" s="61"/>
      <c r="B125" s="61"/>
    </row>
    <row r="126">
      <c r="A126" s="61"/>
      <c r="B126" s="61"/>
    </row>
    <row r="127">
      <c r="A127" s="61"/>
      <c r="B127" s="61"/>
    </row>
    <row r="128">
      <c r="A128" s="61"/>
      <c r="B128" s="61"/>
    </row>
    <row r="129">
      <c r="A129" s="61"/>
      <c r="B129" s="61"/>
    </row>
    <row r="130">
      <c r="A130" s="61"/>
      <c r="B130" s="61"/>
    </row>
    <row r="131">
      <c r="A131" s="61"/>
      <c r="B131" s="61"/>
    </row>
    <row r="132">
      <c r="A132" s="61"/>
      <c r="B132" s="61"/>
    </row>
    <row r="133">
      <c r="A133" s="61"/>
      <c r="B133" s="61"/>
    </row>
    <row r="134">
      <c r="A134" s="61"/>
      <c r="B134" s="61"/>
    </row>
    <row r="135">
      <c r="A135" s="61"/>
      <c r="B135" s="61"/>
    </row>
    <row r="136">
      <c r="A136" s="61"/>
      <c r="B136" s="61"/>
    </row>
    <row r="137">
      <c r="A137" s="61"/>
      <c r="B137" s="61"/>
    </row>
    <row r="138">
      <c r="A138" s="61"/>
      <c r="B138" s="61"/>
    </row>
    <row r="139">
      <c r="A139" s="61"/>
      <c r="B139" s="61"/>
    </row>
    <row r="140">
      <c r="A140" s="61"/>
      <c r="B140" s="61"/>
    </row>
    <row r="141">
      <c r="A141" s="61"/>
      <c r="B141" s="61"/>
    </row>
    <row r="142">
      <c r="A142" s="61"/>
      <c r="B142" s="61"/>
    </row>
    <row r="143">
      <c r="A143" s="61"/>
      <c r="B143" s="61"/>
    </row>
    <row r="144">
      <c r="A144" s="61"/>
      <c r="B144" s="61"/>
    </row>
    <row r="145">
      <c r="A145" s="61"/>
      <c r="B145" s="61"/>
    </row>
    <row r="146">
      <c r="A146" s="61"/>
      <c r="B146" s="61"/>
    </row>
    <row r="147">
      <c r="A147" s="61"/>
      <c r="B147" s="61"/>
    </row>
    <row r="148">
      <c r="A148" s="61"/>
      <c r="B148" s="61"/>
    </row>
    <row r="149">
      <c r="A149" s="61"/>
      <c r="B149" s="61"/>
    </row>
    <row r="150">
      <c r="A150" s="61"/>
      <c r="B150" s="61"/>
    </row>
    <row r="151">
      <c r="A151" s="61"/>
      <c r="B151" s="61"/>
    </row>
    <row r="152">
      <c r="A152" s="61"/>
      <c r="B152" s="61"/>
    </row>
    <row r="153">
      <c r="A153" s="61"/>
      <c r="B153" s="61"/>
    </row>
    <row r="154">
      <c r="A154" s="61"/>
      <c r="B154" s="61"/>
    </row>
    <row r="155">
      <c r="A155" s="61"/>
      <c r="B155" s="61"/>
    </row>
    <row r="156">
      <c r="A156" s="61"/>
      <c r="B156" s="61"/>
    </row>
    <row r="157">
      <c r="A157" s="61"/>
      <c r="B157" s="61"/>
    </row>
    <row r="158">
      <c r="A158" s="61"/>
      <c r="B158" s="61"/>
    </row>
    <row r="159">
      <c r="A159" s="61"/>
      <c r="B159" s="61"/>
    </row>
    <row r="160">
      <c r="A160" s="61"/>
      <c r="B160" s="61"/>
    </row>
    <row r="161">
      <c r="A161" s="61"/>
      <c r="B161" s="61"/>
    </row>
    <row r="162">
      <c r="A162" s="61"/>
      <c r="B162" s="61"/>
    </row>
    <row r="163">
      <c r="A163" s="61"/>
      <c r="B163" s="61"/>
    </row>
    <row r="164">
      <c r="A164" s="61"/>
      <c r="B164" s="61"/>
    </row>
    <row r="165">
      <c r="A165" s="61"/>
      <c r="B165" s="61"/>
    </row>
    <row r="166">
      <c r="A166" s="61"/>
      <c r="B166" s="61"/>
    </row>
    <row r="167">
      <c r="A167" s="61"/>
      <c r="B167" s="61"/>
    </row>
    <row r="168">
      <c r="A168" s="61"/>
      <c r="B168" s="61"/>
    </row>
    <row r="169">
      <c r="A169" s="61"/>
      <c r="B169" s="61"/>
    </row>
    <row r="170">
      <c r="A170" s="61"/>
      <c r="B170" s="61"/>
    </row>
    <row r="171">
      <c r="A171" s="61"/>
      <c r="B171" s="61"/>
    </row>
    <row r="172">
      <c r="A172" s="61"/>
      <c r="B172" s="61"/>
    </row>
    <row r="173">
      <c r="A173" s="61"/>
      <c r="B173" s="61"/>
    </row>
    <row r="174">
      <c r="A174" s="61"/>
      <c r="B174" s="61"/>
    </row>
    <row r="175">
      <c r="A175" s="61"/>
      <c r="B175" s="61"/>
    </row>
    <row r="176">
      <c r="A176" s="61"/>
      <c r="B176" s="61"/>
    </row>
    <row r="177">
      <c r="A177" s="61"/>
      <c r="B177" s="61"/>
    </row>
    <row r="178">
      <c r="A178" s="61"/>
      <c r="B178" s="61"/>
    </row>
    <row r="179">
      <c r="A179" s="61"/>
      <c r="B179" s="61"/>
    </row>
    <row r="180">
      <c r="A180" s="61"/>
      <c r="B180" s="61"/>
    </row>
    <row r="181">
      <c r="A181" s="61"/>
      <c r="B181" s="61"/>
    </row>
    <row r="182">
      <c r="A182" s="61"/>
      <c r="B182" s="61"/>
    </row>
    <row r="183">
      <c r="A183" s="61"/>
      <c r="B183" s="61"/>
    </row>
    <row r="184">
      <c r="A184" s="61"/>
      <c r="B184" s="61"/>
    </row>
    <row r="185">
      <c r="A185" s="61"/>
      <c r="B185" s="61"/>
    </row>
    <row r="186">
      <c r="A186" s="61"/>
      <c r="B186" s="61"/>
    </row>
    <row r="187">
      <c r="A187" s="61"/>
      <c r="B187" s="61"/>
    </row>
    <row r="188">
      <c r="A188" s="61"/>
      <c r="B188" s="61"/>
    </row>
    <row r="189">
      <c r="A189" s="61"/>
      <c r="B189" s="61"/>
    </row>
    <row r="190">
      <c r="A190" s="61"/>
      <c r="B190" s="61"/>
    </row>
    <row r="191">
      <c r="A191" s="61"/>
      <c r="B191" s="61"/>
    </row>
    <row r="192">
      <c r="A192" s="61"/>
      <c r="B192" s="61"/>
    </row>
    <row r="193">
      <c r="A193" s="61"/>
      <c r="B193" s="61"/>
    </row>
    <row r="194">
      <c r="A194" s="61"/>
      <c r="B194" s="61"/>
    </row>
    <row r="195">
      <c r="A195" s="61"/>
      <c r="B195" s="61"/>
    </row>
    <row r="196">
      <c r="A196" s="61"/>
      <c r="B196" s="61"/>
    </row>
    <row r="197">
      <c r="A197" s="61"/>
      <c r="B197" s="61"/>
    </row>
    <row r="198">
      <c r="A198" s="61"/>
      <c r="B198" s="61"/>
    </row>
    <row r="199">
      <c r="A199" s="61"/>
      <c r="B199" s="61"/>
    </row>
    <row r="200">
      <c r="A200" s="61"/>
      <c r="B200" s="61"/>
    </row>
    <row r="201">
      <c r="A201" s="61"/>
      <c r="B201" s="61"/>
    </row>
    <row r="202">
      <c r="A202" s="61"/>
      <c r="B202" s="61"/>
    </row>
    <row r="203">
      <c r="A203" s="61"/>
      <c r="B203" s="61"/>
    </row>
    <row r="204">
      <c r="A204" s="61"/>
      <c r="B204" s="61"/>
    </row>
    <row r="205">
      <c r="A205" s="61"/>
      <c r="B205" s="61"/>
    </row>
    <row r="206">
      <c r="A206" s="61"/>
      <c r="B206" s="61"/>
    </row>
    <row r="207">
      <c r="A207" s="61"/>
      <c r="B207" s="61"/>
    </row>
    <row r="208">
      <c r="A208" s="61"/>
      <c r="B208" s="61"/>
    </row>
    <row r="209">
      <c r="A209" s="61"/>
      <c r="B209" s="61"/>
    </row>
    <row r="210">
      <c r="A210" s="61"/>
      <c r="B210" s="61"/>
    </row>
    <row r="211">
      <c r="A211" s="61"/>
      <c r="B211" s="61"/>
    </row>
    <row r="212">
      <c r="A212" s="61"/>
      <c r="B212" s="61"/>
    </row>
    <row r="213">
      <c r="A213" s="61"/>
      <c r="B213" s="61"/>
    </row>
    <row r="214">
      <c r="A214" s="61"/>
      <c r="B214" s="61"/>
    </row>
    <row r="215">
      <c r="A215" s="61"/>
      <c r="B215" s="61"/>
    </row>
    <row r="216">
      <c r="A216" s="61"/>
      <c r="B216" s="61"/>
    </row>
    <row r="217">
      <c r="A217" s="61"/>
      <c r="B217" s="61"/>
    </row>
    <row r="218">
      <c r="A218" s="61"/>
      <c r="B218" s="61"/>
    </row>
    <row r="219">
      <c r="A219" s="61"/>
      <c r="B219" s="61"/>
    </row>
    <row r="220">
      <c r="A220" s="61"/>
      <c r="B220" s="61"/>
    </row>
    <row r="221">
      <c r="A221" s="61"/>
      <c r="B221" s="61"/>
    </row>
    <row r="222">
      <c r="A222" s="61"/>
      <c r="B222" s="61"/>
    </row>
    <row r="223">
      <c r="A223" s="61"/>
      <c r="B223" s="61"/>
    </row>
    <row r="224">
      <c r="A224" s="61"/>
      <c r="B224" s="61"/>
    </row>
    <row r="225">
      <c r="A225" s="61"/>
      <c r="B225" s="61"/>
    </row>
    <row r="226">
      <c r="A226" s="61"/>
      <c r="B226" s="61"/>
    </row>
    <row r="227">
      <c r="A227" s="61"/>
      <c r="B227" s="61"/>
    </row>
    <row r="228">
      <c r="A228" s="61"/>
      <c r="B228" s="61"/>
    </row>
    <row r="229">
      <c r="A229" s="61"/>
      <c r="B229" s="61"/>
    </row>
    <row r="230">
      <c r="A230" s="61"/>
      <c r="B230" s="61"/>
    </row>
    <row r="231">
      <c r="A231" s="61"/>
      <c r="B231" s="61"/>
    </row>
    <row r="232">
      <c r="A232" s="61"/>
      <c r="B232" s="61"/>
    </row>
    <row r="233">
      <c r="A233" s="61"/>
      <c r="B233" s="61"/>
    </row>
    <row r="234">
      <c r="A234" s="61"/>
      <c r="B234" s="61"/>
    </row>
    <row r="235">
      <c r="A235" s="61"/>
      <c r="B235" s="61"/>
    </row>
    <row r="236">
      <c r="A236" s="61"/>
      <c r="B236" s="61"/>
    </row>
    <row r="237">
      <c r="A237" s="61"/>
      <c r="B237" s="61"/>
    </row>
    <row r="238">
      <c r="A238" s="61"/>
      <c r="B238" s="61"/>
    </row>
    <row r="239">
      <c r="A239" s="61"/>
      <c r="B239" s="61"/>
    </row>
    <row r="240">
      <c r="A240" s="61"/>
      <c r="B240" s="61"/>
    </row>
    <row r="241">
      <c r="A241" s="61"/>
      <c r="B241" s="61"/>
    </row>
    <row r="242">
      <c r="A242" s="61"/>
      <c r="B242" s="61"/>
    </row>
    <row r="243">
      <c r="A243" s="61"/>
      <c r="B243" s="61"/>
    </row>
    <row r="244">
      <c r="A244" s="61"/>
      <c r="B244" s="61"/>
    </row>
    <row r="245">
      <c r="A245" s="61"/>
      <c r="B245" s="61"/>
    </row>
    <row r="246">
      <c r="A246" s="61"/>
      <c r="B246" s="61"/>
    </row>
    <row r="247">
      <c r="A247" s="61"/>
      <c r="B247" s="61"/>
    </row>
    <row r="248">
      <c r="A248" s="61"/>
      <c r="B248" s="61"/>
    </row>
    <row r="249">
      <c r="A249" s="61"/>
      <c r="B249" s="61"/>
    </row>
    <row r="250">
      <c r="A250" s="61"/>
      <c r="B250" s="61"/>
    </row>
    <row r="251">
      <c r="A251" s="61"/>
      <c r="B251" s="61"/>
    </row>
    <row r="252">
      <c r="A252" s="61"/>
      <c r="B252" s="61"/>
    </row>
    <row r="253">
      <c r="A253" s="61"/>
      <c r="B253" s="61"/>
    </row>
    <row r="254">
      <c r="A254" s="61"/>
      <c r="B254" s="61"/>
    </row>
    <row r="255">
      <c r="A255" s="61"/>
      <c r="B255" s="61"/>
    </row>
    <row r="256">
      <c r="A256" s="61"/>
      <c r="B256" s="61"/>
    </row>
    <row r="257">
      <c r="A257" s="61"/>
      <c r="B257" s="61"/>
    </row>
    <row r="258">
      <c r="A258" s="61"/>
      <c r="B258" s="61"/>
    </row>
    <row r="259">
      <c r="A259" s="61"/>
      <c r="B259" s="61"/>
    </row>
    <row r="260">
      <c r="A260" s="61"/>
      <c r="B260" s="61"/>
    </row>
    <row r="261">
      <c r="A261" s="61"/>
      <c r="B261" s="61"/>
    </row>
    <row r="262">
      <c r="A262" s="61"/>
      <c r="B262" s="61"/>
    </row>
    <row r="263">
      <c r="A263" s="61"/>
      <c r="B263" s="61"/>
    </row>
    <row r="264">
      <c r="A264" s="61"/>
      <c r="B264" s="61"/>
    </row>
    <row r="265">
      <c r="A265" s="61"/>
      <c r="B265" s="61"/>
    </row>
    <row r="266">
      <c r="A266" s="61"/>
      <c r="B266" s="61"/>
    </row>
    <row r="267">
      <c r="A267" s="61"/>
      <c r="B267" s="61"/>
    </row>
    <row r="268">
      <c r="A268" s="61"/>
      <c r="B268" s="61"/>
    </row>
    <row r="269">
      <c r="A269" s="61"/>
      <c r="B269" s="61"/>
    </row>
    <row r="270">
      <c r="A270" s="61"/>
      <c r="B270" s="61"/>
    </row>
    <row r="271">
      <c r="A271" s="61"/>
      <c r="B271" s="61"/>
    </row>
    <row r="272">
      <c r="A272" s="61"/>
      <c r="B272" s="61"/>
    </row>
    <row r="273">
      <c r="A273" s="61"/>
      <c r="B273" s="61"/>
    </row>
    <row r="274">
      <c r="A274" s="61"/>
      <c r="B274" s="61"/>
    </row>
    <row r="275">
      <c r="A275" s="61"/>
      <c r="B275" s="61"/>
    </row>
    <row r="276">
      <c r="A276" s="61"/>
      <c r="B276" s="61"/>
    </row>
    <row r="277">
      <c r="A277" s="61"/>
      <c r="B277" s="61"/>
    </row>
    <row r="278">
      <c r="A278" s="61"/>
      <c r="B278" s="61"/>
    </row>
    <row r="279">
      <c r="A279" s="61"/>
      <c r="B279" s="61"/>
    </row>
    <row r="280">
      <c r="A280" s="61"/>
      <c r="B280" s="61"/>
    </row>
    <row r="281">
      <c r="A281" s="61"/>
      <c r="B281" s="61"/>
    </row>
    <row r="282">
      <c r="A282" s="61"/>
      <c r="B282" s="61"/>
    </row>
    <row r="283">
      <c r="A283" s="61"/>
      <c r="B283" s="61"/>
    </row>
    <row r="284">
      <c r="A284" s="61"/>
      <c r="B284" s="61"/>
    </row>
    <row r="285">
      <c r="A285" s="61"/>
      <c r="B285" s="61"/>
    </row>
    <row r="286">
      <c r="A286" s="61"/>
      <c r="B286" s="61"/>
    </row>
    <row r="287">
      <c r="A287" s="61"/>
      <c r="B287" s="61"/>
    </row>
    <row r="288">
      <c r="A288" s="61"/>
      <c r="B288" s="61"/>
    </row>
    <row r="289">
      <c r="A289" s="61"/>
      <c r="B289" s="61"/>
    </row>
    <row r="290">
      <c r="A290" s="61"/>
      <c r="B290" s="61"/>
    </row>
    <row r="291">
      <c r="A291" s="61"/>
      <c r="B291" s="61"/>
    </row>
    <row r="292">
      <c r="A292" s="61"/>
      <c r="B292" s="61"/>
    </row>
    <row r="293">
      <c r="A293" s="61"/>
      <c r="B293" s="61"/>
    </row>
    <row r="294">
      <c r="A294" s="61"/>
      <c r="B294" s="61"/>
    </row>
    <row r="295">
      <c r="A295" s="61"/>
      <c r="B295" s="61"/>
    </row>
    <row r="296">
      <c r="A296" s="61"/>
      <c r="B296" s="61"/>
    </row>
    <row r="297">
      <c r="A297" s="61"/>
      <c r="B297" s="61"/>
    </row>
    <row r="298">
      <c r="A298" s="61"/>
      <c r="B298" s="61"/>
    </row>
    <row r="299">
      <c r="A299" s="61"/>
      <c r="B299" s="61"/>
    </row>
    <row r="300">
      <c r="A300" s="61"/>
      <c r="B300" s="61"/>
    </row>
    <row r="301">
      <c r="A301" s="61"/>
      <c r="B301" s="61"/>
    </row>
    <row r="302">
      <c r="A302" s="61"/>
      <c r="B302" s="61"/>
    </row>
    <row r="303">
      <c r="A303" s="61"/>
      <c r="B303" s="61"/>
    </row>
    <row r="304">
      <c r="A304" s="61"/>
      <c r="B304" s="61"/>
    </row>
    <row r="305">
      <c r="A305" s="61"/>
      <c r="B305" s="61"/>
    </row>
    <row r="306">
      <c r="A306" s="61"/>
      <c r="B306" s="61"/>
    </row>
    <row r="307">
      <c r="A307" s="61"/>
      <c r="B307" s="61"/>
    </row>
    <row r="308">
      <c r="A308" s="61"/>
      <c r="B308" s="61"/>
    </row>
    <row r="309">
      <c r="A309" s="61"/>
      <c r="B309" s="61"/>
    </row>
    <row r="310">
      <c r="A310" s="61"/>
      <c r="B310" s="61"/>
    </row>
    <row r="311">
      <c r="A311" s="61"/>
      <c r="B311" s="61"/>
    </row>
    <row r="312">
      <c r="A312" s="61"/>
      <c r="B312" s="61"/>
    </row>
    <row r="313">
      <c r="A313" s="61"/>
      <c r="B313" s="61"/>
    </row>
    <row r="314">
      <c r="A314" s="61"/>
      <c r="B314" s="61"/>
    </row>
    <row r="315">
      <c r="A315" s="61"/>
      <c r="B315" s="61"/>
    </row>
    <row r="316">
      <c r="A316" s="61"/>
      <c r="B316" s="61"/>
    </row>
    <row r="317">
      <c r="A317" s="61"/>
      <c r="B317" s="61"/>
    </row>
    <row r="318">
      <c r="A318" s="61"/>
      <c r="B318" s="61"/>
    </row>
    <row r="319">
      <c r="A319" s="61"/>
      <c r="B319" s="61"/>
    </row>
    <row r="320">
      <c r="A320" s="61"/>
      <c r="B320" s="61"/>
    </row>
    <row r="321">
      <c r="A321" s="61"/>
      <c r="B321" s="61"/>
    </row>
    <row r="322">
      <c r="A322" s="61"/>
      <c r="B322" s="61"/>
    </row>
    <row r="323">
      <c r="A323" s="61"/>
      <c r="B323" s="61"/>
    </row>
    <row r="324">
      <c r="A324" s="61"/>
      <c r="B324" s="61"/>
    </row>
    <row r="325">
      <c r="A325" s="61"/>
      <c r="B325" s="61"/>
    </row>
    <row r="326">
      <c r="A326" s="61"/>
      <c r="B326" s="61"/>
    </row>
    <row r="327">
      <c r="A327" s="61"/>
      <c r="B327" s="61"/>
    </row>
    <row r="328">
      <c r="A328" s="61"/>
      <c r="B328" s="61"/>
    </row>
    <row r="329">
      <c r="A329" s="61"/>
      <c r="B329" s="61"/>
    </row>
    <row r="330">
      <c r="A330" s="61"/>
      <c r="B330" s="61"/>
    </row>
    <row r="331">
      <c r="A331" s="61"/>
      <c r="B331" s="61"/>
    </row>
    <row r="332">
      <c r="A332" s="61"/>
      <c r="B332" s="61"/>
    </row>
    <row r="333">
      <c r="A333" s="61"/>
      <c r="B333" s="61"/>
    </row>
    <row r="334">
      <c r="A334" s="61"/>
      <c r="B334" s="61"/>
    </row>
    <row r="335">
      <c r="A335" s="61"/>
      <c r="B335" s="61"/>
    </row>
    <row r="336">
      <c r="A336" s="61"/>
      <c r="B336" s="61"/>
    </row>
    <row r="337">
      <c r="A337" s="61"/>
      <c r="B337" s="61"/>
    </row>
    <row r="338">
      <c r="A338" s="61"/>
      <c r="B338" s="61"/>
    </row>
    <row r="339">
      <c r="A339" s="61"/>
      <c r="B339" s="61"/>
    </row>
    <row r="340">
      <c r="A340" s="61"/>
      <c r="B340" s="61"/>
    </row>
    <row r="341">
      <c r="A341" s="61"/>
      <c r="B341" s="61"/>
    </row>
    <row r="342">
      <c r="A342" s="61"/>
      <c r="B342" s="61"/>
    </row>
    <row r="343">
      <c r="A343" s="61"/>
      <c r="B343" s="61"/>
    </row>
    <row r="344">
      <c r="A344" s="61"/>
      <c r="B344" s="61"/>
    </row>
    <row r="345">
      <c r="A345" s="61"/>
      <c r="B345" s="61"/>
    </row>
    <row r="346">
      <c r="A346" s="61"/>
      <c r="B346" s="61"/>
    </row>
    <row r="347">
      <c r="A347" s="61"/>
      <c r="B347" s="61"/>
    </row>
    <row r="348">
      <c r="A348" s="61"/>
      <c r="B348" s="61"/>
    </row>
    <row r="349">
      <c r="A349" s="61"/>
      <c r="B349" s="61"/>
    </row>
    <row r="350">
      <c r="A350" s="61"/>
      <c r="B350" s="61"/>
    </row>
    <row r="351">
      <c r="A351" s="61"/>
      <c r="B351" s="61"/>
    </row>
    <row r="352">
      <c r="A352" s="61"/>
      <c r="B352" s="61"/>
    </row>
    <row r="353">
      <c r="A353" s="61"/>
      <c r="B353" s="61"/>
    </row>
    <row r="354">
      <c r="A354" s="61"/>
      <c r="B354" s="61"/>
    </row>
    <row r="355">
      <c r="A355" s="61"/>
      <c r="B355" s="61"/>
    </row>
    <row r="356">
      <c r="A356" s="61"/>
      <c r="B356" s="61"/>
    </row>
    <row r="357">
      <c r="A357" s="61"/>
      <c r="B357" s="61"/>
    </row>
    <row r="358">
      <c r="A358" s="61"/>
      <c r="B358" s="61"/>
    </row>
    <row r="359">
      <c r="A359" s="61"/>
      <c r="B359" s="61"/>
    </row>
    <row r="360">
      <c r="A360" s="61"/>
      <c r="B360" s="61"/>
    </row>
    <row r="361">
      <c r="A361" s="61"/>
      <c r="B361" s="61"/>
    </row>
    <row r="362">
      <c r="A362" s="61"/>
      <c r="B362" s="61"/>
    </row>
    <row r="363">
      <c r="A363" s="61"/>
      <c r="B363" s="61"/>
    </row>
    <row r="364">
      <c r="A364" s="61"/>
      <c r="B364" s="61"/>
    </row>
    <row r="365">
      <c r="A365" s="61"/>
      <c r="B365" s="61"/>
    </row>
    <row r="366">
      <c r="A366" s="61"/>
      <c r="B366" s="61"/>
    </row>
    <row r="367">
      <c r="A367" s="61"/>
      <c r="B367" s="61"/>
    </row>
    <row r="368">
      <c r="A368" s="61"/>
      <c r="B368" s="61"/>
    </row>
    <row r="369">
      <c r="A369" s="61"/>
      <c r="B369" s="61"/>
    </row>
    <row r="370">
      <c r="A370" s="61"/>
      <c r="B370" s="61"/>
    </row>
    <row r="371">
      <c r="A371" s="61"/>
      <c r="B371" s="61"/>
    </row>
    <row r="372">
      <c r="A372" s="61"/>
      <c r="B372" s="61"/>
    </row>
    <row r="373">
      <c r="A373" s="61"/>
      <c r="B373" s="61"/>
    </row>
    <row r="374">
      <c r="A374" s="61"/>
      <c r="B374" s="61"/>
    </row>
    <row r="375">
      <c r="A375" s="61"/>
      <c r="B375" s="61"/>
    </row>
    <row r="376">
      <c r="A376" s="61"/>
      <c r="B376" s="61"/>
    </row>
    <row r="377">
      <c r="A377" s="61"/>
      <c r="B377" s="61"/>
    </row>
    <row r="378">
      <c r="A378" s="61"/>
      <c r="B378" s="61"/>
    </row>
    <row r="379">
      <c r="A379" s="61"/>
      <c r="B379" s="61"/>
    </row>
    <row r="380">
      <c r="A380" s="61"/>
      <c r="B380" s="61"/>
    </row>
    <row r="381">
      <c r="A381" s="61"/>
      <c r="B381" s="61"/>
    </row>
    <row r="382">
      <c r="A382" s="61"/>
      <c r="B382" s="61"/>
    </row>
    <row r="383">
      <c r="A383" s="61"/>
      <c r="B383" s="61"/>
    </row>
    <row r="384">
      <c r="A384" s="61"/>
      <c r="B384" s="61"/>
    </row>
    <row r="385">
      <c r="A385" s="61"/>
      <c r="B385" s="61"/>
    </row>
    <row r="386">
      <c r="A386" s="61"/>
      <c r="B386" s="61"/>
    </row>
    <row r="387">
      <c r="A387" s="61"/>
      <c r="B387" s="61"/>
    </row>
    <row r="388">
      <c r="A388" s="61"/>
      <c r="B388" s="61"/>
    </row>
    <row r="389">
      <c r="A389" s="61"/>
      <c r="B389" s="61"/>
    </row>
    <row r="390">
      <c r="A390" s="61"/>
      <c r="B390" s="61"/>
    </row>
    <row r="391">
      <c r="A391" s="61"/>
      <c r="B391" s="61"/>
    </row>
    <row r="392">
      <c r="A392" s="61"/>
      <c r="B392" s="61"/>
    </row>
    <row r="393">
      <c r="A393" s="61"/>
      <c r="B393" s="61"/>
    </row>
    <row r="394">
      <c r="A394" s="61"/>
      <c r="B394" s="61"/>
    </row>
    <row r="395">
      <c r="A395" s="61"/>
      <c r="B395" s="61"/>
    </row>
    <row r="396">
      <c r="A396" s="61"/>
      <c r="B396" s="61"/>
    </row>
    <row r="397">
      <c r="A397" s="61"/>
      <c r="B397" s="61"/>
    </row>
    <row r="398">
      <c r="A398" s="61"/>
      <c r="B398" s="61"/>
    </row>
    <row r="399">
      <c r="A399" s="61"/>
      <c r="B399" s="61"/>
    </row>
    <row r="400">
      <c r="A400" s="61"/>
      <c r="B400" s="61"/>
    </row>
    <row r="401">
      <c r="A401" s="61"/>
      <c r="B401" s="61"/>
    </row>
    <row r="402">
      <c r="A402" s="61"/>
      <c r="B402" s="61"/>
    </row>
    <row r="403">
      <c r="A403" s="61"/>
      <c r="B403" s="61"/>
    </row>
    <row r="404">
      <c r="A404" s="61"/>
      <c r="B404" s="61"/>
    </row>
    <row r="405">
      <c r="A405" s="61"/>
      <c r="B405" s="61"/>
    </row>
    <row r="406">
      <c r="A406" s="61"/>
      <c r="B406" s="61"/>
    </row>
    <row r="407">
      <c r="A407" s="61"/>
      <c r="B407" s="61"/>
    </row>
    <row r="408">
      <c r="A408" s="61"/>
      <c r="B408" s="61"/>
    </row>
    <row r="409">
      <c r="A409" s="61"/>
      <c r="B409" s="61"/>
    </row>
    <row r="410">
      <c r="A410" s="61"/>
      <c r="B410" s="61"/>
    </row>
    <row r="411">
      <c r="A411" s="61"/>
      <c r="B411" s="61"/>
    </row>
    <row r="412">
      <c r="A412" s="61"/>
      <c r="B412" s="61"/>
    </row>
    <row r="413">
      <c r="A413" s="61"/>
      <c r="B413" s="61"/>
    </row>
    <row r="414">
      <c r="A414" s="61"/>
      <c r="B414" s="61"/>
    </row>
    <row r="415">
      <c r="A415" s="61"/>
      <c r="B415" s="61"/>
    </row>
    <row r="416">
      <c r="A416" s="61"/>
      <c r="B416" s="61"/>
    </row>
    <row r="417">
      <c r="A417" s="61"/>
      <c r="B417" s="61"/>
    </row>
    <row r="418">
      <c r="A418" s="61"/>
      <c r="B418" s="61"/>
    </row>
    <row r="419">
      <c r="A419" s="61"/>
      <c r="B419" s="61"/>
    </row>
    <row r="420">
      <c r="A420" s="61"/>
      <c r="B420" s="61"/>
    </row>
    <row r="421">
      <c r="A421" s="61"/>
      <c r="B421" s="61"/>
    </row>
    <row r="422">
      <c r="A422" s="61"/>
      <c r="B422" s="61"/>
    </row>
    <row r="423">
      <c r="A423" s="61"/>
      <c r="B423" s="61"/>
    </row>
    <row r="424">
      <c r="A424" s="61"/>
      <c r="B424" s="61"/>
    </row>
    <row r="425">
      <c r="A425" s="61"/>
      <c r="B425" s="61"/>
    </row>
    <row r="426">
      <c r="A426" s="61"/>
      <c r="B426" s="61"/>
    </row>
    <row r="427">
      <c r="A427" s="61"/>
      <c r="B427" s="61"/>
    </row>
    <row r="428">
      <c r="A428" s="61"/>
      <c r="B428" s="61"/>
    </row>
    <row r="429">
      <c r="A429" s="61"/>
      <c r="B429" s="61"/>
    </row>
    <row r="430">
      <c r="A430" s="61"/>
      <c r="B430" s="61"/>
    </row>
    <row r="431">
      <c r="A431" s="61"/>
      <c r="B431" s="61"/>
    </row>
    <row r="432">
      <c r="A432" s="61"/>
      <c r="B432" s="61"/>
    </row>
    <row r="433">
      <c r="A433" s="61"/>
      <c r="B433" s="61"/>
    </row>
    <row r="434">
      <c r="A434" s="61"/>
      <c r="B434" s="61"/>
    </row>
    <row r="435">
      <c r="A435" s="61"/>
      <c r="B435" s="61"/>
    </row>
    <row r="436">
      <c r="A436" s="61"/>
      <c r="B436" s="61"/>
    </row>
    <row r="437">
      <c r="A437" s="61"/>
      <c r="B437" s="61"/>
    </row>
    <row r="438">
      <c r="A438" s="61"/>
      <c r="B438" s="61"/>
    </row>
    <row r="439">
      <c r="A439" s="61"/>
      <c r="B439" s="61"/>
    </row>
    <row r="440">
      <c r="A440" s="61"/>
      <c r="B440" s="61"/>
    </row>
    <row r="441">
      <c r="A441" s="61"/>
      <c r="B441" s="61"/>
    </row>
    <row r="442">
      <c r="A442" s="61"/>
      <c r="B442" s="61"/>
    </row>
    <row r="443">
      <c r="A443" s="61"/>
      <c r="B443" s="61"/>
    </row>
    <row r="444">
      <c r="A444" s="61"/>
      <c r="B444" s="61"/>
    </row>
    <row r="445">
      <c r="A445" s="61"/>
      <c r="B445" s="61"/>
    </row>
    <row r="446">
      <c r="A446" s="61"/>
      <c r="B446" s="61"/>
    </row>
    <row r="447">
      <c r="A447" s="61"/>
      <c r="B447" s="61"/>
    </row>
    <row r="448">
      <c r="A448" s="61"/>
      <c r="B448" s="61"/>
    </row>
    <row r="449">
      <c r="A449" s="61"/>
      <c r="B449" s="61"/>
    </row>
    <row r="450">
      <c r="A450" s="61"/>
      <c r="B450" s="61"/>
    </row>
    <row r="451">
      <c r="A451" s="61"/>
      <c r="B451" s="61"/>
    </row>
    <row r="452">
      <c r="A452" s="61"/>
      <c r="B452" s="61"/>
    </row>
    <row r="453">
      <c r="A453" s="61"/>
      <c r="B453" s="61"/>
    </row>
    <row r="454">
      <c r="A454" s="61"/>
      <c r="B454" s="61"/>
    </row>
    <row r="455">
      <c r="A455" s="61"/>
      <c r="B455" s="61"/>
    </row>
    <row r="456">
      <c r="A456" s="61"/>
      <c r="B456" s="61"/>
    </row>
    <row r="457">
      <c r="A457" s="61"/>
      <c r="B457" s="61"/>
    </row>
    <row r="458">
      <c r="A458" s="61"/>
      <c r="B458" s="61"/>
    </row>
    <row r="459">
      <c r="A459" s="61"/>
      <c r="B459" s="61"/>
    </row>
    <row r="460">
      <c r="A460" s="61"/>
      <c r="B460" s="61"/>
    </row>
    <row r="461">
      <c r="A461" s="61"/>
      <c r="B461" s="61"/>
    </row>
    <row r="462">
      <c r="A462" s="61"/>
      <c r="B462" s="61"/>
    </row>
    <row r="463">
      <c r="A463" s="61"/>
      <c r="B463" s="61"/>
    </row>
    <row r="464">
      <c r="A464" s="61"/>
      <c r="B464" s="61"/>
    </row>
    <row r="465">
      <c r="A465" s="61"/>
      <c r="B465" s="61"/>
    </row>
    <row r="466">
      <c r="A466" s="61"/>
      <c r="B466" s="61"/>
    </row>
    <row r="467">
      <c r="A467" s="61"/>
      <c r="B467" s="61"/>
    </row>
    <row r="468">
      <c r="A468" s="61"/>
      <c r="B468" s="61"/>
    </row>
    <row r="469">
      <c r="A469" s="61"/>
      <c r="B469" s="61"/>
    </row>
    <row r="470">
      <c r="A470" s="61"/>
      <c r="B470" s="61"/>
    </row>
    <row r="471">
      <c r="A471" s="61"/>
      <c r="B471" s="61"/>
    </row>
    <row r="472">
      <c r="A472" s="61"/>
      <c r="B472" s="61"/>
    </row>
    <row r="473">
      <c r="A473" s="61"/>
      <c r="B473" s="61"/>
    </row>
    <row r="474">
      <c r="A474" s="61"/>
      <c r="B474" s="61"/>
    </row>
    <row r="475">
      <c r="A475" s="61"/>
      <c r="B475" s="61"/>
    </row>
    <row r="476">
      <c r="A476" s="61"/>
      <c r="B476" s="61"/>
    </row>
    <row r="477">
      <c r="A477" s="61"/>
      <c r="B477" s="61"/>
    </row>
    <row r="478">
      <c r="A478" s="61"/>
      <c r="B478" s="61"/>
    </row>
    <row r="479">
      <c r="A479" s="61"/>
      <c r="B479" s="61"/>
    </row>
    <row r="480">
      <c r="A480" s="61"/>
      <c r="B480" s="61"/>
    </row>
    <row r="481">
      <c r="A481" s="61"/>
      <c r="B481" s="61"/>
    </row>
    <row r="482">
      <c r="A482" s="61"/>
      <c r="B482" s="61"/>
    </row>
    <row r="483">
      <c r="A483" s="61"/>
      <c r="B483" s="61"/>
    </row>
    <row r="484">
      <c r="A484" s="61"/>
      <c r="B484" s="61"/>
    </row>
    <row r="485">
      <c r="A485" s="61"/>
      <c r="B485" s="61"/>
    </row>
    <row r="486">
      <c r="A486" s="61"/>
      <c r="B486" s="61"/>
    </row>
    <row r="487">
      <c r="A487" s="61"/>
      <c r="B487" s="61"/>
    </row>
    <row r="488">
      <c r="A488" s="61"/>
      <c r="B488" s="61"/>
    </row>
    <row r="489">
      <c r="A489" s="61"/>
      <c r="B489" s="61"/>
    </row>
    <row r="490">
      <c r="A490" s="61"/>
      <c r="B490" s="61"/>
    </row>
    <row r="491">
      <c r="A491" s="61"/>
      <c r="B491" s="61"/>
    </row>
    <row r="492">
      <c r="A492" s="61"/>
      <c r="B492" s="61"/>
    </row>
    <row r="493">
      <c r="A493" s="61"/>
      <c r="B493" s="61"/>
    </row>
    <row r="494">
      <c r="A494" s="61"/>
      <c r="B494" s="61"/>
    </row>
    <row r="495">
      <c r="A495" s="61"/>
      <c r="B495" s="61"/>
    </row>
    <row r="496">
      <c r="A496" s="61"/>
      <c r="B496" s="61"/>
    </row>
    <row r="497">
      <c r="A497" s="61"/>
      <c r="B497" s="61"/>
    </row>
    <row r="498">
      <c r="A498" s="61"/>
      <c r="B498" s="61"/>
    </row>
    <row r="499">
      <c r="A499" s="61"/>
      <c r="B499" s="61"/>
    </row>
    <row r="500">
      <c r="A500" s="61"/>
      <c r="B500" s="61"/>
    </row>
    <row r="501">
      <c r="A501" s="61"/>
      <c r="B501" s="61"/>
    </row>
    <row r="502">
      <c r="A502" s="61"/>
      <c r="B502" s="61"/>
    </row>
    <row r="503">
      <c r="A503" s="61"/>
      <c r="B503" s="61"/>
    </row>
    <row r="504">
      <c r="A504" s="61"/>
      <c r="B504" s="61"/>
    </row>
    <row r="505">
      <c r="A505" s="61"/>
      <c r="B505" s="61"/>
    </row>
    <row r="506">
      <c r="A506" s="61"/>
      <c r="B506" s="61"/>
    </row>
    <row r="507">
      <c r="A507" s="61"/>
      <c r="B507" s="61"/>
    </row>
    <row r="508">
      <c r="A508" s="61"/>
      <c r="B508" s="61"/>
    </row>
    <row r="509">
      <c r="A509" s="61"/>
      <c r="B509" s="61"/>
    </row>
    <row r="510">
      <c r="A510" s="61"/>
      <c r="B510" s="61"/>
    </row>
    <row r="511">
      <c r="A511" s="61"/>
      <c r="B511" s="61"/>
    </row>
    <row r="512">
      <c r="A512" s="61"/>
      <c r="B512" s="61"/>
    </row>
    <row r="513">
      <c r="A513" s="61"/>
      <c r="B513" s="61"/>
    </row>
    <row r="514">
      <c r="A514" s="61"/>
      <c r="B514" s="61"/>
    </row>
    <row r="515">
      <c r="A515" s="61"/>
      <c r="B515" s="61"/>
    </row>
    <row r="516">
      <c r="A516" s="61"/>
      <c r="B516" s="61"/>
    </row>
    <row r="517">
      <c r="A517" s="61"/>
      <c r="B517" s="61"/>
    </row>
    <row r="518">
      <c r="A518" s="61"/>
      <c r="B518" s="61"/>
    </row>
    <row r="519">
      <c r="A519" s="61"/>
      <c r="B519" s="61"/>
    </row>
    <row r="520">
      <c r="A520" s="61"/>
      <c r="B520" s="61"/>
    </row>
    <row r="521">
      <c r="A521" s="61"/>
      <c r="B521" s="61"/>
    </row>
    <row r="522">
      <c r="A522" s="61"/>
      <c r="B522" s="61"/>
    </row>
    <row r="523">
      <c r="A523" s="61"/>
      <c r="B523" s="61"/>
    </row>
    <row r="524">
      <c r="A524" s="61"/>
      <c r="B524" s="61"/>
    </row>
    <row r="525">
      <c r="A525" s="61"/>
      <c r="B525" s="61"/>
    </row>
    <row r="526">
      <c r="A526" s="61"/>
      <c r="B526" s="61"/>
    </row>
    <row r="527">
      <c r="A527" s="61"/>
      <c r="B527" s="61"/>
    </row>
    <row r="528">
      <c r="A528" s="61"/>
      <c r="B528" s="61"/>
    </row>
    <row r="529">
      <c r="A529" s="61"/>
      <c r="B529" s="61"/>
    </row>
    <row r="530">
      <c r="A530" s="61"/>
      <c r="B530" s="61"/>
    </row>
    <row r="531">
      <c r="A531" s="61"/>
      <c r="B531" s="61"/>
    </row>
    <row r="532">
      <c r="A532" s="61"/>
      <c r="B532" s="61"/>
    </row>
    <row r="533">
      <c r="A533" s="61"/>
      <c r="B533" s="61"/>
    </row>
    <row r="534">
      <c r="A534" s="61"/>
      <c r="B534" s="61"/>
    </row>
    <row r="535">
      <c r="A535" s="61"/>
      <c r="B535" s="61"/>
    </row>
    <row r="536">
      <c r="A536" s="61"/>
      <c r="B536" s="61"/>
    </row>
    <row r="537">
      <c r="A537" s="61"/>
      <c r="B537" s="61"/>
    </row>
    <row r="538">
      <c r="A538" s="61"/>
      <c r="B538" s="61"/>
    </row>
    <row r="539">
      <c r="A539" s="61"/>
      <c r="B539" s="61"/>
    </row>
    <row r="540">
      <c r="A540" s="61"/>
      <c r="B540" s="61"/>
    </row>
    <row r="541">
      <c r="A541" s="61"/>
      <c r="B541" s="61"/>
    </row>
    <row r="542">
      <c r="A542" s="61"/>
      <c r="B542" s="61"/>
    </row>
    <row r="543">
      <c r="A543" s="61"/>
      <c r="B543" s="61"/>
    </row>
    <row r="544">
      <c r="A544" s="61"/>
      <c r="B544" s="61"/>
    </row>
    <row r="545">
      <c r="A545" s="61"/>
      <c r="B545" s="61"/>
    </row>
    <row r="546">
      <c r="A546" s="61"/>
      <c r="B546" s="61"/>
    </row>
    <row r="547">
      <c r="A547" s="61"/>
      <c r="B547" s="61"/>
    </row>
    <row r="548">
      <c r="A548" s="61"/>
      <c r="B548" s="61"/>
    </row>
    <row r="549">
      <c r="A549" s="61"/>
      <c r="B549" s="61"/>
    </row>
    <row r="550">
      <c r="A550" s="61"/>
      <c r="B550" s="61"/>
    </row>
    <row r="551">
      <c r="A551" s="61"/>
      <c r="B551" s="61"/>
    </row>
    <row r="552">
      <c r="A552" s="61"/>
      <c r="B552" s="61"/>
    </row>
    <row r="553">
      <c r="A553" s="61"/>
      <c r="B553" s="61"/>
    </row>
    <row r="554">
      <c r="A554" s="61"/>
      <c r="B554" s="61"/>
    </row>
    <row r="555">
      <c r="A555" s="61"/>
      <c r="B555" s="61"/>
    </row>
    <row r="556">
      <c r="A556" s="61"/>
      <c r="B556" s="61"/>
    </row>
    <row r="557">
      <c r="A557" s="61"/>
      <c r="B557" s="61"/>
    </row>
    <row r="558">
      <c r="A558" s="61"/>
      <c r="B558" s="61"/>
    </row>
    <row r="559">
      <c r="A559" s="61"/>
      <c r="B559" s="61"/>
    </row>
    <row r="560">
      <c r="A560" s="61"/>
      <c r="B560" s="61"/>
    </row>
    <row r="561">
      <c r="A561" s="61"/>
      <c r="B561" s="61"/>
    </row>
    <row r="562">
      <c r="A562" s="61"/>
      <c r="B562" s="61"/>
    </row>
    <row r="563">
      <c r="A563" s="61"/>
      <c r="B563" s="61"/>
    </row>
    <row r="564">
      <c r="A564" s="61"/>
      <c r="B564" s="61"/>
    </row>
    <row r="565">
      <c r="A565" s="61"/>
      <c r="B565" s="61"/>
    </row>
    <row r="566">
      <c r="A566" s="61"/>
      <c r="B566" s="61"/>
    </row>
    <row r="567">
      <c r="A567" s="61"/>
      <c r="B567" s="61"/>
    </row>
    <row r="568">
      <c r="A568" s="61"/>
      <c r="B568" s="61"/>
    </row>
    <row r="569">
      <c r="A569" s="61"/>
      <c r="B569" s="61"/>
    </row>
    <row r="570">
      <c r="A570" s="61"/>
      <c r="B570" s="61"/>
    </row>
    <row r="571">
      <c r="A571" s="61"/>
      <c r="B571" s="61"/>
    </row>
    <row r="572">
      <c r="A572" s="61"/>
      <c r="B572" s="61"/>
    </row>
    <row r="573">
      <c r="A573" s="61"/>
      <c r="B573" s="61"/>
    </row>
    <row r="574">
      <c r="A574" s="61"/>
      <c r="B574" s="61"/>
    </row>
    <row r="575">
      <c r="A575" s="61"/>
      <c r="B575" s="61"/>
    </row>
    <row r="576">
      <c r="A576" s="61"/>
      <c r="B576" s="61"/>
    </row>
    <row r="577">
      <c r="A577" s="61"/>
      <c r="B577" s="61"/>
    </row>
    <row r="578">
      <c r="A578" s="61"/>
      <c r="B578" s="61"/>
    </row>
    <row r="579">
      <c r="A579" s="61"/>
      <c r="B579" s="61"/>
    </row>
    <row r="580">
      <c r="A580" s="61"/>
      <c r="B580" s="61"/>
    </row>
    <row r="581">
      <c r="A581" s="61"/>
      <c r="B581" s="61"/>
    </row>
    <row r="582">
      <c r="A582" s="61"/>
      <c r="B582" s="61"/>
    </row>
    <row r="583">
      <c r="A583" s="61"/>
      <c r="B583" s="61"/>
    </row>
    <row r="584">
      <c r="A584" s="61"/>
      <c r="B584" s="61"/>
    </row>
    <row r="585">
      <c r="A585" s="61"/>
      <c r="B585" s="61"/>
    </row>
    <row r="586">
      <c r="A586" s="61"/>
      <c r="B586" s="61"/>
    </row>
    <row r="587">
      <c r="A587" s="61"/>
      <c r="B587" s="61"/>
    </row>
    <row r="588">
      <c r="A588" s="61"/>
      <c r="B588" s="61"/>
    </row>
    <row r="589">
      <c r="A589" s="61"/>
      <c r="B589" s="61"/>
    </row>
    <row r="590">
      <c r="A590" s="61"/>
      <c r="B590" s="61"/>
    </row>
    <row r="591">
      <c r="A591" s="61"/>
      <c r="B591" s="61"/>
    </row>
    <row r="592">
      <c r="A592" s="61"/>
      <c r="B592" s="61"/>
    </row>
    <row r="593">
      <c r="A593" s="61"/>
      <c r="B593" s="61"/>
    </row>
    <row r="594">
      <c r="A594" s="61"/>
      <c r="B594" s="61"/>
    </row>
    <row r="595">
      <c r="A595" s="61"/>
      <c r="B595" s="61"/>
    </row>
    <row r="596">
      <c r="A596" s="61"/>
      <c r="B596" s="61"/>
    </row>
    <row r="597">
      <c r="A597" s="61"/>
      <c r="B597" s="61"/>
    </row>
    <row r="598">
      <c r="A598" s="61"/>
      <c r="B598" s="61"/>
    </row>
    <row r="599">
      <c r="A599" s="61"/>
      <c r="B599" s="61"/>
    </row>
    <row r="600">
      <c r="A600" s="61"/>
      <c r="B600" s="61"/>
    </row>
    <row r="601">
      <c r="A601" s="61"/>
      <c r="B601" s="61"/>
    </row>
    <row r="602">
      <c r="A602" s="61"/>
      <c r="B602" s="61"/>
    </row>
    <row r="603">
      <c r="A603" s="61"/>
      <c r="B603" s="61"/>
    </row>
    <row r="604">
      <c r="A604" s="61"/>
      <c r="B604" s="61"/>
    </row>
    <row r="605">
      <c r="A605" s="61"/>
      <c r="B605" s="61"/>
    </row>
    <row r="606">
      <c r="A606" s="61"/>
      <c r="B606" s="61"/>
    </row>
    <row r="607">
      <c r="A607" s="61"/>
      <c r="B607" s="61"/>
    </row>
    <row r="608">
      <c r="A608" s="61"/>
      <c r="B608" s="61"/>
    </row>
    <row r="609">
      <c r="A609" s="61"/>
      <c r="B609" s="61"/>
    </row>
    <row r="610">
      <c r="A610" s="61"/>
      <c r="B610" s="61"/>
    </row>
    <row r="611">
      <c r="A611" s="61"/>
      <c r="B611" s="61"/>
    </row>
    <row r="612">
      <c r="A612" s="61"/>
      <c r="B612" s="61"/>
    </row>
    <row r="613">
      <c r="A613" s="61"/>
      <c r="B613" s="61"/>
    </row>
    <row r="614">
      <c r="A614" s="61"/>
      <c r="B614" s="61"/>
    </row>
    <row r="615">
      <c r="A615" s="61"/>
      <c r="B615" s="61"/>
    </row>
    <row r="616">
      <c r="A616" s="61"/>
      <c r="B616" s="61"/>
    </row>
    <row r="617">
      <c r="A617" s="61"/>
      <c r="B617" s="61"/>
    </row>
    <row r="618">
      <c r="A618" s="61"/>
      <c r="B618" s="61"/>
    </row>
    <row r="619">
      <c r="A619" s="61"/>
      <c r="B619" s="61"/>
    </row>
    <row r="620">
      <c r="A620" s="61"/>
      <c r="B620" s="61"/>
    </row>
    <row r="621">
      <c r="A621" s="61"/>
      <c r="B621" s="61"/>
    </row>
    <row r="622">
      <c r="A622" s="61"/>
      <c r="B622" s="61"/>
    </row>
    <row r="623">
      <c r="A623" s="61"/>
      <c r="B623" s="61"/>
    </row>
    <row r="624">
      <c r="A624" s="61"/>
      <c r="B624" s="61"/>
    </row>
    <row r="625">
      <c r="A625" s="61"/>
      <c r="B625" s="61"/>
    </row>
    <row r="626">
      <c r="A626" s="61"/>
      <c r="B626" s="61"/>
    </row>
    <row r="627">
      <c r="A627" s="61"/>
      <c r="B627" s="61"/>
    </row>
    <row r="628">
      <c r="A628" s="61"/>
      <c r="B628" s="61"/>
    </row>
    <row r="629">
      <c r="A629" s="61"/>
      <c r="B629" s="61"/>
    </row>
    <row r="630">
      <c r="A630" s="61"/>
      <c r="B630" s="61"/>
    </row>
    <row r="631">
      <c r="A631" s="61"/>
      <c r="B631" s="61"/>
    </row>
    <row r="632">
      <c r="A632" s="61"/>
      <c r="B632" s="61"/>
    </row>
    <row r="633">
      <c r="A633" s="61"/>
      <c r="B633" s="61"/>
    </row>
    <row r="634">
      <c r="A634" s="61"/>
      <c r="B634" s="61"/>
    </row>
    <row r="635">
      <c r="A635" s="61"/>
      <c r="B635" s="61"/>
    </row>
    <row r="636">
      <c r="A636" s="61"/>
      <c r="B636" s="61"/>
    </row>
    <row r="637">
      <c r="A637" s="61"/>
      <c r="B637" s="61"/>
    </row>
    <row r="638">
      <c r="A638" s="61"/>
      <c r="B638" s="61"/>
    </row>
    <row r="639">
      <c r="A639" s="61"/>
      <c r="B639" s="61"/>
    </row>
    <row r="640">
      <c r="A640" s="61"/>
      <c r="B640" s="61"/>
    </row>
    <row r="641">
      <c r="A641" s="61"/>
      <c r="B641" s="61"/>
    </row>
    <row r="642">
      <c r="A642" s="61"/>
      <c r="B642" s="61"/>
    </row>
    <row r="643">
      <c r="A643" s="61"/>
      <c r="B643" s="61"/>
    </row>
    <row r="644">
      <c r="A644" s="61"/>
      <c r="B644" s="61"/>
    </row>
    <row r="645">
      <c r="A645" s="61"/>
      <c r="B645" s="61"/>
    </row>
    <row r="646">
      <c r="A646" s="61"/>
      <c r="B646" s="61"/>
    </row>
    <row r="647">
      <c r="A647" s="61"/>
      <c r="B647" s="61"/>
    </row>
    <row r="648">
      <c r="A648" s="61"/>
      <c r="B648" s="61"/>
    </row>
    <row r="649">
      <c r="A649" s="61"/>
      <c r="B649" s="61"/>
    </row>
    <row r="650">
      <c r="A650" s="61"/>
      <c r="B650" s="61"/>
    </row>
    <row r="651">
      <c r="A651" s="61"/>
      <c r="B651" s="61"/>
    </row>
    <row r="652">
      <c r="A652" s="61"/>
      <c r="B652" s="61"/>
    </row>
    <row r="653">
      <c r="A653" s="61"/>
      <c r="B653" s="61"/>
    </row>
    <row r="654">
      <c r="A654" s="61"/>
      <c r="B654" s="61"/>
    </row>
    <row r="655">
      <c r="A655" s="61"/>
      <c r="B655" s="61"/>
    </row>
    <row r="656">
      <c r="A656" s="61"/>
      <c r="B656" s="61"/>
    </row>
    <row r="657">
      <c r="A657" s="61"/>
      <c r="B657" s="61"/>
    </row>
    <row r="658">
      <c r="A658" s="61"/>
      <c r="B658" s="61"/>
    </row>
    <row r="659">
      <c r="A659" s="61"/>
      <c r="B659" s="61"/>
    </row>
    <row r="660">
      <c r="A660" s="61"/>
      <c r="B660" s="61"/>
    </row>
    <row r="661">
      <c r="A661" s="61"/>
      <c r="B661" s="61"/>
    </row>
    <row r="662">
      <c r="A662" s="61"/>
      <c r="B662" s="61"/>
    </row>
    <row r="663">
      <c r="A663" s="61"/>
      <c r="B663" s="61"/>
    </row>
    <row r="664">
      <c r="A664" s="61"/>
      <c r="B664" s="61"/>
    </row>
    <row r="665">
      <c r="A665" s="61"/>
      <c r="B665" s="61"/>
    </row>
    <row r="666">
      <c r="A666" s="61"/>
      <c r="B666" s="61"/>
    </row>
    <row r="667">
      <c r="A667" s="61"/>
      <c r="B667" s="61"/>
    </row>
    <row r="668">
      <c r="A668" s="61"/>
      <c r="B668" s="61"/>
    </row>
    <row r="669">
      <c r="A669" s="61"/>
      <c r="B669" s="61"/>
    </row>
    <row r="670">
      <c r="A670" s="61"/>
      <c r="B670" s="61"/>
    </row>
    <row r="671">
      <c r="A671" s="61"/>
      <c r="B671" s="61"/>
    </row>
    <row r="672">
      <c r="A672" s="61"/>
      <c r="B672" s="61"/>
    </row>
    <row r="673">
      <c r="A673" s="61"/>
      <c r="B673" s="61"/>
    </row>
    <row r="674">
      <c r="A674" s="61"/>
      <c r="B674" s="61"/>
    </row>
    <row r="675">
      <c r="A675" s="61"/>
      <c r="B675" s="61"/>
    </row>
    <row r="676">
      <c r="A676" s="61"/>
      <c r="B676" s="61"/>
    </row>
    <row r="677">
      <c r="A677" s="61"/>
      <c r="B677" s="61"/>
    </row>
    <row r="678">
      <c r="A678" s="61"/>
      <c r="B678" s="61"/>
    </row>
    <row r="679">
      <c r="A679" s="61"/>
      <c r="B679" s="61"/>
    </row>
    <row r="680">
      <c r="A680" s="61"/>
      <c r="B680" s="61"/>
    </row>
    <row r="681">
      <c r="A681" s="61"/>
      <c r="B681" s="61"/>
    </row>
    <row r="682">
      <c r="A682" s="61"/>
      <c r="B682" s="61"/>
    </row>
    <row r="683">
      <c r="A683" s="61"/>
      <c r="B683" s="61"/>
    </row>
    <row r="684">
      <c r="A684" s="61"/>
      <c r="B684" s="61"/>
    </row>
    <row r="685">
      <c r="A685" s="61"/>
      <c r="B685" s="61"/>
    </row>
    <row r="686">
      <c r="A686" s="61"/>
      <c r="B686" s="61"/>
    </row>
    <row r="687">
      <c r="A687" s="61"/>
      <c r="B687" s="61"/>
    </row>
    <row r="688">
      <c r="A688" s="61"/>
      <c r="B688" s="61"/>
    </row>
    <row r="689">
      <c r="A689" s="61"/>
      <c r="B689" s="61"/>
    </row>
    <row r="690">
      <c r="A690" s="61"/>
      <c r="B690" s="61"/>
    </row>
    <row r="691">
      <c r="A691" s="61"/>
      <c r="B691" s="61"/>
    </row>
    <row r="692">
      <c r="A692" s="61"/>
      <c r="B692" s="61"/>
    </row>
    <row r="693">
      <c r="A693" s="61"/>
      <c r="B693" s="61"/>
    </row>
    <row r="694">
      <c r="A694" s="61"/>
      <c r="B694" s="61"/>
    </row>
    <row r="695">
      <c r="A695" s="61"/>
      <c r="B695" s="61"/>
    </row>
    <row r="696">
      <c r="A696" s="61"/>
      <c r="B696" s="61"/>
    </row>
    <row r="697">
      <c r="A697" s="61"/>
      <c r="B697" s="61"/>
    </row>
    <row r="698">
      <c r="A698" s="61"/>
      <c r="B698" s="61"/>
    </row>
    <row r="699">
      <c r="A699" s="61"/>
      <c r="B699" s="61"/>
    </row>
    <row r="700">
      <c r="A700" s="61"/>
      <c r="B700" s="61"/>
    </row>
    <row r="701">
      <c r="A701" s="61"/>
      <c r="B701" s="61"/>
    </row>
    <row r="702">
      <c r="A702" s="61"/>
      <c r="B702" s="61"/>
    </row>
    <row r="703">
      <c r="A703" s="61"/>
      <c r="B703" s="61"/>
    </row>
    <row r="704">
      <c r="A704" s="61"/>
      <c r="B704" s="61"/>
    </row>
    <row r="705">
      <c r="A705" s="61"/>
      <c r="B705" s="61"/>
    </row>
    <row r="706">
      <c r="A706" s="61"/>
      <c r="B706" s="61"/>
    </row>
    <row r="707">
      <c r="A707" s="61"/>
      <c r="B707" s="61"/>
    </row>
    <row r="708">
      <c r="A708" s="61"/>
      <c r="B708" s="61"/>
    </row>
    <row r="709">
      <c r="A709" s="61"/>
      <c r="B709" s="61"/>
    </row>
    <row r="710">
      <c r="A710" s="61"/>
      <c r="B710" s="61"/>
    </row>
    <row r="711">
      <c r="A711" s="61"/>
      <c r="B711" s="61"/>
    </row>
    <row r="712">
      <c r="A712" s="61"/>
      <c r="B712" s="61"/>
    </row>
    <row r="713">
      <c r="A713" s="61"/>
      <c r="B713" s="61"/>
    </row>
    <row r="714">
      <c r="A714" s="61"/>
      <c r="B714" s="61"/>
    </row>
    <row r="715">
      <c r="A715" s="61"/>
      <c r="B715" s="61"/>
    </row>
    <row r="716">
      <c r="A716" s="61"/>
      <c r="B716" s="61"/>
    </row>
    <row r="717">
      <c r="A717" s="61"/>
      <c r="B717" s="61"/>
    </row>
    <row r="718">
      <c r="A718" s="61"/>
      <c r="B718" s="61"/>
    </row>
    <row r="719">
      <c r="A719" s="61"/>
      <c r="B719" s="61"/>
    </row>
    <row r="720">
      <c r="A720" s="61"/>
      <c r="B720" s="61"/>
    </row>
    <row r="721">
      <c r="A721" s="61"/>
      <c r="B721" s="61"/>
    </row>
    <row r="722">
      <c r="A722" s="61"/>
      <c r="B722" s="61"/>
    </row>
    <row r="723">
      <c r="A723" s="61"/>
      <c r="B723" s="61"/>
    </row>
    <row r="724">
      <c r="A724" s="61"/>
      <c r="B724" s="61"/>
    </row>
    <row r="725">
      <c r="A725" s="61"/>
      <c r="B725" s="61"/>
    </row>
    <row r="726">
      <c r="A726" s="61"/>
      <c r="B726" s="61"/>
    </row>
    <row r="727">
      <c r="A727" s="61"/>
      <c r="B727" s="61"/>
    </row>
    <row r="728">
      <c r="A728" s="61"/>
      <c r="B728" s="61"/>
    </row>
    <row r="729">
      <c r="A729" s="61"/>
      <c r="B729" s="61"/>
    </row>
    <row r="730">
      <c r="A730" s="61"/>
      <c r="B730" s="61"/>
    </row>
    <row r="731">
      <c r="A731" s="61"/>
      <c r="B731" s="61"/>
    </row>
    <row r="732">
      <c r="A732" s="61"/>
      <c r="B732" s="61"/>
    </row>
    <row r="733">
      <c r="A733" s="61"/>
      <c r="B733" s="61"/>
    </row>
    <row r="734">
      <c r="A734" s="61"/>
      <c r="B734" s="61"/>
    </row>
    <row r="735">
      <c r="A735" s="61"/>
      <c r="B735" s="61"/>
    </row>
    <row r="736">
      <c r="A736" s="61"/>
      <c r="B736" s="61"/>
    </row>
    <row r="737">
      <c r="A737" s="61"/>
      <c r="B737" s="61"/>
    </row>
    <row r="738">
      <c r="A738" s="61"/>
      <c r="B738" s="61"/>
    </row>
    <row r="739">
      <c r="A739" s="61"/>
      <c r="B739" s="61"/>
    </row>
    <row r="740">
      <c r="A740" s="61"/>
      <c r="B740" s="61"/>
    </row>
    <row r="741">
      <c r="A741" s="61"/>
      <c r="B741" s="61"/>
    </row>
    <row r="742">
      <c r="A742" s="61"/>
      <c r="B742" s="61"/>
    </row>
    <row r="743">
      <c r="A743" s="61"/>
      <c r="B743" s="61"/>
    </row>
    <row r="744">
      <c r="A744" s="61"/>
      <c r="B744" s="61"/>
    </row>
    <row r="745">
      <c r="A745" s="61"/>
      <c r="B745" s="61"/>
    </row>
    <row r="746">
      <c r="A746" s="61"/>
      <c r="B746" s="61"/>
    </row>
    <row r="747">
      <c r="A747" s="61"/>
      <c r="B747" s="61"/>
    </row>
    <row r="748">
      <c r="A748" s="61"/>
      <c r="B748" s="61"/>
    </row>
    <row r="749">
      <c r="A749" s="61"/>
      <c r="B749" s="61"/>
    </row>
    <row r="750">
      <c r="A750" s="61"/>
      <c r="B750" s="61"/>
    </row>
    <row r="751">
      <c r="A751" s="61"/>
      <c r="B751" s="61"/>
    </row>
    <row r="752">
      <c r="A752" s="61"/>
      <c r="B752" s="61"/>
    </row>
    <row r="753">
      <c r="A753" s="61"/>
      <c r="B753" s="61"/>
    </row>
    <row r="754">
      <c r="A754" s="61"/>
      <c r="B754" s="61"/>
    </row>
    <row r="755">
      <c r="A755" s="61"/>
      <c r="B755" s="61"/>
    </row>
    <row r="756">
      <c r="A756" s="61"/>
      <c r="B756" s="61"/>
    </row>
    <row r="757">
      <c r="A757" s="61"/>
      <c r="B757" s="61"/>
    </row>
    <row r="758">
      <c r="A758" s="61"/>
      <c r="B758" s="61"/>
    </row>
    <row r="759">
      <c r="A759" s="61"/>
      <c r="B759" s="61"/>
    </row>
    <row r="760">
      <c r="A760" s="61"/>
      <c r="B760" s="61"/>
    </row>
    <row r="761">
      <c r="A761" s="61"/>
      <c r="B761" s="61"/>
    </row>
    <row r="762">
      <c r="A762" s="61"/>
      <c r="B762" s="61"/>
    </row>
    <row r="763">
      <c r="A763" s="61"/>
      <c r="B763" s="61"/>
    </row>
    <row r="764">
      <c r="A764" s="61"/>
      <c r="B764" s="61"/>
    </row>
    <row r="765">
      <c r="A765" s="61"/>
      <c r="B765" s="61"/>
    </row>
    <row r="766">
      <c r="A766" s="61"/>
      <c r="B766" s="61"/>
    </row>
    <row r="767">
      <c r="A767" s="61"/>
      <c r="B767" s="61"/>
    </row>
    <row r="768">
      <c r="A768" s="61"/>
      <c r="B768" s="61"/>
    </row>
    <row r="769">
      <c r="A769" s="61"/>
      <c r="B769" s="61"/>
    </row>
    <row r="770">
      <c r="A770" s="61"/>
      <c r="B770" s="61"/>
    </row>
    <row r="771">
      <c r="A771" s="61"/>
      <c r="B771" s="61"/>
    </row>
    <row r="772">
      <c r="A772" s="61"/>
      <c r="B772" s="61"/>
    </row>
    <row r="773">
      <c r="A773" s="61"/>
      <c r="B773" s="61"/>
    </row>
    <row r="774">
      <c r="A774" s="61"/>
      <c r="B774" s="61"/>
    </row>
    <row r="775">
      <c r="A775" s="61"/>
      <c r="B775" s="61"/>
    </row>
    <row r="776">
      <c r="A776" s="61"/>
      <c r="B776" s="61"/>
    </row>
    <row r="777">
      <c r="A777" s="61"/>
      <c r="B777" s="61"/>
    </row>
    <row r="778">
      <c r="A778" s="61"/>
      <c r="B778" s="61"/>
    </row>
    <row r="779">
      <c r="A779" s="61"/>
      <c r="B779" s="61"/>
    </row>
    <row r="780">
      <c r="A780" s="61"/>
      <c r="B780" s="61"/>
    </row>
    <row r="781">
      <c r="A781" s="61"/>
      <c r="B781" s="61"/>
    </row>
    <row r="782">
      <c r="A782" s="61"/>
      <c r="B782" s="61"/>
    </row>
    <row r="783">
      <c r="A783" s="61"/>
      <c r="B783" s="61"/>
    </row>
    <row r="784">
      <c r="A784" s="61"/>
      <c r="B784" s="61"/>
    </row>
    <row r="785">
      <c r="A785" s="61"/>
      <c r="B785" s="61"/>
    </row>
    <row r="786">
      <c r="A786" s="61"/>
      <c r="B786" s="61"/>
    </row>
    <row r="787">
      <c r="A787" s="61"/>
      <c r="B787" s="61"/>
    </row>
    <row r="788">
      <c r="A788" s="61"/>
      <c r="B788" s="61"/>
    </row>
    <row r="789">
      <c r="A789" s="61"/>
      <c r="B789" s="61"/>
    </row>
    <row r="790">
      <c r="A790" s="61"/>
      <c r="B790" s="61"/>
    </row>
    <row r="791">
      <c r="A791" s="61"/>
      <c r="B791" s="61"/>
    </row>
    <row r="792">
      <c r="A792" s="61"/>
      <c r="B792" s="61"/>
    </row>
    <row r="793">
      <c r="A793" s="61"/>
      <c r="B793" s="61"/>
    </row>
    <row r="794">
      <c r="A794" s="61"/>
      <c r="B794" s="61"/>
    </row>
    <row r="795">
      <c r="A795" s="61"/>
      <c r="B795" s="61"/>
    </row>
    <row r="796">
      <c r="A796" s="61"/>
      <c r="B796" s="61"/>
    </row>
    <row r="797">
      <c r="A797" s="61"/>
      <c r="B797" s="61"/>
    </row>
    <row r="798">
      <c r="A798" s="61"/>
      <c r="B798" s="61"/>
    </row>
    <row r="799">
      <c r="A799" s="61"/>
      <c r="B799" s="61"/>
    </row>
    <row r="800">
      <c r="A800" s="61"/>
      <c r="B800" s="61"/>
    </row>
    <row r="801">
      <c r="A801" s="61"/>
      <c r="B801" s="61"/>
    </row>
    <row r="802">
      <c r="A802" s="61"/>
      <c r="B802" s="61"/>
    </row>
    <row r="803">
      <c r="A803" s="61"/>
      <c r="B803" s="61"/>
    </row>
    <row r="804">
      <c r="A804" s="61"/>
      <c r="B804" s="61"/>
    </row>
    <row r="805">
      <c r="A805" s="61"/>
      <c r="B805" s="61"/>
    </row>
    <row r="806">
      <c r="A806" s="61"/>
      <c r="B806" s="61"/>
    </row>
    <row r="807">
      <c r="A807" s="61"/>
      <c r="B807" s="61"/>
    </row>
    <row r="808">
      <c r="A808" s="61"/>
      <c r="B808" s="61"/>
    </row>
    <row r="809">
      <c r="A809" s="61"/>
      <c r="B809" s="61"/>
    </row>
    <row r="810">
      <c r="A810" s="61"/>
      <c r="B810" s="61"/>
    </row>
    <row r="811">
      <c r="A811" s="61"/>
      <c r="B811" s="61"/>
    </row>
    <row r="812">
      <c r="A812" s="61"/>
      <c r="B812" s="61"/>
    </row>
    <row r="813">
      <c r="A813" s="61"/>
      <c r="B813" s="61"/>
    </row>
    <row r="814">
      <c r="A814" s="61"/>
      <c r="B814" s="61"/>
    </row>
    <row r="815">
      <c r="A815" s="61"/>
      <c r="B815" s="61"/>
    </row>
    <row r="816">
      <c r="A816" s="61"/>
      <c r="B816" s="61"/>
    </row>
    <row r="817">
      <c r="A817" s="61"/>
      <c r="B817" s="61"/>
    </row>
    <row r="818">
      <c r="A818" s="61"/>
      <c r="B818" s="61"/>
    </row>
    <row r="819">
      <c r="A819" s="61"/>
      <c r="B819" s="61"/>
    </row>
    <row r="820">
      <c r="A820" s="61"/>
      <c r="B820" s="61"/>
    </row>
    <row r="821">
      <c r="A821" s="61"/>
      <c r="B821" s="61"/>
    </row>
    <row r="822">
      <c r="A822" s="61"/>
      <c r="B822" s="61"/>
    </row>
    <row r="823">
      <c r="A823" s="61"/>
      <c r="B823" s="61"/>
    </row>
    <row r="824">
      <c r="A824" s="61"/>
      <c r="B824" s="61"/>
    </row>
    <row r="825">
      <c r="A825" s="61"/>
      <c r="B825" s="61"/>
    </row>
    <row r="826">
      <c r="A826" s="61"/>
      <c r="B826" s="61"/>
    </row>
    <row r="827">
      <c r="A827" s="61"/>
      <c r="B827" s="61"/>
    </row>
    <row r="828">
      <c r="A828" s="61"/>
      <c r="B828" s="61"/>
    </row>
    <row r="829">
      <c r="A829" s="61"/>
      <c r="B829" s="61"/>
    </row>
    <row r="830">
      <c r="A830" s="61"/>
      <c r="B830" s="61"/>
    </row>
    <row r="831">
      <c r="A831" s="61"/>
      <c r="B831" s="61"/>
    </row>
    <row r="832">
      <c r="A832" s="61"/>
      <c r="B832" s="61"/>
    </row>
    <row r="833">
      <c r="A833" s="61"/>
      <c r="B833" s="61"/>
    </row>
    <row r="834">
      <c r="A834" s="61"/>
      <c r="B834" s="61"/>
    </row>
    <row r="835">
      <c r="A835" s="61"/>
      <c r="B835" s="61"/>
    </row>
    <row r="836">
      <c r="A836" s="61"/>
      <c r="B836" s="61"/>
    </row>
    <row r="837">
      <c r="A837" s="61"/>
      <c r="B837" s="61"/>
    </row>
    <row r="838">
      <c r="A838" s="61"/>
      <c r="B838" s="61"/>
    </row>
    <row r="839">
      <c r="A839" s="61"/>
      <c r="B839" s="61"/>
    </row>
    <row r="840">
      <c r="A840" s="61"/>
      <c r="B840" s="61"/>
    </row>
    <row r="841">
      <c r="A841" s="61"/>
      <c r="B841" s="61"/>
    </row>
    <row r="842">
      <c r="A842" s="61"/>
      <c r="B842" s="61"/>
    </row>
    <row r="843">
      <c r="A843" s="61"/>
      <c r="B843" s="61"/>
    </row>
    <row r="844">
      <c r="A844" s="61"/>
      <c r="B844" s="61"/>
    </row>
    <row r="845">
      <c r="A845" s="61"/>
      <c r="B845" s="61"/>
    </row>
    <row r="846">
      <c r="A846" s="61"/>
      <c r="B846" s="61"/>
    </row>
    <row r="847">
      <c r="A847" s="61"/>
      <c r="B847" s="61"/>
    </row>
    <row r="848">
      <c r="A848" s="61"/>
      <c r="B848" s="61"/>
    </row>
    <row r="849">
      <c r="A849" s="61"/>
      <c r="B849" s="61"/>
    </row>
    <row r="850">
      <c r="A850" s="61"/>
      <c r="B850" s="61"/>
    </row>
    <row r="851">
      <c r="A851" s="61"/>
      <c r="B851" s="61"/>
    </row>
    <row r="852">
      <c r="A852" s="61"/>
      <c r="B852" s="61"/>
    </row>
    <row r="853">
      <c r="A853" s="61"/>
      <c r="B853" s="61"/>
    </row>
    <row r="854">
      <c r="A854" s="61"/>
      <c r="B854" s="61"/>
    </row>
    <row r="855">
      <c r="A855" s="61"/>
      <c r="B855" s="61"/>
    </row>
    <row r="856">
      <c r="A856" s="61"/>
      <c r="B856" s="61"/>
    </row>
    <row r="857">
      <c r="A857" s="61"/>
      <c r="B857" s="61"/>
    </row>
    <row r="858">
      <c r="A858" s="61"/>
      <c r="B858" s="61"/>
    </row>
    <row r="859">
      <c r="A859" s="61"/>
      <c r="B859" s="61"/>
    </row>
    <row r="860">
      <c r="A860" s="61"/>
      <c r="B860" s="61"/>
    </row>
    <row r="861">
      <c r="A861" s="61"/>
      <c r="B861" s="61"/>
    </row>
    <row r="862">
      <c r="A862" s="61"/>
      <c r="B862" s="61"/>
    </row>
    <row r="863">
      <c r="A863" s="61"/>
      <c r="B863" s="61"/>
    </row>
    <row r="864">
      <c r="A864" s="61"/>
      <c r="B864" s="61"/>
    </row>
    <row r="865">
      <c r="A865" s="61"/>
      <c r="B865" s="61"/>
    </row>
    <row r="866">
      <c r="A866" s="61"/>
      <c r="B866" s="61"/>
    </row>
    <row r="867">
      <c r="A867" s="61"/>
      <c r="B867" s="61"/>
    </row>
    <row r="868">
      <c r="A868" s="61"/>
      <c r="B868" s="61"/>
    </row>
    <row r="869">
      <c r="A869" s="61"/>
      <c r="B869" s="61"/>
    </row>
    <row r="870">
      <c r="A870" s="61"/>
      <c r="B870" s="61"/>
    </row>
    <row r="871">
      <c r="A871" s="61"/>
      <c r="B871" s="61"/>
    </row>
    <row r="872">
      <c r="A872" s="61"/>
      <c r="B872" s="61"/>
    </row>
    <row r="873">
      <c r="A873" s="61"/>
      <c r="B873" s="61"/>
    </row>
    <row r="874">
      <c r="A874" s="61"/>
      <c r="B874" s="61"/>
    </row>
    <row r="875">
      <c r="A875" s="61"/>
      <c r="B875" s="61"/>
    </row>
    <row r="876">
      <c r="A876" s="61"/>
      <c r="B876" s="61"/>
    </row>
    <row r="877">
      <c r="A877" s="61"/>
      <c r="B877" s="61"/>
    </row>
    <row r="878">
      <c r="A878" s="61"/>
      <c r="B878" s="61"/>
    </row>
    <row r="879">
      <c r="A879" s="61"/>
      <c r="B879" s="61"/>
    </row>
    <row r="880">
      <c r="A880" s="61"/>
      <c r="B880" s="61"/>
    </row>
    <row r="881">
      <c r="A881" s="61"/>
      <c r="B881" s="61"/>
    </row>
    <row r="882">
      <c r="A882" s="61"/>
      <c r="B882" s="61"/>
    </row>
    <row r="883">
      <c r="A883" s="61"/>
      <c r="B883" s="61"/>
    </row>
    <row r="884">
      <c r="A884" s="61"/>
      <c r="B884" s="61"/>
    </row>
    <row r="885">
      <c r="A885" s="61"/>
      <c r="B885" s="61"/>
    </row>
    <row r="886">
      <c r="A886" s="61"/>
      <c r="B886" s="61"/>
    </row>
    <row r="887">
      <c r="A887" s="61"/>
      <c r="B887" s="61"/>
    </row>
    <row r="888">
      <c r="A888" s="61"/>
      <c r="B888" s="61"/>
    </row>
    <row r="889">
      <c r="A889" s="61"/>
      <c r="B889" s="61"/>
    </row>
    <row r="890">
      <c r="A890" s="61"/>
      <c r="B890" s="61"/>
    </row>
    <row r="891">
      <c r="A891" s="61"/>
      <c r="B891" s="61"/>
    </row>
    <row r="892">
      <c r="A892" s="61"/>
      <c r="B892" s="61"/>
    </row>
    <row r="893">
      <c r="A893" s="61"/>
      <c r="B893" s="61"/>
    </row>
    <row r="894">
      <c r="A894" s="61"/>
      <c r="B894" s="61"/>
    </row>
    <row r="895">
      <c r="A895" s="61"/>
      <c r="B895" s="61"/>
    </row>
    <row r="896">
      <c r="A896" s="61"/>
      <c r="B896" s="61"/>
    </row>
    <row r="897">
      <c r="A897" s="61"/>
      <c r="B897" s="61"/>
    </row>
    <row r="898">
      <c r="A898" s="61"/>
      <c r="B898" s="61"/>
    </row>
    <row r="899">
      <c r="A899" s="61"/>
      <c r="B899" s="61"/>
    </row>
    <row r="900">
      <c r="A900" s="61"/>
      <c r="B900" s="61"/>
    </row>
    <row r="901">
      <c r="A901" s="61"/>
      <c r="B901" s="61"/>
    </row>
    <row r="902">
      <c r="A902" s="61"/>
      <c r="B902" s="61"/>
    </row>
    <row r="903">
      <c r="A903" s="61"/>
      <c r="B903" s="61"/>
    </row>
    <row r="904">
      <c r="A904" s="61"/>
      <c r="B904" s="61"/>
    </row>
    <row r="905">
      <c r="A905" s="61"/>
      <c r="B905" s="61"/>
    </row>
    <row r="906">
      <c r="A906" s="61"/>
      <c r="B906" s="61"/>
    </row>
    <row r="907">
      <c r="A907" s="61"/>
      <c r="B907" s="61"/>
    </row>
    <row r="908">
      <c r="A908" s="61"/>
      <c r="B908" s="61"/>
    </row>
    <row r="909">
      <c r="A909" s="61"/>
      <c r="B909" s="61"/>
    </row>
    <row r="910">
      <c r="A910" s="61"/>
      <c r="B910" s="61"/>
    </row>
    <row r="911">
      <c r="A911" s="61"/>
      <c r="B911" s="61"/>
    </row>
    <row r="912">
      <c r="A912" s="61"/>
      <c r="B912" s="61"/>
    </row>
    <row r="913">
      <c r="A913" s="61"/>
      <c r="B913" s="61"/>
    </row>
    <row r="914">
      <c r="A914" s="61"/>
      <c r="B914" s="61"/>
    </row>
    <row r="915">
      <c r="A915" s="61"/>
      <c r="B915" s="61"/>
    </row>
    <row r="916">
      <c r="A916" s="61"/>
      <c r="B916" s="61"/>
    </row>
    <row r="917">
      <c r="A917" s="61"/>
      <c r="B917" s="61"/>
    </row>
    <row r="918">
      <c r="A918" s="61"/>
      <c r="B918" s="61"/>
    </row>
    <row r="919">
      <c r="A919" s="61"/>
      <c r="B919" s="61"/>
    </row>
    <row r="920">
      <c r="A920" s="61"/>
      <c r="B920" s="61"/>
    </row>
    <row r="921">
      <c r="A921" s="61"/>
      <c r="B921" s="61"/>
    </row>
    <row r="922">
      <c r="A922" s="61"/>
      <c r="B922" s="61"/>
    </row>
    <row r="923">
      <c r="A923" s="61"/>
      <c r="B923" s="61"/>
    </row>
    <row r="924">
      <c r="A924" s="61"/>
      <c r="B924" s="61"/>
    </row>
    <row r="925">
      <c r="A925" s="61"/>
      <c r="B925" s="61"/>
    </row>
    <row r="926">
      <c r="A926" s="61"/>
      <c r="B926" s="61"/>
    </row>
    <row r="927">
      <c r="A927" s="61"/>
      <c r="B927" s="61"/>
    </row>
    <row r="928">
      <c r="A928" s="61"/>
      <c r="B928" s="61"/>
    </row>
    <row r="929">
      <c r="A929" s="61"/>
      <c r="B929" s="61"/>
    </row>
    <row r="930">
      <c r="A930" s="61"/>
      <c r="B930" s="61"/>
    </row>
    <row r="931">
      <c r="A931" s="61"/>
      <c r="B931" s="61"/>
    </row>
    <row r="932">
      <c r="A932" s="61"/>
      <c r="B932" s="61"/>
    </row>
    <row r="933">
      <c r="A933" s="61"/>
      <c r="B933" s="61"/>
    </row>
    <row r="934">
      <c r="A934" s="61"/>
      <c r="B934" s="61"/>
    </row>
    <row r="935">
      <c r="A935" s="61"/>
      <c r="B935" s="61"/>
    </row>
    <row r="936">
      <c r="A936" s="61"/>
      <c r="B936" s="61"/>
    </row>
    <row r="937">
      <c r="A937" s="61"/>
      <c r="B937" s="61"/>
    </row>
    <row r="938">
      <c r="A938" s="61"/>
      <c r="B938" s="61"/>
    </row>
    <row r="939">
      <c r="A939" s="61"/>
      <c r="B939" s="61"/>
    </row>
    <row r="940">
      <c r="A940" s="61"/>
      <c r="B940" s="61"/>
    </row>
    <row r="941">
      <c r="A941" s="61"/>
      <c r="B941" s="61"/>
    </row>
    <row r="942">
      <c r="A942" s="61"/>
      <c r="B942" s="61"/>
    </row>
    <row r="943">
      <c r="A943" s="61"/>
      <c r="B943" s="61"/>
    </row>
    <row r="944">
      <c r="A944" s="61"/>
      <c r="B944" s="61"/>
    </row>
    <row r="945">
      <c r="A945" s="61"/>
      <c r="B945" s="61"/>
    </row>
    <row r="946">
      <c r="A946" s="61"/>
      <c r="B946" s="61"/>
    </row>
    <row r="947">
      <c r="A947" s="61"/>
      <c r="B947" s="61"/>
    </row>
    <row r="948">
      <c r="A948" s="61"/>
      <c r="B948" s="61"/>
    </row>
    <row r="949">
      <c r="A949" s="61"/>
      <c r="B949" s="61"/>
    </row>
    <row r="950">
      <c r="A950" s="61"/>
      <c r="B950" s="61"/>
    </row>
    <row r="951">
      <c r="A951" s="61"/>
      <c r="B951" s="61"/>
    </row>
    <row r="952">
      <c r="A952" s="61"/>
      <c r="B952" s="61"/>
    </row>
    <row r="953">
      <c r="A953" s="61"/>
      <c r="B953" s="61"/>
    </row>
    <row r="954">
      <c r="A954" s="61"/>
      <c r="B954" s="61"/>
    </row>
    <row r="955">
      <c r="A955" s="61"/>
      <c r="B955" s="61"/>
    </row>
    <row r="956">
      <c r="A956" s="61"/>
      <c r="B956" s="61"/>
    </row>
    <row r="957">
      <c r="A957" s="61"/>
      <c r="B957" s="61"/>
    </row>
    <row r="958">
      <c r="A958" s="61"/>
      <c r="B958" s="61"/>
    </row>
    <row r="959">
      <c r="A959" s="61"/>
      <c r="B959" s="61"/>
    </row>
    <row r="960">
      <c r="A960" s="61"/>
      <c r="B960" s="61"/>
    </row>
    <row r="961">
      <c r="A961" s="61"/>
      <c r="B961" s="61"/>
    </row>
    <row r="962">
      <c r="A962" s="61"/>
      <c r="B962" s="61"/>
    </row>
    <row r="963">
      <c r="A963" s="61"/>
      <c r="B963" s="61"/>
    </row>
    <row r="964">
      <c r="A964" s="61"/>
      <c r="B964" s="61"/>
    </row>
    <row r="965">
      <c r="A965" s="61"/>
      <c r="B965" s="61"/>
    </row>
    <row r="966">
      <c r="A966" s="61"/>
      <c r="B966" s="61"/>
    </row>
    <row r="967">
      <c r="A967" s="61"/>
      <c r="B967" s="61"/>
    </row>
    <row r="968">
      <c r="A968" s="61"/>
      <c r="B968" s="61"/>
    </row>
    <row r="969">
      <c r="A969" s="61"/>
      <c r="B969" s="61"/>
    </row>
    <row r="970">
      <c r="A970" s="61"/>
      <c r="B970" s="61"/>
    </row>
    <row r="971">
      <c r="A971" s="61"/>
      <c r="B971" s="61"/>
    </row>
    <row r="972">
      <c r="A972" s="61"/>
      <c r="B972" s="61"/>
    </row>
    <row r="973">
      <c r="A973" s="61"/>
      <c r="B973" s="61"/>
    </row>
    <row r="974">
      <c r="A974" s="61"/>
      <c r="B974" s="61"/>
    </row>
    <row r="975">
      <c r="A975" s="61"/>
      <c r="B975" s="61"/>
    </row>
    <row r="976">
      <c r="A976" s="61"/>
      <c r="B976" s="61"/>
    </row>
    <row r="977">
      <c r="A977" s="61"/>
      <c r="B977" s="61"/>
    </row>
    <row r="978">
      <c r="A978" s="61"/>
      <c r="B978" s="61"/>
    </row>
    <row r="979">
      <c r="A979" s="61"/>
      <c r="B979" s="61"/>
    </row>
    <row r="980">
      <c r="A980" s="61"/>
      <c r="B980" s="61"/>
    </row>
    <row r="981">
      <c r="A981" s="61"/>
      <c r="B981" s="61"/>
    </row>
    <row r="982">
      <c r="A982" s="61"/>
      <c r="B982" s="61"/>
    </row>
    <row r="983">
      <c r="A983" s="61"/>
      <c r="B983" s="61"/>
    </row>
    <row r="984">
      <c r="A984" s="61"/>
      <c r="B984" s="61"/>
    </row>
    <row r="985">
      <c r="A985" s="61"/>
      <c r="B985" s="61"/>
    </row>
    <row r="986">
      <c r="A986" s="61"/>
      <c r="B986" s="61"/>
    </row>
    <row r="987">
      <c r="A987" s="61"/>
      <c r="B987" s="61"/>
    </row>
    <row r="988">
      <c r="A988" s="61"/>
      <c r="B988" s="61"/>
    </row>
    <row r="989">
      <c r="A989" s="61"/>
      <c r="B989" s="61"/>
    </row>
    <row r="990">
      <c r="A990" s="61"/>
      <c r="B990" s="61"/>
    </row>
    <row r="991">
      <c r="A991" s="61"/>
      <c r="B991" s="61"/>
    </row>
    <row r="992">
      <c r="A992" s="61"/>
      <c r="B992" s="61"/>
    </row>
    <row r="993">
      <c r="A993" s="61"/>
      <c r="B993" s="61"/>
    </row>
    <row r="994">
      <c r="A994" s="61"/>
      <c r="B994" s="61"/>
    </row>
    <row r="995">
      <c r="A995" s="61"/>
      <c r="B995" s="61"/>
    </row>
    <row r="996">
      <c r="A996" s="61"/>
      <c r="B996" s="61"/>
    </row>
    <row r="997">
      <c r="A997" s="61"/>
      <c r="B997" s="61"/>
    </row>
    <row r="998">
      <c r="A998" s="61"/>
      <c r="B998" s="61"/>
    </row>
    <row r="999">
      <c r="A999" s="61"/>
      <c r="B999" s="61"/>
    </row>
    <row r="1000">
      <c r="A1000" s="61"/>
      <c r="B1000" s="61"/>
    </row>
    <row r="1001">
      <c r="A1001" s="61"/>
      <c r="B1001" s="61"/>
    </row>
    <row r="1002">
      <c r="A1002" s="61"/>
      <c r="B1002" s="61"/>
    </row>
    <row r="1003">
      <c r="A1003" s="61"/>
      <c r="B1003" s="61"/>
    </row>
    <row r="1004">
      <c r="A1004" s="61"/>
      <c r="B1004" s="61"/>
    </row>
    <row r="1005">
      <c r="A1005" s="61"/>
      <c r="B1005" s="61"/>
    </row>
    <row r="1006">
      <c r="A1006" s="61"/>
      <c r="B1006" s="61"/>
    </row>
    <row r="1007">
      <c r="A1007" s="61"/>
      <c r="B1007" s="61"/>
    </row>
    <row r="1008">
      <c r="A1008" s="61"/>
      <c r="B1008" s="61"/>
    </row>
    <row r="1009">
      <c r="A1009" s="61"/>
      <c r="B1009" s="61"/>
    </row>
    <row r="1010">
      <c r="A1010" s="61"/>
      <c r="B1010" s="61"/>
    </row>
    <row r="1011">
      <c r="A1011" s="61"/>
      <c r="B1011" s="61"/>
    </row>
    <row r="1012">
      <c r="A1012" s="61"/>
      <c r="B1012" s="61"/>
    </row>
    <row r="1013">
      <c r="A1013" s="61"/>
      <c r="B1013" s="61"/>
    </row>
    <row r="1014">
      <c r="A1014" s="61"/>
      <c r="B1014" s="61"/>
    </row>
    <row r="1015">
      <c r="A1015" s="61"/>
      <c r="B1015" s="61"/>
    </row>
    <row r="1016">
      <c r="A1016" s="61"/>
      <c r="B1016" s="61"/>
    </row>
    <row r="1017">
      <c r="A1017" s="61"/>
      <c r="B1017" s="61"/>
    </row>
    <row r="1018">
      <c r="A1018" s="61"/>
      <c r="B1018" s="61"/>
    </row>
    <row r="1019">
      <c r="A1019" s="61"/>
      <c r="B1019" s="61"/>
    </row>
    <row r="1020">
      <c r="A1020" s="61"/>
      <c r="B1020" s="61"/>
    </row>
    <row r="1021">
      <c r="A1021" s="61"/>
      <c r="B1021" s="61"/>
    </row>
    <row r="1022">
      <c r="A1022" s="61"/>
      <c r="B1022" s="61"/>
    </row>
    <row r="1023">
      <c r="A1023" s="61"/>
      <c r="B1023" s="61"/>
    </row>
    <row r="1024">
      <c r="A1024" s="61"/>
      <c r="B1024" s="61"/>
    </row>
    <row r="1025">
      <c r="A1025" s="61"/>
      <c r="B1025" s="61"/>
    </row>
    <row r="1026">
      <c r="A1026" s="61"/>
      <c r="B1026" s="61"/>
    </row>
    <row r="1027">
      <c r="A1027" s="61"/>
      <c r="B1027" s="61"/>
    </row>
    <row r="1028">
      <c r="A1028" s="61"/>
      <c r="B1028" s="61"/>
    </row>
    <row r="1029">
      <c r="A1029" s="61"/>
      <c r="B1029" s="61"/>
    </row>
    <row r="1030">
      <c r="A1030" s="61"/>
      <c r="B1030" s="61"/>
    </row>
    <row r="1031">
      <c r="A1031" s="61"/>
      <c r="B1031" s="61"/>
    </row>
    <row r="1032">
      <c r="A1032" s="61"/>
      <c r="B1032" s="61"/>
    </row>
    <row r="1033">
      <c r="A1033" s="61"/>
      <c r="B1033" s="61"/>
    </row>
    <row r="1034">
      <c r="A1034" s="61"/>
      <c r="B1034" s="61"/>
    </row>
  </sheetData>
  <mergeCells count="7">
    <mergeCell ref="A24:A42"/>
    <mergeCell ref="A43:A51"/>
    <mergeCell ref="A52:A55"/>
    <mergeCell ref="A56:A70"/>
    <mergeCell ref="A71:A74"/>
    <mergeCell ref="A2:A23"/>
    <mergeCell ref="A75:A94"/>
  </mergeCells>
  <hyperlinks>
    <hyperlink r:id="rId1" location="json" ref="D2"/>
    <hyperlink r:id="rId2" ref="B3"/>
    <hyperlink r:id="rId3" location="json" ref="D5"/>
    <hyperlink r:id="rId4" location="json" ref="D6"/>
    <hyperlink r:id="rId5" location="json" ref="D7"/>
    <hyperlink r:id="rId6" location="json" ref="D8"/>
    <hyperlink r:id="rId7" location="json" ref="D9"/>
    <hyperlink r:id="rId8" ref="B10"/>
    <hyperlink r:id="rId9" location="json" ref="D10"/>
    <hyperlink r:id="rId10" location="json" ref="D11"/>
    <hyperlink r:id="rId11" location="json" ref="D12"/>
    <hyperlink r:id="rId12" location="json" ref="D13"/>
    <hyperlink r:id="rId13" location="json" ref="D14"/>
    <hyperlink r:id="rId14" location="json" ref="D15"/>
    <hyperlink r:id="rId15" location="json" ref="D16"/>
    <hyperlink r:id="rId16" location="json" ref="D17"/>
    <hyperlink r:id="rId17" location="json" ref="D20"/>
    <hyperlink r:id="rId18" location="json" ref="D21"/>
    <hyperlink r:id="rId19" location="json" ref="D22"/>
    <hyperlink r:id="rId20" location="bench" ref="D25"/>
    <hyperlink r:id="rId21" ref="E29"/>
    <hyperlink r:id="rId22" ref="B56"/>
    <hyperlink r:id="rId23" location="dumpjson" ref="D70"/>
    <hyperlink r:id="rId24" location="debug" ref="D85"/>
    <hyperlink r:id="rId25" location="debug" ref="D86"/>
  </hyperlinks>
  <drawing r:id="rId26"/>
</worksheet>
</file>