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185229-FE4E-4445-986D-2E5CC343B42A}" xr6:coauthVersionLast="47" xr6:coauthVersionMax="47" xr10:uidLastSave="{00000000-0000-0000-0000-000000000000}"/>
  <bookViews>
    <workbookView xWindow="20370" yWindow="-120" windowWidth="29040" windowHeight="15840" firstSheet="1" activeTab="3" xr2:uid="{FDC5FF1A-FFA8-41C6-A63A-725D53CECEA6}"/>
  </bookViews>
  <sheets>
    <sheet name="титульный лист" sheetId="23" r:id="rId1"/>
    <sheet name="Задание 1" sheetId="1" r:id="rId2"/>
    <sheet name="Задание 1 Решение" sheetId="24" r:id="rId3"/>
    <sheet name="Задание 2" sheetId="6" r:id="rId4"/>
    <sheet name="Задание 3" sheetId="8" r:id="rId5"/>
    <sheet name="1 кв" sheetId="9" r:id="rId6"/>
    <sheet name="2 кв" sheetId="10" r:id="rId7"/>
    <sheet name="3 кв" sheetId="11" r:id="rId8"/>
    <sheet name="4 кв." sheetId="12" r:id="rId9"/>
    <sheet name="Задание 4" sheetId="19" r:id="rId10"/>
    <sheet name="январь" sheetId="13" r:id="rId11"/>
    <sheet name="февраль" sheetId="14" r:id="rId12"/>
    <sheet name="март" sheetId="15" r:id="rId13"/>
    <sheet name="Задание 5" sheetId="21" r:id="rId14"/>
    <sheet name="Задание 6" sheetId="22" r:id="rId15"/>
    <sheet name="Заказы" sheetId="16" r:id="rId16"/>
    <sheet name="Заказчик" sheetId="17" r:id="rId17"/>
    <sheet name="Прайс-лист" sheetId="18" r:id="rId18"/>
    <sheet name="Задание 7" sheetId="20" r:id="rId19"/>
    <sheet name="Задание 8" sheetId="3" r:id="rId20"/>
  </sheets>
  <externalReferences>
    <externalReference r:id="rId21"/>
    <externalReference r:id="rId22"/>
    <externalReference r:id="rId23"/>
  </externalReferences>
  <definedNames>
    <definedName name="__IntlFixup" hidden="1">TRUE</definedName>
    <definedName name="_xlcn.WorksheetConnection_Homework3.2.xlsxТаблица51" hidden="1">Таблица5[]</definedName>
    <definedName name="_xlcn.WorksheetConnection_Homework3.2.xlsxТаблица61" hidden="1">Таблица6[]</definedName>
    <definedName name="_xlcn.WorksheetConnection_Homework3.2.xlsxТаблица71" hidden="1">Таблица7[]</definedName>
    <definedName name="_xlnm._FilterDatabase" localSheetId="8" hidden="1">'4 кв.'!$B$2:$B$24</definedName>
    <definedName name="_xlnm._FilterDatabase" localSheetId="1" hidden="1">'Задание 1'!$A$1:$G$282</definedName>
    <definedName name="_xlnm._FilterDatabase" localSheetId="13" hidden="1">'Задание 5'!$A$2:$O$52</definedName>
    <definedName name="AccessDatabase" hidden="1">"C:\My Documents\MAUI MALL1.mdb"</definedName>
    <definedName name="ACwvu.CapersView." localSheetId="1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anscount" hidden="1">1</definedName>
    <definedName name="Cwvu.CapersView." localSheetId="1" hidden="1">[1]MASTER!#REF!</definedName>
    <definedName name="Cwvu.CapersView." hidden="1">[1]MASTER!#REF!</definedName>
    <definedName name="Cwvu.Japan_Capers_Ed_Pub." localSheetId="1" hidden="1">[1]MASTER!#REF!</definedName>
    <definedName name="Cwvu.Japan_Capers_Ed_Pub." hidden="1">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HTML_CodePage" hidden="1">1252</definedName>
    <definedName name="HTML_Control" localSheetId="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limcount" hidden="1">2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encount" hidden="1">4</definedName>
    <definedName name="Swvu.CapersView." localSheetId="1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CapersPlotter." localSheetId="1" hidden="1">{#N/A,#N/A,FALSE,"DI 2 YEAR MASTER SCHEDULE"}</definedName>
    <definedName name="wrn.CapersPlotter." hidden="1">{#N/A,#N/A,FALSE,"DI 2 YEAR MASTER SCHEDULE"}</definedName>
    <definedName name="wrn.Edutainment._.Priority._.List." localSheetId="1" hidden="1">{#N/A,#N/A,FALSE,"DI 2 YEAR MASTER SCHEDULE"}</definedName>
    <definedName name="wrn.Edutainment._.Priority._.List." hidden="1">{#N/A,#N/A,FALSE,"DI 2 YEAR MASTER SCHEDULE"}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rn.Japan_Capers_Ed._.Pub." localSheetId="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1" hidden="1">{#N/A,#N/A,FALSE,"DI 2 YEAR MASTER SCHEDULE"}</definedName>
    <definedName name="wrn.Priority._.list." hidden="1">{#N/A,#N/A,FALSE,"DI 2 YEAR MASTER SCHEDULE"}</definedName>
    <definedName name="wrn.Prjcted._.Mnthly._.Qtys." localSheetId="1" hidden="1">{#N/A,#N/A,FALSE,"PRJCTED MNTHLY QTY's"}</definedName>
    <definedName name="wrn.Prjcted._.Mnthly._.Qtys." hidden="1">{#N/A,#N/A,FALSE,"PRJCTED MNTHLY QTY's"}</definedName>
    <definedName name="wrn.Prjcted._.Qtrly._.Dollars." localSheetId="1" hidden="1">{#N/A,#N/A,FALSE,"PRJCTED QTRLY $'s"}</definedName>
    <definedName name="wrn.Prjcted._.Qtrly._.Dollars." hidden="1">{#N/A,#N/A,FALSE,"PRJCTED QTRLY $'s"}</definedName>
    <definedName name="wrn.Prjcted._.Qtrly._.Qtys." localSheetId="1" hidden="1">{#N/A,#N/A,FALSE,"PRJCTED QTRLY QTY's"}</definedName>
    <definedName name="wrn.Prjcted._.Qtrly._.Qtys." hidden="1">{#N/A,#N/A,FALSE,"PRJCTED QTRLY QTY's"}</definedName>
    <definedName name="wrn.QUARTERLY._.VIEW." localSheetId="1" hidden="1">{"QUARTERLY VIEW",#N/A,FALSE,"YEAR TOTAL"}</definedName>
    <definedName name="wrn.QUARTERLY._.VIEW." hidden="1">{"QUARTERLY VIEW",#N/A,FALSE,"YEAR TOTAL"}</definedName>
    <definedName name="wrn.YEAR._.VIEW." localSheetId="1" hidden="1">{#N/A,#N/A,FALSE,"YEAR TOTAL"}</definedName>
    <definedName name="wrn.YEAR._.VIEW." hidden="1">{#N/A,#N/A,FALSE,"YEAR TOTAL"}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localSheetId="19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1" hidden="1">{"FirstQ",#N/A,FALSE,"Budget2000";"SecondQ",#N/A,FALSE,"Budget2000";"Summary",#N/A,FALSE,"Budget2000"}</definedName>
    <definedName name="www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1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localSheetId="1" hidden="1">{"программа",#N/A,TRUE,"lessons";"продажа оргтехники",#N/A,TRUE,"образец"}</definedName>
    <definedName name="вв" localSheetId="3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строеннаяВременнаяШкала_Дата">#N/A</definedName>
    <definedName name="е" localSheetId="1" hidden="1">{"программа",#N/A,TRUE,"lessons";"продажа оргтехники",#N/A,TRUE,"образец"}</definedName>
    <definedName name="е" localSheetId="19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жж" hidden="1">[1]MASTER!#REF!</definedName>
    <definedName name="з" localSheetId="1" hidden="1">{"программа",#N/A,TRUE,"lessons";"продажа оргтехники",#N/A,TRUE,"образец"}</definedName>
    <definedName name="з" localSheetId="19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Имена">OFFSET([3]Лист1!$I$2,0,0,COUNTA([3]Лист1!$I$2:$I$10)-COUNTBLANK([3]Лист1!H$2:H$10))</definedName>
    <definedName name="ке" localSheetId="1" hidden="1">{"программа",#N/A,TRUE,"lessons";"продажа оргтехники",#N/A,TRUE,"образец"}</definedName>
    <definedName name="ке" localSheetId="19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к" hidden="1">{"программа",#N/A,TRUE,"lessons";"продажа оргтехники",#N/A,TRUE,"образец"}</definedName>
    <definedName name="Срез_Регион">#N/A</definedName>
    <definedName name="Срез_Страница1">#N/A</definedName>
    <definedName name="Срез_Страница11">#N/A</definedName>
    <definedName name="х" localSheetId="1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</definedNames>
  <calcPr calcId="191028"/>
  <pivotCaches>
    <pivotCache cacheId="91" r:id="rId24"/>
    <pivotCache cacheId="103" r:id="rId25"/>
    <pivotCache cacheId="113" r:id="rId26"/>
    <pivotCache cacheId="116" r:id="rId27"/>
    <pivotCache cacheId="249" r:id="rId28"/>
    <pivotCache cacheId="256" r:id="rId29"/>
    <pivotCache cacheId="262" r:id="rId30"/>
    <pivotCache cacheId="379" r:id="rId31"/>
    <pivotCache cacheId="430" r:id="rId32"/>
  </pivotCaches>
  <extLst>
    <ext xmlns:x14="http://schemas.microsoft.com/office/spreadsheetml/2009/9/main" uri="{BBE1A952-AA13-448e-AADC-164F8A28A991}">
      <x14:slicerCaches>
        <x14:slicerCache r:id="rId33"/>
        <x14:slicerCache r:id="rId34"/>
        <x14:slicerCache r:id="rId3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36"/>
      </x15:timelineCacheRef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7" name="Таблица7" connection="WorksheetConnection_Homework 3.2.xlsx!Таблица7"/>
          <x15:modelTable id="Таблица5" name="Таблица5" connection="WorksheetConnection_Homework 3.2.xlsx!Таблица5"/>
          <x15:modelTable id="Таблица6" name="Таблица6" connection="WorksheetConnection_Homework 3.2.xlsx!Таблица6"/>
        </x15:modelTables>
        <x15:modelRelationships>
          <x15:modelRelationship fromTable="Таблица5" fromColumn="Код заказчика" toTable="Таблица6" toColumn="Код"/>
          <x15:modelRelationship fromTable="Таблица5" fromColumn="Артикул" toTable="Таблица7" toColumn="Артикул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Таблица5" columnName="Дата" columnId="Дата">
                <x16:calculatedTimeColumn columnName="Дата (Индекс месяца)" columnId="Дата (Индекс месяца)" contentType="monthsindex" isSelected="1"/>
                <x16:calculatedTimeColumn columnName="Дата (Месяц)" columnId="Дата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C17" i="23"/>
  <c r="B17" i="23"/>
  <c r="C18" i="23" l="1"/>
  <c r="G55" i="20" l="1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D33" i="16"/>
  <c r="F33" i="16" s="1"/>
  <c r="F32" i="16"/>
  <c r="D32" i="16"/>
  <c r="D31" i="16"/>
  <c r="F31" i="16" s="1"/>
  <c r="F30" i="16"/>
  <c r="D30" i="16"/>
  <c r="D29" i="16"/>
  <c r="F29" i="16" s="1"/>
  <c r="F28" i="16"/>
  <c r="D28" i="16"/>
  <c r="D27" i="16"/>
  <c r="F27" i="16" s="1"/>
  <c r="F26" i="16"/>
  <c r="D26" i="16"/>
  <c r="D25" i="16"/>
  <c r="F25" i="16" s="1"/>
  <c r="F24" i="16"/>
  <c r="D24" i="16"/>
  <c r="D23" i="16"/>
  <c r="F23" i="16" s="1"/>
  <c r="F22" i="16"/>
  <c r="D22" i="16"/>
  <c r="D21" i="16"/>
  <c r="F21" i="16" s="1"/>
  <c r="F20" i="16"/>
  <c r="D20" i="16"/>
  <c r="D19" i="16"/>
  <c r="F19" i="16" s="1"/>
  <c r="F18" i="16"/>
  <c r="D18" i="16"/>
  <c r="D17" i="16"/>
  <c r="F17" i="16" s="1"/>
  <c r="F16" i="16"/>
  <c r="D16" i="16"/>
  <c r="D15" i="16"/>
  <c r="F15" i="16" s="1"/>
  <c r="F14" i="16"/>
  <c r="D14" i="16"/>
  <c r="D13" i="16"/>
  <c r="F13" i="16" s="1"/>
  <c r="F12" i="16"/>
  <c r="D12" i="16"/>
  <c r="D11" i="16"/>
  <c r="F11" i="16" s="1"/>
  <c r="F10" i="16"/>
  <c r="D10" i="16"/>
  <c r="D9" i="16"/>
  <c r="F9" i="16" s="1"/>
  <c r="F8" i="16"/>
  <c r="D8" i="16"/>
  <c r="D7" i="16"/>
  <c r="F7" i="16" s="1"/>
  <c r="F6" i="16"/>
  <c r="D6" i="16"/>
  <c r="D5" i="16"/>
  <c r="F5" i="16" s="1"/>
  <c r="F4" i="16"/>
  <c r="D4" i="16"/>
  <c r="D3" i="16"/>
  <c r="F3" i="16" s="1"/>
  <c r="F2" i="16"/>
  <c r="D2" i="16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E06B2-0F31-4096-80CE-206EE047AEDB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1AF122-2F87-4618-86D2-DBE29DCBFDC4}" name="WorksheetConnection_Homework 3.2.xlsx!Таблица5" type="102" refreshedVersion="7" minRefreshableVersion="5">
    <extLst>
      <ext xmlns:x15="http://schemas.microsoft.com/office/spreadsheetml/2010/11/main" uri="{DE250136-89BD-433C-8126-D09CA5730AF9}">
        <x15:connection id="Таблица5">
          <x15:rangePr sourceName="_xlcn.WorksheetConnection_Homework3.2.xlsxТаблица51"/>
        </x15:connection>
      </ext>
    </extLst>
  </connection>
  <connection id="3" xr16:uid="{6E4F7886-17DD-4F45-8774-6E6564D32B5E}" name="WorksheetConnection_Homework 3.2.xlsx!Таблица6" type="102" refreshedVersion="7" minRefreshableVersion="5">
    <extLst>
      <ext xmlns:x15="http://schemas.microsoft.com/office/spreadsheetml/2010/11/main" uri="{DE250136-89BD-433C-8126-D09CA5730AF9}">
        <x15:connection id="Таблица6">
          <x15:rangePr sourceName="_xlcn.WorksheetConnection_Homework3.2.xlsxТаблица61"/>
        </x15:connection>
      </ext>
    </extLst>
  </connection>
  <connection id="4" xr16:uid="{53701651-A313-4791-8434-EC3E48C90C10}" name="WorksheetConnection_Homework 3.2.xlsx!Таблица7" type="102" refreshedVersion="7" minRefreshableVersion="5">
    <extLst>
      <ext xmlns:x15="http://schemas.microsoft.com/office/spreadsheetml/2010/11/main" uri="{DE250136-89BD-433C-8126-D09CA5730AF9}">
        <x15:connection id="Таблица7" autoDelete="1">
          <x15:rangePr sourceName="_xlcn.WorksheetConnection_Homework3.2.xlsxТаблица71"/>
        </x15:connection>
      </ext>
    </extLst>
  </connection>
</connections>
</file>

<file path=xl/sharedStrings.xml><?xml version="1.0" encoding="utf-8"?>
<sst xmlns="http://schemas.openxmlformats.org/spreadsheetml/2006/main" count="2699" uniqueCount="382">
  <si>
    <t>TBC</t>
  </si>
  <si>
    <t>курс:</t>
  </si>
  <si>
    <t>Data program</t>
  </si>
  <si>
    <t>дата:</t>
  </si>
  <si>
    <t>Home Work 2/Домашняя работа 2</t>
  </si>
  <si>
    <t>Фамилия:</t>
  </si>
  <si>
    <t>Имя:</t>
  </si>
  <si>
    <t>Номер задания</t>
  </si>
  <si>
    <t>Макс балл</t>
  </si>
  <si>
    <t>Набранный балл</t>
  </si>
  <si>
    <t>Примечание</t>
  </si>
  <si>
    <t>итого</t>
  </si>
  <si>
    <t>Сумма</t>
  </si>
  <si>
    <t>Менеджер</t>
  </si>
  <si>
    <t>Дата</t>
  </si>
  <si>
    <t>Регион</t>
  </si>
  <si>
    <t>Товар</t>
  </si>
  <si>
    <t>Группа</t>
  </si>
  <si>
    <t>Цена</t>
  </si>
  <si>
    <t>Количество, шт.</t>
  </si>
  <si>
    <t>Иванов</t>
  </si>
  <si>
    <t>Центр</t>
  </si>
  <si>
    <t>Помада</t>
  </si>
  <si>
    <t>Косметика</t>
  </si>
  <si>
    <t>Петров</t>
  </si>
  <si>
    <t>Шампунь</t>
  </si>
  <si>
    <t>Бытовая химия</t>
  </si>
  <si>
    <t>Сидоров</t>
  </si>
  <si>
    <t>Запад</t>
  </si>
  <si>
    <t>Хлеб</t>
  </si>
  <si>
    <t>Продукты</t>
  </si>
  <si>
    <t>Воронин</t>
  </si>
  <si>
    <t>Север</t>
  </si>
  <si>
    <t>Голубев</t>
  </si>
  <si>
    <t>Молоко</t>
  </si>
  <si>
    <t>Орлов</t>
  </si>
  <si>
    <t>Вино</t>
  </si>
  <si>
    <t>Напитки</t>
  </si>
  <si>
    <t>Гречка</t>
  </si>
  <si>
    <t>Лимонад</t>
  </si>
  <si>
    <t>Флэшка</t>
  </si>
  <si>
    <t>Компьютеры</t>
  </si>
  <si>
    <t>Восток</t>
  </si>
  <si>
    <t>Тени для век</t>
  </si>
  <si>
    <t>Юг</t>
  </si>
  <si>
    <t>Винчестер</t>
  </si>
  <si>
    <t>Бальзам</t>
  </si>
  <si>
    <t>Монитор</t>
  </si>
  <si>
    <t>Пиво</t>
  </si>
  <si>
    <t>Ноутбук</t>
  </si>
  <si>
    <t>Минералка</t>
  </si>
  <si>
    <t>Стиральный порошок</t>
  </si>
  <si>
    <t>Тушь</t>
  </si>
  <si>
    <t>Рис</t>
  </si>
  <si>
    <t>Наименование товара</t>
  </si>
  <si>
    <t>Объем партии, т</t>
  </si>
  <si>
    <t>Затраты</t>
  </si>
  <si>
    <t>Выручка</t>
  </si>
  <si>
    <t>Прибыль</t>
  </si>
  <si>
    <t>Баунти</t>
  </si>
  <si>
    <t>Виспа</t>
  </si>
  <si>
    <t>Пикник</t>
  </si>
  <si>
    <t>Сникерс</t>
  </si>
  <si>
    <t>Твикс</t>
  </si>
  <si>
    <t>Марс</t>
  </si>
  <si>
    <t>Стратос</t>
  </si>
  <si>
    <t>Луна</t>
  </si>
  <si>
    <t>КОНСОЛИДАЦИЯ (CONSOLIDATE)</t>
  </si>
  <si>
    <t>продавец</t>
  </si>
  <si>
    <t>посуда</t>
  </si>
  <si>
    <t>бытовая химия</t>
  </si>
  <si>
    <t>Абаев А.П.</t>
  </si>
  <si>
    <t>Акбаев И.А.</t>
  </si>
  <si>
    <t>Белова М.В.</t>
  </si>
  <si>
    <t>Борисов И.В.</t>
  </si>
  <si>
    <t>Васильев С.Е.</t>
  </si>
  <si>
    <t>Воронова Д.С.</t>
  </si>
  <si>
    <t>Глазков О.В.</t>
  </si>
  <si>
    <t>Деева О.О.</t>
  </si>
  <si>
    <t>Дроздова П.К.</t>
  </si>
  <si>
    <t>Евстигнеев А.П.</t>
  </si>
  <si>
    <t>Иванов П.Л.</t>
  </si>
  <si>
    <t>Кралев П.И.</t>
  </si>
  <si>
    <t>Николаев И.П.</t>
  </si>
  <si>
    <t>Потапов Н.Н.</t>
  </si>
  <si>
    <t>Прохоров Е.Н.</t>
  </si>
  <si>
    <t>Сергеев А.Н.</t>
  </si>
  <si>
    <t>Ярославцев М.И.</t>
  </si>
  <si>
    <t>электроприборы</t>
  </si>
  <si>
    <t>Александров И.Н.</t>
  </si>
  <si>
    <t>Бабкина О.Л.</t>
  </si>
  <si>
    <t>Кротов А.П.</t>
  </si>
  <si>
    <t>Кротов С.Б.</t>
  </si>
  <si>
    <t>Крылова А.С.</t>
  </si>
  <si>
    <t>Лыков П.С.</t>
  </si>
  <si>
    <t>Новиков П.Н.</t>
  </si>
  <si>
    <t>Носов Ю.И.</t>
  </si>
  <si>
    <t>Розов И.Ю.</t>
  </si>
  <si>
    <t>Смирнов М.К.</t>
  </si>
  <si>
    <t>Тихов И.А.</t>
  </si>
  <si>
    <t>Фролова А.М.</t>
  </si>
  <si>
    <t>Чистова Д.В.</t>
  </si>
  <si>
    <t>Яковлев Л.С.</t>
  </si>
  <si>
    <t>Ясенева И.П.</t>
  </si>
  <si>
    <t>инструмент</t>
  </si>
  <si>
    <t>Доходы по регионам за январь</t>
  </si>
  <si>
    <t>Ташкент</t>
  </si>
  <si>
    <t>Бухара</t>
  </si>
  <si>
    <t>Самарканд</t>
  </si>
  <si>
    <t>Витамины</t>
  </si>
  <si>
    <t>Антигистаминные</t>
  </si>
  <si>
    <t>Онкопротекторы</t>
  </si>
  <si>
    <t>Кардио</t>
  </si>
  <si>
    <t>Нейролептики</t>
  </si>
  <si>
    <t>Доходы по регионам за февраль</t>
  </si>
  <si>
    <t>Доходы по регионам за март</t>
  </si>
  <si>
    <t>Фамилия</t>
  </si>
  <si>
    <t>Имя</t>
  </si>
  <si>
    <t>Отчество</t>
  </si>
  <si>
    <t>Пол</t>
  </si>
  <si>
    <t>Должность</t>
  </si>
  <si>
    <t>Табельный номер</t>
  </si>
  <si>
    <t>Отдел</t>
  </si>
  <si>
    <t>Дата рождения</t>
  </si>
  <si>
    <t>Дата найма</t>
  </si>
  <si>
    <t>Возраст (лет)</t>
  </si>
  <si>
    <t>Стаж</t>
  </si>
  <si>
    <t>Кол-во детей</t>
  </si>
  <si>
    <t>Образование</t>
  </si>
  <si>
    <t>Телефон</t>
  </si>
  <si>
    <t>Оклад</t>
  </si>
  <si>
    <t>Алексеев</t>
  </si>
  <si>
    <t>Сергей</t>
  </si>
  <si>
    <t>Николаевич</t>
  </si>
  <si>
    <t>м</t>
  </si>
  <si>
    <t>Отдел закупок</t>
  </si>
  <si>
    <t>среднее спец.</t>
  </si>
  <si>
    <t>Бабашкинa</t>
  </si>
  <si>
    <t>Ольга</t>
  </si>
  <si>
    <t>Сергеевна</t>
  </si>
  <si>
    <t>ж</t>
  </si>
  <si>
    <t>Отдел продаж</t>
  </si>
  <si>
    <t>Багаутдиновa</t>
  </si>
  <si>
    <t>Марина</t>
  </si>
  <si>
    <t>Васильевна</t>
  </si>
  <si>
    <t>Экономист</t>
  </si>
  <si>
    <t>Планово-экономический</t>
  </si>
  <si>
    <t>высшее</t>
  </si>
  <si>
    <t>Бадигин</t>
  </si>
  <si>
    <t>Николай</t>
  </si>
  <si>
    <t>Дмитриевич</t>
  </si>
  <si>
    <t>Оператор</t>
  </si>
  <si>
    <t>среднее</t>
  </si>
  <si>
    <t>Базуткин</t>
  </si>
  <si>
    <t>Глеб</t>
  </si>
  <si>
    <t>Алексеевич</t>
  </si>
  <si>
    <t>Белков</t>
  </si>
  <si>
    <t>Андрей</t>
  </si>
  <si>
    <t>Захарович</t>
  </si>
  <si>
    <t>Начальник отдела</t>
  </si>
  <si>
    <t>Важин</t>
  </si>
  <si>
    <t>Владимир</t>
  </si>
  <si>
    <t>Романович</t>
  </si>
  <si>
    <t>Галашовa</t>
  </si>
  <si>
    <t>Инга</t>
  </si>
  <si>
    <t>Владимировна</t>
  </si>
  <si>
    <t>Кассир</t>
  </si>
  <si>
    <t>Бухгалтерия</t>
  </si>
  <si>
    <t>Галиев</t>
  </si>
  <si>
    <t>Евгений</t>
  </si>
  <si>
    <t>Головчанская</t>
  </si>
  <si>
    <t>Юлия</t>
  </si>
  <si>
    <t>Антоновна</t>
  </si>
  <si>
    <t>Гуськовa</t>
  </si>
  <si>
    <t>Наталья</t>
  </si>
  <si>
    <t>Алексеевна</t>
  </si>
  <si>
    <t>Бухгалтер</t>
  </si>
  <si>
    <t>Данилко</t>
  </si>
  <si>
    <t>Александрович</t>
  </si>
  <si>
    <t>Данилович</t>
  </si>
  <si>
    <t>Татьяна</t>
  </si>
  <si>
    <t>Александровна</t>
  </si>
  <si>
    <t>Секретарь</t>
  </si>
  <si>
    <t>Евдокимов</t>
  </si>
  <si>
    <t>Викторович</t>
  </si>
  <si>
    <t>Евстафьев</t>
  </si>
  <si>
    <t>Олег</t>
  </si>
  <si>
    <t>Семенович</t>
  </si>
  <si>
    <t>Юрист</t>
  </si>
  <si>
    <t>Юридический</t>
  </si>
  <si>
    <t>Жаров</t>
  </si>
  <si>
    <t>Артур</t>
  </si>
  <si>
    <t>Денисович</t>
  </si>
  <si>
    <t>Зуевa</t>
  </si>
  <si>
    <t>Лидия</t>
  </si>
  <si>
    <t>Ивановна</t>
  </si>
  <si>
    <t>Иванишев</t>
  </si>
  <si>
    <t>Ростиславович</t>
  </si>
  <si>
    <t>Зам. нач. отдела</t>
  </si>
  <si>
    <t>Логистический</t>
  </si>
  <si>
    <t>Ивановa</t>
  </si>
  <si>
    <t>Дмитриевна</t>
  </si>
  <si>
    <t>Исаев</t>
  </si>
  <si>
    <t>Артем</t>
  </si>
  <si>
    <t>Карпенко</t>
  </si>
  <si>
    <t>Михайлович</t>
  </si>
  <si>
    <t>Водитель-экспедитор</t>
  </si>
  <si>
    <t>Карпухинa</t>
  </si>
  <si>
    <t>Андреевна</t>
  </si>
  <si>
    <t>Кондратьевa</t>
  </si>
  <si>
    <t>Алина</t>
  </si>
  <si>
    <t>Кирилловна</t>
  </si>
  <si>
    <t>Котовa</t>
  </si>
  <si>
    <t>Екатерина</t>
  </si>
  <si>
    <t>Эмильевна</t>
  </si>
  <si>
    <t>Куприянов</t>
  </si>
  <si>
    <t>Петр</t>
  </si>
  <si>
    <t>Петрович</t>
  </si>
  <si>
    <t>Лавриновa</t>
  </si>
  <si>
    <t>Валерия</t>
  </si>
  <si>
    <t>Мироновна</t>
  </si>
  <si>
    <t>Лагутенок</t>
  </si>
  <si>
    <t>Святослав</t>
  </si>
  <si>
    <t>Антонович</t>
  </si>
  <si>
    <t>Лигвинская</t>
  </si>
  <si>
    <t>Любарцев</t>
  </si>
  <si>
    <t>Евгеньевич</t>
  </si>
  <si>
    <t>Директор</t>
  </si>
  <si>
    <t>Администрация</t>
  </si>
  <si>
    <t>Мазановa</t>
  </si>
  <si>
    <t>Анастасия</t>
  </si>
  <si>
    <t>Макаровна</t>
  </si>
  <si>
    <t>Мазилкинa</t>
  </si>
  <si>
    <t>Дарья</t>
  </si>
  <si>
    <t>Максимовна</t>
  </si>
  <si>
    <t>Малынинa</t>
  </si>
  <si>
    <t>Лариса</t>
  </si>
  <si>
    <t>Юлиановна</t>
  </si>
  <si>
    <t>Мельниковa</t>
  </si>
  <si>
    <t>Александра</t>
  </si>
  <si>
    <t>Евгеньевна</t>
  </si>
  <si>
    <t>Павлушин</t>
  </si>
  <si>
    <t>Максимович</t>
  </si>
  <si>
    <t>Потоцкая</t>
  </si>
  <si>
    <t>Кирилл</t>
  </si>
  <si>
    <t>Родниковa</t>
  </si>
  <si>
    <t>Жанна</t>
  </si>
  <si>
    <t>Саблуков</t>
  </si>
  <si>
    <t>Дмитрий</t>
  </si>
  <si>
    <t>Игоревич</t>
  </si>
  <si>
    <t>Савчицa</t>
  </si>
  <si>
    <t>Анна</t>
  </si>
  <si>
    <t>Сакун</t>
  </si>
  <si>
    <t>Михаил</t>
  </si>
  <si>
    <t>Таланин</t>
  </si>
  <si>
    <t>Виктор</t>
  </si>
  <si>
    <t>Усков</t>
  </si>
  <si>
    <t>Александр</t>
  </si>
  <si>
    <t>Хазан</t>
  </si>
  <si>
    <t>Цветов</t>
  </si>
  <si>
    <t>Чабановa</t>
  </si>
  <si>
    <t>Любовь</t>
  </si>
  <si>
    <t>Чанов</t>
  </si>
  <si>
    <t>Витальевич</t>
  </si>
  <si>
    <t>Чашков</t>
  </si>
  <si>
    <t>Тимофей</t>
  </si>
  <si>
    <t>Шаверинa</t>
  </si>
  <si>
    <t>Шамин</t>
  </si>
  <si>
    <t>Вадим</t>
  </si>
  <si>
    <t>Андреевич</t>
  </si>
  <si>
    <t>Ягодников</t>
  </si>
  <si>
    <t>Эрнстович</t>
  </si>
  <si>
    <t>Яковлев</t>
  </si>
  <si>
    <t>Минимум по полю Оклад</t>
  </si>
  <si>
    <t>Названия столбцов</t>
  </si>
  <si>
    <t>Названия строк</t>
  </si>
  <si>
    <t>Код заказчика</t>
  </si>
  <si>
    <t>Артикул</t>
  </si>
  <si>
    <t>Цена, тыс сум</t>
  </si>
  <si>
    <t>Количество</t>
  </si>
  <si>
    <t>Наименование</t>
  </si>
  <si>
    <t>Код</t>
  </si>
  <si>
    <t>Город</t>
  </si>
  <si>
    <t>Альфа</t>
  </si>
  <si>
    <t>Бетта</t>
  </si>
  <si>
    <t>Гамма</t>
  </si>
  <si>
    <t>Сигма</t>
  </si>
  <si>
    <t>Дельта</t>
  </si>
  <si>
    <t>Омега</t>
  </si>
  <si>
    <t>Яблоки</t>
  </si>
  <si>
    <t>Груши</t>
  </si>
  <si>
    <t>Виноград</t>
  </si>
  <si>
    <t>Апельсины</t>
  </si>
  <si>
    <t>Бананы</t>
  </si>
  <si>
    <t>Мандарины</t>
  </si>
  <si>
    <t>Создайте сводную таблицу, для каждого продавца -продажи каждого продавца (по полю —Стоимость), также найдите долю  каждого продавца от общего итога. Создайте гистограмму в столбце "Доля продаж"(см рисунок)</t>
  </si>
  <si>
    <t>Исходная таблица</t>
  </si>
  <si>
    <t>Продавец</t>
  </si>
  <si>
    <t>Страна</t>
  </si>
  <si>
    <t>Кол-во</t>
  </si>
  <si>
    <t>Стоимость</t>
  </si>
  <si>
    <t>Media Markt</t>
  </si>
  <si>
    <t xml:space="preserve">Цифровая фотокамера </t>
  </si>
  <si>
    <t>Бельгия</t>
  </si>
  <si>
    <t>Mediox</t>
  </si>
  <si>
    <t>Франция</t>
  </si>
  <si>
    <t>Samsung</t>
  </si>
  <si>
    <t>Германия</t>
  </si>
  <si>
    <t>Аристос Ритейл</t>
  </si>
  <si>
    <t xml:space="preserve">Цифровая зеркальная камера </t>
  </si>
  <si>
    <t>Цифровая видеокамера на флеш-карте</t>
  </si>
  <si>
    <t>Canon</t>
  </si>
  <si>
    <t xml:space="preserve">Планшетный компьютер </t>
  </si>
  <si>
    <t>Россия</t>
  </si>
  <si>
    <t>Беларусь</t>
  </si>
  <si>
    <t xml:space="preserve">Ноутбук </t>
  </si>
  <si>
    <t>Sony</t>
  </si>
  <si>
    <t>США</t>
  </si>
  <si>
    <t xml:space="preserve">Мобильный телефон </t>
  </si>
  <si>
    <t>Лазерный принтер</t>
  </si>
  <si>
    <t xml:space="preserve">Коммуникатор </t>
  </si>
  <si>
    <t>USB-накопитель</t>
  </si>
  <si>
    <t>GPS навигатор</t>
  </si>
  <si>
    <t xml:space="preserve">DVD плеер </t>
  </si>
  <si>
    <t>Сумма, у.е.</t>
  </si>
  <si>
    <t>Клиент</t>
  </si>
  <si>
    <t>Сканер</t>
  </si>
  <si>
    <t>АО "Нимал"</t>
  </si>
  <si>
    <t>Клавиатура</t>
  </si>
  <si>
    <t>АО "Фаворит"</t>
  </si>
  <si>
    <t>Принтер</t>
  </si>
  <si>
    <t>ЗАО "Парусник"</t>
  </si>
  <si>
    <t>ЗАО "Первый"</t>
  </si>
  <si>
    <t>Мышь</t>
  </si>
  <si>
    <t>компания "Беглец"</t>
  </si>
  <si>
    <t>компания "Молодец"</t>
  </si>
  <si>
    <t>Копировальный аппарат</t>
  </si>
  <si>
    <t>Лицей "XXI век"</t>
  </si>
  <si>
    <t>Лицей "Поколение"</t>
  </si>
  <si>
    <t>ООО "Ларена"</t>
  </si>
  <si>
    <t>NoteBook</t>
  </si>
  <si>
    <t>ООО "Рапсодия"</t>
  </si>
  <si>
    <t>фирма "Нирвана"</t>
  </si>
  <si>
    <t>фирма "РусКомБат"</t>
  </si>
  <si>
    <t>АО "Атом"</t>
  </si>
  <si>
    <t>АО "Баловень"</t>
  </si>
  <si>
    <t>ЗАО "Медок"</t>
  </si>
  <si>
    <t>ЗАО "Ночь"</t>
  </si>
  <si>
    <t>компания "Легенда"</t>
  </si>
  <si>
    <t>компания "Мой страх"</t>
  </si>
  <si>
    <t>Лицей "Бернард"</t>
  </si>
  <si>
    <t>Лицей "Перспектива"</t>
  </si>
  <si>
    <t>ООО "Сладкий сон"</t>
  </si>
  <si>
    <t>ООО "Красота"</t>
  </si>
  <si>
    <t>фирма "Формула сна"</t>
  </si>
  <si>
    <t>фирма "Гавань"</t>
  </si>
  <si>
    <t>Факс-модем</t>
  </si>
  <si>
    <t>Общий итог</t>
  </si>
  <si>
    <t>Сумма по полю Количество, шт.</t>
  </si>
  <si>
    <t xml:space="preserve"> Количество, шт.</t>
  </si>
  <si>
    <t>Рентабельность</t>
  </si>
  <si>
    <t>Сумма по полю Рентабельность</t>
  </si>
  <si>
    <t>Прибыль на 1 тонну</t>
  </si>
  <si>
    <t xml:space="preserve"> Средний прибыль на 1 тонну</t>
  </si>
  <si>
    <t>Сумма по полю Значение</t>
  </si>
  <si>
    <t>Сумма по столбцу Сумма</t>
  </si>
  <si>
    <t>Jan</t>
  </si>
  <si>
    <t xml:space="preserve"> Продажи</t>
  </si>
  <si>
    <t>Сумма по полю Доля продаж</t>
  </si>
  <si>
    <t>2019</t>
  </si>
  <si>
    <t>2020</t>
  </si>
  <si>
    <t>2021</t>
  </si>
  <si>
    <t>2022</t>
  </si>
  <si>
    <t>2023</t>
  </si>
  <si>
    <t>Feb</t>
  </si>
  <si>
    <t>Среднее по полю Количество</t>
  </si>
  <si>
    <t>Холмуминов</t>
  </si>
  <si>
    <t>Шахбоз</t>
  </si>
  <si>
    <t>Столбец1</t>
  </si>
  <si>
    <t xml:space="preserve"> </t>
  </si>
  <si>
    <t xml:space="preserve"> Сумма, у.е.</t>
  </si>
  <si>
    <t>Минимум Оклад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</si>
</sst>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$-409]#,##0"/>
    <numFmt numFmtId="165" formatCode="_-* #,##0_р_._-;\-* #,##0_р_._-;_-* &quot;-&quot;??_р_._-;_-@_-"/>
    <numFmt numFmtId="166" formatCode="#\ ###\ ###\ ###\ ##0"/>
    <numFmt numFmtId="167" formatCode="_-* #,##0.00\ _₽_-;\-* #,##0.00\ _₽_-;_-* &quot;-&quot;??\ _₽_-;_-@_-"/>
    <numFmt numFmtId="168" formatCode="_-* #,##0\ _₽_-;\-* #,##0\ _₽_-;_-* &quot;-&quot;??\ _₽_-;_-@_-"/>
    <numFmt numFmtId="169" formatCode="[&lt;=9999999]###\-####;\(###\)\ ###\-####"/>
    <numFmt numFmtId="170" formatCode="_-* #,##0.00\ [$сўм-843]_-;\-* #,##0.00\ [$сўм-843]_-;_-* &quot;-&quot;??\ [$сўм-843]_-;_-@_-"/>
    <numFmt numFmtId="176" formatCode="_(* #,##0_);_(* \(#,##0\);_(* &quot;-&quot;??_);_(@_)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Arial Cyr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18"/>
      <name val="Arial Cyr"/>
      <charset val="204"/>
    </font>
    <font>
      <sz val="11"/>
      <color indexed="9"/>
      <name val="Arial Cyr"/>
      <charset val="204"/>
    </font>
    <font>
      <b/>
      <sz val="10"/>
      <name val="Arial Cyr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color theme="0" tint="-0.34998626667073579"/>
      <name val="Arial Cyr"/>
      <charset val="204"/>
    </font>
    <font>
      <sz val="11"/>
      <color indexed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2"/>
      </left>
      <right style="thick">
        <color indexed="62"/>
      </right>
      <top style="hair">
        <color indexed="62"/>
      </top>
      <bottom style="hair">
        <color indexed="62"/>
      </bottom>
      <diagonal/>
    </border>
    <border>
      <left/>
      <right/>
      <top style="hair">
        <color indexed="62"/>
      </top>
      <bottom style="hair">
        <color indexed="62"/>
      </bottom>
      <diagonal/>
    </border>
    <border>
      <left style="thick">
        <color indexed="62"/>
      </left>
      <right style="thick">
        <color indexed="62"/>
      </right>
      <top style="thick">
        <color indexed="62"/>
      </top>
      <bottom style="hair">
        <color indexed="62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20"/>
      </left>
      <right/>
      <top style="thick">
        <color indexed="20"/>
      </top>
      <bottom style="thick">
        <color indexed="20"/>
      </bottom>
      <diagonal/>
    </border>
    <border>
      <left style="thick">
        <color indexed="20"/>
      </left>
      <right style="thick">
        <color indexed="20"/>
      </right>
      <top style="thick">
        <color indexed="20"/>
      </top>
      <bottom style="thick">
        <color indexed="20"/>
      </bottom>
      <diagonal/>
    </border>
    <border>
      <left/>
      <right style="thick">
        <color indexed="20"/>
      </right>
      <top style="thick">
        <color indexed="20"/>
      </top>
      <bottom style="thick">
        <color indexed="20"/>
      </bottom>
      <diagonal/>
    </border>
    <border>
      <left style="thick">
        <color indexed="20"/>
      </left>
      <right/>
      <top/>
      <bottom style="hair">
        <color indexed="20"/>
      </bottom>
      <diagonal/>
    </border>
    <border>
      <left style="thick">
        <color indexed="20"/>
      </left>
      <right style="thick">
        <color indexed="20"/>
      </right>
      <top/>
      <bottom style="hair">
        <color indexed="20"/>
      </bottom>
      <diagonal/>
    </border>
    <border>
      <left/>
      <right style="thick">
        <color indexed="20"/>
      </right>
      <top style="hair">
        <color indexed="20"/>
      </top>
      <bottom style="hair">
        <color indexed="20"/>
      </bottom>
      <diagonal/>
    </border>
    <border>
      <left style="thick">
        <color indexed="20"/>
      </left>
      <right/>
      <top style="hair">
        <color indexed="20"/>
      </top>
      <bottom style="thick">
        <color indexed="20"/>
      </bottom>
      <diagonal/>
    </border>
    <border>
      <left style="thick">
        <color indexed="20"/>
      </left>
      <right style="thick">
        <color indexed="20"/>
      </right>
      <top style="hair">
        <color indexed="20"/>
      </top>
      <bottom style="thick">
        <color indexed="20"/>
      </bottom>
      <diagonal/>
    </border>
    <border>
      <left/>
      <right style="thick">
        <color indexed="20"/>
      </right>
      <top style="hair">
        <color indexed="20"/>
      </top>
      <bottom style="thick">
        <color indexed="20"/>
      </bottom>
      <diagonal/>
    </border>
    <border>
      <left/>
      <right style="medium">
        <color theme="4" tint="0.39994506668294322"/>
      </right>
      <top style="medium">
        <color theme="4" tint="0.39997558519241921"/>
      </top>
      <bottom/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 style="thick">
        <color indexed="62"/>
      </right>
      <top/>
      <bottom style="thick">
        <color indexed="62"/>
      </bottom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/>
      <top style="hair">
        <color indexed="62"/>
      </top>
      <bottom/>
      <diagonal/>
    </border>
    <border>
      <left style="thick">
        <color indexed="62"/>
      </left>
      <right style="thick">
        <color indexed="62"/>
      </right>
      <top style="hair">
        <color indexed="62"/>
      </top>
      <bottom/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</cellStyleXfs>
  <cellXfs count="130">
    <xf numFmtId="0" fontId="0" fillId="0" borderId="0" xfId="0"/>
    <xf numFmtId="0" fontId="1" fillId="0" borderId="0" xfId="1"/>
    <xf numFmtId="14" fontId="1" fillId="0" borderId="0" xfId="1" applyNumberFormat="1"/>
    <xf numFmtId="0" fontId="3" fillId="0" borderId="0" xfId="2" applyFont="1"/>
    <xf numFmtId="0" fontId="3" fillId="0" borderId="1" xfId="2" applyFont="1" applyBorder="1"/>
    <xf numFmtId="1" fontId="7" fillId="0" borderId="1" xfId="3" applyNumberFormat="1" applyBorder="1" applyAlignment="1">
      <alignment horizontal="center" wrapText="1"/>
    </xf>
    <xf numFmtId="14" fontId="3" fillId="0" borderId="1" xfId="2" applyNumberFormat="1" applyFont="1" applyBorder="1"/>
    <xf numFmtId="0" fontId="6" fillId="0" borderId="1" xfId="0" applyFont="1" applyBorder="1" applyAlignment="1">
      <alignment vertical="center" wrapText="1"/>
    </xf>
    <xf numFmtId="0" fontId="3" fillId="0" borderId="1" xfId="2" applyFont="1" applyBorder="1" applyAlignment="1">
      <alignment horizontal="center"/>
    </xf>
    <xf numFmtId="0" fontId="3" fillId="0" borderId="2" xfId="2" applyFont="1" applyBorder="1"/>
    <xf numFmtId="0" fontId="6" fillId="0" borderId="1" xfId="0" applyFont="1" applyBorder="1" applyAlignment="1">
      <alignment horizontal="center" vertical="center" wrapText="1"/>
    </xf>
    <xf numFmtId="14" fontId="7" fillId="0" borderId="1" xfId="3" applyNumberFormat="1" applyBorder="1" applyAlignment="1">
      <alignment horizontal="right" wrapText="1"/>
    </xf>
    <xf numFmtId="14" fontId="7" fillId="0" borderId="1" xfId="4" applyNumberFormat="1" applyBorder="1" applyAlignment="1">
      <alignment horizontal="right" wrapText="1"/>
    </xf>
    <xf numFmtId="0" fontId="5" fillId="0" borderId="0" xfId="2"/>
    <xf numFmtId="0" fontId="10" fillId="3" borderId="3" xfId="2" applyFont="1" applyFill="1" applyBorder="1"/>
    <xf numFmtId="0" fontId="10" fillId="3" borderId="4" xfId="2" applyFont="1" applyFill="1" applyBorder="1"/>
    <xf numFmtId="0" fontId="10" fillId="0" borderId="3" xfId="2" applyFont="1" applyBorder="1"/>
    <xf numFmtId="0" fontId="10" fillId="0" borderId="4" xfId="2" applyFont="1" applyBorder="1"/>
    <xf numFmtId="0" fontId="10" fillId="3" borderId="5" xfId="2" applyFont="1" applyFill="1" applyBorder="1"/>
    <xf numFmtId="0" fontId="10" fillId="3" borderId="6" xfId="2" applyFont="1" applyFill="1" applyBorder="1"/>
    <xf numFmtId="2" fontId="0" fillId="0" borderId="0" xfId="0" applyNumberFormat="1"/>
    <xf numFmtId="0" fontId="16" fillId="0" borderId="0" xfId="2" applyFont="1" applyAlignment="1">
      <alignment horizontal="center"/>
    </xf>
    <xf numFmtId="0" fontId="17" fillId="0" borderId="0" xfId="2" applyFont="1"/>
    <xf numFmtId="0" fontId="2" fillId="7" borderId="11" xfId="2" applyFont="1" applyFill="1" applyBorder="1" applyAlignment="1">
      <alignment horizontal="center" vertical="center" wrapText="1"/>
    </xf>
    <xf numFmtId="0" fontId="2" fillId="7" borderId="12" xfId="2" applyFont="1" applyFill="1" applyBorder="1" applyAlignment="1">
      <alignment horizontal="center" vertical="center" wrapText="1"/>
    </xf>
    <xf numFmtId="0" fontId="2" fillId="7" borderId="13" xfId="2" applyFont="1" applyFill="1" applyBorder="1" applyAlignment="1">
      <alignment horizontal="center" vertical="center" wrapText="1"/>
    </xf>
    <xf numFmtId="0" fontId="2" fillId="0" borderId="14" xfId="2" applyFont="1" applyBorder="1"/>
    <xf numFmtId="2" fontId="2" fillId="0" borderId="15" xfId="2" applyNumberFormat="1" applyFont="1" applyBorder="1"/>
    <xf numFmtId="2" fontId="2" fillId="0" borderId="16" xfId="2" applyNumberFormat="1" applyFont="1" applyBorder="1"/>
    <xf numFmtId="0" fontId="2" fillId="0" borderId="17" xfId="2" applyFont="1" applyBorder="1"/>
    <xf numFmtId="2" fontId="2" fillId="0" borderId="18" xfId="2" applyNumberFormat="1" applyFont="1" applyBorder="1"/>
    <xf numFmtId="2" fontId="2" fillId="0" borderId="19" xfId="2" applyNumberFormat="1" applyFont="1" applyBorder="1"/>
    <xf numFmtId="165" fontId="5" fillId="0" borderId="0" xfId="2" applyNumberFormat="1"/>
    <xf numFmtId="165" fontId="3" fillId="0" borderId="0" xfId="2" applyNumberFormat="1" applyFont="1"/>
    <xf numFmtId="0" fontId="13" fillId="0" borderId="0" xfId="6" applyBorder="1"/>
    <xf numFmtId="0" fontId="14" fillId="0" borderId="8" xfId="7"/>
    <xf numFmtId="0" fontId="14" fillId="8" borderId="8" xfId="7" applyFill="1"/>
    <xf numFmtId="0" fontId="14" fillId="9" borderId="8" xfId="7" applyFill="1"/>
    <xf numFmtId="0" fontId="14" fillId="10" borderId="8" xfId="7" applyFill="1"/>
    <xf numFmtId="0" fontId="18" fillId="0" borderId="20" xfId="0" applyFont="1" applyBorder="1" applyAlignment="1">
      <alignment horizontal="right"/>
    </xf>
    <xf numFmtId="166" fontId="0" fillId="0" borderId="0" xfId="0" applyNumberFormat="1"/>
    <xf numFmtId="0" fontId="18" fillId="0" borderId="21" xfId="0" applyFon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9" fillId="0" borderId="0" xfId="8"/>
    <xf numFmtId="14" fontId="19" fillId="0" borderId="0" xfId="8" applyNumberFormat="1"/>
    <xf numFmtId="0" fontId="19" fillId="0" borderId="9" xfId="8" applyBorder="1"/>
    <xf numFmtId="0" fontId="19" fillId="0" borderId="10" xfId="8" applyBorder="1"/>
    <xf numFmtId="0" fontId="0" fillId="0" borderId="0" xfId="0" applyAlignment="1">
      <alignment horizontal="center" vertical="top" wrapText="1"/>
    </xf>
    <xf numFmtId="0" fontId="22" fillId="0" borderId="0" xfId="9" applyAlignment="1" applyProtection="1">
      <alignment vertical="top"/>
    </xf>
    <xf numFmtId="0" fontId="23" fillId="0" borderId="0" xfId="0" applyFont="1"/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/>
    </xf>
    <xf numFmtId="14" fontId="0" fillId="0" borderId="0" xfId="0" applyNumberFormat="1"/>
    <xf numFmtId="1" fontId="6" fillId="0" borderId="1" xfId="0" applyNumberFormat="1" applyFont="1" applyBorder="1" applyAlignment="1">
      <alignment horizontal="center"/>
    </xf>
    <xf numFmtId="169" fontId="3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0" fontId="24" fillId="0" borderId="0" xfId="0" applyFont="1"/>
    <xf numFmtId="0" fontId="15" fillId="0" borderId="0" xfId="0" applyFont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9" fontId="0" fillId="0" borderId="24" xfId="5" applyFont="1" applyBorder="1"/>
    <xf numFmtId="0" fontId="24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5" fillId="0" borderId="0" xfId="2" applyBorder="1"/>
    <xf numFmtId="164" fontId="12" fillId="5" borderId="0" xfId="2" applyNumberFormat="1" applyFont="1" applyFill="1" applyBorder="1" applyAlignment="1">
      <alignment horizontal="center" vertical="center" wrapText="1"/>
    </xf>
    <xf numFmtId="0" fontId="12" fillId="5" borderId="0" xfId="2" applyFont="1" applyFill="1" applyBorder="1" applyAlignment="1">
      <alignment horizontal="center" vertical="center" wrapText="1"/>
    </xf>
    <xf numFmtId="164" fontId="5" fillId="0" borderId="0" xfId="2" applyNumberFormat="1" applyBorder="1"/>
    <xf numFmtId="9" fontId="5" fillId="0" borderId="0" xfId="5" applyFont="1" applyBorder="1"/>
    <xf numFmtId="0" fontId="0" fillId="0" borderId="0" xfId="0" applyAlignment="1">
      <alignment horizontal="left" indent="1"/>
    </xf>
    <xf numFmtId="164" fontId="5" fillId="0" borderId="0" xfId="2" applyNumberFormat="1" applyFill="1"/>
    <xf numFmtId="164" fontId="12" fillId="5" borderId="0" xfId="2" applyNumberFormat="1" applyFont="1" applyFill="1" applyAlignment="1">
      <alignment horizontal="center" vertical="center" wrapText="1"/>
    </xf>
    <xf numFmtId="0" fontId="20" fillId="6" borderId="0" xfId="8" applyFont="1" applyFill="1" applyBorder="1"/>
    <xf numFmtId="14" fontId="19" fillId="0" borderId="0" xfId="8" applyNumberFormat="1" applyBorder="1"/>
    <xf numFmtId="0" fontId="19" fillId="0" borderId="0" xfId="8" applyBorder="1"/>
    <xf numFmtId="0" fontId="21" fillId="6" borderId="0" xfId="8" applyFont="1" applyFill="1" applyBorder="1"/>
    <xf numFmtId="0" fontId="0" fillId="0" borderId="2" xfId="0" applyBorder="1" applyAlignment="1">
      <alignment vertical="top"/>
    </xf>
    <xf numFmtId="168" fontId="0" fillId="0" borderId="23" xfId="10" applyNumberFormat="1" applyFont="1" applyBorder="1" applyAlignment="1">
      <alignment vertical="top"/>
    </xf>
    <xf numFmtId="0" fontId="15" fillId="0" borderId="27" xfId="0" applyFont="1" applyBorder="1" applyAlignment="1">
      <alignment vertical="top" wrapText="1"/>
    </xf>
    <xf numFmtId="0" fontId="15" fillId="0" borderId="28" xfId="0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5" xfId="0" applyBorder="1" applyAlignment="1">
      <alignment vertical="top"/>
    </xf>
    <xf numFmtId="3" fontId="0" fillId="0" borderId="25" xfId="0" applyNumberFormat="1" applyBorder="1" applyAlignment="1">
      <alignment vertical="top"/>
    </xf>
    <xf numFmtId="14" fontId="0" fillId="0" borderId="25" xfId="0" applyNumberFormat="1" applyBorder="1" applyAlignment="1">
      <alignment vertical="top"/>
    </xf>
    <xf numFmtId="168" fontId="0" fillId="0" borderId="30" xfId="10" applyNumberFormat="1" applyFont="1" applyBorder="1" applyAlignment="1">
      <alignment vertical="top"/>
    </xf>
    <xf numFmtId="176" fontId="0" fillId="0" borderId="0" xfId="0" applyNumberFormat="1"/>
    <xf numFmtId="14" fontId="10" fillId="3" borderId="6" xfId="2" applyNumberFormat="1" applyFont="1" applyFill="1" applyBorder="1"/>
    <xf numFmtId="14" fontId="10" fillId="0" borderId="4" xfId="2" applyNumberFormat="1" applyFont="1" applyBorder="1"/>
    <xf numFmtId="14" fontId="10" fillId="3" borderId="4" xfId="2" applyNumberFormat="1" applyFont="1" applyFill="1" applyBorder="1"/>
    <xf numFmtId="0" fontId="11" fillId="4" borderId="31" xfId="2" applyFont="1" applyFill="1" applyBorder="1"/>
    <xf numFmtId="0" fontId="11" fillId="4" borderId="32" xfId="2" applyFont="1" applyFill="1" applyBorder="1"/>
    <xf numFmtId="0" fontId="11" fillId="4" borderId="33" xfId="2" applyFont="1" applyFill="1" applyBorder="1"/>
    <xf numFmtId="14" fontId="10" fillId="0" borderId="34" xfId="2" applyNumberFormat="1" applyFont="1" applyBorder="1"/>
    <xf numFmtId="0" fontId="10" fillId="0" borderId="35" xfId="2" applyFont="1" applyBorder="1"/>
    <xf numFmtId="0" fontId="10" fillId="0" borderId="34" xfId="2" applyFont="1" applyBorder="1"/>
    <xf numFmtId="0" fontId="6" fillId="0" borderId="2" xfId="0" applyFont="1" applyBorder="1" applyAlignment="1">
      <alignment vertical="center" wrapText="1"/>
    </xf>
    <xf numFmtId="170" fontId="0" fillId="0" borderId="23" xfId="0" applyNumberFormat="1" applyBorder="1"/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4" fillId="2" borderId="27" xfId="2" applyFont="1" applyFill="1" applyBorder="1" applyAlignment="1">
      <alignment horizontal="center" vertical="center"/>
    </xf>
    <xf numFmtId="0" fontId="4" fillId="2" borderId="28" xfId="2" applyFont="1" applyFill="1" applyBorder="1" applyAlignment="1">
      <alignment horizontal="center" vertical="center"/>
    </xf>
    <xf numFmtId="2" fontId="9" fillId="2" borderId="28" xfId="3" applyNumberFormat="1" applyFont="1" applyFill="1" applyBorder="1" applyAlignment="1">
      <alignment horizontal="center" vertical="center" wrapText="1"/>
    </xf>
    <xf numFmtId="2" fontId="8" fillId="2" borderId="28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29" xfId="2" applyFont="1" applyBorder="1"/>
    <xf numFmtId="0" fontId="3" fillId="0" borderId="25" xfId="2" applyFont="1" applyBorder="1" applyAlignment="1">
      <alignment horizontal="center"/>
    </xf>
    <xf numFmtId="14" fontId="3" fillId="0" borderId="25" xfId="2" applyNumberFormat="1" applyFont="1" applyBorder="1"/>
    <xf numFmtId="1" fontId="7" fillId="0" borderId="25" xfId="3" applyNumberFormat="1" applyBorder="1" applyAlignment="1">
      <alignment horizontal="center" wrapText="1"/>
    </xf>
    <xf numFmtId="1" fontId="6" fillId="0" borderId="25" xfId="0" applyNumberFormat="1" applyFont="1" applyBorder="1" applyAlignment="1">
      <alignment horizontal="center"/>
    </xf>
    <xf numFmtId="0" fontId="3" fillId="0" borderId="25" xfId="2" applyFont="1" applyBorder="1"/>
    <xf numFmtId="169" fontId="3" fillId="0" borderId="25" xfId="2" applyNumberFormat="1" applyFont="1" applyBorder="1"/>
    <xf numFmtId="170" fontId="0" fillId="0" borderId="30" xfId="0" applyNumberFormat="1" applyBorder="1"/>
    <xf numFmtId="37" fontId="0" fillId="0" borderId="0" xfId="0" applyNumberFormat="1"/>
    <xf numFmtId="39" fontId="0" fillId="0" borderId="0" xfId="0" applyNumberFormat="1"/>
  </cellXfs>
  <cellStyles count="11">
    <cellStyle name="Гиперссылка" xfId="9" builtinId="8"/>
    <cellStyle name="Заголовок 1" xfId="6" builtinId="16"/>
    <cellStyle name="Заголовок 3" xfId="7" builtinId="18"/>
    <cellStyle name="Обычный" xfId="0" builtinId="0"/>
    <cellStyle name="Обычный 2" xfId="8" xr:uid="{61DE17B6-600F-4F3B-B0BE-96310DAF6C53}"/>
    <cellStyle name="Обычный 2 2" xfId="2" xr:uid="{FF33401C-4289-4036-9373-2D8AC8FC5D1D}"/>
    <cellStyle name="Обычный 4" xfId="1" xr:uid="{139D22C0-1FFF-4439-BEF7-E0329E4C4DD6}"/>
    <cellStyle name="Обычный_Лист 1" xfId="4" xr:uid="{ED13E5A0-5B5A-44A8-AA90-7045D9D20E51}"/>
    <cellStyle name="Обычный_Лист1" xfId="3" xr:uid="{E10C8E3A-1067-4A8B-92A9-0A38BD27846E}"/>
    <cellStyle name="Процентный" xfId="5" builtinId="5"/>
    <cellStyle name="Финансовый 2" xfId="10" xr:uid="{1B36BE09-5EFD-4821-AACB-676503CA158C}"/>
  </cellStyles>
  <dxfs count="110">
    <dxf>
      <numFmt numFmtId="179" formatCode="#,##0.0_);\(#,##0.0\)"/>
    </dxf>
    <dxf>
      <numFmt numFmtId="5" formatCode="#,##0_);\(#,##0\)"/>
    </dxf>
    <dxf>
      <numFmt numFmtId="179" formatCode="#,##0.0_);\(#,##0.0\)"/>
    </dxf>
    <dxf>
      <numFmt numFmtId="7" formatCode="#,##0.00_);\(#,##0.00\)"/>
    </dxf>
    <dxf>
      <numFmt numFmtId="7" formatCode="#,##0.00_);\(#,##0.00\)"/>
    </dxf>
    <dxf>
      <numFmt numFmtId="178" formatCode="#,##0.000_);\(#,##0.000\)"/>
    </dxf>
    <dxf>
      <numFmt numFmtId="178" formatCode="#,##0.000_);\(#,##0.000\)"/>
    </dxf>
    <dxf>
      <numFmt numFmtId="7" formatCode="#,##0.00_);\(#,##0.00\)"/>
    </dxf>
    <dxf>
      <numFmt numFmtId="7" formatCode="#,##0.00_);\(#,##0.00\)"/>
    </dxf>
    <dxf>
      <numFmt numFmtId="5" formatCode="#,##0_);\(#,##0\)"/>
    </dxf>
    <dxf>
      <numFmt numFmtId="7" formatCode="#,##0.00_);\(#,##0.00\)"/>
    </dxf>
    <dxf>
      <numFmt numFmtId="5" formatCode="#,##0_);\(#,##0\)"/>
    </dxf>
    <dxf>
      <numFmt numFmtId="176" formatCode="_(* #,##0_);_(* \(#,##0\);_(* &quot;-&quot;??_);_(@_)"/>
    </dxf>
    <dxf>
      <numFmt numFmtId="176" formatCode="_(* #,##0_);_(* \(#,##0\);_(* &quot;-&quot;??_);_(@_)"/>
    </dxf>
    <dxf>
      <numFmt numFmtId="166" formatCode="#\ ###\ ###\ ###\ ##0"/>
    </dxf>
    <dxf>
      <numFmt numFmtId="166" formatCode="#\ ###\ ###\ ###\ ##0"/>
    </dxf>
    <dxf>
      <numFmt numFmtId="166" formatCode="#\ ###\ ###\ ###\ ##0"/>
    </dxf>
    <dxf>
      <alignment horizontal="right" vertical="bottom" textRotation="0" wrapText="0" indent="0" justifyLastLine="0" shrinkToFit="0" readingOrder="0"/>
      <border diagonalUp="0" diagonalDown="0">
        <left/>
        <right style="medium">
          <color theme="4" tint="0.39994506668294322"/>
        </right>
        <top/>
        <bottom/>
        <vertical/>
        <horizontal/>
      </border>
    </dxf>
    <dxf>
      <border outline="0">
        <bottom style="medium">
          <color theme="4" tint="0.39997558519241921"/>
        </bottom>
      </border>
    </dxf>
    <dxf>
      <numFmt numFmtId="166" formatCode="#\ ###\ ###\ ###\ ##0"/>
    </dxf>
    <dxf>
      <numFmt numFmtId="166" formatCode="#\ ###\ ###\ ###\ ##0"/>
    </dxf>
    <dxf>
      <numFmt numFmtId="166" formatCode="#\ ###\ 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medium">
          <color theme="4" tint="0.39994506668294322"/>
        </right>
        <top/>
        <bottom/>
        <vertical/>
        <horizontal/>
      </border>
    </dxf>
    <dxf>
      <border outline="0">
        <bottom style="medium">
          <color theme="4" tint="0.39997558519241921"/>
        </bottom>
      </border>
    </dxf>
    <dxf>
      <numFmt numFmtId="166" formatCode="#\ ###\ ###\ ###\ ##0"/>
    </dxf>
    <dxf>
      <numFmt numFmtId="166" formatCode="#\ ###\ ###\ ###\ ##0"/>
    </dxf>
    <dxf>
      <numFmt numFmtId="166" formatCode="#\ ###\ 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medium">
          <color theme="4" tint="0.39994506668294322"/>
        </right>
        <top/>
        <bottom/>
        <vertical/>
        <horizontal/>
      </border>
    </dxf>
    <dxf>
      <border outline="0">
        <bottom style="medium">
          <color theme="4" tint="0.39997558519241921"/>
        </bottom>
      </border>
    </dxf>
    <dxf>
      <numFmt numFmtId="170" formatCode="_-* #,##0.00\ [$сўм-843]_-;\-* #,##0.00\ [$сўм-843]_-;_-* &quot;-&quot;??\ [$сўм-843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9" formatCode="[&lt;=9999999]###\-####;\(###\)\ ###\-####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Arial Cyr"/>
        <charset val="204"/>
        <scheme val="none"/>
      </font>
      <fill>
        <patternFill patternType="solid">
          <fgColor indexed="64"/>
          <bgColor indexed="62"/>
        </patternFill>
      </fill>
      <border diagonalUp="0" diagonalDown="0" outline="0">
        <left style="thick">
          <color indexed="62"/>
        </left>
        <right style="thick">
          <color indexed="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Arial Cyr"/>
        <charset val="204"/>
        <scheme val="none"/>
      </font>
      <border diagonalUp="0" diagonalDown="0">
        <left/>
        <right/>
        <top style="hair">
          <color indexed="62"/>
        </top>
        <bottom style="hair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Arial Cyr"/>
        <charset val="204"/>
        <scheme val="none"/>
      </font>
      <border diagonalUp="0" diagonalDown="0">
        <left style="thick">
          <color indexed="62"/>
        </left>
        <right style="thick">
          <color indexed="62"/>
        </right>
        <top style="hair">
          <color indexed="62"/>
        </top>
        <bottom style="hair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Arial Cyr"/>
        <charset val="204"/>
        <scheme val="none"/>
      </font>
      <border diagonalUp="0" diagonalDown="0">
        <left/>
        <right/>
        <top style="hair">
          <color indexed="62"/>
        </top>
        <bottom style="hair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Arial Cyr"/>
        <charset val="204"/>
        <scheme val="none"/>
      </font>
      <border diagonalUp="0" diagonalDown="0">
        <left style="thick">
          <color indexed="62"/>
        </left>
        <right style="thick">
          <color indexed="62"/>
        </right>
        <top style="hair">
          <color indexed="62"/>
        </top>
        <bottom style="hair">
          <color indexed="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Arial Cyr"/>
        <charset val="204"/>
        <scheme val="none"/>
      </font>
      <numFmt numFmtId="19" formatCode="m/d/yyyy"/>
      <border diagonalUp="0" diagonalDown="0">
        <left/>
        <right/>
        <top style="hair">
          <color indexed="62"/>
        </top>
        <bottom style="hair">
          <color indexed="62"/>
        </bottom>
        <vertical/>
        <horizontal/>
      </border>
    </dxf>
    <dxf>
      <border outline="0">
        <bottom style="thick">
          <color indexed="62"/>
        </bottom>
      </border>
    </dxf>
    <dxf>
      <border outline="0">
        <left style="thick">
          <color indexed="62"/>
        </left>
        <right style="thick">
          <color indexed="62"/>
        </right>
        <top style="thick">
          <color indexed="62"/>
        </top>
        <bottom style="thick">
          <color indexed="62"/>
        </bottom>
      </border>
    </dxf>
    <dxf>
      <numFmt numFmtId="176" formatCode="_(* #,##0_);_(* \(#,##0\);_(* &quot;-&quot;??_);_(@_)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8" formatCode="_-* #,##0\ _₽_-;\-* #,##0\ _₽_-;_-* &quot;-&quot;??\ _₽_-;_-@_-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4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charset val="204"/>
        <scheme val="none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family val="2"/>
        <charset val="204"/>
        <scheme val="none"/>
      </font>
      <numFmt numFmtId="164" formatCode="[$$-409]#,##0"/>
      <fill>
        <patternFill patternType="solid">
          <fgColor indexed="64"/>
          <bgColor indexed="42"/>
        </patternFill>
      </fill>
      <alignment horizontal="center" vertical="center" textRotation="0" wrapText="1" indent="0" justifyLastLine="0" shrinkToFit="0" readingOrder="0"/>
    </dxf>
    <dxf>
      <numFmt numFmtId="164" formatCode="[$$-409]#,##0"/>
    </dxf>
    <dxf>
      <numFmt numFmtId="164" formatCode="[$$-409]#,##0"/>
    </dxf>
    <dxf>
      <numFmt numFmtId="164" formatCode="[$$-409]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numFmt numFmtId="0" formatCode="General"/>
    </dxf>
    <dxf>
      <numFmt numFmtId="171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1.xml"/><Relationship Id="rId34" Type="http://schemas.microsoft.com/office/2007/relationships/slicerCache" Target="slicerCaches/slicerCache2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ivotCacheDefinition" Target="pivotCache/pivotCacheDefinition9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pivotCacheDefinition" Target="pivotCache/pivotCacheDefinition5.xml"/><Relationship Id="rId36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8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Relationship Id="rId35" Type="http://schemas.microsoft.com/office/2007/relationships/slicerCache" Target="slicerCaches/slicerCache3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microsoft.com/office/2007/relationships/slicerCache" Target="slicerCaches/slicerCache1.xml"/><Relationship Id="rId38" Type="http://schemas.openxmlformats.org/officeDocument/2006/relationships/connections" Target="connections.xml"/><Relationship Id="rId20" Type="http://schemas.openxmlformats.org/officeDocument/2006/relationships/worksheet" Target="worksheets/sheet20.xml"/><Relationship Id="rId41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3.2_Холмуминов_Шахбоз.xlsx]Задание 1 Решение!Сводная таблица16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'Задание 1 Решение'!$B$3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'Задание 1 Решение'!$A$4:$A$9</c:f>
              <c:strCache>
                <c:ptCount val="5"/>
                <c:pt idx="0">
                  <c:v>Бытовая химия</c:v>
                </c:pt>
                <c:pt idx="1">
                  <c:v>Компьютеры</c:v>
                </c:pt>
                <c:pt idx="2">
                  <c:v>Косметика</c:v>
                </c:pt>
                <c:pt idx="3">
                  <c:v>Напитки</c:v>
                </c:pt>
                <c:pt idx="4">
                  <c:v>Продукты</c:v>
                </c:pt>
              </c:strCache>
            </c:strRef>
          </c:cat>
          <c:val>
            <c:numRef>
              <c:f>'Задание 1 Решение'!$B$4:$B$9</c:f>
              <c:numCache>
                <c:formatCode>0.00%</c:formatCode>
                <c:ptCount val="5"/>
                <c:pt idx="0">
                  <c:v>0.19364833462432224</c:v>
                </c:pt>
                <c:pt idx="1">
                  <c:v>0.1123160340821069</c:v>
                </c:pt>
                <c:pt idx="2">
                  <c:v>0.20061967467079783</c:v>
                </c:pt>
                <c:pt idx="3">
                  <c:v>0.24244771494965142</c:v>
                </c:pt>
                <c:pt idx="4">
                  <c:v>0.25096824167312159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6-44E4-8FAF-BFEC0A690DC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3.2_Холмуминов_Шахбоз.xlsx]Задание 5!Сводная таблица1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'Задание 5'!$D$56:$D$58</c:f>
              <c:strCache>
                <c:ptCount val="1"/>
                <c:pt idx="0">
                  <c:v>Бухгалтер - высшее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'Задание 5'!$C$59:$C$60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5'!$D$59:$D$60</c:f>
              <c:numCache>
                <c:formatCode>#,##0</c:formatCode>
                <c:ptCount val="2"/>
                <c:pt idx="1">
                  <c:v>3947500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A-4E3F-9CBE-A0205D25ED64}"/>
            </c:ext>
          </c:extLst>
        </c:ser>
        <c:ser>
          <c:idx val="1"/>
          <c:order val="1"/>
          <c:tx>
            <c:strRef>
              <c:f>'Задание 5'!$E$56:$E$58</c:f>
              <c:strCache>
                <c:ptCount val="1"/>
                <c:pt idx="0">
                  <c:v>Директор - высшее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'Задание 5'!$C$59:$C$60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5'!$E$59:$E$60</c:f>
              <c:numCache>
                <c:formatCode>#,##0</c:formatCode>
                <c:ptCount val="2"/>
                <c:pt idx="0">
                  <c:v>7210000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A-4E3F-9CBE-A0205D25ED64}"/>
            </c:ext>
          </c:extLst>
        </c:ser>
        <c:ser>
          <c:idx val="2"/>
          <c:order val="2"/>
          <c:tx>
            <c:strRef>
              <c:f>'Задание 5'!$F$56:$F$58</c:f>
              <c:strCache>
                <c:ptCount val="1"/>
                <c:pt idx="0">
                  <c:v>Зам. нач. отдела - высшее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'Задание 5'!$C$59:$C$60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5'!$F$59:$F$60</c:f>
              <c:numCache>
                <c:formatCode>#,##0</c:formatCode>
                <c:ptCount val="2"/>
                <c:pt idx="1">
                  <c:v>4760000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A-4E3F-9CBE-A0205D25ED64}"/>
            </c:ext>
          </c:extLst>
        </c:ser>
        <c:ser>
          <c:idx val="3"/>
          <c:order val="3"/>
          <c:tx>
            <c:strRef>
              <c:f>'Задание 5'!$G$56:$G$58</c:f>
              <c:strCache>
                <c:ptCount val="1"/>
                <c:pt idx="0">
                  <c:v>Начальник отдела - высшее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'Задание 5'!$C$59:$C$60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5'!$G$59:$G$60</c:f>
              <c:numCache>
                <c:formatCode>#,##0</c:formatCode>
                <c:ptCount val="2"/>
                <c:pt idx="1">
                  <c:v>6210000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6A-4E3F-9CBE-A0205D25ED64}"/>
            </c:ext>
          </c:extLst>
        </c:ser>
        <c:ser>
          <c:idx val="4"/>
          <c:order val="4"/>
          <c:tx>
            <c:strRef>
              <c:f>'Задание 5'!$H$56:$H$58</c:f>
              <c:strCache>
                <c:ptCount val="1"/>
                <c:pt idx="0">
                  <c:v>Секретарь - высшее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'Задание 5'!$C$59:$C$60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5'!$H$59:$H$60</c:f>
              <c:numCache>
                <c:formatCode>#,##0</c:formatCode>
                <c:ptCount val="2"/>
                <c:pt idx="0">
                  <c:v>1780000</c:v>
                </c:pt>
                <c:pt idx="1">
                  <c:v>1885000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6A-4E3F-9CBE-A0205D25E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664033696"/>
        <c:axId val="664037440"/>
      </c:barChart>
      <c:catAx>
        <c:axId val="66403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037440"/>
        <c:crosses val="autoZero"/>
        <c:auto val="1"/>
        <c:lblAlgn val="ctr"/>
        <c:lblOffset val="100"/>
        <c:noMultiLvlLbl val="0"/>
      </c:catAx>
      <c:valAx>
        <c:axId val="664037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40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3.2_Холмуминов_Шахбоз.xlsx]Задание 5!Сводная таблица26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'Задание 5'!$R$9:$R$11</c:f>
              <c:strCache>
                <c:ptCount val="1"/>
                <c:pt idx="0">
                  <c:v>Бухгалтер - высшее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'Задание 5'!$Q$12:$Q$13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5'!$R$12:$R$13</c:f>
              <c:numCache>
                <c:formatCode>General</c:formatCode>
                <c:ptCount val="2"/>
                <c:pt idx="1">
                  <c:v>3947500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63-4C63-B5CE-4BEF32D5AA9D}"/>
            </c:ext>
          </c:extLst>
        </c:ser>
        <c:ser>
          <c:idx val="1"/>
          <c:order val="1"/>
          <c:tx>
            <c:strRef>
              <c:f>'Задание 5'!$S$9:$S$11</c:f>
              <c:strCache>
                <c:ptCount val="1"/>
                <c:pt idx="0">
                  <c:v>Директор - высшее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5'!$Q$12:$Q$13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5'!$S$12:$S$13</c:f>
              <c:numCache>
                <c:formatCode>General</c:formatCode>
                <c:ptCount val="2"/>
                <c:pt idx="0">
                  <c:v>7210000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3-4C63-B5CE-4BEF32D5AA9D}"/>
            </c:ext>
          </c:extLst>
        </c:ser>
        <c:ser>
          <c:idx val="2"/>
          <c:order val="2"/>
          <c:tx>
            <c:strRef>
              <c:f>'Задание 5'!$T$9:$T$11</c:f>
              <c:strCache>
                <c:ptCount val="1"/>
                <c:pt idx="0">
                  <c:v>Зам. нач. отдела - высшее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'Задание 5'!$Q$12:$Q$13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5'!$T$12:$T$13</c:f>
              <c:numCache>
                <c:formatCode>General</c:formatCode>
                <c:ptCount val="2"/>
                <c:pt idx="1">
                  <c:v>4760000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63-4C63-B5CE-4BEF32D5AA9D}"/>
            </c:ext>
          </c:extLst>
        </c:ser>
        <c:ser>
          <c:idx val="3"/>
          <c:order val="3"/>
          <c:tx>
            <c:strRef>
              <c:f>'Задание 5'!$U$9:$U$11</c:f>
              <c:strCache>
                <c:ptCount val="1"/>
                <c:pt idx="0">
                  <c:v>Начальник отдела - высшее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'Задание 5'!$Q$12:$Q$13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5'!$U$12:$U$13</c:f>
              <c:numCache>
                <c:formatCode>General</c:formatCode>
                <c:ptCount val="2"/>
                <c:pt idx="1">
                  <c:v>6210000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63-4C63-B5CE-4BEF32D5AA9D}"/>
            </c:ext>
          </c:extLst>
        </c:ser>
        <c:ser>
          <c:idx val="4"/>
          <c:order val="4"/>
          <c:tx>
            <c:strRef>
              <c:f>'Задание 5'!$V$9:$V$11</c:f>
              <c:strCache>
                <c:ptCount val="1"/>
                <c:pt idx="0">
                  <c:v>Секретарь - высшее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'Задание 5'!$Q$12:$Q$13</c:f>
              <c:strCache>
                <c:ptCount val="2"/>
                <c:pt idx="0">
                  <c:v>Администрация</c:v>
                </c:pt>
                <c:pt idx="1">
                  <c:v>Бухгалтерия</c:v>
                </c:pt>
              </c:strCache>
            </c:strRef>
          </c:cat>
          <c:val>
            <c:numRef>
              <c:f>'Задание 5'!$V$12:$V$13</c:f>
              <c:numCache>
                <c:formatCode>General</c:formatCode>
                <c:ptCount val="2"/>
                <c:pt idx="0">
                  <c:v>1780000</c:v>
                </c:pt>
                <c:pt idx="1">
                  <c:v>1885000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63-4C63-B5CE-4BEF32D5A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0069280"/>
        <c:axId val="1320069696"/>
      </c:barChart>
      <c:catAx>
        <c:axId val="132006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069696"/>
        <c:crosses val="autoZero"/>
        <c:auto val="1"/>
        <c:lblAlgn val="ctr"/>
        <c:lblOffset val="100"/>
        <c:noMultiLvlLbl val="0"/>
      </c:catAx>
      <c:valAx>
        <c:axId val="132006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06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20411</xdr:colOff>
      <xdr:row>1</xdr:row>
      <xdr:rowOff>106680</xdr:rowOff>
    </xdr:from>
    <xdr:to>
      <xdr:col>13</xdr:col>
      <xdr:colOff>548640</xdr:colOff>
      <xdr:row>11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36A0D95-6BF7-4E27-A39A-FEEE9C392B7E}"/>
            </a:ext>
          </a:extLst>
        </xdr:cNvPr>
        <xdr:cNvSpPr>
          <a:spLocks noChangeArrowheads="1"/>
        </xdr:cNvSpPr>
      </xdr:nvSpPr>
      <xdr:spPr bwMode="auto">
        <a:xfrm>
          <a:off x="7830911" y="289560"/>
          <a:ext cx="5176429" cy="1844040"/>
        </a:xfrm>
        <a:prstGeom prst="foldedCorner">
          <a:avLst>
            <a:gd name="adj" fmla="val 0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ЗАДАНИЕ:</a:t>
          </a:r>
        </a:p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r>
            <a:rPr lang="ru-RU" sz="1100" b="0" i="0">
              <a:effectLst/>
              <a:latin typeface="+mn-lt"/>
              <a:ea typeface="+mn-ea"/>
              <a:cs typeface="+mn-cs"/>
            </a:rPr>
            <a:t>Создать сводную таблицу, выводящую для каждой группы  процент от общего количества</a:t>
          </a:r>
          <a:r>
            <a:rPr lang="ru-RU" sz="1100" b="0" i="0" baseline="0">
              <a:effectLst/>
              <a:latin typeface="+mn-lt"/>
              <a:ea typeface="+mn-ea"/>
              <a:cs typeface="+mn-cs"/>
            </a:rPr>
            <a:t>.  Добавить в сводную таблицу условное форматирование гистограмму. Добавить срез по регионам  временную шкалу по месяцам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ru-RU" sz="1000">
            <a:effectLst/>
          </a:endParaRPr>
        </a:p>
        <a:p>
          <a:r>
            <a:rPr lang="ru-RU" sz="1100" b="0" i="0" baseline="0">
              <a:effectLst/>
              <a:latin typeface="+mn-lt"/>
              <a:ea typeface="+mn-ea"/>
              <a:cs typeface="+mn-cs"/>
            </a:rPr>
            <a:t>Построить сводную круговую диаграмму. В круговой диаграмме  отобразить проценты. </a:t>
          </a:r>
          <a:br>
            <a:rPr lang="ru-RU" sz="1100" b="0" i="0" baseline="0">
              <a:effectLst/>
              <a:latin typeface="+mn-lt"/>
              <a:ea typeface="+mn-ea"/>
              <a:cs typeface="+mn-cs"/>
            </a:rPr>
          </a:br>
          <a:r>
            <a:rPr lang="ru-RU" sz="1100" b="0" i="0" baseline="0">
              <a:effectLst/>
              <a:latin typeface="+mn-lt"/>
              <a:ea typeface="+mn-ea"/>
              <a:cs typeface="+mn-cs"/>
            </a:rPr>
            <a:t>Так же построив еще одну сводную таблицу определите, кто лучший менеджер. </a:t>
          </a:r>
          <a:endParaRPr lang="ru-RU" sz="1000">
            <a:effectLst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2</xdr:row>
      <xdr:rowOff>9525</xdr:rowOff>
    </xdr:from>
    <xdr:to>
      <xdr:col>3</xdr:col>
      <xdr:colOff>295275</xdr:colOff>
      <xdr:row>15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Регион">
              <a:extLst>
                <a:ext uri="{FF2B5EF4-FFF2-40B4-BE49-F238E27FC236}">
                  <a16:creationId xmlns:a16="http://schemas.microsoft.com/office/drawing/2014/main" id="{36BF6AA6-9802-419E-BE7D-C0B60CBB01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ион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1900" y="3905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95250</xdr:colOff>
      <xdr:row>2</xdr:row>
      <xdr:rowOff>9525</xdr:rowOff>
    </xdr:from>
    <xdr:to>
      <xdr:col>11</xdr:col>
      <xdr:colOff>381000</xdr:colOff>
      <xdr:row>9</xdr:row>
      <xdr:rowOff>47625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Дата">
              <a:extLst>
                <a:ext uri="{FF2B5EF4-FFF2-40B4-BE49-F238E27FC236}">
                  <a16:creationId xmlns:a16="http://schemas.microsoft.com/office/drawing/2014/main" id="{DF4C696E-5C20-4E69-BC86-A2CCD63555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Дат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29475" y="3905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11</xdr:col>
      <xdr:colOff>595312</xdr:colOff>
      <xdr:row>1</xdr:row>
      <xdr:rowOff>185737</xdr:rowOff>
    </xdr:from>
    <xdr:to>
      <xdr:col>20</xdr:col>
      <xdr:colOff>390525</xdr:colOff>
      <xdr:row>18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504651B-459E-4694-9E5C-091C9B1CF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238125</xdr:rowOff>
    </xdr:from>
    <xdr:to>
      <xdr:col>22</xdr:col>
      <xdr:colOff>87087</xdr:colOff>
      <xdr:row>7</xdr:row>
      <xdr:rowOff>129540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1D88B4A3-AED1-4F05-9CD5-914652B20242}"/>
            </a:ext>
          </a:extLst>
        </xdr:cNvPr>
        <xdr:cNvSpPr>
          <a:spLocks noChangeArrowheads="1"/>
        </xdr:cNvSpPr>
      </xdr:nvSpPr>
      <xdr:spPr bwMode="auto">
        <a:xfrm>
          <a:off x="9344025" y="238125"/>
          <a:ext cx="6354537" cy="1186815"/>
        </a:xfrm>
        <a:prstGeom prst="foldedCorner">
          <a:avLst>
            <a:gd name="adj" fmla="val 0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ЗАДАНИЕ:</a:t>
          </a:r>
        </a:p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r>
            <a:rPr lang="ru-RU" sz="1100" b="0" i="0">
              <a:effectLst/>
              <a:latin typeface="+mn-lt"/>
              <a:ea typeface="+mn-ea"/>
              <a:cs typeface="+mn-cs"/>
            </a:rPr>
            <a:t>Создать сводную таблицу, выводящую для каждого наименования товара процент рентабельности</a:t>
          </a:r>
          <a:r>
            <a:rPr lang="ru-RU" sz="1100" b="0" i="0" baseline="0">
              <a:effectLst/>
              <a:latin typeface="+mn-lt"/>
              <a:ea typeface="+mn-ea"/>
              <a:cs typeface="+mn-cs"/>
            </a:rPr>
            <a:t> (=прибыль /выручку).  </a:t>
          </a:r>
        </a:p>
        <a:p>
          <a:r>
            <a:rPr lang="ru-RU" sz="1100" b="0" i="0" baseline="0">
              <a:effectLst/>
              <a:latin typeface="+mn-lt"/>
              <a:ea typeface="+mn-ea"/>
              <a:cs typeface="+mn-cs"/>
            </a:rPr>
            <a:t>Также для каждого наименования рассчитать среднюю прибыль на 1 тонну продукции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192406</xdr:colOff>
      <xdr:row>3</xdr:row>
      <xdr:rowOff>102870</xdr:rowOff>
    </xdr:from>
    <xdr:to>
      <xdr:col>16</xdr:col>
      <xdr:colOff>487680</xdr:colOff>
      <xdr:row>14</xdr:row>
      <xdr:rowOff>184785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CC645ED-4F0D-4905-A76E-2B2FAB3222E0}"/>
            </a:ext>
          </a:extLst>
        </xdr:cNvPr>
        <xdr:cNvSpPr>
          <a:spLocks noChangeArrowheads="1"/>
        </xdr:cNvSpPr>
      </xdr:nvSpPr>
      <xdr:spPr bwMode="auto">
        <a:xfrm>
          <a:off x="8993506" y="645795"/>
          <a:ext cx="3838574" cy="2177415"/>
        </a:xfrm>
        <a:prstGeom prst="foldedCorner">
          <a:avLst>
            <a:gd name="adj" fmla="val 5671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ЗАДАНИЕ:</a:t>
          </a:r>
        </a:p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П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остроить на этом листе сводный годовой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отчет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, отображающую суммарные данные по каждому </a:t>
          </a:r>
          <a:r>
            <a:rPr lang="ru-RU" sz="1000" b="1" i="0" strike="noStrike">
              <a:solidFill>
                <a:srgbClr val="000080"/>
              </a:solidFill>
              <a:latin typeface="Arial Cyr"/>
            </a:rPr>
            <a:t>Продавцу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 за год по всем категориям товаров. Убрать фильтры и добавить срез по кварталам. 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8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И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сходные данные находятся на листах 1 кв...- 4 кв</a:t>
          </a:r>
        </a:p>
      </xdr:txBody>
    </xdr:sp>
    <xdr:clientData fPrintsWithSheet="0"/>
  </xdr:twoCellAnchor>
  <xdr:twoCellAnchor editAs="oneCell">
    <xdr:from>
      <xdr:col>7</xdr:col>
      <xdr:colOff>28575</xdr:colOff>
      <xdr:row>1</xdr:row>
      <xdr:rowOff>152400</xdr:rowOff>
    </xdr:from>
    <xdr:to>
      <xdr:col>9</xdr:col>
      <xdr:colOff>676275</xdr:colOff>
      <xdr:row>15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Страница1">
              <a:extLst>
                <a:ext uri="{FF2B5EF4-FFF2-40B4-BE49-F238E27FC236}">
                  <a16:creationId xmlns:a16="http://schemas.microsoft.com/office/drawing/2014/main" id="{032B4979-902B-46F7-ADCD-C35BCAE148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ица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6575" y="342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114300</xdr:rowOff>
    </xdr:from>
    <xdr:to>
      <xdr:col>13</xdr:col>
      <xdr:colOff>306704</xdr:colOff>
      <xdr:row>11</xdr:row>
      <xdr:rowOff>57150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0076FE4-75CE-4557-B3DE-DF2A1C68A5B0}"/>
            </a:ext>
          </a:extLst>
        </xdr:cNvPr>
        <xdr:cNvSpPr>
          <a:spLocks noChangeArrowheads="1"/>
        </xdr:cNvSpPr>
      </xdr:nvSpPr>
      <xdr:spPr bwMode="auto">
        <a:xfrm>
          <a:off x="4274820" y="114300"/>
          <a:ext cx="3956684" cy="1954530"/>
        </a:xfrm>
        <a:prstGeom prst="foldedCorner">
          <a:avLst>
            <a:gd name="adj" fmla="val 5671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</a:t>
          </a:r>
        </a:p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П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остроить на этом листе сводный  годовой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отчет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, отображающую суммарные данные по каждому </a:t>
          </a:r>
          <a:r>
            <a:rPr lang="ru-RU" sz="1000" b="1" i="0" strike="noStrike">
              <a:solidFill>
                <a:srgbClr val="000080"/>
              </a:solidFill>
              <a:latin typeface="Arial Cyr"/>
            </a:rPr>
            <a:t>Товару и Городу 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 за 1 квартал. Создать срез по месяцам и удалить фильтры.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Поменяйте внешний вид таблицы, перенести </a:t>
          </a:r>
          <a:r>
            <a:rPr lang="ru-RU" sz="1000" b="1" i="0" strike="noStrike" baseline="0">
              <a:solidFill>
                <a:srgbClr val="000080"/>
              </a:solidFill>
              <a:latin typeface="Arial Cyr"/>
            </a:rPr>
            <a:t>ГОРОД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в строки Выше </a:t>
          </a:r>
          <a:r>
            <a:rPr lang="ru-RU" sz="1000" b="1" i="0" strike="noStrike" baseline="0">
              <a:solidFill>
                <a:srgbClr val="000080"/>
              </a:solidFill>
              <a:latin typeface="Arial Cyr"/>
            </a:rPr>
            <a:t>Товара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8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И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сходные данные находятся на листах </a:t>
          </a:r>
          <a:r>
            <a:rPr lang="ru-RU" sz="1000" b="1" i="0" strike="noStrike">
              <a:solidFill>
                <a:srgbClr val="000080"/>
              </a:solidFill>
              <a:latin typeface="Arial Cyr"/>
            </a:rPr>
            <a:t>январь, февраль, март</a:t>
          </a:r>
        </a:p>
      </xdr:txBody>
    </xdr:sp>
    <xdr:clientData fPrintsWithSheet="0"/>
  </xdr:twoCellAnchor>
  <xdr:twoCellAnchor editAs="oneCell">
    <xdr:from>
      <xdr:col>4</xdr:col>
      <xdr:colOff>19050</xdr:colOff>
      <xdr:row>2</xdr:row>
      <xdr:rowOff>19050</xdr:rowOff>
    </xdr:from>
    <xdr:to>
      <xdr:col>6</xdr:col>
      <xdr:colOff>476250</xdr:colOff>
      <xdr:row>15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Страница1 1">
              <a:extLst>
                <a:ext uri="{FF2B5EF4-FFF2-40B4-BE49-F238E27FC236}">
                  <a16:creationId xmlns:a16="http://schemas.microsoft.com/office/drawing/2014/main" id="{3EC027E9-BB21-4478-BF09-60636E2232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ица1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0" y="400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119744</xdr:colOff>
      <xdr:row>0</xdr:row>
      <xdr:rowOff>402771</xdr:rowOff>
    </xdr:from>
    <xdr:to>
      <xdr:col>9</xdr:col>
      <xdr:colOff>366033</xdr:colOff>
      <xdr:row>0</xdr:row>
      <xdr:rowOff>2394857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8219FD-D754-4686-92EA-37F4532ED45F}"/>
            </a:ext>
          </a:extLst>
        </xdr:cNvPr>
        <xdr:cNvSpPr txBox="1"/>
      </xdr:nvSpPr>
      <xdr:spPr>
        <a:xfrm>
          <a:off x="1186544" y="402771"/>
          <a:ext cx="9673318" cy="1992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представленной ниже таблице, рассчитать минимальный оклад сотрудников различных отделов по каждой должности. Создать  таблицу так, чтобы она отображала требуемую информацию по каждому уровню образования.</a:t>
          </a:r>
          <a:endParaRPr lang="ru-RU" sz="1600">
            <a:effectLst/>
          </a:endParaRPr>
        </a:p>
        <a:p>
          <a:pPr eaLnBrk="1" fontAlgn="auto" latinLnBrk="0" hangingPunct="1"/>
          <a:endParaRPr lang="ru-RU" sz="160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ru-RU" sz="16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 основе полученной  </a:t>
          </a:r>
          <a:r>
            <a:rPr lang="ru-RU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таблицы</a:t>
          </a:r>
          <a:r>
            <a:rPr lang="ru-RU" sz="16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создать </a:t>
          </a:r>
          <a:r>
            <a:rPr lang="ru-RU" sz="16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линейчатую диа</a:t>
          </a:r>
          <a:r>
            <a:rPr lang="ru-RU" sz="16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грамму с группировкой</a:t>
          </a:r>
          <a:r>
            <a:rPr lang="ru-RU" sz="16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сотрудникам Администрации</a:t>
          </a:r>
          <a:r>
            <a:rPr lang="ru-RU" sz="16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</a:t>
          </a:r>
          <a:r>
            <a:rPr lang="ru-RU" sz="16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Бухгалтерии, имеющим высшее образование. См рисунок</a:t>
          </a:r>
          <a:endParaRPr lang="ru-RU" sz="1600">
            <a:effectLst/>
          </a:endParaRPr>
        </a:p>
        <a:p>
          <a:endParaRPr lang="ru-RU" sz="1100" b="0" baseline="0"/>
        </a:p>
        <a:p>
          <a:endParaRPr lang="ru-RU" sz="1100" baseline="0"/>
        </a:p>
        <a:p>
          <a:endParaRPr lang="ru-RU" sz="1100"/>
        </a:p>
      </xdr:txBody>
    </xdr:sp>
    <xdr:clientData/>
  </xdr:twoCellAnchor>
  <xdr:twoCellAnchor>
    <xdr:from>
      <xdr:col>2</xdr:col>
      <xdr:colOff>133350</xdr:colOff>
      <xdr:row>66</xdr:row>
      <xdr:rowOff>61911</xdr:rowOff>
    </xdr:from>
    <xdr:to>
      <xdr:col>15</xdr:col>
      <xdr:colOff>476250</xdr:colOff>
      <xdr:row>101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EA0279E-E7AA-4BAD-832B-713B04D54E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740228</xdr:colOff>
      <xdr:row>0</xdr:row>
      <xdr:rowOff>272142</xdr:rowOff>
    </xdr:from>
    <xdr:to>
      <xdr:col>13</xdr:col>
      <xdr:colOff>730621</xdr:colOff>
      <xdr:row>0</xdr:row>
      <xdr:rowOff>2776951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DF3656D-1362-4993-B78D-7F133E1E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4057" y="272142"/>
          <a:ext cx="4322906" cy="2504809"/>
        </a:xfrm>
        <a:prstGeom prst="rect">
          <a:avLst/>
        </a:prstGeom>
      </xdr:spPr>
    </xdr:pic>
    <xdr:clientData/>
  </xdr:twoCellAnchor>
  <xdr:twoCellAnchor>
    <xdr:from>
      <xdr:col>15</xdr:col>
      <xdr:colOff>374195</xdr:colOff>
      <xdr:row>16</xdr:row>
      <xdr:rowOff>36739</xdr:rowOff>
    </xdr:from>
    <xdr:to>
      <xdr:col>23</xdr:col>
      <xdr:colOff>761999</xdr:colOff>
      <xdr:row>31</xdr:row>
      <xdr:rowOff>122465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D435EFC1-6C42-4B4F-8B11-AAEBE7E91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0</xdr:row>
      <xdr:rowOff>66675</xdr:rowOff>
    </xdr:from>
    <xdr:to>
      <xdr:col>17</xdr:col>
      <xdr:colOff>375284</xdr:colOff>
      <xdr:row>11</xdr:row>
      <xdr:rowOff>1905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578F483D-98AC-4E4E-A9F5-38CA99A46FEB}"/>
            </a:ext>
          </a:extLst>
        </xdr:cNvPr>
        <xdr:cNvSpPr>
          <a:spLocks noChangeArrowheads="1"/>
        </xdr:cNvSpPr>
      </xdr:nvSpPr>
      <xdr:spPr bwMode="auto">
        <a:xfrm>
          <a:off x="8677275" y="66675"/>
          <a:ext cx="3937634" cy="2030730"/>
        </a:xfrm>
        <a:prstGeom prst="foldedCorner">
          <a:avLst>
            <a:gd name="adj" fmla="val 5671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</a:t>
          </a:r>
        </a:p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П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остроить на этом листе  сводный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отчет используя модель данных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, отображающую суммарные продажи по каждому </a:t>
          </a:r>
          <a:r>
            <a:rPr lang="ru-RU" sz="1000" b="1" i="0" strike="noStrike">
              <a:solidFill>
                <a:srgbClr val="000080"/>
              </a:solidFill>
              <a:latin typeface="Arial Cyr"/>
            </a:rPr>
            <a:t>товару и</a:t>
          </a:r>
          <a:r>
            <a:rPr lang="ru-RU" sz="1000" b="1" i="0" strike="noStrike" baseline="0">
              <a:solidFill>
                <a:srgbClr val="000080"/>
              </a:solidFill>
              <a:latin typeface="Arial Cyr"/>
            </a:rPr>
            <a:t> </a:t>
          </a:r>
          <a:r>
            <a:rPr lang="ru-RU" sz="1000" b="1" i="0" strike="noStrike">
              <a:solidFill>
                <a:srgbClr val="000080"/>
              </a:solidFill>
              <a:latin typeface="Arial Cyr"/>
            </a:rPr>
            <a:t>заказчику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по месяца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.</a:t>
          </a:r>
        </a:p>
        <a:p>
          <a:pPr algn="l" rtl="1">
            <a:defRPr sz="1000"/>
          </a:pPr>
          <a:endParaRPr lang="ru-RU" sz="1000" b="0" i="0" strike="noStrike">
            <a:solidFill>
              <a:srgbClr val="00008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И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сходные данные находятся на листах </a:t>
          </a:r>
          <a:r>
            <a:rPr lang="ru-RU" sz="1000" b="1" i="0" strike="noStrike">
              <a:solidFill>
                <a:srgbClr val="000080"/>
              </a:solidFill>
              <a:latin typeface="Arial Cyr"/>
            </a:rPr>
            <a:t>Заказы, Заказчик, Прайс-лист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213100</xdr:colOff>
      <xdr:row>0</xdr:row>
      <xdr:rowOff>1</xdr:rowOff>
    </xdr:from>
    <xdr:to>
      <xdr:col>9</xdr:col>
      <xdr:colOff>533400</xdr:colOff>
      <xdr:row>2</xdr:row>
      <xdr:rowOff>276226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B0A711-040A-4976-A9FD-8376BE9BB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740" y="1"/>
          <a:ext cx="338544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1</xdr:row>
      <xdr:rowOff>81914</xdr:rowOff>
    </xdr:from>
    <xdr:to>
      <xdr:col>10</xdr:col>
      <xdr:colOff>487680</xdr:colOff>
      <xdr:row>10</xdr:row>
      <xdr:rowOff>68579</xdr:rowOff>
    </xdr:to>
    <xdr:sp macro="" textlink="" fLocksText="0">
      <xdr:nvSpPr>
        <xdr:cNvPr id="2" name="AutoShape 1">
          <a:extLst>
            <a:ext uri="{FF2B5EF4-FFF2-40B4-BE49-F238E27FC236}">
              <a16:creationId xmlns:a16="http://schemas.microsoft.com/office/drawing/2014/main" id="{D01690C5-4753-4853-8032-2A6CB99CDE66}"/>
            </a:ext>
          </a:extLst>
        </xdr:cNvPr>
        <xdr:cNvSpPr>
          <a:spLocks noChangeArrowheads="1"/>
        </xdr:cNvSpPr>
      </xdr:nvSpPr>
      <xdr:spPr bwMode="auto">
        <a:xfrm>
          <a:off x="6233160" y="272414"/>
          <a:ext cx="3048000" cy="1571625"/>
        </a:xfrm>
        <a:prstGeom prst="foldedCorner">
          <a:avLst>
            <a:gd name="adj" fmla="val 5671"/>
          </a:avLst>
        </a:prstGeom>
        <a:solidFill>
          <a:srgbClr val="FFFF99"/>
        </a:solidFill>
        <a:ln w="12700">
          <a:solidFill>
            <a:srgbClr val="000080"/>
          </a:solidFill>
          <a:round/>
          <a:headEnd/>
          <a:tailEnd/>
        </a:ln>
      </xdr:spPr>
      <xdr:txBody>
        <a:bodyPr vertOverflow="clip" wrap="square" lIns="72000" tIns="72000" rIns="72000" bIns="72000" anchor="t" upright="1"/>
        <a:lstStyle/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ЗАДАНИЕ</a:t>
          </a:r>
        </a:p>
        <a:p>
          <a:pPr algn="l" rtl="1">
            <a:defRPr sz="1000"/>
          </a:pPr>
          <a:endParaRPr lang="ru-RU" sz="1000" b="1" i="0" strike="noStrike">
            <a:solidFill>
              <a:srgbClr val="FF0000"/>
            </a:solidFill>
            <a:latin typeface="Arial Cyr"/>
          </a:endParaRPr>
        </a:p>
        <a:p>
          <a:pPr algn="l" rtl="1">
            <a:defRPr sz="1000"/>
          </a:pPr>
          <a:r>
            <a:rPr lang="ru-RU" sz="1000" b="1" i="0" strike="noStrike">
              <a:solidFill>
                <a:srgbClr val="FF0000"/>
              </a:solidFill>
              <a:latin typeface="Arial Cyr"/>
            </a:rPr>
            <a:t>П</a:t>
          </a:r>
          <a:r>
            <a:rPr lang="ru-RU" sz="1000" b="0" i="0" strike="noStrike">
              <a:solidFill>
                <a:srgbClr val="000080"/>
              </a:solidFill>
              <a:latin typeface="Arial Cyr"/>
            </a:rPr>
            <a:t>остроить сводную таблицу, позволяющую проанализировать среднее количество каждого наименования за каждый год.</a:t>
          </a:r>
          <a:br>
            <a:rPr lang="ru-RU" sz="1000" b="0" i="0" strike="noStrike">
              <a:solidFill>
                <a:srgbClr val="000080"/>
              </a:solidFill>
              <a:latin typeface="Arial Cyr"/>
            </a:rPr>
          </a:br>
          <a:r>
            <a:rPr lang="ru-RU" sz="1000" b="0" i="0" strike="noStrike">
              <a:solidFill>
                <a:srgbClr val="000080"/>
              </a:solidFill>
              <a:latin typeface="Arial Cyr"/>
            </a:rPr>
            <a:t>Построить</a:t>
          </a:r>
          <a:r>
            <a:rPr lang="ru-RU" sz="1000" b="0" i="0" strike="noStrike" baseline="0">
              <a:solidFill>
                <a:srgbClr val="000080"/>
              </a:solidFill>
              <a:latin typeface="Arial Cyr"/>
            </a:rPr>
            <a:t> еще одну сводную таблицу, чтобы определить какой клиент заказывал у нас на наибольшую сумму. </a:t>
          </a:r>
          <a:endParaRPr lang="ru-RU" sz="1000" b="0" i="0" strike="noStrike">
            <a:solidFill>
              <a:srgbClr val="000080"/>
            </a:solidFill>
            <a:latin typeface="Arial Cyr"/>
          </a:endParaRP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Rar$DIa0.553/&#1042;&#1099;&#1087;&#1072;&#1076;&#1072;&#1102;&#1097;&#1080;&#1081;%20&#1089;&#1087;&#1080;&#1089;&#1086;&#1082;%20&#1089;%20&#1091;&#1076;&#1072;&#1083;&#1077;&#1085;&#1080;&#1077;&#1084;%20&#1080;&#1089;&#1087;&#1086;&#1083;&#1100;&#1079;&#1086;&#1074;&#1072;&#1085;&#1085;&#1099;&#1093;%20&#1101;&#1083;&#1077;&#1084;&#1077;&#1085;&#1090;&#1086;&#10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  <sheetName val="ЕСЛИ1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uchi/Downloads/Telegram%20Desktop/&#1079;&#1072;&#1076;&#1072;&#1085;&#1080;&#1077;_&#1087;&#1086;_Excel_&#1055;&#1086;&#1076;&#1091;&#1084;&#1072;&#1090;&#1100;_&#1080;_&#1085;&#1077;_&#1079;&#1072;&#1073;&#1099;&#1090;&#1100;_&#1050;&#1091;&#1079;&#1100;&#1084;&#1077;&#1085;&#1082;&#1086;_&#1040;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86.445542476853" createdVersion="6" refreshedVersion="6" minRefreshableVersion="3" recordCount="50" xr:uid="{1378EB70-0F2D-4E7C-8B8C-801A374A32F7}">
  <cacheSource type="worksheet">
    <worksheetSource ref="B2:O52" sheet="Лист1" r:id="rId2"/>
  </cacheSource>
  <cacheFields count="14">
    <cacheField name="Имя" numFmtId="0">
      <sharedItems/>
    </cacheField>
    <cacheField name="Отчество" numFmtId="0">
      <sharedItems/>
    </cacheField>
    <cacheField name="Пол" numFmtId="0">
      <sharedItems/>
    </cacheField>
    <cacheField name="Должность" numFmtId="0">
      <sharedItems count="11">
        <s v="Менеджер"/>
        <s v="Экономист"/>
        <s v="Оператор"/>
        <s v="Начальник отдела"/>
        <s v="Кассир"/>
        <s v="Бухгалтер"/>
        <s v="Секретарь"/>
        <s v="Юрист"/>
        <s v="Зам. нач. отдела"/>
        <s v="Водитель-экспедитор"/>
        <s v="Директор"/>
      </sharedItems>
    </cacheField>
    <cacheField name="Табельный номер" numFmtId="0">
      <sharedItems containsSemiMixedTypes="0" containsString="0" containsNumber="1" containsInteger="1" minValue="21132201" maxValue="21132250"/>
    </cacheField>
    <cacheField name="Отдел" numFmtId="0">
      <sharedItems count="7">
        <s v="Отдел закупок"/>
        <s v="Отдел продаж"/>
        <s v="Планово-экономический"/>
        <s v="Бухгалтерия"/>
        <s v="Юридический"/>
        <s v="Логистический"/>
        <s v="Администрация"/>
      </sharedItems>
    </cacheField>
    <cacheField name="Дата рождения" numFmtId="14">
      <sharedItems containsSemiMixedTypes="0" containsNonDate="0" containsDate="1" containsString="0" minDate="1958-10-14T00:00:00" maxDate="1990-11-22T00:00:00"/>
    </cacheField>
    <cacheField name="Дата найма" numFmtId="14">
      <sharedItems containsSemiMixedTypes="0" containsNonDate="0" containsDate="1" containsString="0" minDate="1982-09-21T00:00:00" maxDate="2012-05-31T00:00:00"/>
    </cacheField>
    <cacheField name="Возраст (лет)" numFmtId="1">
      <sharedItems containsSemiMixedTypes="0" containsString="0" containsNumber="1" containsInteger="1" minValue="23" maxValue="55"/>
    </cacheField>
    <cacheField name="Стаж" numFmtId="1">
      <sharedItems containsSemiMixedTypes="0" containsString="0" containsNumber="1" containsInteger="1" minValue="1" maxValue="31"/>
    </cacheField>
    <cacheField name="Кол-во детей" numFmtId="1">
      <sharedItems containsSemiMixedTypes="0" containsString="0" containsNumber="1" containsInteger="1" minValue="0" maxValue="4"/>
    </cacheField>
    <cacheField name="Образование" numFmtId="0">
      <sharedItems count="3">
        <s v="среднее спец."/>
        <s v="высшее"/>
        <s v="среднее"/>
      </sharedItems>
    </cacheField>
    <cacheField name="Телефон" numFmtId="169">
      <sharedItems containsSemiMixedTypes="0" containsString="0" containsNumber="1" containsInteger="1" minValue="998901234567" maxValue="998971234567"/>
    </cacheField>
    <cacheField name="Оклад" numFmtId="170">
      <sharedItems containsSemiMixedTypes="0" containsString="0" containsNumber="1" containsInteger="1" minValue="1422500" maxValue="72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79.715313657405" createdVersion="7" refreshedVersion="7" minRefreshableVersion="3" recordCount="281" xr:uid="{70AF1C6D-39D7-480A-964C-16CD63F7FA0C}">
  <cacheSource type="worksheet">
    <worksheetSource name="Таблица3"/>
  </cacheSource>
  <cacheFields count="8">
    <cacheField name="Менеджер" numFmtId="0">
      <sharedItems count="6">
        <s v="Иванов"/>
        <s v="Петров"/>
        <s v="Сидоров"/>
        <s v="Воронин"/>
        <s v="Голубев"/>
        <s v="Орлов"/>
      </sharedItems>
    </cacheField>
    <cacheField name="Дата" numFmtId="14">
      <sharedItems containsSemiMixedTypes="0" containsNonDate="0" containsDate="1" containsString="0" minDate="2023-01-04T00:00:00" maxDate="2023-12-29T00:00:00" count="173">
        <d v="2023-01-04T00:00:00"/>
        <d v="2023-01-05T00:00:00"/>
        <d v="2023-01-06T00:00:00"/>
        <d v="2023-01-07T00:00:00"/>
        <d v="2023-01-10T00:00:00"/>
        <d v="2023-01-12T00:00:00"/>
        <d v="2023-01-14T00:00:00"/>
        <d v="2023-01-17T00:00:00"/>
        <d v="2023-01-18T00:00:00"/>
        <d v="2023-01-20T00:00:00"/>
        <d v="2023-01-21T00:00:00"/>
        <d v="2023-01-26T00:00:00"/>
        <d v="2023-01-27T00:00:00"/>
        <d v="2023-01-31T00:00:00"/>
        <d v="2023-02-03T00:00:00"/>
        <d v="2023-02-04T00:00:00"/>
        <d v="2023-02-07T00:00:00"/>
        <d v="2023-02-08T00:00:00"/>
        <d v="2023-02-10T00:00:00"/>
        <d v="2023-02-14T00:00:00"/>
        <d v="2023-02-16T00:00:00"/>
        <d v="2023-02-17T00:00:00"/>
        <d v="2023-02-21T00:00:00"/>
        <d v="2023-02-23T00:00:00"/>
        <d v="2023-02-25T00:00:00"/>
        <d v="2023-02-28T00:00:00"/>
        <d v="2023-03-01T00:00:00"/>
        <d v="2023-03-03T00:00:00"/>
        <d v="2023-03-04T00:00:00"/>
        <d v="2023-03-07T00:00:00"/>
        <d v="2023-03-08T00:00:00"/>
        <d v="2023-03-09T00:00:00"/>
        <d v="2023-03-11T00:00:00"/>
        <d v="2023-03-15T00:00:00"/>
        <d v="2023-03-17T00:00:00"/>
        <d v="2023-03-18T00:00:00"/>
        <d v="2023-03-22T00:00:00"/>
        <d v="2023-03-24T00:00:00"/>
        <d v="2023-03-28T00:00:00"/>
        <d v="2023-03-29T00:00:00"/>
        <d v="2023-03-31T00:00:00"/>
        <d v="2023-04-04T00:00:00"/>
        <d v="2023-04-05T00:00:00"/>
        <d v="2023-04-07T00:00:00"/>
        <d v="2023-04-08T00:00:00"/>
        <d v="2023-04-11T00:00:00"/>
        <d v="2023-04-13T00:00:00"/>
        <d v="2023-04-15T00:00:00"/>
        <d v="2023-04-18T00:00:00"/>
        <d v="2023-04-19T00:00:00"/>
        <d v="2023-04-21T00:00:00"/>
        <d v="2023-04-25T00:00:00"/>
        <d v="2023-04-27T00:00:00"/>
        <d v="2023-04-28T00:00:00"/>
        <d v="2023-04-29T00:00:00"/>
        <d v="2023-05-02T00:00:00"/>
        <d v="2023-05-03T00:00:00"/>
        <d v="2023-05-05T00:00:00"/>
        <d v="2023-05-10T00:00:00"/>
        <d v="2023-05-11T00:00:00"/>
        <d v="2023-05-12T00:00:00"/>
        <d v="2023-05-17T00:00:00"/>
        <d v="2023-05-18T00:00:00"/>
        <d v="2023-05-20T00:00:00"/>
        <d v="2023-05-24T00:00:00"/>
        <d v="2023-05-26T00:00:00"/>
        <d v="2023-05-27T00:00:00"/>
        <d v="2023-05-30T00:00:00"/>
        <d v="2023-05-31T00:00:00"/>
        <d v="2023-06-01T00:00:00"/>
        <d v="2023-06-03T00:00:00"/>
        <d v="2023-06-06T00:00:00"/>
        <d v="2023-06-08T00:00:00"/>
        <d v="2023-06-10T00:00:00"/>
        <d v="2023-06-13T00:00:00"/>
        <d v="2023-06-15T00:00:00"/>
        <d v="2023-06-16T00:00:00"/>
        <d v="2023-06-17T00:00:00"/>
        <d v="2023-06-20T00:00:00"/>
        <d v="2023-06-22T00:00:00"/>
        <d v="2023-06-23T00:00:00"/>
        <d v="2023-06-27T00:00:00"/>
        <d v="2023-06-28T00:00:00"/>
        <d v="2023-06-29T00:00:00"/>
        <d v="2023-06-30T00:00:00"/>
        <d v="2023-07-01T00:00:00"/>
        <d v="2023-07-05T00:00:00"/>
        <d v="2023-07-06T00:00:00"/>
        <d v="2023-07-08T00:00:00"/>
        <d v="2023-07-11T00:00:00"/>
        <d v="2023-07-13T00:00:00"/>
        <d v="2023-07-15T00:00:00"/>
        <d v="2023-07-19T00:00:00"/>
        <d v="2023-07-20T00:00:00"/>
        <d v="2023-07-21T00:00:00"/>
        <d v="2023-07-22T00:00:00"/>
        <d v="2023-07-25T00:00:00"/>
        <d v="2023-07-26T00:00:00"/>
        <d v="2023-07-28T00:00:00"/>
        <d v="2023-08-02T00:00:00"/>
        <d v="2023-08-03T00:00:00"/>
        <d v="2023-08-05T00:00:00"/>
        <d v="2023-08-09T00:00:00"/>
        <d v="2023-08-10T00:00:00"/>
        <d v="2023-08-11T00:00:00"/>
        <d v="2023-08-12T00:00:00"/>
        <d v="2023-08-15T00:00:00"/>
        <d v="2023-08-16T00:00:00"/>
        <d v="2023-08-18T00:00:00"/>
        <d v="2023-08-22T00:00:00"/>
        <d v="2023-08-24T00:00:00"/>
        <d v="2023-08-26T00:00:00"/>
        <d v="2023-08-30T00:00:00"/>
        <d v="2023-08-31T00:00:00"/>
        <d v="2023-09-01T00:00:00"/>
        <d v="2023-09-02T00:00:00"/>
        <d v="2023-09-06T00:00:00"/>
        <d v="2023-09-07T00:00:00"/>
        <d v="2023-09-08T00:00:00"/>
        <d v="2023-09-12T00:00:00"/>
        <d v="2023-09-13T00:00:00"/>
        <d v="2023-09-14T00:00:00"/>
        <d v="2023-09-15T00:00:00"/>
        <d v="2023-09-20T00:00:00"/>
        <d v="2023-09-21T00:00:00"/>
        <d v="2023-09-22T00:00:00"/>
        <d v="2023-09-26T00:00:00"/>
        <d v="2023-09-27T00:00:00"/>
        <d v="2023-09-28T00:00:00"/>
        <d v="2023-09-29T00:00:00"/>
        <d v="2023-10-03T00:00:00"/>
        <d v="2023-10-05T00:00:00"/>
        <d v="2023-10-07T00:00:00"/>
        <d v="2023-10-10T00:00:00"/>
        <d v="2023-10-12T00:00:00"/>
        <d v="2023-10-13T00:00:00"/>
        <d v="2023-10-17T00:00:00"/>
        <d v="2023-10-18T00:00:00"/>
        <d v="2023-10-20T00:00:00"/>
        <d v="2023-10-25T00:00:00"/>
        <d v="2023-10-26T00:00:00"/>
        <d v="2023-10-27T00:00:00"/>
        <d v="2023-10-28T00:00:00"/>
        <d v="2023-11-01T00:00:00"/>
        <d v="2023-11-03T00:00:00"/>
        <d v="2023-11-07T00:00:00"/>
        <d v="2023-11-09T00:00:00"/>
        <d v="2023-11-11T00:00:00"/>
        <d v="2023-11-14T00:00:00"/>
        <d v="2023-11-16T00:00:00"/>
        <d v="2023-11-18T00:00:00"/>
        <d v="2023-11-21T00:00:00"/>
        <d v="2023-11-22T00:00:00"/>
        <d v="2023-11-23T00:00:00"/>
        <d v="2023-11-24T00:00:00"/>
        <d v="2023-11-28T00:00:00"/>
        <d v="2023-11-30T00:00:00"/>
        <d v="2023-12-01T00:00:00"/>
        <d v="2023-12-02T00:00:00"/>
        <d v="2023-12-05T00:00:00"/>
        <d v="2023-12-06T00:00:00"/>
        <d v="2023-12-07T00:00:00"/>
        <d v="2023-12-08T00:00:00"/>
        <d v="2023-12-09T00:00:00"/>
        <d v="2023-12-12T00:00:00"/>
        <d v="2023-12-14T00:00:00"/>
        <d v="2023-12-15T00:00:00"/>
        <d v="2023-12-16T00:00:00"/>
        <d v="2023-12-19T00:00:00"/>
        <d v="2023-12-20T00:00:00"/>
        <d v="2023-12-22T00:00:00"/>
        <d v="2023-12-26T00:00:00"/>
        <d v="2023-12-28T00:00:00"/>
      </sharedItems>
    </cacheField>
    <cacheField name="Регион" numFmtId="0">
      <sharedItems count="5">
        <s v="Центр"/>
        <s v="Запад"/>
        <s v="Север"/>
        <s v="Восток"/>
        <s v="Юг"/>
      </sharedItems>
    </cacheField>
    <cacheField name="Товар" numFmtId="0">
      <sharedItems/>
    </cacheField>
    <cacheField name="Группа" numFmtId="0">
      <sharedItems count="5">
        <s v="Косметика"/>
        <s v="Бытовая химия"/>
        <s v="Продукты"/>
        <s v="Напитки"/>
        <s v="Компьютеры"/>
      </sharedItems>
    </cacheField>
    <cacheField name="Цена" numFmtId="0">
      <sharedItems containsSemiMixedTypes="0" containsString="0" containsNumber="1" containsInteger="1" minValue="1" maxValue="500"/>
    </cacheField>
    <cacheField name="Количество, шт." numFmtId="0">
      <sharedItems containsSemiMixedTypes="0" containsString="0" containsNumber="1" containsInteger="1" minValue="1" maxValue="10"/>
    </cacheField>
    <cacheField name="Сумма" numFmtId="0">
      <sharedItems containsSemiMixedTypes="0" containsString="0" containsNumber="1" containsInteger="1" minValue="1" maxValue="1500"/>
    </cacheField>
  </cacheFields>
  <extLst>
    <ext xmlns:x14="http://schemas.microsoft.com/office/spreadsheetml/2009/9/main" uri="{725AE2AE-9491-48be-B2B4-4EB974FC3084}">
      <x14:pivotCacheDefinition pivotCacheId="91504015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79.740700115741" createdVersion="7" refreshedVersion="7" minRefreshableVersion="3" recordCount="34" xr:uid="{219D86FD-94D2-44F0-81F9-72B7B7605B04}">
  <cacheSource type="worksheet">
    <worksheetSource name="Таблица4"/>
  </cacheSource>
  <cacheFields count="7">
    <cacheField name="Наименование товара" numFmtId="0">
      <sharedItems count="8">
        <s v="Баунти"/>
        <s v="Виспа"/>
        <s v="Пикник"/>
        <s v="Сникерс"/>
        <s v="Твикс"/>
        <s v="Марс"/>
        <s v="Стратос"/>
        <s v="Луна"/>
      </sharedItems>
    </cacheField>
    <cacheField name="Объем партии, т" numFmtId="0">
      <sharedItems containsSemiMixedTypes="0" containsString="0" containsNumber="1" containsInteger="1" minValue="25" maxValue="76"/>
    </cacheField>
    <cacheField name="Затраты" numFmtId="164">
      <sharedItems containsSemiMixedTypes="0" containsString="0" containsNumber="1" containsInteger="1" minValue="135575" maxValue="601392"/>
    </cacheField>
    <cacheField name="Выручка" numFmtId="164">
      <sharedItems containsSemiMixedTypes="0" containsString="0" containsNumber="1" minValue="160093.10999999999" maxValue="704437.93567999988"/>
    </cacheField>
    <cacheField name="Прибыль" numFmtId="164">
      <sharedItems containsSemiMixedTypes="0" containsString="0" containsNumber="1" minValue="24518.11" maxValue="103045.93567999988"/>
    </cacheField>
    <cacheField name="Рентабельность" numFmtId="9">
      <sharedItems containsSemiMixedTypes="0" containsString="0" containsNumber="1" minValue="0.10986968873047435" maxValue="0.15704428939694084"/>
    </cacheField>
    <cacheField name="Средний прибыль на 1 тонну" numFmtId="164">
      <sharedItems containsSemiMixedTypes="0" containsString="0" containsNumber="1" minValue="664.57637500000067" maxValue="1537.9990399999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79.751649999998" createdVersion="7" refreshedVersion="7" minRefreshableVersion="3" recordCount="182" xr:uid="{71734A02-6A20-4832-991B-41AF51F54233}">
  <cacheSource type="consolidation">
    <consolidation autoPage="0">
      <pages count="1">
        <page count="4">
          <pageItem name="1 кв"/>
          <pageItem name="2 кв"/>
          <pageItem name="3 кв"/>
          <pageItem name="4 кв"/>
        </page>
      </pages>
      <rangeSets count="4">
        <rangeSet i1="0" ref="B2:D21" sheet="1 кв"/>
        <rangeSet i1="1" ref="B2:E17" sheet="2 кв"/>
        <rangeSet i1="2" ref="B2:C29" sheet="3 кв"/>
        <rangeSet i1="3" ref="B2:E26" sheet="4 кв."/>
      </rangeSets>
    </consolidation>
  </cacheSource>
  <cacheFields count="4">
    <cacheField name="Строка" numFmtId="0">
      <sharedItems count="32">
        <s v="Абаев А.П."/>
        <s v="Акбаев И.А."/>
        <s v="Белова М.В."/>
        <s v="Борисов И.В."/>
        <s v="Васильев С.Е."/>
        <s v="Воронова Д.С."/>
        <s v="Глазков О.В."/>
        <s v="Деева О.О."/>
        <s v="Дроздова П.К."/>
        <s v="Евстигнеев А.П."/>
        <s v="Иванов П.Л."/>
        <s v="Кралев П.И."/>
        <s v="Николаев И.П."/>
        <s v="Потапов Н.Н."/>
        <s v="Прохоров Е.Н."/>
        <s v="Сергеев А.Н."/>
        <s v="Ярославцев М.И."/>
        <s v="Александров И.Н."/>
        <s v="Бабкина О.Л."/>
        <s v="Кротов А.П."/>
        <s v="Кротов С.Б."/>
        <s v="Крылова А.С."/>
        <s v="Лыков П.С."/>
        <s v="Новиков П.Н."/>
        <s v="Носов Ю.И."/>
        <s v="Розов И.Ю."/>
        <s v="Смирнов М.К."/>
        <s v="Тихов И.А."/>
        <s v="Фролова А.М."/>
        <s v="Чистова Д.В."/>
        <s v="Яковлев Л.С."/>
        <s v="Ясенева И.П."/>
      </sharedItems>
    </cacheField>
    <cacheField name="Столбец" numFmtId="0">
      <sharedItems count="4">
        <s v="посуда"/>
        <s v="бытовая химия"/>
        <s v="электроприборы"/>
        <s v="инструмент"/>
      </sharedItems>
    </cacheField>
    <cacheField name="Значение" numFmtId="0">
      <sharedItems containsString="0" containsBlank="1" containsNumber="1" containsInteger="1" minValue="100" maxValue="9900"/>
    </cacheField>
    <cacheField name="Страница1" numFmtId="0">
      <sharedItems count="4">
        <s v="1 кв"/>
        <s v="2 кв"/>
        <s v="3 кв"/>
        <s v="4 кв"/>
      </sharedItems>
    </cacheField>
  </cacheFields>
  <extLst>
    <ext xmlns:x14="http://schemas.microsoft.com/office/spreadsheetml/2009/9/main" uri="{725AE2AE-9491-48be-B2B4-4EB974FC3084}">
      <x14:pivotCacheDefinition pivotCacheId="1845235165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79.823350115737" createdVersion="7" refreshedVersion="7" minRefreshableVersion="3" recordCount="51" xr:uid="{16B9E785-1DFF-4C84-8277-22BD0E1D0AAE}">
  <cacheSource type="worksheet">
    <worksheetSource name="Таблица8"/>
  </cacheSource>
  <cacheFields count="8">
    <cacheField name="Продавец" numFmtId="0">
      <sharedItems count="6">
        <s v="Media Markt"/>
        <s v="Mediox"/>
        <s v="Samsung"/>
        <s v="Аристос Ритейл"/>
        <s v="Canon"/>
        <s v="Sony"/>
      </sharedItems>
    </cacheField>
    <cacheField name="Товар" numFmtId="0">
      <sharedItems/>
    </cacheField>
    <cacheField name="Страна" numFmtId="0">
      <sharedItems/>
    </cacheField>
    <cacheField name="Кол-во" numFmtId="0">
      <sharedItems containsSemiMixedTypes="0" containsString="0" containsNumber="1" containsInteger="1" minValue="65" maxValue="937"/>
    </cacheField>
    <cacheField name="Цена" numFmtId="0">
      <sharedItems containsSemiMixedTypes="0" containsString="0" containsNumber="1" containsInteger="1" minValue="227" maxValue="54900"/>
    </cacheField>
    <cacheField name="Дата" numFmtId="14">
      <sharedItems containsSemiMixedTypes="0" containsNonDate="0" containsDate="1" containsString="0" minDate="2019-04-02T00:00:00" maxDate="2020-04-24T00:00:00"/>
    </cacheField>
    <cacheField name="Стоимость" numFmtId="168">
      <sharedItems containsSemiMixedTypes="0" containsString="0" containsNumber="1" containsInteger="1" minValue="66738" maxValue="31622400"/>
    </cacheField>
    <cacheField name="Доля продаж" numFmtId="0" formula="Стоимость / 258546669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79.844426041665" createdVersion="7" refreshedVersion="7" minRefreshableVersion="3" recordCount="302" xr:uid="{B1630B39-2743-4458-B747-72BC19A35F90}">
  <cacheSource type="worksheet">
    <worksheetSource name="Таблица9"/>
  </cacheSource>
  <cacheFields count="5">
    <cacheField name="Дата" numFmtId="14">
      <sharedItems containsSemiMixedTypes="0" containsNonDate="0" containsDate="1" containsString="0" minDate="2019-02-15T00:00:00" maxDate="2023-11-16T00:00:00" count="50">
        <d v="2020-01-29T00:00:00"/>
        <d v="2021-05-08T00:00:00"/>
        <d v="2019-04-23T00:00:00"/>
        <d v="2020-07-07T00:00:00"/>
        <d v="2021-01-10T00:00:00"/>
        <d v="2021-05-10T00:00:00"/>
        <d v="2022-01-01T00:00:00"/>
        <d v="2021-04-13T00:00:00"/>
        <d v="2023-10-28T00:00:00"/>
        <d v="2021-03-17T00:00:00"/>
        <d v="2019-04-22T00:00:00"/>
        <d v="2021-02-15T00:00:00"/>
        <d v="2020-02-02T00:00:00"/>
        <d v="2021-04-02T00:00:00"/>
        <d v="2021-12-30T00:00:00"/>
        <d v="2022-02-08T00:00:00"/>
        <d v="2021-11-11T00:00:00"/>
        <d v="2022-03-22T00:00:00"/>
        <d v="2022-06-01T00:00:00"/>
        <d v="2021-05-09T00:00:00"/>
        <d v="2019-04-24T00:00:00"/>
        <d v="2020-12-03T00:00:00"/>
        <d v="2022-04-12T00:00:00"/>
        <d v="2023-07-07T00:00:00"/>
        <d v="2021-03-18T00:00:00"/>
        <d v="2021-09-15T00:00:00"/>
        <d v="2022-03-13T00:00:00"/>
        <d v="2019-02-15T00:00:00"/>
        <d v="2020-09-22T00:00:00"/>
        <d v="2023-05-13T00:00:00"/>
        <d v="2021-03-13T00:00:00"/>
        <d v="2020-10-26T00:00:00"/>
        <d v="2022-05-20T00:00:00"/>
        <d v="2023-11-15T00:00:00"/>
        <d v="2020-08-11T00:00:00"/>
        <d v="2021-05-12T00:00:00"/>
        <d v="2021-09-22T00:00:00"/>
        <d v="2020-04-19T00:00:00"/>
        <d v="2020-03-03T00:00:00"/>
        <d v="2023-03-19T00:00:00"/>
        <d v="2021-03-15T00:00:00"/>
        <d v="2022-04-24T00:00:00"/>
        <d v="2020-11-14T00:00:00"/>
        <d v="2021-09-02T00:00:00"/>
        <d v="2020-05-08T00:00:00"/>
        <d v="2021-12-25T00:00:00"/>
        <d v="2021-12-31T00:00:00"/>
        <d v="2022-06-20T00:00:00"/>
        <d v="2023-06-04T00:00:00"/>
        <d v="2023-02-22T00:00:00"/>
      </sharedItems>
      <fieldGroup base="0">
        <rangePr groupBy="years" startDate="2019-02-15T00:00:00" endDate="2023-11-16T00:00:00"/>
        <groupItems count="7">
          <s v="&lt;2/15/2019"/>
          <s v="2019"/>
          <s v="2020"/>
          <s v="2021"/>
          <s v="2022"/>
          <s v="2023"/>
          <s v="&gt;11/16/2023"/>
        </groupItems>
      </fieldGroup>
    </cacheField>
    <cacheField name="Наименование" numFmtId="0">
      <sharedItems count="8">
        <s v="Сканер"/>
        <s v="Клавиатура"/>
        <s v="Принтер"/>
        <s v="Мышь"/>
        <s v="Копировальный аппарат"/>
        <s v="NoteBook"/>
        <s v="Монитор"/>
        <s v="Факс-модем"/>
      </sharedItems>
    </cacheField>
    <cacheField name="Количество" numFmtId="0">
      <sharedItems containsSemiMixedTypes="0" containsString="0" containsNumber="1" containsInteger="1" minValue="1" maxValue="20"/>
    </cacheField>
    <cacheField name="Сумма, у.е." numFmtId="0">
      <sharedItems containsSemiMixedTypes="0" containsString="0" containsNumber="1" containsInteger="1" minValue="150" maxValue="900000"/>
    </cacheField>
    <cacheField name="Клиент" numFmtId="0">
      <sharedItems count="24">
        <s v="АО &quot;Нимал&quot;"/>
        <s v="АО &quot;Фаворит&quot;"/>
        <s v="ЗАО &quot;Парусник&quot;"/>
        <s v="ЗАО &quot;Первый&quot;"/>
        <s v="компания &quot;Беглец&quot;"/>
        <s v="компания &quot;Молодец&quot;"/>
        <s v="Лицей &quot;XXI век&quot;"/>
        <s v="Лицей &quot;Поколение&quot;"/>
        <s v="ООО &quot;Ларена&quot;"/>
        <s v="ООО &quot;Рапсодия&quot;"/>
        <s v="фирма &quot;Нирвана&quot;"/>
        <s v="фирма &quot;РусКомБат&quot;"/>
        <s v="АО &quot;Атом&quot;"/>
        <s v="АО &quot;Баловень&quot;"/>
        <s v="ЗАО &quot;Медок&quot;"/>
        <s v="ЗАО &quot;Ночь&quot;"/>
        <s v="компания &quot;Легенда&quot;"/>
        <s v="компания &quot;Мой страх&quot;"/>
        <s v="Лицей &quot;Бернард&quot;"/>
        <s v="Лицей &quot;Перспектива&quot;"/>
        <s v="ООО &quot;Сладкий сон&quot;"/>
        <s v="ООО &quot;Красота&quot;"/>
        <s v="фирма &quot;Формула сна&quot;"/>
        <s v="фирма &quot;Гавань&quot;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79.850313078707" createdVersion="7" refreshedVersion="7" minRefreshableVersion="3" recordCount="50" xr:uid="{EBA22EF0-BA7C-4799-8D31-9D19D6908235}">
  <cacheSource type="worksheet">
    <worksheetSource name="Таблица10"/>
  </cacheSource>
  <cacheFields count="15">
    <cacheField name="Фамилия" numFmtId="0">
      <sharedItems/>
    </cacheField>
    <cacheField name="Имя" numFmtId="0">
      <sharedItems/>
    </cacheField>
    <cacheField name="Отчество" numFmtId="0">
      <sharedItems/>
    </cacheField>
    <cacheField name="Пол" numFmtId="0">
      <sharedItems/>
    </cacheField>
    <cacheField name="Должность" numFmtId="0">
      <sharedItems count="11">
        <s v="Менеджер"/>
        <s v="Экономист"/>
        <s v="Оператор"/>
        <s v="Начальник отдела"/>
        <s v="Кассир"/>
        <s v="Бухгалтер"/>
        <s v="Секретарь"/>
        <s v="Юрист"/>
        <s v="Зам. нач. отдела"/>
        <s v="Водитель-экспедитор"/>
        <s v="Директор"/>
      </sharedItems>
    </cacheField>
    <cacheField name="Табельный номер" numFmtId="0">
      <sharedItems containsSemiMixedTypes="0" containsString="0" containsNumber="1" containsInteger="1" minValue="21132201" maxValue="21132250"/>
    </cacheField>
    <cacheField name="Отдел" numFmtId="0">
      <sharedItems count="7">
        <s v="Отдел закупок"/>
        <s v="Отдел продаж"/>
        <s v="Планово-экономический"/>
        <s v="Бухгалтерия"/>
        <s v="Юридический"/>
        <s v="Логистический"/>
        <s v="Администрация"/>
      </sharedItems>
    </cacheField>
    <cacheField name="Дата рождения" numFmtId="14">
      <sharedItems containsSemiMixedTypes="0" containsNonDate="0" containsDate="1" containsString="0" minDate="1958-10-14T00:00:00" maxDate="1990-11-22T00:00:00"/>
    </cacheField>
    <cacheField name="Дата найма" numFmtId="14">
      <sharedItems containsSemiMixedTypes="0" containsNonDate="0" containsDate="1" containsString="0" minDate="1982-09-21T00:00:00" maxDate="2012-05-31T00:00:00"/>
    </cacheField>
    <cacheField name="Возраст (лет)" numFmtId="1">
      <sharedItems containsSemiMixedTypes="0" containsString="0" containsNumber="1" containsInteger="1" minValue="23" maxValue="55"/>
    </cacheField>
    <cacheField name="Стаж" numFmtId="1">
      <sharedItems containsSemiMixedTypes="0" containsString="0" containsNumber="1" containsInteger="1" minValue="1" maxValue="31"/>
    </cacheField>
    <cacheField name="Кол-во детей" numFmtId="1">
      <sharedItems containsSemiMixedTypes="0" containsString="0" containsNumber="1" containsInteger="1" minValue="0" maxValue="4"/>
    </cacheField>
    <cacheField name="Образование" numFmtId="0">
      <sharedItems count="3">
        <s v="среднее спец."/>
        <s v="высшее"/>
        <s v="среднее"/>
      </sharedItems>
    </cacheField>
    <cacheField name="Телефон" numFmtId="169">
      <sharedItems containsSemiMixedTypes="0" containsString="0" containsNumber="1" containsInteger="1" minValue="998901234567" maxValue="998971234567"/>
    </cacheField>
    <cacheField name="Оклад" numFmtId="170">
      <sharedItems containsSemiMixedTypes="0" containsString="0" containsNumber="1" containsInteger="1" minValue="1422500" maxValue="7210000"/>
    </cacheField>
  </cacheFields>
  <extLst>
    <ext xmlns:x14="http://schemas.microsoft.com/office/spreadsheetml/2009/9/main" uri="{725AE2AE-9491-48be-B2B4-4EB974FC3084}">
      <x14:pivotCacheDefinition pivotCacheId="334118514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" refreshedDate="45380.031262037039" createdVersion="7" refreshedVersion="7" minRefreshableVersion="3" recordCount="45" xr:uid="{C3EFC73A-7C97-4EFD-932F-D912B245D6D7}">
  <cacheSource type="consolidation">
    <consolidation autoPage="0">
      <pages count="1">
        <page count="3">
          <pageItem name="март"/>
          <pageItem name="февраль"/>
          <pageItem name="январь"/>
        </page>
      </pages>
      <rangeSets count="3">
        <rangeSet i1="0" ref="A2:D7" sheet="март"/>
        <rangeSet i1="1" ref="A2:D7" sheet="февраль"/>
        <rangeSet i1="2" ref="A2:D7" sheet="январь"/>
      </rangeSets>
    </consolidation>
  </cacheSource>
  <cacheFields count="4">
    <cacheField name="Строка" numFmtId="0">
      <sharedItems count="5">
        <s v="Витамины"/>
        <s v="Антигистаминные"/>
        <s v="Онкопротекторы"/>
        <s v="Кардио"/>
        <s v="Нейролептики"/>
      </sharedItems>
    </cacheField>
    <cacheField name="Столбец" numFmtId="0">
      <sharedItems count="3">
        <s v="Ташкент"/>
        <s v="Бухара"/>
        <s v="Самарканд"/>
      </sharedItems>
    </cacheField>
    <cacheField name="Значение" numFmtId="0">
      <sharedItems containsSemiMixedTypes="0" containsString="0" containsNumber="1" containsInteger="1" minValue="572" maxValue="98707"/>
    </cacheField>
    <cacheField name="Страница1" numFmtId="0">
      <sharedItems count="3">
        <s v="март"/>
        <s v="февраль"/>
        <s v="январь"/>
      </sharedItems>
    </cacheField>
  </cacheFields>
  <extLst>
    <ext xmlns:x14="http://schemas.microsoft.com/office/spreadsheetml/2009/9/main" uri="{725AE2AE-9491-48be-B2B4-4EB974FC3084}">
      <x14:pivotCacheDefinition pivotCacheId="690830575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Пользователь" refreshedDate="45380.049957986113" backgroundQuery="1" createdVersion="7" refreshedVersion="7" minRefreshableVersion="3" recordCount="0" supportSubquery="1" supportAdvancedDrill="1" xr:uid="{EB2CAD0C-9161-4DDB-859A-55355B9D2B43}">
  <cacheSource type="external" connectionId="1"/>
  <cacheFields count="5">
    <cacheField name="[Таблица6].[Наименование].[Наименование]" caption="Наименование" numFmtId="0" hierarchy="7" level="1">
      <sharedItems count="6">
        <s v="Гамма"/>
        <s v="Дельта"/>
        <s v="Омега"/>
        <s v="Сигма"/>
        <s v="Альфа"/>
        <s v="Бетта"/>
      </sharedItems>
    </cacheField>
    <cacheField name="[Таблица7].[Наименование].[Наименование]" caption="Наименование" numFmtId="0" hierarchy="11" level="1">
      <sharedItems count="6">
        <s v="Апельсины"/>
        <s v="Бананы"/>
        <s v="Виноград"/>
        <s v="Груши"/>
        <s v="Мандарины"/>
        <s v="Яблоки"/>
      </sharedItems>
    </cacheField>
    <cacheField name="[Таблица5].[Дата].[Дата]" caption="Дата" numFmtId="0" level="1">
      <sharedItems containsSemiMixedTypes="0" containsNonDate="0" containsDate="1" containsString="0" minDate="2024-02-02T00:00:00" maxDate="2024-02-16T00:00:00" count="14"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</sharedItems>
    </cacheField>
    <cacheField name="[Measures].[Сумма по столбцу Сумма]" caption="Сумма по столбцу Сумма" numFmtId="0" hierarchy="20" level="32767"/>
    <cacheField name="[Таблица5].[Дата (Месяц)].[Дата (Месяц)]" caption="Дата (Месяц)" numFmtId="0" hierarchy="6" level="1">
      <sharedItems count="2">
        <s v="Jan"/>
        <s v="Feb"/>
      </sharedItems>
    </cacheField>
  </cacheFields>
  <cacheHierarchies count="21">
    <cacheHierarchy uniqueName="[Таблица5].[Дата]" caption="Дата" attribute="1" time="1" defaultMemberUniqueName="[Таблица5].[Дата].[All]" allUniqueName="[Таблица5].[Дата].[All]" dimensionUniqueName="[Таблица5]" displayFolder="" count="2" memberValueDatatype="7" unbalanced="0">
      <fieldsUsage count="2">
        <fieldUsage x="-1"/>
        <fieldUsage x="2"/>
      </fieldsUsage>
    </cacheHierarchy>
    <cacheHierarchy uniqueName="[Таблица5].[Код заказчика]" caption="Код заказчика" attribute="1" defaultMemberUniqueName="[Таблица5].[Код заказчика].[All]" allUniqueName="[Таблица5].[Код заказчика].[All]" dimensionUniqueName="[Таблица5]" displayFolder="" count="0" memberValueDatatype="20" unbalanced="0"/>
    <cacheHierarchy uniqueName="[Таблица5].[Артикул]" caption="Артикул" attribute="1" defaultMemberUniqueName="[Таблица5].[Артикул].[All]" allUniqueName="[Таблица5].[Артикул].[All]" dimensionUniqueName="[Таблица5]" displayFolder="" count="0" memberValueDatatype="20" unbalanced="0"/>
    <cacheHierarchy uniqueName="[Таблица5].[Цена, тыс сум]" caption="Цена, тыс сум" attribute="1" defaultMemberUniqueName="[Таблица5].[Цена, тыс сум].[All]" allUniqueName="[Таблица5].[Цена, тыс сум].[All]" dimensionUniqueName="[Таблица5]" displayFolder="" count="0" memberValueDatatype="20" unbalanced="0"/>
    <cacheHierarchy uniqueName="[Таблица5].[Количество]" caption="Количество" attribute="1" defaultMemberUniqueName="[Таблица5].[Количество].[All]" allUniqueName="[Таблица5].[Количество].[All]" dimensionUniqueName="[Таблица5]" displayFolder="" count="0" memberValueDatatype="20" unbalanced="0"/>
    <cacheHierarchy uniqueName="[Таблица5].[Сумма]" caption="Сумма" attribute="1" defaultMemberUniqueName="[Таблица5].[Сумма].[All]" allUniqueName="[Таблица5].[Сумма].[All]" dimensionUniqueName="[Таблица5]" displayFolder="" count="0" memberValueDatatype="20" unbalanced="0"/>
    <cacheHierarchy uniqueName="[Таблица5].[Дата (Месяц)]" caption="Дата (Месяц)" attribute="1" defaultMemberUniqueName="[Таблица5].[Дата (Месяц)].[All]" allUniqueName="[Таблица5].[Дата (Месяц)].[All]" dimensionUniqueName="[Таблица5]" displayFolder="" count="2" memberValueDatatype="130" unbalanced="0">
      <fieldsUsage count="2">
        <fieldUsage x="-1"/>
        <fieldUsage x="4"/>
      </fieldsUsage>
    </cacheHierarchy>
    <cacheHierarchy uniqueName="[Таблица6].[Наименование]" caption="Наименование" attribute="1" defaultMemberUniqueName="[Таблица6].[Наименование].[All]" allUniqueName="[Таблица6].[Наименование].[All]" dimensionUniqueName="[Таблица6]" displayFolder="" count="2" memberValueDatatype="130" unbalanced="0">
      <fieldsUsage count="2">
        <fieldUsage x="-1"/>
        <fieldUsage x="0"/>
      </fieldsUsage>
    </cacheHierarchy>
    <cacheHierarchy uniqueName="[Таблица6].[Код]" caption="Код" attribute="1" defaultMemberUniqueName="[Таблица6].[Код].[All]" allUniqueName="[Таблица6].[Код].[All]" dimensionUniqueName="[Таблица6]" displayFolder="" count="0" memberValueDatatype="20" unbalanced="0"/>
    <cacheHierarchy uniqueName="[Таблица6].[Город]" caption="Город" attribute="1" defaultMemberUniqueName="[Таблица6].[Город].[All]" allUniqueName="[Таблица6].[Город].[All]" dimensionUniqueName="[Таблица6]" displayFolder="" count="0" memberValueDatatype="130" unbalanced="0"/>
    <cacheHierarchy uniqueName="[Таблица7].[Артикул]" caption="Артикул" attribute="1" defaultMemberUniqueName="[Таблица7].[Артикул].[All]" allUniqueName="[Таблица7].[Артикул].[All]" dimensionUniqueName="[Таблица7]" displayFolder="" count="0" memberValueDatatype="20" unbalanced="0"/>
    <cacheHierarchy uniqueName="[Таблица7].[Наименование]" caption="Наименование" attribute="1" defaultMemberUniqueName="[Таблица7].[Наименование].[All]" allUniqueName="[Таблица7].[Наименование].[All]" dimensionUniqueName="[Таблица7]" displayFolder="" count="2" memberValueDatatype="130" unbalanced="0">
      <fieldsUsage count="2">
        <fieldUsage x="-1"/>
        <fieldUsage x="1"/>
      </fieldsUsage>
    </cacheHierarchy>
    <cacheHierarchy uniqueName="[Таблица7].[Цена]" caption="Цена" attribute="1" defaultMemberUniqueName="[Таблица7].[Цена].[All]" allUniqueName="[Таблица7].[Цена].[All]" dimensionUniqueName="[Таблица7]" displayFolder="" count="0" memberValueDatatype="20" unbalanced="0"/>
    <cacheHierarchy uniqueName="[Таблица5].[Дата (Индекс месяца)]" caption="Дата (Индекс месяца)" attribute="1" defaultMemberUniqueName="[Таблица5].[Дата (Индекс месяца)].[All]" allUniqueName="[Таблица5].[Дата (Индекс месяца)].[All]" dimensionUniqueName="[Таблица5]" displayFolder="" count="0" memberValueDatatype="20" unbalanced="0" hidden="1"/>
    <cacheHierarchy uniqueName="[Measures].[__XL_Count Таблица7]" caption="__XL_Count Таблица7" measure="1" displayFolder="" measureGroup="Таблица7" count="0" hidden="1"/>
    <cacheHierarchy uniqueName="[Measures].[__XL_Count Таблица5]" caption="__XL_Count Таблица5" measure="1" displayFolder="" measureGroup="Таблица5" count="0" hidden="1"/>
    <cacheHierarchy uniqueName="[Measures].[__XL_Count Таблица6]" caption="__XL_Count Таблица6" measure="1" displayFolder="" measureGroup="Таблица6" count="0" hidden="1"/>
    <cacheHierarchy uniqueName="[Measures].[__No measures defined]" caption="__No measures defined" measure="1" displayFolder="" count="0" hidden="1"/>
    <cacheHierarchy uniqueName="[Measures].[Число элементов в столбце Дата]" caption="Число элементов в столбце Дата" measure="1" displayFolder="" measureGroup="Таблица5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Число элементов в столбце Наименование]" caption="Число элементов в столбце Наименование" measure="1" displayFolder="" measureGroup="Таблица7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Сумма по столбцу Сумма]" caption="Сумма по столбцу Сумма" measure="1" displayFolder="" measureGroup="Таблица5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measure="1" name="Measures" uniqueName="[Measures]" caption="Measures"/>
    <dimension name="Таблица5" uniqueName="[Таблица5]" caption="Таблица5"/>
    <dimension name="Таблица6" uniqueName="[Таблица6]" caption="Таблица6"/>
    <dimension name="Таблица7" uniqueName="[Таблица7]" caption="Таблица7"/>
  </dimensions>
  <measureGroups count="3">
    <measureGroup name="Таблица5" caption="Таблица5"/>
    <measureGroup name="Таблица6" caption="Таблица6"/>
    <measureGroup name="Таблица7" caption="Таблица7"/>
  </measureGroups>
  <maps count="5">
    <map measureGroup="0" dimension="1"/>
    <map measureGroup="0" dimension="2"/>
    <map measureGroup="0" dimension="3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Сергей"/>
    <s v="Николаевич"/>
    <s v="м"/>
    <x v="0"/>
    <n v="21132234"/>
    <x v="0"/>
    <d v="1985-03-02T00:00:00"/>
    <d v="2009-01-23T00:00:00"/>
    <n v="29"/>
    <n v="5"/>
    <n v="1"/>
    <x v="0"/>
    <n v="998971234567"/>
    <n v="2300000"/>
  </r>
  <r>
    <s v="Ольга"/>
    <s v="Сергеевна"/>
    <s v="ж"/>
    <x v="0"/>
    <n v="21132235"/>
    <x v="1"/>
    <d v="1984-05-11T00:00:00"/>
    <d v="2006-08-13T00:00:00"/>
    <n v="29"/>
    <n v="7"/>
    <n v="2"/>
    <x v="0"/>
    <n v="998971234567"/>
    <n v="3772500"/>
  </r>
  <r>
    <s v="Марина"/>
    <s v="Васильевна"/>
    <s v="ж"/>
    <x v="1"/>
    <n v="21132218"/>
    <x v="2"/>
    <d v="1979-07-31T00:00:00"/>
    <d v="2003-07-12T00:00:00"/>
    <n v="34"/>
    <n v="10"/>
    <n v="2"/>
    <x v="1"/>
    <n v="998971234567"/>
    <n v="3135000"/>
  </r>
  <r>
    <s v="Николай"/>
    <s v="Дмитриевич"/>
    <s v="м"/>
    <x v="2"/>
    <n v="21132221"/>
    <x v="1"/>
    <d v="1980-05-17T00:00:00"/>
    <d v="2003-04-08T00:00:00"/>
    <n v="33"/>
    <n v="10"/>
    <n v="1"/>
    <x v="2"/>
    <n v="998971234567"/>
    <n v="1885000"/>
  </r>
  <r>
    <s v="Глеб"/>
    <s v="Алексеевич"/>
    <s v="м"/>
    <x v="1"/>
    <n v="21132209"/>
    <x v="2"/>
    <d v="1970-05-22T00:00:00"/>
    <d v="1994-12-14T00:00:00"/>
    <n v="43"/>
    <n v="19"/>
    <n v="3"/>
    <x v="0"/>
    <n v="998971234567"/>
    <n v="2950000"/>
  </r>
  <r>
    <s v="Андрей"/>
    <s v="Захарович"/>
    <s v="м"/>
    <x v="3"/>
    <n v="21132207"/>
    <x v="2"/>
    <d v="1969-01-01T00:00:00"/>
    <d v="1995-04-11T00:00:00"/>
    <n v="45"/>
    <n v="18"/>
    <n v="2"/>
    <x v="1"/>
    <n v="998971234567"/>
    <n v="5430000"/>
  </r>
  <r>
    <s v="Владимир"/>
    <s v="Романович"/>
    <s v="м"/>
    <x v="3"/>
    <n v="21132210"/>
    <x v="0"/>
    <d v="1971-07-23T00:00:00"/>
    <d v="1997-01-29T00:00:00"/>
    <n v="42"/>
    <n v="17"/>
    <n v="4"/>
    <x v="1"/>
    <n v="998971234567"/>
    <n v="4797500"/>
  </r>
  <r>
    <s v="Инга"/>
    <s v="Владимировна"/>
    <s v="ж"/>
    <x v="4"/>
    <n v="21132236"/>
    <x v="3"/>
    <d v="1984-09-10T00:00:00"/>
    <d v="2007-07-17T00:00:00"/>
    <n v="29"/>
    <n v="6"/>
    <n v="2"/>
    <x v="2"/>
    <n v="998971234567"/>
    <n v="1772500"/>
  </r>
  <r>
    <s v="Евгений"/>
    <s v="Дмитриевич"/>
    <s v="м"/>
    <x v="3"/>
    <n v="21132203"/>
    <x v="3"/>
    <d v="1962-06-22T00:00:00"/>
    <d v="1983-11-13T00:00:00"/>
    <n v="51"/>
    <n v="30"/>
    <n v="2"/>
    <x v="1"/>
    <n v="998971234567"/>
    <n v="6210000"/>
  </r>
  <r>
    <s v="Юлия"/>
    <s v="Антоновна"/>
    <s v="ж"/>
    <x v="0"/>
    <n v="21132228"/>
    <x v="0"/>
    <d v="1982-11-03T00:00:00"/>
    <d v="2009-06-07T00:00:00"/>
    <n v="31"/>
    <n v="4"/>
    <n v="2"/>
    <x v="1"/>
    <n v="998971234567"/>
    <n v="3135000"/>
  </r>
  <r>
    <s v="Наталья"/>
    <s v="Алексеевна"/>
    <s v="ж"/>
    <x v="5"/>
    <n v="21132212"/>
    <x v="3"/>
    <d v="1974-04-07T00:00:00"/>
    <d v="2002-02-28T00:00:00"/>
    <n v="39"/>
    <n v="12"/>
    <n v="2"/>
    <x v="1"/>
    <n v="998971234567"/>
    <n v="3947500"/>
  </r>
  <r>
    <s v="Николай"/>
    <s v="Александрович"/>
    <s v="м"/>
    <x v="0"/>
    <n v="21132219"/>
    <x v="1"/>
    <d v="1979-04-22T00:00:00"/>
    <d v="2005-08-09T00:00:00"/>
    <n v="34"/>
    <n v="8"/>
    <n v="3"/>
    <x v="1"/>
    <n v="998901234567"/>
    <n v="2285000"/>
  </r>
  <r>
    <s v="Татьяна"/>
    <s v="Александровна"/>
    <s v="ж"/>
    <x v="6"/>
    <n v="21132229"/>
    <x v="2"/>
    <d v="1982-07-13T00:00:00"/>
    <d v="2005-06-24T00:00:00"/>
    <n v="31"/>
    <n v="8"/>
    <n v="3"/>
    <x v="2"/>
    <n v="998901234567"/>
    <n v="1422500"/>
  </r>
  <r>
    <s v="Сергей"/>
    <s v="Викторович"/>
    <s v="м"/>
    <x v="1"/>
    <n v="21132214"/>
    <x v="2"/>
    <d v="1979-02-06T00:00:00"/>
    <d v="2006-10-09T00:00:00"/>
    <n v="35"/>
    <n v="7"/>
    <n v="3"/>
    <x v="1"/>
    <n v="998901234567"/>
    <n v="3272500"/>
  </r>
  <r>
    <s v="Олег"/>
    <s v="Семенович"/>
    <s v="м"/>
    <x v="7"/>
    <n v="21132204"/>
    <x v="4"/>
    <d v="1965-09-09T00:00:00"/>
    <d v="1989-10-27T00:00:00"/>
    <n v="48"/>
    <n v="24"/>
    <n v="3"/>
    <x v="1"/>
    <n v="998901234567"/>
    <n v="3622500"/>
  </r>
  <r>
    <s v="Артур"/>
    <s v="Денисович"/>
    <s v="м"/>
    <x v="3"/>
    <n v="21132205"/>
    <x v="4"/>
    <d v="1967-09-18T00:00:00"/>
    <d v="1990-11-13T00:00:00"/>
    <n v="46"/>
    <n v="23"/>
    <n v="1"/>
    <x v="1"/>
    <n v="998901234567"/>
    <n v="4772500"/>
  </r>
  <r>
    <s v="Лидия"/>
    <s v="Ивановна"/>
    <s v="ж"/>
    <x v="6"/>
    <n v="21132230"/>
    <x v="1"/>
    <d v="1983-02-11T00:00:00"/>
    <d v="2006-01-19T00:00:00"/>
    <n v="31"/>
    <n v="8"/>
    <n v="2"/>
    <x v="2"/>
    <n v="998971234567"/>
    <n v="2447500"/>
  </r>
  <r>
    <s v="Андрей"/>
    <s v="Ростиславович"/>
    <s v="м"/>
    <x v="8"/>
    <n v="21132232"/>
    <x v="5"/>
    <d v="1984-03-02T00:00:00"/>
    <d v="2010-04-23T00:00:00"/>
    <n v="30"/>
    <n v="3"/>
    <n v="1"/>
    <x v="1"/>
    <n v="998971234567"/>
    <n v="4155000"/>
  </r>
  <r>
    <s v="Наталья"/>
    <s v="Дмитриевна"/>
    <s v="ж"/>
    <x v="6"/>
    <n v="21132247"/>
    <x v="3"/>
    <d v="1989-04-30T00:00:00"/>
    <d v="2010-03-21T00:00:00"/>
    <n v="24"/>
    <n v="3"/>
    <n v="1"/>
    <x v="1"/>
    <n v="998971234567"/>
    <n v="1885000"/>
  </r>
  <r>
    <s v="Артем"/>
    <s v="Алексеевич"/>
    <s v="м"/>
    <x v="2"/>
    <n v="21132238"/>
    <x v="3"/>
    <d v="1986-02-06T00:00:00"/>
    <d v="2007-10-10T00:00:00"/>
    <n v="28"/>
    <n v="6"/>
    <n v="0"/>
    <x v="2"/>
    <n v="998971234567"/>
    <n v="1480000"/>
  </r>
  <r>
    <s v="Николай"/>
    <s v="Михайлович"/>
    <s v="м"/>
    <x v="9"/>
    <n v="21132245"/>
    <x v="5"/>
    <d v="1987-04-03T00:00:00"/>
    <d v="2007-09-25T00:00:00"/>
    <n v="26"/>
    <n v="6"/>
    <n v="1"/>
    <x v="2"/>
    <n v="998971234567"/>
    <n v="2735000"/>
  </r>
  <r>
    <s v="Ольга"/>
    <s v="Андреевна"/>
    <s v="ж"/>
    <x v="0"/>
    <n v="21132233"/>
    <x v="1"/>
    <d v="1983-05-24T00:00:00"/>
    <d v="2008-11-30T00:00:00"/>
    <n v="30"/>
    <n v="5"/>
    <n v="1"/>
    <x v="1"/>
    <n v="998971234567"/>
    <n v="2797500"/>
  </r>
  <r>
    <s v="Алина"/>
    <s v="Кирилловна"/>
    <s v="ж"/>
    <x v="4"/>
    <n v="21132222"/>
    <x v="3"/>
    <d v="1980-04-03T00:00:00"/>
    <d v="2004-09-24T00:00:00"/>
    <n v="33"/>
    <n v="9"/>
    <n v="1"/>
    <x v="0"/>
    <n v="998971234567"/>
    <n v="1950000"/>
  </r>
  <r>
    <s v="Екатерина"/>
    <s v="Эмильевна"/>
    <s v="ж"/>
    <x v="2"/>
    <n v="21132248"/>
    <x v="0"/>
    <d v="1989-05-09T00:00:00"/>
    <d v="2008-08-27T00:00:00"/>
    <n v="24"/>
    <n v="5"/>
    <n v="0"/>
    <x v="0"/>
    <n v="998971234567"/>
    <n v="1635000"/>
  </r>
  <r>
    <s v="Петр"/>
    <s v="Петрович"/>
    <s v="м"/>
    <x v="9"/>
    <n v="21132239"/>
    <x v="5"/>
    <d v="1985-05-29T00:00:00"/>
    <d v="2008-07-09T00:00:00"/>
    <n v="28"/>
    <n v="5"/>
    <n v="1"/>
    <x v="0"/>
    <n v="998971234567"/>
    <n v="2710000"/>
  </r>
  <r>
    <s v="Валерия"/>
    <s v="Мироновна"/>
    <s v="ж"/>
    <x v="8"/>
    <n v="21132211"/>
    <x v="2"/>
    <d v="1973-09-11T00:00:00"/>
    <d v="1998-10-25T00:00:00"/>
    <n v="40"/>
    <n v="15"/>
    <n v="3"/>
    <x v="1"/>
    <n v="998971234567"/>
    <n v="4400000"/>
  </r>
  <r>
    <s v="Святослав"/>
    <s v="Антонович"/>
    <s v="м"/>
    <x v="8"/>
    <n v="21132223"/>
    <x v="0"/>
    <d v="1981-03-02T00:00:00"/>
    <d v="2006-03-23T00:00:00"/>
    <n v="33"/>
    <n v="7"/>
    <n v="3"/>
    <x v="1"/>
    <n v="998971234567"/>
    <n v="4235000"/>
  </r>
  <r>
    <s v="Татьяна"/>
    <s v="Андреевна"/>
    <s v="ж"/>
    <x v="2"/>
    <n v="21132226"/>
    <x v="1"/>
    <d v="1981-11-07T00:00:00"/>
    <d v="2005-12-13T00:00:00"/>
    <n v="32"/>
    <n v="8"/>
    <n v="0"/>
    <x v="0"/>
    <n v="998971234567"/>
    <n v="1622500"/>
  </r>
  <r>
    <s v="Владимир"/>
    <s v="Евгеньевич"/>
    <s v="м"/>
    <x v="10"/>
    <n v="21132206"/>
    <x v="6"/>
    <d v="1968-01-15T00:00:00"/>
    <d v="1994-09-01T00:00:00"/>
    <n v="46"/>
    <n v="19"/>
    <n v="3"/>
    <x v="1"/>
    <n v="998971234567"/>
    <n v="7210000"/>
  </r>
  <r>
    <s v="Анастасия"/>
    <s v="Макаровна"/>
    <s v="ж"/>
    <x v="6"/>
    <n v="21132242"/>
    <x v="0"/>
    <d v="1986-09-04T00:00:00"/>
    <d v="2010-12-01T00:00:00"/>
    <n v="27"/>
    <n v="3"/>
    <n v="0"/>
    <x v="0"/>
    <n v="998971234567"/>
    <n v="1780000"/>
  </r>
  <r>
    <s v="Дарья"/>
    <s v="Максимовна"/>
    <s v="ж"/>
    <x v="3"/>
    <n v="21132202"/>
    <x v="1"/>
    <d v="1960-01-04T00:00:00"/>
    <d v="1986-07-29T00:00:00"/>
    <n v="54"/>
    <n v="27"/>
    <n v="3"/>
    <x v="1"/>
    <n v="998971234567"/>
    <n v="5772500"/>
  </r>
  <r>
    <s v="Лариса"/>
    <s v="Юлиановна"/>
    <s v="ж"/>
    <x v="0"/>
    <n v="21132237"/>
    <x v="1"/>
    <d v="1984-08-01T00:00:00"/>
    <d v="2008-06-28T00:00:00"/>
    <n v="29"/>
    <n v="5"/>
    <n v="1"/>
    <x v="1"/>
    <n v="998971234567"/>
    <n v="3297500"/>
  </r>
  <r>
    <s v="Александра"/>
    <s v="Евгеньевна"/>
    <s v="ж"/>
    <x v="7"/>
    <n v="21132215"/>
    <x v="4"/>
    <d v="1978-09-09T00:00:00"/>
    <d v="2004-10-27T00:00:00"/>
    <n v="35"/>
    <n v="9"/>
    <n v="4"/>
    <x v="1"/>
    <n v="998971234567"/>
    <n v="3435000"/>
  </r>
  <r>
    <s v="Сергей"/>
    <s v="Максимович"/>
    <s v="м"/>
    <x v="3"/>
    <n v="21132201"/>
    <x v="5"/>
    <d v="1958-10-14T00:00:00"/>
    <d v="1982-09-21T00:00:00"/>
    <n v="55"/>
    <n v="31"/>
    <n v="2"/>
    <x v="1"/>
    <n v="998971234567"/>
    <n v="4295000"/>
  </r>
  <r>
    <s v="Кирилл"/>
    <s v="Евгеньевич"/>
    <s v="м"/>
    <x v="0"/>
    <n v="21132243"/>
    <x v="0"/>
    <d v="1986-09-23T00:00:00"/>
    <d v="2011-12-06T00:00:00"/>
    <n v="27"/>
    <n v="2"/>
    <n v="0"/>
    <x v="1"/>
    <n v="998971234567"/>
    <n v="3710000"/>
  </r>
  <r>
    <s v="Жанна"/>
    <s v="Александровна"/>
    <s v="ж"/>
    <x v="0"/>
    <n v="21132249"/>
    <x v="0"/>
    <d v="1990-11-21T00:00:00"/>
    <d v="2012-05-30T00:00:00"/>
    <n v="23"/>
    <n v="1"/>
    <n v="0"/>
    <x v="0"/>
    <n v="998971234567"/>
    <n v="1922500"/>
  </r>
  <r>
    <s v="Дмитрий"/>
    <s v="Игоревич"/>
    <s v="м"/>
    <x v="0"/>
    <n v="21132227"/>
    <x v="1"/>
    <d v="1982-02-08T00:00:00"/>
    <d v="2008-09-25T00:00:00"/>
    <n v="32"/>
    <n v="5"/>
    <n v="2"/>
    <x v="1"/>
    <n v="998971234567"/>
    <n v="3285000"/>
  </r>
  <r>
    <s v="Анна"/>
    <s v="Евгеньевна"/>
    <s v="ж"/>
    <x v="5"/>
    <n v="21132250"/>
    <x v="3"/>
    <d v="1990-10-15T00:00:00"/>
    <d v="2012-02-11T00:00:00"/>
    <n v="23"/>
    <n v="2"/>
    <n v="1"/>
    <x v="0"/>
    <n v="998971234567"/>
    <n v="3480000"/>
  </r>
  <r>
    <s v="Михаил"/>
    <s v="Петрович"/>
    <s v="м"/>
    <x v="2"/>
    <n v="21132246"/>
    <x v="1"/>
    <d v="1987-11-07T00:00:00"/>
    <d v="2010-01-13T00:00:00"/>
    <n v="26"/>
    <n v="4"/>
    <n v="0"/>
    <x v="0"/>
    <n v="998971234567"/>
    <n v="1930000"/>
  </r>
  <r>
    <s v="Виктор"/>
    <s v="Алексеевич"/>
    <s v="м"/>
    <x v="0"/>
    <n v="21132231"/>
    <x v="1"/>
    <d v="1982-08-02T00:00:00"/>
    <d v="2007-06-29T00:00:00"/>
    <n v="31"/>
    <n v="6"/>
    <n v="2"/>
    <x v="0"/>
    <n v="998971234567"/>
    <n v="3280000"/>
  </r>
  <r>
    <s v="Александр"/>
    <s v="Алексеевич"/>
    <s v="м"/>
    <x v="9"/>
    <n v="21132240"/>
    <x v="5"/>
    <d v="1985-09-11T00:00:00"/>
    <d v="2005-12-05T00:00:00"/>
    <n v="28"/>
    <n v="8"/>
    <n v="0"/>
    <x v="2"/>
    <n v="998971234567"/>
    <n v="2272500"/>
  </r>
  <r>
    <s v="Михаил"/>
    <s v="Романович"/>
    <s v="м"/>
    <x v="0"/>
    <n v="21132216"/>
    <x v="1"/>
    <d v="1978-09-11T00:00:00"/>
    <d v="2003-10-14T00:00:00"/>
    <n v="35"/>
    <n v="10"/>
    <n v="2"/>
    <x v="1"/>
    <n v="998971234567"/>
    <n v="3225000"/>
  </r>
  <r>
    <s v="Михаил"/>
    <s v="Антонович"/>
    <s v="м"/>
    <x v="0"/>
    <n v="21132224"/>
    <x v="1"/>
    <d v="1980-09-10T00:00:00"/>
    <d v="2005-10-14T00:00:00"/>
    <n v="33"/>
    <n v="8"/>
    <n v="2"/>
    <x v="0"/>
    <n v="998971234567"/>
    <n v="2772500"/>
  </r>
  <r>
    <s v="Любовь"/>
    <s v="Сергеевна"/>
    <s v="ж"/>
    <x v="6"/>
    <n v="21132241"/>
    <x v="6"/>
    <d v="1985-05-01T00:00:00"/>
    <d v="2009-06-29T00:00:00"/>
    <n v="28"/>
    <n v="4"/>
    <n v="1"/>
    <x v="1"/>
    <n v="998971234567"/>
    <n v="1780000"/>
  </r>
  <r>
    <s v="Сергей"/>
    <s v="Витальевич"/>
    <s v="м"/>
    <x v="5"/>
    <n v="21132225"/>
    <x v="3"/>
    <d v="1980-12-14T00:00:00"/>
    <d v="2003-04-22T00:00:00"/>
    <n v="33"/>
    <n v="10"/>
    <n v="1"/>
    <x v="0"/>
    <n v="998971234567"/>
    <n v="3272500"/>
  </r>
  <r>
    <s v="Тимофей"/>
    <s v="Николаевич"/>
    <s v="м"/>
    <x v="0"/>
    <n v="21132217"/>
    <x v="1"/>
    <d v="1979-02-22T00:00:00"/>
    <d v="2003-04-08T00:00:00"/>
    <n v="35"/>
    <n v="10"/>
    <n v="2"/>
    <x v="0"/>
    <n v="998971234567"/>
    <n v="2422500"/>
  </r>
  <r>
    <s v="Татьяна"/>
    <s v="Александровна"/>
    <s v="ж"/>
    <x v="8"/>
    <n v="21132220"/>
    <x v="1"/>
    <d v="1979-09-10T00:00:00"/>
    <d v="2003-07-17T00:00:00"/>
    <n v="34"/>
    <n v="10"/>
    <n v="4"/>
    <x v="1"/>
    <n v="998971234567"/>
    <n v="4360000"/>
  </r>
  <r>
    <s v="Вадим"/>
    <s v="Андреевич"/>
    <s v="м"/>
    <x v="0"/>
    <n v="21132244"/>
    <x v="1"/>
    <d v="1986-09-14T00:00:00"/>
    <d v="2007-03-24T00:00:00"/>
    <n v="27"/>
    <n v="6"/>
    <n v="1"/>
    <x v="1"/>
    <n v="998971234567"/>
    <n v="2430000"/>
  </r>
  <r>
    <s v="Святослав"/>
    <s v="Эрнстович"/>
    <s v="м"/>
    <x v="8"/>
    <n v="21132213"/>
    <x v="3"/>
    <d v="1975-09-02T00:00:00"/>
    <d v="2000-12-05T00:00:00"/>
    <n v="38"/>
    <n v="13"/>
    <n v="3"/>
    <x v="1"/>
    <n v="998971234567"/>
    <n v="4760000"/>
  </r>
  <r>
    <s v="Александр"/>
    <s v="Александрович"/>
    <s v="м"/>
    <x v="0"/>
    <n v="21132208"/>
    <x v="1"/>
    <d v="1970-02-05T00:00:00"/>
    <d v="1997-03-17T00:00:00"/>
    <n v="44"/>
    <n v="16"/>
    <n v="3"/>
    <x v="1"/>
    <n v="998971234567"/>
    <n v="343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1">
  <r>
    <x v="0"/>
    <x v="0"/>
    <x v="0"/>
    <s v="Помада"/>
    <x v="0"/>
    <n v="20"/>
    <n v="4"/>
    <n v="80"/>
  </r>
  <r>
    <x v="1"/>
    <x v="1"/>
    <x v="0"/>
    <s v="Шампунь"/>
    <x v="1"/>
    <n v="8"/>
    <n v="2"/>
    <n v="16"/>
  </r>
  <r>
    <x v="2"/>
    <x v="2"/>
    <x v="1"/>
    <s v="Хлеб"/>
    <x v="2"/>
    <n v="3"/>
    <n v="1"/>
    <n v="3"/>
  </r>
  <r>
    <x v="3"/>
    <x v="3"/>
    <x v="2"/>
    <s v="Помада"/>
    <x v="0"/>
    <n v="20"/>
    <n v="2"/>
    <n v="40"/>
  </r>
  <r>
    <x v="4"/>
    <x v="4"/>
    <x v="2"/>
    <s v="Молоко"/>
    <x v="2"/>
    <n v="4"/>
    <n v="7"/>
    <n v="28"/>
  </r>
  <r>
    <x v="5"/>
    <x v="5"/>
    <x v="0"/>
    <s v="Вино"/>
    <x v="3"/>
    <n v="10"/>
    <n v="6"/>
    <n v="60"/>
  </r>
  <r>
    <x v="3"/>
    <x v="6"/>
    <x v="0"/>
    <s v="Гречка"/>
    <x v="2"/>
    <n v="5"/>
    <n v="2"/>
    <n v="10"/>
  </r>
  <r>
    <x v="0"/>
    <x v="6"/>
    <x v="1"/>
    <s v="Шампунь"/>
    <x v="1"/>
    <n v="8"/>
    <n v="9"/>
    <n v="72"/>
  </r>
  <r>
    <x v="5"/>
    <x v="6"/>
    <x v="1"/>
    <s v="Лимонад"/>
    <x v="3"/>
    <n v="4"/>
    <n v="1"/>
    <n v="4"/>
  </r>
  <r>
    <x v="1"/>
    <x v="7"/>
    <x v="2"/>
    <s v="Флэшка"/>
    <x v="4"/>
    <n v="50"/>
    <n v="2"/>
    <n v="100"/>
  </r>
  <r>
    <x v="3"/>
    <x v="7"/>
    <x v="0"/>
    <s v="Хлеб"/>
    <x v="2"/>
    <n v="3"/>
    <n v="8"/>
    <n v="24"/>
  </r>
  <r>
    <x v="5"/>
    <x v="8"/>
    <x v="3"/>
    <s v="Гречка"/>
    <x v="2"/>
    <n v="5"/>
    <n v="7"/>
    <n v="35"/>
  </r>
  <r>
    <x v="0"/>
    <x v="9"/>
    <x v="1"/>
    <s v="Тени для век"/>
    <x v="0"/>
    <n v="20"/>
    <n v="7"/>
    <n v="140"/>
  </r>
  <r>
    <x v="2"/>
    <x v="10"/>
    <x v="4"/>
    <s v="Помада"/>
    <x v="0"/>
    <n v="20"/>
    <n v="6"/>
    <n v="120"/>
  </r>
  <r>
    <x v="3"/>
    <x v="10"/>
    <x v="0"/>
    <s v="Гречка"/>
    <x v="2"/>
    <n v="5"/>
    <n v="6"/>
    <n v="30"/>
  </r>
  <r>
    <x v="2"/>
    <x v="11"/>
    <x v="2"/>
    <s v="Помада"/>
    <x v="0"/>
    <n v="20"/>
    <n v="8"/>
    <n v="160"/>
  </r>
  <r>
    <x v="3"/>
    <x v="12"/>
    <x v="3"/>
    <s v="Шампунь"/>
    <x v="1"/>
    <n v="8"/>
    <n v="1"/>
    <n v="8"/>
  </r>
  <r>
    <x v="0"/>
    <x v="13"/>
    <x v="1"/>
    <s v="Винчестер"/>
    <x v="4"/>
    <n v="100"/>
    <n v="1"/>
    <n v="100"/>
  </r>
  <r>
    <x v="0"/>
    <x v="13"/>
    <x v="0"/>
    <s v="Гречка"/>
    <x v="2"/>
    <n v="5"/>
    <n v="7"/>
    <n v="35"/>
  </r>
  <r>
    <x v="0"/>
    <x v="14"/>
    <x v="3"/>
    <s v="Бальзам"/>
    <x v="1"/>
    <n v="8"/>
    <n v="3"/>
    <n v="24"/>
  </r>
  <r>
    <x v="3"/>
    <x v="15"/>
    <x v="1"/>
    <s v="Бальзам"/>
    <x v="1"/>
    <n v="8"/>
    <n v="8"/>
    <n v="64"/>
  </r>
  <r>
    <x v="1"/>
    <x v="16"/>
    <x v="0"/>
    <s v="Лимонад"/>
    <x v="3"/>
    <n v="4"/>
    <n v="2"/>
    <n v="8"/>
  </r>
  <r>
    <x v="0"/>
    <x v="16"/>
    <x v="1"/>
    <s v="Хлеб"/>
    <x v="2"/>
    <n v="3"/>
    <n v="3"/>
    <n v="9"/>
  </r>
  <r>
    <x v="2"/>
    <x v="16"/>
    <x v="4"/>
    <s v="Монитор"/>
    <x v="4"/>
    <n v="250"/>
    <n v="2"/>
    <n v="500"/>
  </r>
  <r>
    <x v="3"/>
    <x v="17"/>
    <x v="2"/>
    <s v="Пиво"/>
    <x v="3"/>
    <n v="3"/>
    <n v="2"/>
    <n v="6"/>
  </r>
  <r>
    <x v="0"/>
    <x v="18"/>
    <x v="4"/>
    <s v="Молоко"/>
    <x v="2"/>
    <n v="4"/>
    <n v="6"/>
    <n v="24"/>
  </r>
  <r>
    <x v="1"/>
    <x v="19"/>
    <x v="1"/>
    <s v="Помада"/>
    <x v="0"/>
    <n v="20"/>
    <n v="6"/>
    <n v="120"/>
  </r>
  <r>
    <x v="2"/>
    <x v="20"/>
    <x v="3"/>
    <s v="Монитор"/>
    <x v="4"/>
    <n v="250"/>
    <n v="3"/>
    <n v="750"/>
  </r>
  <r>
    <x v="3"/>
    <x v="21"/>
    <x v="0"/>
    <s v="Бальзам"/>
    <x v="1"/>
    <n v="8"/>
    <n v="7"/>
    <n v="56"/>
  </r>
  <r>
    <x v="4"/>
    <x v="22"/>
    <x v="0"/>
    <s v="Монитор"/>
    <x v="4"/>
    <n v="250"/>
    <n v="2"/>
    <n v="500"/>
  </r>
  <r>
    <x v="5"/>
    <x v="22"/>
    <x v="2"/>
    <s v="Ноутбук"/>
    <x v="4"/>
    <n v="500"/>
    <n v="1"/>
    <n v="500"/>
  </r>
  <r>
    <x v="3"/>
    <x v="23"/>
    <x v="3"/>
    <s v="Минералка"/>
    <x v="3"/>
    <n v="1"/>
    <n v="1"/>
    <n v="1"/>
  </r>
  <r>
    <x v="0"/>
    <x v="24"/>
    <x v="2"/>
    <s v="Лимонад"/>
    <x v="3"/>
    <n v="4"/>
    <n v="2"/>
    <n v="8"/>
  </r>
  <r>
    <x v="5"/>
    <x v="25"/>
    <x v="1"/>
    <s v="Шампунь"/>
    <x v="1"/>
    <n v="8"/>
    <n v="1"/>
    <n v="8"/>
  </r>
  <r>
    <x v="1"/>
    <x v="26"/>
    <x v="0"/>
    <s v="Стиральный порошок"/>
    <x v="1"/>
    <n v="15"/>
    <n v="4"/>
    <n v="60"/>
  </r>
  <r>
    <x v="3"/>
    <x v="26"/>
    <x v="1"/>
    <s v="Тушь"/>
    <x v="0"/>
    <n v="25"/>
    <n v="5"/>
    <n v="125"/>
  </r>
  <r>
    <x v="5"/>
    <x v="26"/>
    <x v="1"/>
    <s v="Ноутбук"/>
    <x v="4"/>
    <n v="500"/>
    <n v="2"/>
    <n v="1000"/>
  </r>
  <r>
    <x v="0"/>
    <x v="27"/>
    <x v="3"/>
    <s v="Молоко"/>
    <x v="2"/>
    <n v="4"/>
    <n v="7"/>
    <n v="28"/>
  </r>
  <r>
    <x v="2"/>
    <x v="27"/>
    <x v="1"/>
    <s v="Ноутбук"/>
    <x v="4"/>
    <n v="500"/>
    <n v="2"/>
    <n v="1000"/>
  </r>
  <r>
    <x v="3"/>
    <x v="27"/>
    <x v="1"/>
    <s v="Тени для век"/>
    <x v="0"/>
    <n v="20"/>
    <n v="5"/>
    <n v="100"/>
  </r>
  <r>
    <x v="2"/>
    <x v="28"/>
    <x v="2"/>
    <s v="Вино"/>
    <x v="3"/>
    <n v="10"/>
    <n v="2"/>
    <n v="20"/>
  </r>
  <r>
    <x v="3"/>
    <x v="28"/>
    <x v="3"/>
    <s v="Тушь"/>
    <x v="0"/>
    <n v="25"/>
    <n v="4"/>
    <n v="100"/>
  </r>
  <r>
    <x v="0"/>
    <x v="28"/>
    <x v="3"/>
    <s v="Пиво"/>
    <x v="3"/>
    <n v="3"/>
    <n v="7"/>
    <n v="21"/>
  </r>
  <r>
    <x v="5"/>
    <x v="29"/>
    <x v="3"/>
    <s v="Хлеб"/>
    <x v="2"/>
    <n v="3"/>
    <n v="1"/>
    <n v="3"/>
  </r>
  <r>
    <x v="1"/>
    <x v="30"/>
    <x v="4"/>
    <s v="Флэшка"/>
    <x v="4"/>
    <n v="50"/>
    <n v="2"/>
    <n v="100"/>
  </r>
  <r>
    <x v="3"/>
    <x v="30"/>
    <x v="0"/>
    <s v="Рис"/>
    <x v="2"/>
    <n v="5"/>
    <n v="9"/>
    <n v="45"/>
  </r>
  <r>
    <x v="1"/>
    <x v="31"/>
    <x v="0"/>
    <s v="Гречка"/>
    <x v="2"/>
    <n v="5"/>
    <n v="2"/>
    <n v="10"/>
  </r>
  <r>
    <x v="0"/>
    <x v="31"/>
    <x v="0"/>
    <s v="Флэшка"/>
    <x v="4"/>
    <n v="50"/>
    <n v="3"/>
    <n v="150"/>
  </r>
  <r>
    <x v="1"/>
    <x v="32"/>
    <x v="0"/>
    <s v="Ноутбук"/>
    <x v="4"/>
    <n v="500"/>
    <n v="1"/>
    <n v="500"/>
  </r>
  <r>
    <x v="2"/>
    <x v="32"/>
    <x v="3"/>
    <s v="Монитор"/>
    <x v="4"/>
    <n v="250"/>
    <n v="3"/>
    <n v="750"/>
  </r>
  <r>
    <x v="0"/>
    <x v="33"/>
    <x v="2"/>
    <s v="Вино"/>
    <x v="3"/>
    <n v="10"/>
    <n v="5"/>
    <n v="50"/>
  </r>
  <r>
    <x v="0"/>
    <x v="34"/>
    <x v="0"/>
    <s v="Флэшка"/>
    <x v="4"/>
    <n v="50"/>
    <n v="1"/>
    <n v="50"/>
  </r>
  <r>
    <x v="5"/>
    <x v="34"/>
    <x v="1"/>
    <s v="Лимонад"/>
    <x v="3"/>
    <n v="4"/>
    <n v="1"/>
    <n v="4"/>
  </r>
  <r>
    <x v="3"/>
    <x v="34"/>
    <x v="0"/>
    <s v="Шампунь"/>
    <x v="1"/>
    <n v="8"/>
    <n v="9"/>
    <n v="72"/>
  </r>
  <r>
    <x v="0"/>
    <x v="35"/>
    <x v="1"/>
    <s v="Тушь"/>
    <x v="0"/>
    <n v="25"/>
    <n v="2"/>
    <n v="50"/>
  </r>
  <r>
    <x v="5"/>
    <x v="35"/>
    <x v="0"/>
    <s v="Монитор"/>
    <x v="4"/>
    <n v="250"/>
    <n v="2"/>
    <n v="500"/>
  </r>
  <r>
    <x v="1"/>
    <x v="36"/>
    <x v="2"/>
    <s v="Монитор"/>
    <x v="4"/>
    <n v="250"/>
    <n v="3"/>
    <n v="750"/>
  </r>
  <r>
    <x v="3"/>
    <x v="37"/>
    <x v="2"/>
    <s v="Тушь"/>
    <x v="0"/>
    <n v="25"/>
    <n v="8"/>
    <n v="200"/>
  </r>
  <r>
    <x v="5"/>
    <x v="37"/>
    <x v="1"/>
    <s v="Вино"/>
    <x v="3"/>
    <n v="10"/>
    <n v="7"/>
    <n v="70"/>
  </r>
  <r>
    <x v="0"/>
    <x v="38"/>
    <x v="0"/>
    <s v="Хлеб"/>
    <x v="2"/>
    <n v="3"/>
    <n v="9"/>
    <n v="27"/>
  </r>
  <r>
    <x v="2"/>
    <x v="39"/>
    <x v="1"/>
    <s v="Тени для век"/>
    <x v="0"/>
    <n v="20"/>
    <n v="2"/>
    <n v="40"/>
  </r>
  <r>
    <x v="3"/>
    <x v="39"/>
    <x v="3"/>
    <s v="Бальзам"/>
    <x v="1"/>
    <n v="8"/>
    <n v="10"/>
    <n v="80"/>
  </r>
  <r>
    <x v="2"/>
    <x v="39"/>
    <x v="0"/>
    <s v="Лимонад"/>
    <x v="3"/>
    <n v="4"/>
    <n v="7"/>
    <n v="28"/>
  </r>
  <r>
    <x v="3"/>
    <x v="39"/>
    <x v="2"/>
    <s v="Рис"/>
    <x v="2"/>
    <n v="5"/>
    <n v="4"/>
    <n v="20"/>
  </r>
  <r>
    <x v="0"/>
    <x v="40"/>
    <x v="0"/>
    <s v="Пиво"/>
    <x v="3"/>
    <n v="3"/>
    <n v="3"/>
    <n v="9"/>
  </r>
  <r>
    <x v="5"/>
    <x v="41"/>
    <x v="0"/>
    <s v="Тени для век"/>
    <x v="0"/>
    <n v="20"/>
    <n v="2"/>
    <n v="40"/>
  </r>
  <r>
    <x v="1"/>
    <x v="41"/>
    <x v="4"/>
    <s v="Минералка"/>
    <x v="3"/>
    <n v="1"/>
    <n v="10"/>
    <n v="10"/>
  </r>
  <r>
    <x v="3"/>
    <x v="41"/>
    <x v="1"/>
    <s v="Пиво"/>
    <x v="3"/>
    <n v="3"/>
    <n v="7"/>
    <n v="21"/>
  </r>
  <r>
    <x v="1"/>
    <x v="41"/>
    <x v="4"/>
    <s v="Помада"/>
    <x v="0"/>
    <n v="20"/>
    <n v="10"/>
    <n v="200"/>
  </r>
  <r>
    <x v="0"/>
    <x v="41"/>
    <x v="4"/>
    <s v="Стиральный порошок"/>
    <x v="1"/>
    <n v="15"/>
    <n v="6"/>
    <n v="90"/>
  </r>
  <r>
    <x v="1"/>
    <x v="42"/>
    <x v="4"/>
    <s v="Шампунь"/>
    <x v="1"/>
    <n v="8"/>
    <n v="7"/>
    <n v="56"/>
  </r>
  <r>
    <x v="2"/>
    <x v="43"/>
    <x v="1"/>
    <s v="Винчестер"/>
    <x v="4"/>
    <n v="100"/>
    <n v="3"/>
    <n v="300"/>
  </r>
  <r>
    <x v="3"/>
    <x v="43"/>
    <x v="0"/>
    <s v="Молоко"/>
    <x v="2"/>
    <n v="4"/>
    <n v="10"/>
    <n v="40"/>
  </r>
  <r>
    <x v="4"/>
    <x v="44"/>
    <x v="1"/>
    <s v="Тени для век"/>
    <x v="0"/>
    <n v="20"/>
    <n v="10"/>
    <n v="200"/>
  </r>
  <r>
    <x v="5"/>
    <x v="45"/>
    <x v="4"/>
    <s v="Винчестер"/>
    <x v="4"/>
    <n v="100"/>
    <n v="2"/>
    <n v="200"/>
  </r>
  <r>
    <x v="3"/>
    <x v="46"/>
    <x v="2"/>
    <s v="Рис"/>
    <x v="2"/>
    <n v="5"/>
    <n v="9"/>
    <n v="45"/>
  </r>
  <r>
    <x v="0"/>
    <x v="47"/>
    <x v="2"/>
    <s v="Вино"/>
    <x v="3"/>
    <n v="10"/>
    <n v="4"/>
    <n v="40"/>
  </r>
  <r>
    <x v="5"/>
    <x v="48"/>
    <x v="3"/>
    <s v="Винчестер"/>
    <x v="4"/>
    <n v="100"/>
    <n v="2"/>
    <n v="200"/>
  </r>
  <r>
    <x v="1"/>
    <x v="48"/>
    <x v="3"/>
    <s v="Винчестер"/>
    <x v="4"/>
    <n v="100"/>
    <n v="2"/>
    <n v="200"/>
  </r>
  <r>
    <x v="3"/>
    <x v="49"/>
    <x v="4"/>
    <s v="Вино"/>
    <x v="3"/>
    <n v="10"/>
    <n v="1"/>
    <n v="10"/>
  </r>
  <r>
    <x v="5"/>
    <x v="50"/>
    <x v="2"/>
    <s v="Минералка"/>
    <x v="3"/>
    <n v="1"/>
    <n v="5"/>
    <n v="5"/>
  </r>
  <r>
    <x v="0"/>
    <x v="51"/>
    <x v="1"/>
    <s v="Ноутбук"/>
    <x v="4"/>
    <n v="500"/>
    <n v="3"/>
    <n v="1500"/>
  </r>
  <r>
    <x v="2"/>
    <x v="52"/>
    <x v="1"/>
    <s v="Флэшка"/>
    <x v="4"/>
    <n v="50"/>
    <n v="3"/>
    <n v="150"/>
  </r>
  <r>
    <x v="3"/>
    <x v="52"/>
    <x v="1"/>
    <s v="Флэшка"/>
    <x v="4"/>
    <n v="50"/>
    <n v="2"/>
    <n v="100"/>
  </r>
  <r>
    <x v="2"/>
    <x v="53"/>
    <x v="0"/>
    <s v="Пиво"/>
    <x v="3"/>
    <n v="3"/>
    <n v="2"/>
    <n v="6"/>
  </r>
  <r>
    <x v="3"/>
    <x v="54"/>
    <x v="0"/>
    <s v="Гречка"/>
    <x v="2"/>
    <n v="5"/>
    <n v="9"/>
    <n v="45"/>
  </r>
  <r>
    <x v="0"/>
    <x v="55"/>
    <x v="2"/>
    <s v="Вино"/>
    <x v="3"/>
    <n v="10"/>
    <n v="2"/>
    <n v="20"/>
  </r>
  <r>
    <x v="5"/>
    <x v="56"/>
    <x v="3"/>
    <s v="Рис"/>
    <x v="2"/>
    <n v="5"/>
    <n v="2"/>
    <n v="10"/>
  </r>
  <r>
    <x v="1"/>
    <x v="57"/>
    <x v="2"/>
    <s v="Шампунь"/>
    <x v="1"/>
    <n v="8"/>
    <n v="6"/>
    <n v="48"/>
  </r>
  <r>
    <x v="3"/>
    <x v="58"/>
    <x v="1"/>
    <s v="Бальзам"/>
    <x v="1"/>
    <n v="8"/>
    <n v="10"/>
    <n v="80"/>
  </r>
  <r>
    <x v="1"/>
    <x v="58"/>
    <x v="3"/>
    <s v="Вино"/>
    <x v="3"/>
    <n v="10"/>
    <n v="8"/>
    <n v="80"/>
  </r>
  <r>
    <x v="0"/>
    <x v="59"/>
    <x v="0"/>
    <s v="Бальзам"/>
    <x v="1"/>
    <n v="8"/>
    <n v="7"/>
    <n v="56"/>
  </r>
  <r>
    <x v="1"/>
    <x v="60"/>
    <x v="2"/>
    <s v="Шампунь"/>
    <x v="1"/>
    <n v="8"/>
    <n v="2"/>
    <n v="16"/>
  </r>
  <r>
    <x v="2"/>
    <x v="60"/>
    <x v="0"/>
    <s v="Винчестер"/>
    <x v="4"/>
    <n v="100"/>
    <n v="2"/>
    <n v="200"/>
  </r>
  <r>
    <x v="3"/>
    <x v="61"/>
    <x v="3"/>
    <s v="Стиральный порошок"/>
    <x v="1"/>
    <n v="15"/>
    <n v="7"/>
    <n v="105"/>
  </r>
  <r>
    <x v="4"/>
    <x v="62"/>
    <x v="2"/>
    <s v="Монитор"/>
    <x v="4"/>
    <n v="250"/>
    <n v="1"/>
    <n v="250"/>
  </r>
  <r>
    <x v="5"/>
    <x v="63"/>
    <x v="2"/>
    <s v="Вино"/>
    <x v="3"/>
    <n v="10"/>
    <n v="2"/>
    <n v="20"/>
  </r>
  <r>
    <x v="2"/>
    <x v="63"/>
    <x v="3"/>
    <s v="Ноутбук"/>
    <x v="4"/>
    <n v="500"/>
    <n v="3"/>
    <n v="1500"/>
  </r>
  <r>
    <x v="2"/>
    <x v="64"/>
    <x v="0"/>
    <s v="Монитор"/>
    <x v="4"/>
    <n v="250"/>
    <n v="1"/>
    <n v="250"/>
  </r>
  <r>
    <x v="5"/>
    <x v="65"/>
    <x v="0"/>
    <s v="Стиральный порошок"/>
    <x v="1"/>
    <n v="15"/>
    <n v="3"/>
    <n v="45"/>
  </r>
  <r>
    <x v="1"/>
    <x v="65"/>
    <x v="0"/>
    <s v="Ноутбук"/>
    <x v="4"/>
    <n v="500"/>
    <n v="2"/>
    <n v="1000"/>
  </r>
  <r>
    <x v="3"/>
    <x v="65"/>
    <x v="0"/>
    <s v="Флэшка"/>
    <x v="4"/>
    <n v="50"/>
    <n v="2"/>
    <n v="100"/>
  </r>
  <r>
    <x v="5"/>
    <x v="66"/>
    <x v="1"/>
    <s v="Тушь"/>
    <x v="0"/>
    <n v="25"/>
    <n v="9"/>
    <n v="225"/>
  </r>
  <r>
    <x v="2"/>
    <x v="67"/>
    <x v="4"/>
    <s v="Молоко"/>
    <x v="2"/>
    <n v="4"/>
    <n v="2"/>
    <n v="8"/>
  </r>
  <r>
    <x v="2"/>
    <x v="67"/>
    <x v="4"/>
    <s v="Монитор"/>
    <x v="4"/>
    <n v="250"/>
    <n v="1"/>
    <n v="250"/>
  </r>
  <r>
    <x v="3"/>
    <x v="68"/>
    <x v="0"/>
    <s v="Пиво"/>
    <x v="3"/>
    <n v="3"/>
    <n v="5"/>
    <n v="15"/>
  </r>
  <r>
    <x v="2"/>
    <x v="68"/>
    <x v="1"/>
    <s v="Тени для век"/>
    <x v="0"/>
    <n v="20"/>
    <n v="2"/>
    <n v="40"/>
  </r>
  <r>
    <x v="3"/>
    <x v="69"/>
    <x v="2"/>
    <s v="Бальзам"/>
    <x v="1"/>
    <n v="8"/>
    <n v="2"/>
    <n v="16"/>
  </r>
  <r>
    <x v="0"/>
    <x v="70"/>
    <x v="2"/>
    <s v="Вино"/>
    <x v="3"/>
    <n v="10"/>
    <n v="9"/>
    <n v="90"/>
  </r>
  <r>
    <x v="5"/>
    <x v="71"/>
    <x v="0"/>
    <s v="Минералка"/>
    <x v="3"/>
    <n v="1"/>
    <n v="2"/>
    <n v="2"/>
  </r>
  <r>
    <x v="1"/>
    <x v="72"/>
    <x v="4"/>
    <s v="Пиво"/>
    <x v="3"/>
    <n v="3"/>
    <n v="10"/>
    <n v="30"/>
  </r>
  <r>
    <x v="3"/>
    <x v="73"/>
    <x v="1"/>
    <s v="Шампунь"/>
    <x v="1"/>
    <n v="8"/>
    <n v="3"/>
    <n v="24"/>
  </r>
  <r>
    <x v="1"/>
    <x v="73"/>
    <x v="0"/>
    <s v="Флэшка"/>
    <x v="4"/>
    <n v="50"/>
    <n v="3"/>
    <n v="150"/>
  </r>
  <r>
    <x v="0"/>
    <x v="73"/>
    <x v="0"/>
    <s v="Винчестер"/>
    <x v="4"/>
    <n v="100"/>
    <n v="2"/>
    <n v="200"/>
  </r>
  <r>
    <x v="2"/>
    <x v="74"/>
    <x v="1"/>
    <s v="Вино"/>
    <x v="3"/>
    <n v="10"/>
    <n v="7"/>
    <n v="70"/>
  </r>
  <r>
    <x v="3"/>
    <x v="75"/>
    <x v="0"/>
    <s v="Лимонад"/>
    <x v="3"/>
    <n v="4"/>
    <n v="8"/>
    <n v="32"/>
  </r>
  <r>
    <x v="0"/>
    <x v="76"/>
    <x v="4"/>
    <s v="Ноутбук"/>
    <x v="4"/>
    <n v="500"/>
    <n v="3"/>
    <n v="1500"/>
  </r>
  <r>
    <x v="1"/>
    <x v="77"/>
    <x v="0"/>
    <s v="Лимонад"/>
    <x v="3"/>
    <n v="4"/>
    <n v="4"/>
    <n v="16"/>
  </r>
  <r>
    <x v="2"/>
    <x v="77"/>
    <x v="4"/>
    <s v="Лимонад"/>
    <x v="3"/>
    <n v="4"/>
    <n v="7"/>
    <n v="28"/>
  </r>
  <r>
    <x v="3"/>
    <x v="78"/>
    <x v="0"/>
    <s v="Рис"/>
    <x v="2"/>
    <n v="5"/>
    <n v="3"/>
    <n v="15"/>
  </r>
  <r>
    <x v="4"/>
    <x v="78"/>
    <x v="1"/>
    <s v="Стиральный порошок"/>
    <x v="1"/>
    <n v="15"/>
    <n v="6"/>
    <n v="90"/>
  </r>
  <r>
    <x v="5"/>
    <x v="79"/>
    <x v="0"/>
    <s v="Тени для век"/>
    <x v="0"/>
    <n v="20"/>
    <n v="8"/>
    <n v="160"/>
  </r>
  <r>
    <x v="3"/>
    <x v="79"/>
    <x v="1"/>
    <s v="Помада"/>
    <x v="0"/>
    <n v="20"/>
    <n v="8"/>
    <n v="160"/>
  </r>
  <r>
    <x v="0"/>
    <x v="80"/>
    <x v="1"/>
    <s v="Бальзам"/>
    <x v="1"/>
    <n v="8"/>
    <n v="8"/>
    <n v="64"/>
  </r>
  <r>
    <x v="5"/>
    <x v="81"/>
    <x v="0"/>
    <s v="Ноутбук"/>
    <x v="4"/>
    <n v="500"/>
    <n v="3"/>
    <n v="1500"/>
  </r>
  <r>
    <x v="1"/>
    <x v="82"/>
    <x v="2"/>
    <s v="Гречка"/>
    <x v="2"/>
    <n v="5"/>
    <n v="8"/>
    <n v="40"/>
  </r>
  <r>
    <x v="3"/>
    <x v="83"/>
    <x v="3"/>
    <s v="Бальзам"/>
    <x v="1"/>
    <n v="8"/>
    <n v="6"/>
    <n v="48"/>
  </r>
  <r>
    <x v="2"/>
    <x v="84"/>
    <x v="1"/>
    <s v="Тени для век"/>
    <x v="0"/>
    <n v="20"/>
    <n v="3"/>
    <n v="60"/>
  </r>
  <r>
    <x v="0"/>
    <x v="84"/>
    <x v="2"/>
    <s v="Гречка"/>
    <x v="2"/>
    <n v="5"/>
    <n v="3"/>
    <n v="15"/>
  </r>
  <r>
    <x v="2"/>
    <x v="84"/>
    <x v="0"/>
    <s v="Тушь"/>
    <x v="0"/>
    <n v="25"/>
    <n v="7"/>
    <n v="175"/>
  </r>
  <r>
    <x v="3"/>
    <x v="84"/>
    <x v="3"/>
    <s v="Монитор"/>
    <x v="4"/>
    <n v="250"/>
    <n v="1"/>
    <n v="250"/>
  </r>
  <r>
    <x v="2"/>
    <x v="85"/>
    <x v="1"/>
    <s v="Флэшка"/>
    <x v="4"/>
    <n v="50"/>
    <n v="2"/>
    <n v="100"/>
  </r>
  <r>
    <x v="3"/>
    <x v="85"/>
    <x v="2"/>
    <s v="Бальзам"/>
    <x v="1"/>
    <n v="8"/>
    <n v="9"/>
    <n v="72"/>
  </r>
  <r>
    <x v="0"/>
    <x v="86"/>
    <x v="0"/>
    <s v="Вино"/>
    <x v="3"/>
    <n v="10"/>
    <n v="8"/>
    <n v="80"/>
  </r>
  <r>
    <x v="5"/>
    <x v="86"/>
    <x v="2"/>
    <s v="Винчестер"/>
    <x v="4"/>
    <n v="100"/>
    <n v="1"/>
    <n v="100"/>
  </r>
  <r>
    <x v="1"/>
    <x v="87"/>
    <x v="0"/>
    <s v="Тушь"/>
    <x v="0"/>
    <n v="25"/>
    <n v="9"/>
    <n v="225"/>
  </r>
  <r>
    <x v="3"/>
    <x v="87"/>
    <x v="3"/>
    <s v="Лимонад"/>
    <x v="3"/>
    <n v="4"/>
    <n v="3"/>
    <n v="12"/>
  </r>
  <r>
    <x v="1"/>
    <x v="88"/>
    <x v="2"/>
    <s v="Тушь"/>
    <x v="0"/>
    <n v="25"/>
    <n v="9"/>
    <n v="225"/>
  </r>
  <r>
    <x v="0"/>
    <x v="89"/>
    <x v="0"/>
    <s v="Помада"/>
    <x v="0"/>
    <n v="20"/>
    <n v="6"/>
    <n v="120"/>
  </r>
  <r>
    <x v="1"/>
    <x v="90"/>
    <x v="2"/>
    <s v="Монитор"/>
    <x v="4"/>
    <n v="250"/>
    <n v="2"/>
    <n v="500"/>
  </r>
  <r>
    <x v="2"/>
    <x v="90"/>
    <x v="0"/>
    <s v="Рис"/>
    <x v="2"/>
    <n v="5"/>
    <n v="9"/>
    <n v="45"/>
  </r>
  <r>
    <x v="3"/>
    <x v="91"/>
    <x v="4"/>
    <s v="Тушь"/>
    <x v="0"/>
    <n v="25"/>
    <n v="1"/>
    <n v="25"/>
  </r>
  <r>
    <x v="4"/>
    <x v="91"/>
    <x v="2"/>
    <s v="Флэшка"/>
    <x v="4"/>
    <n v="50"/>
    <n v="3"/>
    <n v="150"/>
  </r>
  <r>
    <x v="5"/>
    <x v="92"/>
    <x v="0"/>
    <s v="Хлеб"/>
    <x v="2"/>
    <n v="3"/>
    <n v="4"/>
    <n v="12"/>
  </r>
  <r>
    <x v="3"/>
    <x v="93"/>
    <x v="4"/>
    <s v="Вино"/>
    <x v="3"/>
    <n v="10"/>
    <n v="4"/>
    <n v="40"/>
  </r>
  <r>
    <x v="0"/>
    <x v="94"/>
    <x v="3"/>
    <s v="Монитор"/>
    <x v="4"/>
    <n v="250"/>
    <n v="2"/>
    <n v="500"/>
  </r>
  <r>
    <x v="5"/>
    <x v="95"/>
    <x v="0"/>
    <s v="Тушь"/>
    <x v="0"/>
    <n v="25"/>
    <n v="7"/>
    <n v="175"/>
  </r>
  <r>
    <x v="1"/>
    <x v="96"/>
    <x v="3"/>
    <s v="Винчестер"/>
    <x v="4"/>
    <n v="100"/>
    <n v="2"/>
    <n v="200"/>
  </r>
  <r>
    <x v="3"/>
    <x v="96"/>
    <x v="4"/>
    <s v="Тушь"/>
    <x v="0"/>
    <n v="25"/>
    <n v="7"/>
    <n v="175"/>
  </r>
  <r>
    <x v="5"/>
    <x v="96"/>
    <x v="0"/>
    <s v="Рис"/>
    <x v="2"/>
    <n v="5"/>
    <n v="9"/>
    <n v="45"/>
  </r>
  <r>
    <x v="0"/>
    <x v="97"/>
    <x v="2"/>
    <s v="Помада"/>
    <x v="0"/>
    <n v="20"/>
    <n v="10"/>
    <n v="200"/>
  </r>
  <r>
    <x v="2"/>
    <x v="97"/>
    <x v="1"/>
    <s v="Гречка"/>
    <x v="2"/>
    <n v="5"/>
    <n v="1"/>
    <n v="5"/>
  </r>
  <r>
    <x v="3"/>
    <x v="98"/>
    <x v="0"/>
    <s v="Помада"/>
    <x v="0"/>
    <n v="20"/>
    <n v="1"/>
    <n v="20"/>
  </r>
  <r>
    <x v="2"/>
    <x v="98"/>
    <x v="1"/>
    <s v="Винчестер"/>
    <x v="4"/>
    <n v="100"/>
    <n v="2"/>
    <n v="200"/>
  </r>
  <r>
    <x v="3"/>
    <x v="99"/>
    <x v="0"/>
    <s v="Ноутбук"/>
    <x v="4"/>
    <n v="500"/>
    <n v="3"/>
    <n v="1500"/>
  </r>
  <r>
    <x v="2"/>
    <x v="99"/>
    <x v="0"/>
    <s v="Шампунь"/>
    <x v="1"/>
    <n v="8"/>
    <n v="9"/>
    <n v="72"/>
  </r>
  <r>
    <x v="5"/>
    <x v="99"/>
    <x v="0"/>
    <s v="Бальзам"/>
    <x v="1"/>
    <n v="8"/>
    <n v="2"/>
    <n v="16"/>
  </r>
  <r>
    <x v="1"/>
    <x v="99"/>
    <x v="0"/>
    <s v="Бальзам"/>
    <x v="1"/>
    <n v="8"/>
    <n v="6"/>
    <n v="48"/>
  </r>
  <r>
    <x v="3"/>
    <x v="99"/>
    <x v="0"/>
    <s v="Бальзам"/>
    <x v="1"/>
    <n v="8"/>
    <n v="5"/>
    <n v="40"/>
  </r>
  <r>
    <x v="1"/>
    <x v="99"/>
    <x v="4"/>
    <s v="Бальзам"/>
    <x v="1"/>
    <n v="8"/>
    <n v="2"/>
    <n v="16"/>
  </r>
  <r>
    <x v="0"/>
    <x v="99"/>
    <x v="2"/>
    <s v="Молоко"/>
    <x v="2"/>
    <n v="4"/>
    <n v="8"/>
    <n v="32"/>
  </r>
  <r>
    <x v="1"/>
    <x v="100"/>
    <x v="0"/>
    <s v="Винчестер"/>
    <x v="4"/>
    <n v="100"/>
    <n v="2"/>
    <n v="200"/>
  </r>
  <r>
    <x v="2"/>
    <x v="101"/>
    <x v="2"/>
    <s v="Тени для век"/>
    <x v="0"/>
    <n v="20"/>
    <n v="7"/>
    <n v="140"/>
  </r>
  <r>
    <x v="3"/>
    <x v="102"/>
    <x v="1"/>
    <s v="Вино"/>
    <x v="3"/>
    <n v="10"/>
    <n v="5"/>
    <n v="50"/>
  </r>
  <r>
    <x v="4"/>
    <x v="102"/>
    <x v="0"/>
    <s v="Молоко"/>
    <x v="2"/>
    <n v="4"/>
    <n v="5"/>
    <n v="20"/>
  </r>
  <r>
    <x v="5"/>
    <x v="102"/>
    <x v="2"/>
    <s v="Молоко"/>
    <x v="2"/>
    <n v="4"/>
    <n v="7"/>
    <n v="28"/>
  </r>
  <r>
    <x v="3"/>
    <x v="103"/>
    <x v="4"/>
    <s v="Рис"/>
    <x v="2"/>
    <n v="5"/>
    <n v="3"/>
    <n v="15"/>
  </r>
  <r>
    <x v="0"/>
    <x v="104"/>
    <x v="4"/>
    <s v="Флэшка"/>
    <x v="4"/>
    <n v="50"/>
    <n v="1"/>
    <n v="50"/>
  </r>
  <r>
    <x v="5"/>
    <x v="104"/>
    <x v="0"/>
    <s v="Шампунь"/>
    <x v="1"/>
    <n v="8"/>
    <n v="9"/>
    <n v="72"/>
  </r>
  <r>
    <x v="1"/>
    <x v="104"/>
    <x v="4"/>
    <s v="Вино"/>
    <x v="3"/>
    <n v="10"/>
    <n v="2"/>
    <n v="20"/>
  </r>
  <r>
    <x v="3"/>
    <x v="105"/>
    <x v="3"/>
    <s v="Гречка"/>
    <x v="2"/>
    <n v="5"/>
    <n v="6"/>
    <n v="30"/>
  </r>
  <r>
    <x v="5"/>
    <x v="106"/>
    <x v="0"/>
    <s v="Стиральный порошок"/>
    <x v="1"/>
    <n v="15"/>
    <n v="2"/>
    <n v="30"/>
  </r>
  <r>
    <x v="0"/>
    <x v="106"/>
    <x v="0"/>
    <s v="Ноутбук"/>
    <x v="4"/>
    <n v="500"/>
    <n v="1"/>
    <n v="500"/>
  </r>
  <r>
    <x v="2"/>
    <x v="106"/>
    <x v="1"/>
    <s v="Пиво"/>
    <x v="3"/>
    <n v="3"/>
    <n v="1"/>
    <n v="3"/>
  </r>
  <r>
    <x v="3"/>
    <x v="106"/>
    <x v="3"/>
    <s v="Вино"/>
    <x v="3"/>
    <n v="10"/>
    <n v="6"/>
    <n v="60"/>
  </r>
  <r>
    <x v="2"/>
    <x v="107"/>
    <x v="0"/>
    <s v="Гречка"/>
    <x v="2"/>
    <n v="5"/>
    <n v="9"/>
    <n v="45"/>
  </r>
  <r>
    <x v="3"/>
    <x v="107"/>
    <x v="0"/>
    <s v="Молоко"/>
    <x v="2"/>
    <n v="4"/>
    <n v="4"/>
    <n v="16"/>
  </r>
  <r>
    <x v="0"/>
    <x v="108"/>
    <x v="0"/>
    <s v="Гречка"/>
    <x v="2"/>
    <n v="5"/>
    <n v="6"/>
    <n v="30"/>
  </r>
  <r>
    <x v="5"/>
    <x v="108"/>
    <x v="3"/>
    <s v="Тушь"/>
    <x v="0"/>
    <n v="25"/>
    <n v="7"/>
    <n v="175"/>
  </r>
  <r>
    <x v="0"/>
    <x v="108"/>
    <x v="2"/>
    <s v="Молоко"/>
    <x v="2"/>
    <n v="4"/>
    <n v="10"/>
    <n v="40"/>
  </r>
  <r>
    <x v="1"/>
    <x v="108"/>
    <x v="1"/>
    <s v="Минералка"/>
    <x v="3"/>
    <n v="1"/>
    <n v="5"/>
    <n v="5"/>
  </r>
  <r>
    <x v="2"/>
    <x v="109"/>
    <x v="0"/>
    <s v="Бальзам"/>
    <x v="1"/>
    <n v="8"/>
    <n v="9"/>
    <n v="72"/>
  </r>
  <r>
    <x v="3"/>
    <x v="110"/>
    <x v="1"/>
    <s v="Лимонад"/>
    <x v="3"/>
    <n v="4"/>
    <n v="8"/>
    <n v="32"/>
  </r>
  <r>
    <x v="4"/>
    <x v="110"/>
    <x v="0"/>
    <s v="Помада"/>
    <x v="0"/>
    <n v="20"/>
    <n v="1"/>
    <n v="20"/>
  </r>
  <r>
    <x v="5"/>
    <x v="111"/>
    <x v="4"/>
    <s v="Рис"/>
    <x v="2"/>
    <n v="5"/>
    <n v="5"/>
    <n v="25"/>
  </r>
  <r>
    <x v="3"/>
    <x v="112"/>
    <x v="0"/>
    <s v="Монитор"/>
    <x v="4"/>
    <n v="250"/>
    <n v="1"/>
    <n v="250"/>
  </r>
  <r>
    <x v="0"/>
    <x v="113"/>
    <x v="2"/>
    <s v="Монитор"/>
    <x v="4"/>
    <n v="250"/>
    <n v="1"/>
    <n v="250"/>
  </r>
  <r>
    <x v="5"/>
    <x v="114"/>
    <x v="3"/>
    <s v="Рис"/>
    <x v="2"/>
    <n v="5"/>
    <n v="10"/>
    <n v="50"/>
  </r>
  <r>
    <x v="1"/>
    <x v="114"/>
    <x v="0"/>
    <s v="Стиральный порошок"/>
    <x v="1"/>
    <n v="15"/>
    <n v="6"/>
    <n v="90"/>
  </r>
  <r>
    <x v="3"/>
    <x v="115"/>
    <x v="0"/>
    <s v="Винчестер"/>
    <x v="4"/>
    <n v="100"/>
    <n v="2"/>
    <n v="200"/>
  </r>
  <r>
    <x v="5"/>
    <x v="116"/>
    <x v="3"/>
    <s v="Гречка"/>
    <x v="2"/>
    <n v="5"/>
    <n v="7"/>
    <n v="35"/>
  </r>
  <r>
    <x v="0"/>
    <x v="117"/>
    <x v="4"/>
    <s v="Шампунь"/>
    <x v="1"/>
    <n v="8"/>
    <n v="7"/>
    <n v="56"/>
  </r>
  <r>
    <x v="2"/>
    <x v="118"/>
    <x v="1"/>
    <s v="Тени для век"/>
    <x v="0"/>
    <n v="20"/>
    <n v="2"/>
    <n v="40"/>
  </r>
  <r>
    <x v="3"/>
    <x v="119"/>
    <x v="1"/>
    <s v="Бальзам"/>
    <x v="1"/>
    <n v="8"/>
    <n v="5"/>
    <n v="40"/>
  </r>
  <r>
    <x v="2"/>
    <x v="120"/>
    <x v="4"/>
    <s v="Винчестер"/>
    <x v="4"/>
    <n v="100"/>
    <n v="2"/>
    <n v="200"/>
  </r>
  <r>
    <x v="3"/>
    <x v="121"/>
    <x v="2"/>
    <s v="Пиво"/>
    <x v="3"/>
    <n v="3"/>
    <n v="5"/>
    <n v="15"/>
  </r>
  <r>
    <x v="0"/>
    <x v="122"/>
    <x v="3"/>
    <s v="Монитор"/>
    <x v="4"/>
    <n v="250"/>
    <n v="1"/>
    <n v="250"/>
  </r>
  <r>
    <x v="5"/>
    <x v="123"/>
    <x v="1"/>
    <s v="Флэшка"/>
    <x v="4"/>
    <n v="50"/>
    <n v="1"/>
    <n v="50"/>
  </r>
  <r>
    <x v="1"/>
    <x v="124"/>
    <x v="3"/>
    <s v="Ноутбук"/>
    <x v="4"/>
    <n v="500"/>
    <n v="2"/>
    <n v="1000"/>
  </r>
  <r>
    <x v="3"/>
    <x v="124"/>
    <x v="0"/>
    <s v="Лимонад"/>
    <x v="3"/>
    <n v="4"/>
    <n v="8"/>
    <n v="32"/>
  </r>
  <r>
    <x v="1"/>
    <x v="125"/>
    <x v="2"/>
    <s v="Молоко"/>
    <x v="2"/>
    <n v="4"/>
    <n v="7"/>
    <n v="28"/>
  </r>
  <r>
    <x v="0"/>
    <x v="126"/>
    <x v="3"/>
    <s v="Помада"/>
    <x v="0"/>
    <n v="20"/>
    <n v="8"/>
    <n v="160"/>
  </r>
  <r>
    <x v="2"/>
    <x v="127"/>
    <x v="2"/>
    <s v="Лимонад"/>
    <x v="3"/>
    <n v="4"/>
    <n v="7"/>
    <n v="28"/>
  </r>
  <r>
    <x v="3"/>
    <x v="128"/>
    <x v="0"/>
    <s v="Гречка"/>
    <x v="2"/>
    <n v="5"/>
    <n v="6"/>
    <n v="30"/>
  </r>
  <r>
    <x v="0"/>
    <x v="128"/>
    <x v="3"/>
    <s v="Лимонад"/>
    <x v="3"/>
    <n v="4"/>
    <n v="4"/>
    <n v="16"/>
  </r>
  <r>
    <x v="1"/>
    <x v="129"/>
    <x v="2"/>
    <s v="Винчестер"/>
    <x v="4"/>
    <n v="100"/>
    <n v="3"/>
    <n v="300"/>
  </r>
  <r>
    <x v="2"/>
    <x v="130"/>
    <x v="1"/>
    <s v="Помада"/>
    <x v="0"/>
    <n v="20"/>
    <n v="4"/>
    <n v="80"/>
  </r>
  <r>
    <x v="3"/>
    <x v="131"/>
    <x v="2"/>
    <s v="Молоко"/>
    <x v="2"/>
    <n v="4"/>
    <n v="2"/>
    <n v="8"/>
  </r>
  <r>
    <x v="4"/>
    <x v="132"/>
    <x v="2"/>
    <s v="Монитор"/>
    <x v="4"/>
    <n v="250"/>
    <n v="3"/>
    <n v="750"/>
  </r>
  <r>
    <x v="5"/>
    <x v="133"/>
    <x v="1"/>
    <s v="Стиральный порошок"/>
    <x v="1"/>
    <n v="15"/>
    <n v="9"/>
    <n v="135"/>
  </r>
  <r>
    <x v="3"/>
    <x v="133"/>
    <x v="1"/>
    <s v="Вино"/>
    <x v="3"/>
    <n v="10"/>
    <n v="1"/>
    <n v="10"/>
  </r>
  <r>
    <x v="0"/>
    <x v="133"/>
    <x v="0"/>
    <s v="Ноутбук"/>
    <x v="4"/>
    <n v="500"/>
    <n v="3"/>
    <n v="1500"/>
  </r>
  <r>
    <x v="5"/>
    <x v="134"/>
    <x v="2"/>
    <s v="Помада"/>
    <x v="0"/>
    <n v="20"/>
    <n v="6"/>
    <n v="120"/>
  </r>
  <r>
    <x v="1"/>
    <x v="135"/>
    <x v="4"/>
    <s v="Ноутбук"/>
    <x v="4"/>
    <n v="500"/>
    <n v="2"/>
    <n v="1000"/>
  </r>
  <r>
    <x v="3"/>
    <x v="135"/>
    <x v="3"/>
    <s v="Тушь"/>
    <x v="0"/>
    <n v="25"/>
    <n v="8"/>
    <n v="200"/>
  </r>
  <r>
    <x v="5"/>
    <x v="136"/>
    <x v="1"/>
    <s v="Ноутбук"/>
    <x v="4"/>
    <n v="500"/>
    <n v="3"/>
    <n v="1500"/>
  </r>
  <r>
    <x v="0"/>
    <x v="136"/>
    <x v="3"/>
    <s v="Помада"/>
    <x v="0"/>
    <n v="20"/>
    <n v="6"/>
    <n v="120"/>
  </r>
  <r>
    <x v="2"/>
    <x v="136"/>
    <x v="0"/>
    <s v="Тени для век"/>
    <x v="0"/>
    <n v="20"/>
    <n v="5"/>
    <n v="100"/>
  </r>
  <r>
    <x v="3"/>
    <x v="136"/>
    <x v="2"/>
    <s v="Рис"/>
    <x v="2"/>
    <n v="5"/>
    <n v="4"/>
    <n v="20"/>
  </r>
  <r>
    <x v="2"/>
    <x v="137"/>
    <x v="0"/>
    <s v="Ноутбук"/>
    <x v="4"/>
    <n v="500"/>
    <n v="3"/>
    <n v="1500"/>
  </r>
  <r>
    <x v="3"/>
    <x v="137"/>
    <x v="0"/>
    <s v="Минералка"/>
    <x v="3"/>
    <n v="1"/>
    <n v="5"/>
    <n v="5"/>
  </r>
  <r>
    <x v="0"/>
    <x v="137"/>
    <x v="0"/>
    <s v="Лимонад"/>
    <x v="3"/>
    <n v="4"/>
    <n v="4"/>
    <n v="16"/>
  </r>
  <r>
    <x v="5"/>
    <x v="137"/>
    <x v="3"/>
    <s v="Рис"/>
    <x v="2"/>
    <n v="5"/>
    <n v="6"/>
    <n v="30"/>
  </r>
  <r>
    <x v="1"/>
    <x v="138"/>
    <x v="0"/>
    <s v="Пиво"/>
    <x v="3"/>
    <n v="3"/>
    <n v="3"/>
    <n v="9"/>
  </r>
  <r>
    <x v="3"/>
    <x v="138"/>
    <x v="0"/>
    <s v="Флэшка"/>
    <x v="4"/>
    <n v="50"/>
    <n v="2"/>
    <n v="100"/>
  </r>
  <r>
    <x v="1"/>
    <x v="139"/>
    <x v="0"/>
    <s v="Пиво"/>
    <x v="3"/>
    <n v="3"/>
    <n v="3"/>
    <n v="9"/>
  </r>
  <r>
    <x v="0"/>
    <x v="139"/>
    <x v="3"/>
    <s v="Вино"/>
    <x v="3"/>
    <n v="10"/>
    <n v="1"/>
    <n v="10"/>
  </r>
  <r>
    <x v="1"/>
    <x v="140"/>
    <x v="2"/>
    <s v="Тени для век"/>
    <x v="0"/>
    <n v="20"/>
    <n v="7"/>
    <n v="140"/>
  </r>
  <r>
    <x v="2"/>
    <x v="141"/>
    <x v="2"/>
    <s v="Бальзам"/>
    <x v="1"/>
    <n v="8"/>
    <n v="1"/>
    <n v="8"/>
  </r>
  <r>
    <x v="3"/>
    <x v="142"/>
    <x v="2"/>
    <s v="Тени для век"/>
    <x v="0"/>
    <n v="20"/>
    <n v="1"/>
    <n v="20"/>
  </r>
  <r>
    <x v="4"/>
    <x v="142"/>
    <x v="3"/>
    <s v="Монитор"/>
    <x v="4"/>
    <n v="250"/>
    <n v="3"/>
    <n v="750"/>
  </r>
  <r>
    <x v="5"/>
    <x v="143"/>
    <x v="0"/>
    <s v="Минералка"/>
    <x v="3"/>
    <n v="1"/>
    <n v="4"/>
    <n v="4"/>
  </r>
  <r>
    <x v="3"/>
    <x v="143"/>
    <x v="3"/>
    <s v="Монитор"/>
    <x v="4"/>
    <n v="250"/>
    <n v="2"/>
    <n v="500"/>
  </r>
  <r>
    <x v="0"/>
    <x v="144"/>
    <x v="2"/>
    <s v="Минералка"/>
    <x v="3"/>
    <n v="1"/>
    <n v="7"/>
    <n v="7"/>
  </r>
  <r>
    <x v="5"/>
    <x v="145"/>
    <x v="0"/>
    <s v="Гречка"/>
    <x v="2"/>
    <n v="5"/>
    <n v="6"/>
    <n v="30"/>
  </r>
  <r>
    <x v="1"/>
    <x v="146"/>
    <x v="0"/>
    <s v="Монитор"/>
    <x v="4"/>
    <n v="250"/>
    <n v="3"/>
    <n v="750"/>
  </r>
  <r>
    <x v="3"/>
    <x v="147"/>
    <x v="2"/>
    <s v="Молоко"/>
    <x v="2"/>
    <n v="4"/>
    <n v="7"/>
    <n v="28"/>
  </r>
  <r>
    <x v="5"/>
    <x v="148"/>
    <x v="0"/>
    <s v="Флэшка"/>
    <x v="4"/>
    <n v="50"/>
    <n v="3"/>
    <n v="150"/>
  </r>
  <r>
    <x v="0"/>
    <x v="148"/>
    <x v="1"/>
    <s v="Флэшка"/>
    <x v="4"/>
    <n v="50"/>
    <n v="1"/>
    <n v="50"/>
  </r>
  <r>
    <x v="2"/>
    <x v="149"/>
    <x v="0"/>
    <s v="Вино"/>
    <x v="3"/>
    <n v="10"/>
    <n v="1"/>
    <n v="10"/>
  </r>
  <r>
    <x v="3"/>
    <x v="149"/>
    <x v="0"/>
    <s v="Минералка"/>
    <x v="3"/>
    <n v="1"/>
    <n v="8"/>
    <n v="8"/>
  </r>
  <r>
    <x v="2"/>
    <x v="150"/>
    <x v="4"/>
    <s v="Пиво"/>
    <x v="3"/>
    <n v="3"/>
    <n v="5"/>
    <n v="15"/>
  </r>
  <r>
    <x v="3"/>
    <x v="151"/>
    <x v="2"/>
    <s v="Молоко"/>
    <x v="2"/>
    <n v="4"/>
    <n v="9"/>
    <n v="36"/>
  </r>
  <r>
    <x v="0"/>
    <x v="151"/>
    <x v="3"/>
    <s v="Пиво"/>
    <x v="3"/>
    <n v="3"/>
    <n v="10"/>
    <n v="30"/>
  </r>
  <r>
    <x v="5"/>
    <x v="151"/>
    <x v="2"/>
    <s v="Винчестер"/>
    <x v="4"/>
    <n v="100"/>
    <n v="3"/>
    <n v="300"/>
  </r>
  <r>
    <x v="1"/>
    <x v="152"/>
    <x v="4"/>
    <s v="Гречка"/>
    <x v="2"/>
    <n v="5"/>
    <n v="7"/>
    <n v="35"/>
  </r>
  <r>
    <x v="3"/>
    <x v="153"/>
    <x v="0"/>
    <s v="Флэшка"/>
    <x v="4"/>
    <n v="50"/>
    <n v="3"/>
    <n v="150"/>
  </r>
  <r>
    <x v="1"/>
    <x v="154"/>
    <x v="1"/>
    <s v="Монитор"/>
    <x v="4"/>
    <n v="250"/>
    <n v="1"/>
    <n v="250"/>
  </r>
  <r>
    <x v="0"/>
    <x v="155"/>
    <x v="1"/>
    <s v="Помада"/>
    <x v="0"/>
    <n v="20"/>
    <n v="10"/>
    <n v="200"/>
  </r>
  <r>
    <x v="1"/>
    <x v="155"/>
    <x v="0"/>
    <s v="Минералка"/>
    <x v="3"/>
    <n v="1"/>
    <n v="2"/>
    <n v="2"/>
  </r>
  <r>
    <x v="2"/>
    <x v="156"/>
    <x v="4"/>
    <s v="Пиво"/>
    <x v="3"/>
    <n v="3"/>
    <n v="3"/>
    <n v="9"/>
  </r>
  <r>
    <x v="3"/>
    <x v="156"/>
    <x v="0"/>
    <s v="Флэшка"/>
    <x v="4"/>
    <n v="50"/>
    <n v="3"/>
    <n v="150"/>
  </r>
  <r>
    <x v="4"/>
    <x v="157"/>
    <x v="2"/>
    <s v="Лимонад"/>
    <x v="3"/>
    <n v="4"/>
    <n v="7"/>
    <n v="28"/>
  </r>
  <r>
    <x v="5"/>
    <x v="157"/>
    <x v="0"/>
    <s v="Пиво"/>
    <x v="3"/>
    <n v="3"/>
    <n v="2"/>
    <n v="6"/>
  </r>
  <r>
    <x v="3"/>
    <x v="158"/>
    <x v="2"/>
    <s v="Стиральный порошок"/>
    <x v="1"/>
    <n v="15"/>
    <n v="9"/>
    <n v="135"/>
  </r>
  <r>
    <x v="0"/>
    <x v="158"/>
    <x v="1"/>
    <s v="Тени для век"/>
    <x v="0"/>
    <n v="20"/>
    <n v="1"/>
    <n v="20"/>
  </r>
  <r>
    <x v="5"/>
    <x v="159"/>
    <x v="1"/>
    <s v="Молоко"/>
    <x v="2"/>
    <n v="4"/>
    <n v="3"/>
    <n v="12"/>
  </r>
  <r>
    <x v="1"/>
    <x v="160"/>
    <x v="0"/>
    <s v="Вино"/>
    <x v="3"/>
    <n v="10"/>
    <n v="1"/>
    <n v="10"/>
  </r>
  <r>
    <x v="3"/>
    <x v="160"/>
    <x v="1"/>
    <s v="Флэшка"/>
    <x v="4"/>
    <n v="50"/>
    <n v="2"/>
    <n v="100"/>
  </r>
  <r>
    <x v="5"/>
    <x v="160"/>
    <x v="0"/>
    <s v="Лимонад"/>
    <x v="3"/>
    <n v="4"/>
    <n v="7"/>
    <n v="28"/>
  </r>
  <r>
    <x v="0"/>
    <x v="161"/>
    <x v="4"/>
    <s v="Рис"/>
    <x v="2"/>
    <n v="5"/>
    <n v="10"/>
    <n v="50"/>
  </r>
  <r>
    <x v="2"/>
    <x v="161"/>
    <x v="2"/>
    <s v="Бальзам"/>
    <x v="1"/>
    <n v="8"/>
    <n v="2"/>
    <n v="16"/>
  </r>
  <r>
    <x v="3"/>
    <x v="162"/>
    <x v="3"/>
    <s v="Хлеб"/>
    <x v="2"/>
    <n v="3"/>
    <n v="3"/>
    <n v="9"/>
  </r>
  <r>
    <x v="2"/>
    <x v="163"/>
    <x v="1"/>
    <s v="Пиво"/>
    <x v="3"/>
    <n v="3"/>
    <n v="8"/>
    <n v="24"/>
  </r>
  <r>
    <x v="3"/>
    <x v="164"/>
    <x v="0"/>
    <s v="Шампунь"/>
    <x v="1"/>
    <n v="8"/>
    <n v="9"/>
    <n v="72"/>
  </r>
  <r>
    <x v="0"/>
    <x v="164"/>
    <x v="1"/>
    <s v="Рис"/>
    <x v="2"/>
    <n v="5"/>
    <n v="4"/>
    <n v="20"/>
  </r>
  <r>
    <x v="5"/>
    <x v="165"/>
    <x v="2"/>
    <s v="Молоко"/>
    <x v="2"/>
    <n v="4"/>
    <n v="1"/>
    <n v="4"/>
  </r>
  <r>
    <x v="0"/>
    <x v="165"/>
    <x v="1"/>
    <s v="Молоко"/>
    <x v="2"/>
    <n v="4"/>
    <n v="6"/>
    <n v="24"/>
  </r>
  <r>
    <x v="1"/>
    <x v="166"/>
    <x v="1"/>
    <s v="Минералка"/>
    <x v="3"/>
    <n v="1"/>
    <n v="3"/>
    <n v="3"/>
  </r>
  <r>
    <x v="2"/>
    <x v="166"/>
    <x v="1"/>
    <s v="Лимонад"/>
    <x v="3"/>
    <n v="4"/>
    <n v="9"/>
    <n v="36"/>
  </r>
  <r>
    <x v="3"/>
    <x v="167"/>
    <x v="0"/>
    <s v="Пиво"/>
    <x v="3"/>
    <n v="3"/>
    <n v="7"/>
    <n v="21"/>
  </r>
  <r>
    <x v="4"/>
    <x v="167"/>
    <x v="2"/>
    <s v="Молоко"/>
    <x v="2"/>
    <n v="4"/>
    <n v="6"/>
    <n v="24"/>
  </r>
  <r>
    <x v="5"/>
    <x v="167"/>
    <x v="2"/>
    <s v="Хлеб"/>
    <x v="2"/>
    <n v="3"/>
    <n v="9"/>
    <n v="27"/>
  </r>
  <r>
    <x v="3"/>
    <x v="168"/>
    <x v="3"/>
    <s v="Шампунь"/>
    <x v="1"/>
    <n v="8"/>
    <n v="2"/>
    <n v="16"/>
  </r>
  <r>
    <x v="0"/>
    <x v="168"/>
    <x v="0"/>
    <s v="Стиральный порошок"/>
    <x v="1"/>
    <n v="15"/>
    <n v="9"/>
    <n v="135"/>
  </r>
  <r>
    <x v="5"/>
    <x v="169"/>
    <x v="0"/>
    <s v="Лимонад"/>
    <x v="3"/>
    <n v="4"/>
    <n v="7"/>
    <n v="28"/>
  </r>
  <r>
    <x v="1"/>
    <x v="169"/>
    <x v="2"/>
    <s v="Стиральный порошок"/>
    <x v="1"/>
    <n v="15"/>
    <n v="10"/>
    <n v="150"/>
  </r>
  <r>
    <x v="3"/>
    <x v="170"/>
    <x v="3"/>
    <s v="Тени для век"/>
    <x v="0"/>
    <n v="20"/>
    <n v="2"/>
    <n v="40"/>
  </r>
  <r>
    <x v="5"/>
    <x v="171"/>
    <x v="4"/>
    <s v="Помада"/>
    <x v="0"/>
    <n v="20"/>
    <n v="8"/>
    <n v="160"/>
  </r>
  <r>
    <x v="0"/>
    <x v="172"/>
    <x v="2"/>
    <s v="Стиральный порошок"/>
    <x v="1"/>
    <n v="15"/>
    <n v="1"/>
    <n v="15"/>
  </r>
  <r>
    <x v="5"/>
    <x v="171"/>
    <x v="4"/>
    <s v="Помада"/>
    <x v="0"/>
    <n v="20"/>
    <n v="8"/>
    <n v="16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n v="25"/>
    <n v="163625"/>
    <n v="189299.47500000003"/>
    <n v="25674.475000000035"/>
    <n v="0.13562887588568343"/>
    <n v="1026.9790000000014"/>
  </r>
  <r>
    <x v="1"/>
    <n v="25"/>
    <n v="135575"/>
    <n v="160093.10999999999"/>
    <n v="24518.11"/>
    <n v="0.15314906431638439"/>
    <n v="980.72440000000006"/>
  </r>
  <r>
    <x v="2"/>
    <n v="26"/>
    <n v="243100"/>
    <n v="276576.19391999999"/>
    <n v="33476.193919999991"/>
    <n v="0.12103787186283654"/>
    <n v="1287.5459199999996"/>
  </r>
  <r>
    <x v="3"/>
    <n v="32"/>
    <n v="215424"/>
    <n v="246129.62303999998"/>
    <n v="30705.623039999977"/>
    <n v="0.12475387017925033"/>
    <n v="959.55071999999927"/>
  </r>
  <r>
    <x v="4"/>
    <n v="32"/>
    <n v="233376"/>
    <n v="263996.51199999999"/>
    <n v="30620.511999999988"/>
    <n v="0.11598832033053523"/>
    <n v="956.89099999999962"/>
  </r>
  <r>
    <x v="3"/>
    <n v="32"/>
    <n v="209440"/>
    <n v="236296.44799999997"/>
    <n v="26856.447999999975"/>
    <n v="0.11365574145236401"/>
    <n v="839.26399999999921"/>
  </r>
  <r>
    <x v="1"/>
    <n v="34"/>
    <n v="190740"/>
    <n v="220681.46351999999"/>
    <n v="29941.46351999999"/>
    <n v="0.13567729270241333"/>
    <n v="880.63127999999972"/>
  </r>
  <r>
    <x v="3"/>
    <n v="34"/>
    <n v="247962"/>
    <n v="287322.25673999998"/>
    <n v="39360.256739999983"/>
    <n v="0.1369899331384459"/>
    <n v="1157.6546099999996"/>
  </r>
  <r>
    <x v="3"/>
    <n v="34"/>
    <n v="267036"/>
    <n v="309421.39313999994"/>
    <n v="42385.393139999942"/>
    <n v="0.13698274934992088"/>
    <n v="1246.6292099999982"/>
  </r>
  <r>
    <x v="5"/>
    <n v="34"/>
    <n v="286110"/>
    <n v="326896.08448000002"/>
    <n v="40786.08448000002"/>
    <n v="0.12476773634312335"/>
    <n v="1199.5907200000006"/>
  </r>
  <r>
    <x v="1"/>
    <n v="34"/>
    <n v="190740"/>
    <n v="217945.39648000002"/>
    <n v="27205.396480000025"/>
    <n v="0.12482666263839418"/>
    <n v="800.1587200000007"/>
  </r>
  <r>
    <x v="6"/>
    <n v="34"/>
    <n v="305184"/>
    <n v="348686.22207999998"/>
    <n v="43502.222079999978"/>
    <n v="0.12476036999827068"/>
    <n v="1279.4771199999993"/>
  </r>
  <r>
    <x v="1"/>
    <n v="34"/>
    <n v="203456"/>
    <n v="241228.85488"/>
    <n v="37772.854879999999"/>
    <n v="0.15658514359233772"/>
    <n v="1110.96632"/>
  </r>
  <r>
    <x v="6"/>
    <n v="36"/>
    <n v="336600"/>
    <n v="390022.29863999999"/>
    <n v="53422.298639999994"/>
    <n v="0.13697242138791163"/>
    <n v="1483.9527399999997"/>
  </r>
  <r>
    <x v="1"/>
    <n v="36"/>
    <n v="228888"/>
    <n v="265227.17543999996"/>
    <n v="36339.175439999963"/>
    <n v="0.13701150864241157"/>
    <n v="1009.4215399999989"/>
  </r>
  <r>
    <x v="1"/>
    <n v="43"/>
    <n v="249271"/>
    <n v="294357.39095999999"/>
    <n v="45086.39095999999"/>
    <n v="0.1531688768301617"/>
    <n v="1048.5207199999998"/>
  </r>
  <r>
    <x v="0"/>
    <n v="45"/>
    <n v="336600"/>
    <n v="380568.94200000004"/>
    <n v="43968.942000000039"/>
    <n v="0.11553476163590888"/>
    <n v="977.08760000000086"/>
  </r>
  <r>
    <x v="4"/>
    <n v="45"/>
    <n v="336600"/>
    <n v="384589.67399999994"/>
    <n v="47989.673999999941"/>
    <n v="0.12478149374338103"/>
    <n v="1066.4371999999987"/>
  </r>
  <r>
    <x v="5"/>
    <n v="45"/>
    <n v="328185"/>
    <n v="368693.20800000004"/>
    <n v="40508.208000000042"/>
    <n v="0.10986968873047435"/>
    <n v="900.18240000000094"/>
  </r>
  <r>
    <x v="3"/>
    <n v="45"/>
    <n v="387090"/>
    <n v="447844.27499999997"/>
    <n v="60754.274999999965"/>
    <n v="0.1356593762418867"/>
    <n v="1350.0949999999991"/>
  </r>
  <r>
    <x v="4"/>
    <n v="45"/>
    <n v="311355"/>
    <n v="360234.02699999994"/>
    <n v="48879.026999999944"/>
    <n v="0.13568686835905136"/>
    <n v="1086.2005999999988"/>
  </r>
  <r>
    <x v="2"/>
    <n v="45"/>
    <n v="420750"/>
    <n v="481751.87399999995"/>
    <n v="61001.873999999953"/>
    <n v="0.12662508916363854"/>
    <n v="1355.597199999999"/>
  </r>
  <r>
    <x v="1"/>
    <n v="54"/>
    <n v="282744"/>
    <n v="335419.75745999994"/>
    <n v="52675.757459999935"/>
    <n v="0.15704428939694084"/>
    <n v="975.47698999999875"/>
  </r>
  <r>
    <x v="2"/>
    <n v="54"/>
    <n v="484704"/>
    <n v="560789.91791999992"/>
    <n v="76085.91791999992"/>
    <n v="0.13567632992084933"/>
    <n v="1408.9984799999986"/>
  </r>
  <r>
    <x v="0"/>
    <n v="54"/>
    <n v="383724"/>
    <n v="449474.46911999991"/>
    <n v="65750.469119999907"/>
    <n v="0.14628298966285883"/>
    <n v="1217.6012799999983"/>
  </r>
  <r>
    <x v="0"/>
    <n v="56"/>
    <n v="366520"/>
    <n v="424740.90623999998"/>
    <n v="58220.906239999982"/>
    <n v="0.13707393233064827"/>
    <n v="1039.6590399999998"/>
  </r>
  <r>
    <x v="2"/>
    <n v="56"/>
    <n v="492184"/>
    <n v="562360.56575999991"/>
    <n v="70176.56575999991"/>
    <n v="0.12478927227971626"/>
    <n v="1253.1529599999983"/>
  </r>
  <r>
    <x v="3"/>
    <n v="56"/>
    <n v="492184"/>
    <n v="555330.94400000002"/>
    <n v="63146.944000000018"/>
    <n v="0.11371047243497387"/>
    <n v="1127.6240000000003"/>
  </r>
  <r>
    <x v="2"/>
    <n v="65"/>
    <n v="559130"/>
    <n v="647930.39512499992"/>
    <n v="88800.395124999923"/>
    <n v="0.13705236826845943"/>
    <n v="1366.1599249999988"/>
  </r>
  <r>
    <x v="0"/>
    <n v="67"/>
    <n v="451044"/>
    <n v="524019.61743999994"/>
    <n v="72975.617439999944"/>
    <n v="0.13926123185332012"/>
    <n v="1089.1883199999991"/>
  </r>
  <r>
    <x v="2"/>
    <n v="67"/>
    <n v="601392"/>
    <n v="704437.93567999988"/>
    <n v="103045.93567999988"/>
    <n v="0.14628107099389639"/>
    <n v="1537.9990399999981"/>
  </r>
  <r>
    <x v="7"/>
    <n v="67"/>
    <n v="338283"/>
    <n v="382809.61712500005"/>
    <n v="44526.617125000048"/>
    <n v="0.11631530435260885"/>
    <n v="664.57637500000067"/>
  </r>
  <r>
    <x v="3"/>
    <n v="67"/>
    <n v="538747"/>
    <n v="624322.2980849999"/>
    <n v="85575.2980849999"/>
    <n v="0.13706910412696655"/>
    <n v="1277.2432549999985"/>
  </r>
  <r>
    <x v="7"/>
    <n v="76"/>
    <n v="426360"/>
    <n v="487293.61407999991"/>
    <n v="60933.614079999912"/>
    <n v="0.12504496738591844"/>
    <n v="801.7580799999988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x v="0"/>
    <x v="0"/>
    <n v="4100"/>
    <x v="0"/>
  </r>
  <r>
    <x v="0"/>
    <x v="1"/>
    <n v="9200"/>
    <x v="0"/>
  </r>
  <r>
    <x v="1"/>
    <x v="0"/>
    <n v="9000"/>
    <x v="0"/>
  </r>
  <r>
    <x v="1"/>
    <x v="1"/>
    <m/>
    <x v="0"/>
  </r>
  <r>
    <x v="2"/>
    <x v="0"/>
    <m/>
    <x v="0"/>
  </r>
  <r>
    <x v="2"/>
    <x v="1"/>
    <m/>
    <x v="0"/>
  </r>
  <r>
    <x v="3"/>
    <x v="0"/>
    <n v="500"/>
    <x v="0"/>
  </r>
  <r>
    <x v="3"/>
    <x v="1"/>
    <n v="3400"/>
    <x v="0"/>
  </r>
  <r>
    <x v="4"/>
    <x v="0"/>
    <n v="5000"/>
    <x v="0"/>
  </r>
  <r>
    <x v="4"/>
    <x v="1"/>
    <n v="5400"/>
    <x v="0"/>
  </r>
  <r>
    <x v="4"/>
    <x v="0"/>
    <n v="6200"/>
    <x v="0"/>
  </r>
  <r>
    <x v="4"/>
    <x v="1"/>
    <n v="1000"/>
    <x v="0"/>
  </r>
  <r>
    <x v="5"/>
    <x v="0"/>
    <n v="1800"/>
    <x v="0"/>
  </r>
  <r>
    <x v="5"/>
    <x v="1"/>
    <m/>
    <x v="0"/>
  </r>
  <r>
    <x v="5"/>
    <x v="0"/>
    <n v="2500"/>
    <x v="0"/>
  </r>
  <r>
    <x v="5"/>
    <x v="1"/>
    <n v="3400"/>
    <x v="0"/>
  </r>
  <r>
    <x v="6"/>
    <x v="0"/>
    <n v="400"/>
    <x v="0"/>
  </r>
  <r>
    <x v="6"/>
    <x v="1"/>
    <n v="7000"/>
    <x v="0"/>
  </r>
  <r>
    <x v="7"/>
    <x v="0"/>
    <n v="3900"/>
    <x v="0"/>
  </r>
  <r>
    <x v="7"/>
    <x v="1"/>
    <n v="4900"/>
    <x v="0"/>
  </r>
  <r>
    <x v="8"/>
    <x v="0"/>
    <n v="1600"/>
    <x v="0"/>
  </r>
  <r>
    <x v="8"/>
    <x v="1"/>
    <n v="8900"/>
    <x v="0"/>
  </r>
  <r>
    <x v="9"/>
    <x v="0"/>
    <n v="2400"/>
    <x v="0"/>
  </r>
  <r>
    <x v="9"/>
    <x v="1"/>
    <n v="3700"/>
    <x v="0"/>
  </r>
  <r>
    <x v="10"/>
    <x v="0"/>
    <m/>
    <x v="0"/>
  </r>
  <r>
    <x v="10"/>
    <x v="1"/>
    <n v="4500"/>
    <x v="0"/>
  </r>
  <r>
    <x v="11"/>
    <x v="0"/>
    <n v="4200"/>
    <x v="0"/>
  </r>
  <r>
    <x v="11"/>
    <x v="1"/>
    <n v="8100"/>
    <x v="0"/>
  </r>
  <r>
    <x v="12"/>
    <x v="0"/>
    <n v="3200"/>
    <x v="0"/>
  </r>
  <r>
    <x v="12"/>
    <x v="1"/>
    <n v="3400"/>
    <x v="0"/>
  </r>
  <r>
    <x v="13"/>
    <x v="0"/>
    <n v="300"/>
    <x v="0"/>
  </r>
  <r>
    <x v="13"/>
    <x v="1"/>
    <m/>
    <x v="0"/>
  </r>
  <r>
    <x v="14"/>
    <x v="0"/>
    <n v="3300"/>
    <x v="0"/>
  </r>
  <r>
    <x v="14"/>
    <x v="1"/>
    <n v="9500"/>
    <x v="0"/>
  </r>
  <r>
    <x v="15"/>
    <x v="0"/>
    <n v="300"/>
    <x v="0"/>
  </r>
  <r>
    <x v="15"/>
    <x v="1"/>
    <n v="100"/>
    <x v="0"/>
  </r>
  <r>
    <x v="16"/>
    <x v="0"/>
    <n v="3200"/>
    <x v="0"/>
  </r>
  <r>
    <x v="16"/>
    <x v="1"/>
    <n v="4000"/>
    <x v="0"/>
  </r>
  <r>
    <x v="0"/>
    <x v="0"/>
    <n v="9700"/>
    <x v="1"/>
  </r>
  <r>
    <x v="0"/>
    <x v="1"/>
    <n v="4300"/>
    <x v="1"/>
  </r>
  <r>
    <x v="0"/>
    <x v="2"/>
    <n v="8200"/>
    <x v="1"/>
  </r>
  <r>
    <x v="1"/>
    <x v="0"/>
    <n v="8300"/>
    <x v="1"/>
  </r>
  <r>
    <x v="1"/>
    <x v="1"/>
    <m/>
    <x v="1"/>
  </r>
  <r>
    <x v="1"/>
    <x v="2"/>
    <n v="6900"/>
    <x v="1"/>
  </r>
  <r>
    <x v="17"/>
    <x v="0"/>
    <n v="8400"/>
    <x v="1"/>
  </r>
  <r>
    <x v="17"/>
    <x v="1"/>
    <n v="9900"/>
    <x v="1"/>
  </r>
  <r>
    <x v="17"/>
    <x v="2"/>
    <n v="8100"/>
    <x v="1"/>
  </r>
  <r>
    <x v="18"/>
    <x v="0"/>
    <n v="4900"/>
    <x v="1"/>
  </r>
  <r>
    <x v="18"/>
    <x v="1"/>
    <n v="3500"/>
    <x v="1"/>
  </r>
  <r>
    <x v="18"/>
    <x v="2"/>
    <n v="3600"/>
    <x v="1"/>
  </r>
  <r>
    <x v="2"/>
    <x v="0"/>
    <n v="9600"/>
    <x v="1"/>
  </r>
  <r>
    <x v="2"/>
    <x v="1"/>
    <n v="6800"/>
    <x v="1"/>
  </r>
  <r>
    <x v="2"/>
    <x v="2"/>
    <n v="7400"/>
    <x v="1"/>
  </r>
  <r>
    <x v="4"/>
    <x v="0"/>
    <n v="9000"/>
    <x v="1"/>
  </r>
  <r>
    <x v="4"/>
    <x v="1"/>
    <n v="2400"/>
    <x v="1"/>
  </r>
  <r>
    <x v="4"/>
    <x v="2"/>
    <n v="9500"/>
    <x v="1"/>
  </r>
  <r>
    <x v="4"/>
    <x v="0"/>
    <n v="8300"/>
    <x v="1"/>
  </r>
  <r>
    <x v="4"/>
    <x v="1"/>
    <n v="9400"/>
    <x v="1"/>
  </r>
  <r>
    <x v="4"/>
    <x v="2"/>
    <n v="2500"/>
    <x v="1"/>
  </r>
  <r>
    <x v="4"/>
    <x v="0"/>
    <n v="1700"/>
    <x v="1"/>
  </r>
  <r>
    <x v="4"/>
    <x v="1"/>
    <n v="5400"/>
    <x v="1"/>
  </r>
  <r>
    <x v="4"/>
    <x v="2"/>
    <n v="6800"/>
    <x v="1"/>
  </r>
  <r>
    <x v="9"/>
    <x v="0"/>
    <n v="1600"/>
    <x v="1"/>
  </r>
  <r>
    <x v="9"/>
    <x v="1"/>
    <n v="4500"/>
    <x v="1"/>
  </r>
  <r>
    <x v="9"/>
    <x v="2"/>
    <n v="2900"/>
    <x v="1"/>
  </r>
  <r>
    <x v="9"/>
    <x v="0"/>
    <m/>
    <x v="1"/>
  </r>
  <r>
    <x v="9"/>
    <x v="1"/>
    <n v="1100"/>
    <x v="1"/>
  </r>
  <r>
    <x v="9"/>
    <x v="2"/>
    <n v="8900"/>
    <x v="1"/>
  </r>
  <r>
    <x v="10"/>
    <x v="0"/>
    <n v="6300"/>
    <x v="1"/>
  </r>
  <r>
    <x v="10"/>
    <x v="1"/>
    <n v="3400"/>
    <x v="1"/>
  </r>
  <r>
    <x v="10"/>
    <x v="2"/>
    <n v="5400"/>
    <x v="1"/>
  </r>
  <r>
    <x v="12"/>
    <x v="0"/>
    <n v="8800"/>
    <x v="1"/>
  </r>
  <r>
    <x v="12"/>
    <x v="1"/>
    <n v="4600"/>
    <x v="1"/>
  </r>
  <r>
    <x v="12"/>
    <x v="2"/>
    <n v="1100"/>
    <x v="1"/>
  </r>
  <r>
    <x v="13"/>
    <x v="0"/>
    <n v="2300"/>
    <x v="1"/>
  </r>
  <r>
    <x v="13"/>
    <x v="1"/>
    <n v="5100"/>
    <x v="1"/>
  </r>
  <r>
    <x v="13"/>
    <x v="2"/>
    <n v="5900"/>
    <x v="1"/>
  </r>
  <r>
    <x v="14"/>
    <x v="0"/>
    <m/>
    <x v="1"/>
  </r>
  <r>
    <x v="14"/>
    <x v="1"/>
    <n v="2200"/>
    <x v="1"/>
  </r>
  <r>
    <x v="14"/>
    <x v="2"/>
    <n v="4300"/>
    <x v="1"/>
  </r>
  <r>
    <x v="16"/>
    <x v="0"/>
    <n v="5400"/>
    <x v="1"/>
  </r>
  <r>
    <x v="16"/>
    <x v="1"/>
    <n v="200"/>
    <x v="1"/>
  </r>
  <r>
    <x v="16"/>
    <x v="2"/>
    <n v="1600"/>
    <x v="1"/>
  </r>
  <r>
    <x v="0"/>
    <x v="1"/>
    <n v="7000"/>
    <x v="2"/>
  </r>
  <r>
    <x v="1"/>
    <x v="1"/>
    <n v="4300"/>
    <x v="2"/>
  </r>
  <r>
    <x v="17"/>
    <x v="1"/>
    <n v="2300"/>
    <x v="2"/>
  </r>
  <r>
    <x v="18"/>
    <x v="1"/>
    <m/>
    <x v="2"/>
  </r>
  <r>
    <x v="2"/>
    <x v="1"/>
    <n v="5300"/>
    <x v="2"/>
  </r>
  <r>
    <x v="3"/>
    <x v="1"/>
    <n v="8600"/>
    <x v="2"/>
  </r>
  <r>
    <x v="5"/>
    <x v="1"/>
    <n v="9800"/>
    <x v="2"/>
  </r>
  <r>
    <x v="6"/>
    <x v="1"/>
    <m/>
    <x v="2"/>
  </r>
  <r>
    <x v="7"/>
    <x v="1"/>
    <m/>
    <x v="2"/>
  </r>
  <r>
    <x v="8"/>
    <x v="1"/>
    <n v="700"/>
    <x v="2"/>
  </r>
  <r>
    <x v="9"/>
    <x v="1"/>
    <n v="9600"/>
    <x v="2"/>
  </r>
  <r>
    <x v="11"/>
    <x v="1"/>
    <n v="5300"/>
    <x v="2"/>
  </r>
  <r>
    <x v="19"/>
    <x v="1"/>
    <n v="6400"/>
    <x v="2"/>
  </r>
  <r>
    <x v="20"/>
    <x v="1"/>
    <n v="2300"/>
    <x v="2"/>
  </r>
  <r>
    <x v="21"/>
    <x v="1"/>
    <n v="3700"/>
    <x v="2"/>
  </r>
  <r>
    <x v="22"/>
    <x v="1"/>
    <n v="2200"/>
    <x v="2"/>
  </r>
  <r>
    <x v="23"/>
    <x v="1"/>
    <m/>
    <x v="2"/>
  </r>
  <r>
    <x v="24"/>
    <x v="1"/>
    <m/>
    <x v="2"/>
  </r>
  <r>
    <x v="13"/>
    <x v="1"/>
    <n v="2300"/>
    <x v="2"/>
  </r>
  <r>
    <x v="14"/>
    <x v="1"/>
    <n v="7000"/>
    <x v="2"/>
  </r>
  <r>
    <x v="25"/>
    <x v="1"/>
    <n v="9100"/>
    <x v="2"/>
  </r>
  <r>
    <x v="26"/>
    <x v="1"/>
    <n v="9100"/>
    <x v="2"/>
  </r>
  <r>
    <x v="27"/>
    <x v="1"/>
    <n v="1500"/>
    <x v="2"/>
  </r>
  <r>
    <x v="28"/>
    <x v="1"/>
    <n v="2600"/>
    <x v="2"/>
  </r>
  <r>
    <x v="29"/>
    <x v="1"/>
    <n v="1800"/>
    <x v="2"/>
  </r>
  <r>
    <x v="30"/>
    <x v="1"/>
    <n v="5600"/>
    <x v="2"/>
  </r>
  <r>
    <x v="31"/>
    <x v="1"/>
    <n v="2000"/>
    <x v="2"/>
  </r>
  <r>
    <x v="1"/>
    <x v="0"/>
    <n v="4200"/>
    <x v="3"/>
  </r>
  <r>
    <x v="1"/>
    <x v="1"/>
    <n v="2500"/>
    <x v="3"/>
  </r>
  <r>
    <x v="1"/>
    <x v="3"/>
    <n v="1500"/>
    <x v="3"/>
  </r>
  <r>
    <x v="18"/>
    <x v="0"/>
    <n v="5000"/>
    <x v="3"/>
  </r>
  <r>
    <x v="18"/>
    <x v="1"/>
    <n v="7500"/>
    <x v="3"/>
  </r>
  <r>
    <x v="18"/>
    <x v="3"/>
    <n v="7800"/>
    <x v="3"/>
  </r>
  <r>
    <x v="2"/>
    <x v="0"/>
    <n v="2200"/>
    <x v="3"/>
  </r>
  <r>
    <x v="2"/>
    <x v="1"/>
    <n v="4900"/>
    <x v="3"/>
  </r>
  <r>
    <x v="2"/>
    <x v="3"/>
    <n v="3700"/>
    <x v="3"/>
  </r>
  <r>
    <x v="3"/>
    <x v="0"/>
    <n v="3500"/>
    <x v="3"/>
  </r>
  <r>
    <x v="3"/>
    <x v="1"/>
    <n v="5400"/>
    <x v="3"/>
  </r>
  <r>
    <x v="3"/>
    <x v="3"/>
    <n v="8000"/>
    <x v="3"/>
  </r>
  <r>
    <x v="5"/>
    <x v="0"/>
    <m/>
    <x v="3"/>
  </r>
  <r>
    <x v="5"/>
    <x v="1"/>
    <n v="6300"/>
    <x v="3"/>
  </r>
  <r>
    <x v="5"/>
    <x v="3"/>
    <n v="3100"/>
    <x v="3"/>
  </r>
  <r>
    <x v="6"/>
    <x v="0"/>
    <n v="8800"/>
    <x v="3"/>
  </r>
  <r>
    <x v="6"/>
    <x v="1"/>
    <n v="7800"/>
    <x v="3"/>
  </r>
  <r>
    <x v="6"/>
    <x v="3"/>
    <m/>
    <x v="3"/>
  </r>
  <r>
    <x v="7"/>
    <x v="0"/>
    <n v="1500"/>
    <x v="3"/>
  </r>
  <r>
    <x v="7"/>
    <x v="1"/>
    <n v="9000"/>
    <x v="3"/>
  </r>
  <r>
    <x v="7"/>
    <x v="3"/>
    <n v="3100"/>
    <x v="3"/>
  </r>
  <r>
    <x v="8"/>
    <x v="0"/>
    <n v="7700"/>
    <x v="3"/>
  </r>
  <r>
    <x v="8"/>
    <x v="1"/>
    <n v="2700"/>
    <x v="3"/>
  </r>
  <r>
    <x v="8"/>
    <x v="3"/>
    <n v="3400"/>
    <x v="3"/>
  </r>
  <r>
    <x v="11"/>
    <x v="0"/>
    <n v="8700"/>
    <x v="3"/>
  </r>
  <r>
    <x v="11"/>
    <x v="1"/>
    <n v="7200"/>
    <x v="3"/>
  </r>
  <r>
    <x v="11"/>
    <x v="3"/>
    <n v="8100"/>
    <x v="3"/>
  </r>
  <r>
    <x v="19"/>
    <x v="0"/>
    <n v="4800"/>
    <x v="3"/>
  </r>
  <r>
    <x v="19"/>
    <x v="1"/>
    <n v="3300"/>
    <x v="3"/>
  </r>
  <r>
    <x v="19"/>
    <x v="3"/>
    <n v="8700"/>
    <x v="3"/>
  </r>
  <r>
    <x v="20"/>
    <x v="0"/>
    <n v="3900"/>
    <x v="3"/>
  </r>
  <r>
    <x v="20"/>
    <x v="1"/>
    <n v="800"/>
    <x v="3"/>
  </r>
  <r>
    <x v="20"/>
    <x v="3"/>
    <n v="2200"/>
    <x v="3"/>
  </r>
  <r>
    <x v="21"/>
    <x v="0"/>
    <n v="3400"/>
    <x v="3"/>
  </r>
  <r>
    <x v="21"/>
    <x v="1"/>
    <n v="8100"/>
    <x v="3"/>
  </r>
  <r>
    <x v="21"/>
    <x v="3"/>
    <n v="5800"/>
    <x v="3"/>
  </r>
  <r>
    <x v="22"/>
    <x v="0"/>
    <n v="6200"/>
    <x v="3"/>
  </r>
  <r>
    <x v="22"/>
    <x v="1"/>
    <n v="7000"/>
    <x v="3"/>
  </r>
  <r>
    <x v="22"/>
    <x v="3"/>
    <n v="2700"/>
    <x v="3"/>
  </r>
  <r>
    <x v="22"/>
    <x v="0"/>
    <n v="5400"/>
    <x v="3"/>
  </r>
  <r>
    <x v="22"/>
    <x v="1"/>
    <n v="800"/>
    <x v="3"/>
  </r>
  <r>
    <x v="22"/>
    <x v="3"/>
    <n v="5300"/>
    <x v="3"/>
  </r>
  <r>
    <x v="23"/>
    <x v="0"/>
    <m/>
    <x v="3"/>
  </r>
  <r>
    <x v="23"/>
    <x v="1"/>
    <n v="2000"/>
    <x v="3"/>
  </r>
  <r>
    <x v="23"/>
    <x v="3"/>
    <m/>
    <x v="3"/>
  </r>
  <r>
    <x v="24"/>
    <x v="0"/>
    <n v="3800"/>
    <x v="3"/>
  </r>
  <r>
    <x v="24"/>
    <x v="1"/>
    <n v="5200"/>
    <x v="3"/>
  </r>
  <r>
    <x v="24"/>
    <x v="3"/>
    <n v="4000"/>
    <x v="3"/>
  </r>
  <r>
    <x v="25"/>
    <x v="0"/>
    <n v="500"/>
    <x v="3"/>
  </r>
  <r>
    <x v="25"/>
    <x v="1"/>
    <n v="7300"/>
    <x v="3"/>
  </r>
  <r>
    <x v="25"/>
    <x v="3"/>
    <m/>
    <x v="3"/>
  </r>
  <r>
    <x v="26"/>
    <x v="0"/>
    <n v="600"/>
    <x v="3"/>
  </r>
  <r>
    <x v="26"/>
    <x v="1"/>
    <m/>
    <x v="3"/>
  </r>
  <r>
    <x v="26"/>
    <x v="3"/>
    <n v="6200"/>
    <x v="3"/>
  </r>
  <r>
    <x v="27"/>
    <x v="0"/>
    <n v="2500"/>
    <x v="3"/>
  </r>
  <r>
    <x v="27"/>
    <x v="1"/>
    <n v="3400"/>
    <x v="3"/>
  </r>
  <r>
    <x v="27"/>
    <x v="3"/>
    <n v="3300"/>
    <x v="3"/>
  </r>
  <r>
    <x v="27"/>
    <x v="0"/>
    <n v="7900"/>
    <x v="3"/>
  </r>
  <r>
    <x v="27"/>
    <x v="1"/>
    <n v="4700"/>
    <x v="3"/>
  </r>
  <r>
    <x v="27"/>
    <x v="3"/>
    <n v="2300"/>
    <x v="3"/>
  </r>
  <r>
    <x v="28"/>
    <x v="0"/>
    <n v="300"/>
    <x v="3"/>
  </r>
  <r>
    <x v="28"/>
    <x v="1"/>
    <n v="6000"/>
    <x v="3"/>
  </r>
  <r>
    <x v="28"/>
    <x v="3"/>
    <n v="8300"/>
    <x v="3"/>
  </r>
  <r>
    <x v="29"/>
    <x v="0"/>
    <n v="4800"/>
    <x v="3"/>
  </r>
  <r>
    <x v="29"/>
    <x v="1"/>
    <n v="9300"/>
    <x v="3"/>
  </r>
  <r>
    <x v="29"/>
    <x v="3"/>
    <n v="900"/>
    <x v="3"/>
  </r>
  <r>
    <x v="30"/>
    <x v="0"/>
    <n v="9700"/>
    <x v="3"/>
  </r>
  <r>
    <x v="30"/>
    <x v="1"/>
    <n v="5000"/>
    <x v="3"/>
  </r>
  <r>
    <x v="30"/>
    <x v="3"/>
    <n v="8200"/>
    <x v="3"/>
  </r>
  <r>
    <x v="31"/>
    <x v="0"/>
    <n v="8500"/>
    <x v="3"/>
  </r>
  <r>
    <x v="31"/>
    <x v="1"/>
    <m/>
    <x v="3"/>
  </r>
  <r>
    <x v="31"/>
    <x v="3"/>
    <m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s v="Цифровая фотокамера "/>
    <s v="Бельгия"/>
    <n v="509"/>
    <n v="14630"/>
    <d v="2019-05-24T00:00:00"/>
    <n v="7446670"/>
  </r>
  <r>
    <x v="0"/>
    <s v="Цифровая фотокамера "/>
    <s v="Бельгия"/>
    <n v="590"/>
    <n v="10710"/>
    <d v="2019-11-25T00:00:00"/>
    <n v="6318900"/>
  </r>
  <r>
    <x v="1"/>
    <s v="Цифровая фотокамера "/>
    <s v="Франция"/>
    <n v="578"/>
    <n v="23990"/>
    <d v="2020-02-10T00:00:00"/>
    <n v="13866220"/>
  </r>
  <r>
    <x v="2"/>
    <s v="Цифровая фотокамера "/>
    <s v="Германия"/>
    <n v="75"/>
    <n v="9856"/>
    <d v="2019-06-01T00:00:00"/>
    <n v="739200"/>
  </r>
  <r>
    <x v="3"/>
    <s v="Цифровая зеркальная камера "/>
    <s v="Бельгия"/>
    <n v="309"/>
    <n v="12490"/>
    <d v="2019-08-12T00:00:00"/>
    <n v="3859410"/>
  </r>
  <r>
    <x v="1"/>
    <s v="Цифровая зеркальная камера "/>
    <s v="Франция"/>
    <n v="564"/>
    <n v="27830"/>
    <d v="2020-02-23T00:00:00"/>
    <n v="15696120"/>
  </r>
  <r>
    <x v="3"/>
    <s v="Цифровая зеркальная камера "/>
    <s v="Бельгия"/>
    <n v="385"/>
    <n v="4490"/>
    <d v="2019-05-28T00:00:00"/>
    <n v="1728650"/>
  </r>
  <r>
    <x v="2"/>
    <s v="Цифровая видеокамера на флеш-карте"/>
    <s v="Германия"/>
    <n v="647"/>
    <n v="1340"/>
    <d v="2019-04-02T00:00:00"/>
    <n v="866980"/>
  </r>
  <r>
    <x v="2"/>
    <s v="Цифровая видеокамера на флеш-карте"/>
    <s v="Германия"/>
    <n v="689"/>
    <n v="3150"/>
    <d v="2020-03-07T00:00:00"/>
    <n v="2170350"/>
  </r>
  <r>
    <x v="1"/>
    <s v="Цифровая видеокамера на флеш-карте"/>
    <s v="Франция"/>
    <n v="678"/>
    <n v="1970"/>
    <d v="2019-12-03T00:00:00"/>
    <n v="1335660"/>
  </r>
  <r>
    <x v="1"/>
    <s v="Цифровая видеокамера на флеш-карте"/>
    <s v="Франция"/>
    <n v="583"/>
    <n v="3750"/>
    <d v="2019-09-13T00:00:00"/>
    <n v="2186250"/>
  </r>
  <r>
    <x v="0"/>
    <s v="Цифровая видеокамера на флеш-карте"/>
    <s v="Бельгия"/>
    <n v="576"/>
    <n v="54900"/>
    <d v="2019-05-16T00:00:00"/>
    <n v="31622400"/>
  </r>
  <r>
    <x v="2"/>
    <s v="Цифровая видеокамера на флеш-карте"/>
    <s v="Германия"/>
    <n v="875"/>
    <n v="1712"/>
    <d v="2019-06-27T00:00:00"/>
    <n v="1498000"/>
  </r>
  <r>
    <x v="4"/>
    <s v="Планшетный компьютер "/>
    <s v="Россия"/>
    <n v="937"/>
    <n v="22990"/>
    <d v="2020-03-21T00:00:00"/>
    <n v="21541630"/>
  </r>
  <r>
    <x v="3"/>
    <s v="Планшетный компьютер "/>
    <s v="Беларусь"/>
    <n v="394"/>
    <n v="311"/>
    <d v="2020-03-13T00:00:00"/>
    <n v="122534"/>
  </r>
  <r>
    <x v="4"/>
    <s v="Ноутбук "/>
    <s v="Россия"/>
    <n v="837"/>
    <n v="14134"/>
    <d v="2019-12-02T00:00:00"/>
    <n v="11830158"/>
  </r>
  <r>
    <x v="5"/>
    <s v="Ноутбук "/>
    <s v="США"/>
    <n v="905"/>
    <n v="8687"/>
    <d v="2019-05-06T00:00:00"/>
    <n v="7861735"/>
  </r>
  <r>
    <x v="1"/>
    <s v="Ноутбук "/>
    <s v="Франция"/>
    <n v="407"/>
    <n v="2170"/>
    <d v="2020-01-18T00:00:00"/>
    <n v="883190"/>
  </r>
  <r>
    <x v="1"/>
    <s v="Монитор"/>
    <s v="Франция"/>
    <n v="386"/>
    <n v="16070"/>
    <d v="2020-02-02T00:00:00"/>
    <n v="6203020"/>
  </r>
  <r>
    <x v="1"/>
    <s v="Монитор"/>
    <s v="Франция"/>
    <n v="308"/>
    <n v="18380"/>
    <d v="2019-05-29T00:00:00"/>
    <n v="5661040"/>
  </r>
  <r>
    <x v="1"/>
    <s v="Монитор"/>
    <s v="Франция"/>
    <n v="847"/>
    <n v="481"/>
    <d v="2019-09-07T00:00:00"/>
    <n v="407407"/>
  </r>
  <r>
    <x v="0"/>
    <s v="Монитор"/>
    <s v="Бельгия"/>
    <n v="409"/>
    <n v="9286"/>
    <d v="2019-12-24T00:00:00"/>
    <n v="3797974"/>
  </r>
  <r>
    <x v="0"/>
    <s v="Монитор"/>
    <s v="Бельгия"/>
    <n v="65"/>
    <n v="3645"/>
    <d v="2019-04-10T00:00:00"/>
    <n v="236925"/>
  </r>
  <r>
    <x v="0"/>
    <s v="Монитор"/>
    <s v="Германия"/>
    <n v="145"/>
    <n v="8890"/>
    <d v="2019-06-01T00:00:00"/>
    <n v="1289050"/>
  </r>
  <r>
    <x v="4"/>
    <s v="Монитор"/>
    <s v="Россия"/>
    <n v="475"/>
    <n v="5990"/>
    <d v="2020-03-15T00:00:00"/>
    <n v="2845250"/>
  </r>
  <r>
    <x v="3"/>
    <s v="Мобильный телефон "/>
    <s v="Беларусь"/>
    <n v="295"/>
    <n v="2919"/>
    <d v="2019-09-10T00:00:00"/>
    <n v="861105"/>
  </r>
  <r>
    <x v="3"/>
    <s v="Мобильный телефон "/>
    <s v="Беларусь"/>
    <n v="294"/>
    <n v="227"/>
    <d v="2019-10-19T00:00:00"/>
    <n v="66738"/>
  </r>
  <r>
    <x v="3"/>
    <s v="Мобильный телефон "/>
    <s v="Беларусь"/>
    <n v="475"/>
    <n v="23990"/>
    <d v="2019-04-14T00:00:00"/>
    <n v="11395250"/>
  </r>
  <r>
    <x v="2"/>
    <s v="Мобильный телефон "/>
    <s v="Германия"/>
    <n v="647"/>
    <n v="5690"/>
    <d v="2019-06-08T00:00:00"/>
    <n v="3681430"/>
  </r>
  <r>
    <x v="1"/>
    <s v="Лазерный принтер"/>
    <s v="Франция"/>
    <n v="673"/>
    <n v="3280"/>
    <d v="2019-06-04T00:00:00"/>
    <n v="2207440"/>
  </r>
  <r>
    <x v="0"/>
    <s v="Лазерный принтер"/>
    <s v="Бельгия"/>
    <n v="367"/>
    <n v="14550"/>
    <d v="2019-08-12T00:00:00"/>
    <n v="5339850"/>
  </r>
  <r>
    <x v="2"/>
    <s v="Лазерный принтер"/>
    <s v="Германия"/>
    <n v="580"/>
    <n v="12550"/>
    <d v="2019-04-19T00:00:00"/>
    <n v="7279000"/>
  </r>
  <r>
    <x v="2"/>
    <s v="Лазерный принтер"/>
    <s v="Германия"/>
    <n v="386"/>
    <n v="17090"/>
    <d v="2019-04-22T00:00:00"/>
    <n v="6596740"/>
  </r>
  <r>
    <x v="5"/>
    <s v="Лазерный принтер"/>
    <s v="США"/>
    <n v="385"/>
    <n v="6990"/>
    <d v="2020-03-16T00:00:00"/>
    <n v="2691150"/>
  </r>
  <r>
    <x v="3"/>
    <s v="Коммуникатор "/>
    <s v="Беларусь"/>
    <n v="185"/>
    <n v="4090"/>
    <d v="2020-04-23T00:00:00"/>
    <n v="756650"/>
  </r>
  <r>
    <x v="5"/>
    <s v="Коммуникатор "/>
    <s v="США"/>
    <n v="563"/>
    <n v="4990"/>
    <d v="2019-04-17T00:00:00"/>
    <n v="2809370"/>
  </r>
  <r>
    <x v="3"/>
    <s v="USB-накопитель"/>
    <s v="Беларусь"/>
    <n v="473"/>
    <n v="8290"/>
    <d v="2019-06-02T00:00:00"/>
    <n v="3921170"/>
  </r>
  <r>
    <x v="4"/>
    <s v="USB-накопитель"/>
    <s v="Россия"/>
    <n v="394"/>
    <n v="9350"/>
    <d v="2020-01-14T00:00:00"/>
    <n v="3683900"/>
  </r>
  <r>
    <x v="1"/>
    <s v="USB-накопитель"/>
    <s v="Франция"/>
    <n v="736"/>
    <n v="27700"/>
    <d v="2020-01-28T00:00:00"/>
    <n v="20387200"/>
  </r>
  <r>
    <x v="0"/>
    <s v="USB-накопитель"/>
    <s v="Бельгия"/>
    <n v="578"/>
    <n v="353"/>
    <d v="2020-03-11T00:00:00"/>
    <n v="204034"/>
  </r>
  <r>
    <x v="2"/>
    <s v="USB-накопитель"/>
    <s v="Германия"/>
    <n v="457"/>
    <n v="3790"/>
    <d v="2020-02-11T00:00:00"/>
    <n v="1732030"/>
  </r>
  <r>
    <x v="2"/>
    <s v="GPS навигатор"/>
    <s v="Германия"/>
    <n v="567"/>
    <n v="14990"/>
    <d v="2019-08-17T00:00:00"/>
    <n v="8499330"/>
  </r>
  <r>
    <x v="0"/>
    <s v="GPS навигатор"/>
    <s v="Бельгия"/>
    <n v="847"/>
    <n v="428"/>
    <d v="2020-03-21T00:00:00"/>
    <n v="362516"/>
  </r>
  <r>
    <x v="2"/>
    <s v="GPS навигатор"/>
    <s v="Германия"/>
    <n v="476"/>
    <n v="3190"/>
    <d v="2020-01-01T00:00:00"/>
    <n v="1518440"/>
  </r>
  <r>
    <x v="3"/>
    <s v="GPS навигатор"/>
    <s v="Беларусь"/>
    <n v="476"/>
    <n v="10710"/>
    <d v="2019-04-24T00:00:00"/>
    <n v="5097960"/>
  </r>
  <r>
    <x v="3"/>
    <s v="GPS навигатор"/>
    <s v="Беларусь"/>
    <n v="298"/>
    <n v="2950"/>
    <d v="2019-06-04T00:00:00"/>
    <n v="879100"/>
  </r>
  <r>
    <x v="4"/>
    <s v="GPS навигатор"/>
    <s v="Россия"/>
    <n v="846"/>
    <n v="3327"/>
    <d v="2019-05-06T00:00:00"/>
    <n v="2814642"/>
  </r>
  <r>
    <x v="4"/>
    <s v="DVD плеер "/>
    <s v="Россия"/>
    <n v="648"/>
    <n v="6221"/>
    <d v="2020-02-26T00:00:00"/>
    <n v="4031208"/>
  </r>
  <r>
    <x v="0"/>
    <s v="DVD плеер "/>
    <s v="Бельгия"/>
    <n v="189"/>
    <n v="11490"/>
    <d v="2020-02-21T00:00:00"/>
    <n v="2171610"/>
  </r>
  <r>
    <x v="4"/>
    <s v="DVD плеер "/>
    <s v="Россия"/>
    <n v="845"/>
    <n v="5590"/>
    <d v="2020-03-29T00:00:00"/>
    <n v="4723550"/>
  </r>
  <r>
    <x v="5"/>
    <s v="DVD плеер "/>
    <s v="США"/>
    <n v="569"/>
    <n v="4957"/>
    <d v="2020-03-06T00:00:00"/>
    <n v="282053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2">
  <r>
    <x v="0"/>
    <x v="0"/>
    <n v="1"/>
    <n v="3300"/>
    <x v="0"/>
  </r>
  <r>
    <x v="1"/>
    <x v="1"/>
    <n v="1"/>
    <n v="300"/>
    <x v="0"/>
  </r>
  <r>
    <x v="0"/>
    <x v="0"/>
    <n v="1"/>
    <n v="3300"/>
    <x v="1"/>
  </r>
  <r>
    <x v="1"/>
    <x v="1"/>
    <n v="1"/>
    <n v="300"/>
    <x v="1"/>
  </r>
  <r>
    <x v="2"/>
    <x v="2"/>
    <n v="1"/>
    <n v="6500"/>
    <x v="2"/>
  </r>
  <r>
    <x v="3"/>
    <x v="2"/>
    <n v="1"/>
    <n v="1250"/>
    <x v="2"/>
  </r>
  <r>
    <x v="2"/>
    <x v="2"/>
    <n v="1"/>
    <n v="6500"/>
    <x v="3"/>
  </r>
  <r>
    <x v="3"/>
    <x v="2"/>
    <n v="1"/>
    <n v="1250"/>
    <x v="3"/>
  </r>
  <r>
    <x v="4"/>
    <x v="3"/>
    <n v="1"/>
    <n v="150"/>
    <x v="4"/>
  </r>
  <r>
    <x v="5"/>
    <x v="0"/>
    <n v="1"/>
    <n v="7250"/>
    <x v="4"/>
  </r>
  <r>
    <x v="4"/>
    <x v="3"/>
    <n v="1"/>
    <n v="150"/>
    <x v="5"/>
  </r>
  <r>
    <x v="5"/>
    <x v="0"/>
    <n v="1"/>
    <n v="7250"/>
    <x v="5"/>
  </r>
  <r>
    <x v="6"/>
    <x v="4"/>
    <n v="1"/>
    <n v="7250"/>
    <x v="6"/>
  </r>
  <r>
    <x v="6"/>
    <x v="4"/>
    <n v="1"/>
    <n v="7250"/>
    <x v="7"/>
  </r>
  <r>
    <x v="7"/>
    <x v="4"/>
    <n v="1"/>
    <n v="7250"/>
    <x v="8"/>
  </r>
  <r>
    <x v="8"/>
    <x v="5"/>
    <n v="1"/>
    <n v="45000"/>
    <x v="8"/>
  </r>
  <r>
    <x v="7"/>
    <x v="4"/>
    <n v="1"/>
    <n v="7250"/>
    <x v="9"/>
  </r>
  <r>
    <x v="8"/>
    <x v="5"/>
    <n v="1"/>
    <n v="45000"/>
    <x v="9"/>
  </r>
  <r>
    <x v="9"/>
    <x v="6"/>
    <n v="1"/>
    <n v="9800"/>
    <x v="10"/>
  </r>
  <r>
    <x v="9"/>
    <x v="6"/>
    <n v="1"/>
    <n v="9800"/>
    <x v="11"/>
  </r>
  <r>
    <x v="0"/>
    <x v="0"/>
    <n v="1"/>
    <n v="3300"/>
    <x v="12"/>
  </r>
  <r>
    <x v="1"/>
    <x v="1"/>
    <n v="1"/>
    <n v="300"/>
    <x v="12"/>
  </r>
  <r>
    <x v="0"/>
    <x v="0"/>
    <n v="1"/>
    <n v="3300"/>
    <x v="13"/>
  </r>
  <r>
    <x v="1"/>
    <x v="1"/>
    <n v="1"/>
    <n v="300"/>
    <x v="13"/>
  </r>
  <r>
    <x v="2"/>
    <x v="2"/>
    <n v="1"/>
    <n v="6500"/>
    <x v="14"/>
  </r>
  <r>
    <x v="3"/>
    <x v="2"/>
    <n v="1"/>
    <n v="1250"/>
    <x v="14"/>
  </r>
  <r>
    <x v="2"/>
    <x v="2"/>
    <n v="1"/>
    <n v="6500"/>
    <x v="15"/>
  </r>
  <r>
    <x v="3"/>
    <x v="2"/>
    <n v="1"/>
    <n v="1250"/>
    <x v="15"/>
  </r>
  <r>
    <x v="4"/>
    <x v="3"/>
    <n v="1"/>
    <n v="150"/>
    <x v="16"/>
  </r>
  <r>
    <x v="5"/>
    <x v="0"/>
    <n v="1"/>
    <n v="7250"/>
    <x v="16"/>
  </r>
  <r>
    <x v="4"/>
    <x v="3"/>
    <n v="1"/>
    <n v="150"/>
    <x v="17"/>
  </r>
  <r>
    <x v="5"/>
    <x v="0"/>
    <n v="1"/>
    <n v="7250"/>
    <x v="17"/>
  </r>
  <r>
    <x v="6"/>
    <x v="4"/>
    <n v="1"/>
    <n v="7250"/>
    <x v="18"/>
  </r>
  <r>
    <x v="6"/>
    <x v="4"/>
    <n v="1"/>
    <n v="7250"/>
    <x v="19"/>
  </r>
  <r>
    <x v="7"/>
    <x v="4"/>
    <n v="1"/>
    <n v="7250"/>
    <x v="20"/>
  </r>
  <r>
    <x v="8"/>
    <x v="5"/>
    <n v="1"/>
    <n v="45000"/>
    <x v="20"/>
  </r>
  <r>
    <x v="7"/>
    <x v="4"/>
    <n v="1"/>
    <n v="7250"/>
    <x v="21"/>
  </r>
  <r>
    <x v="8"/>
    <x v="5"/>
    <n v="1"/>
    <n v="45000"/>
    <x v="21"/>
  </r>
  <r>
    <x v="9"/>
    <x v="6"/>
    <n v="1"/>
    <n v="9800"/>
    <x v="22"/>
  </r>
  <r>
    <x v="9"/>
    <x v="6"/>
    <n v="1"/>
    <n v="9800"/>
    <x v="23"/>
  </r>
  <r>
    <x v="2"/>
    <x v="1"/>
    <n v="2"/>
    <n v="600"/>
    <x v="0"/>
  </r>
  <r>
    <x v="4"/>
    <x v="1"/>
    <n v="2"/>
    <n v="600"/>
    <x v="0"/>
  </r>
  <r>
    <x v="1"/>
    <x v="3"/>
    <n v="2"/>
    <n v="300"/>
    <x v="0"/>
  </r>
  <r>
    <x v="2"/>
    <x v="1"/>
    <n v="2"/>
    <n v="600"/>
    <x v="1"/>
  </r>
  <r>
    <x v="4"/>
    <x v="1"/>
    <n v="2"/>
    <n v="600"/>
    <x v="1"/>
  </r>
  <r>
    <x v="1"/>
    <x v="3"/>
    <n v="2"/>
    <n v="300"/>
    <x v="1"/>
  </r>
  <r>
    <x v="10"/>
    <x v="0"/>
    <n v="2"/>
    <n v="6600"/>
    <x v="2"/>
  </r>
  <r>
    <x v="11"/>
    <x v="2"/>
    <n v="2"/>
    <n v="13000"/>
    <x v="2"/>
  </r>
  <r>
    <x v="10"/>
    <x v="0"/>
    <n v="2"/>
    <n v="6600"/>
    <x v="3"/>
  </r>
  <r>
    <x v="11"/>
    <x v="2"/>
    <n v="2"/>
    <n v="13000"/>
    <x v="3"/>
  </r>
  <r>
    <x v="12"/>
    <x v="7"/>
    <n v="2"/>
    <n v="2500"/>
    <x v="4"/>
  </r>
  <r>
    <x v="13"/>
    <x v="2"/>
    <n v="2"/>
    <n v="13000"/>
    <x v="4"/>
  </r>
  <r>
    <x v="14"/>
    <x v="4"/>
    <n v="2"/>
    <n v="14500"/>
    <x v="4"/>
  </r>
  <r>
    <x v="15"/>
    <x v="1"/>
    <n v="2"/>
    <n v="600"/>
    <x v="4"/>
  </r>
  <r>
    <x v="12"/>
    <x v="7"/>
    <n v="2"/>
    <n v="2500"/>
    <x v="5"/>
  </r>
  <r>
    <x v="13"/>
    <x v="2"/>
    <n v="2"/>
    <n v="13000"/>
    <x v="5"/>
  </r>
  <r>
    <x v="14"/>
    <x v="4"/>
    <n v="2"/>
    <n v="14500"/>
    <x v="5"/>
  </r>
  <r>
    <x v="15"/>
    <x v="1"/>
    <n v="2"/>
    <n v="600"/>
    <x v="5"/>
  </r>
  <r>
    <x v="10"/>
    <x v="6"/>
    <n v="2"/>
    <n v="19600"/>
    <x v="6"/>
  </r>
  <r>
    <x v="16"/>
    <x v="0"/>
    <n v="2"/>
    <n v="6600"/>
    <x v="6"/>
  </r>
  <r>
    <x v="17"/>
    <x v="1"/>
    <n v="2"/>
    <n v="600"/>
    <x v="6"/>
  </r>
  <r>
    <x v="18"/>
    <x v="0"/>
    <n v="2"/>
    <n v="6600"/>
    <x v="6"/>
  </r>
  <r>
    <x v="10"/>
    <x v="6"/>
    <n v="2"/>
    <n v="19600"/>
    <x v="7"/>
  </r>
  <r>
    <x v="16"/>
    <x v="0"/>
    <n v="2"/>
    <n v="6600"/>
    <x v="7"/>
  </r>
  <r>
    <x v="17"/>
    <x v="1"/>
    <n v="2"/>
    <n v="600"/>
    <x v="7"/>
  </r>
  <r>
    <x v="18"/>
    <x v="0"/>
    <n v="2"/>
    <n v="6600"/>
    <x v="7"/>
  </r>
  <r>
    <x v="10"/>
    <x v="1"/>
    <n v="2"/>
    <n v="600"/>
    <x v="8"/>
  </r>
  <r>
    <x v="19"/>
    <x v="1"/>
    <n v="2"/>
    <n v="600"/>
    <x v="8"/>
  </r>
  <r>
    <x v="10"/>
    <x v="1"/>
    <n v="2"/>
    <n v="600"/>
    <x v="9"/>
  </r>
  <r>
    <x v="19"/>
    <x v="1"/>
    <n v="2"/>
    <n v="600"/>
    <x v="9"/>
  </r>
  <r>
    <x v="2"/>
    <x v="4"/>
    <n v="2"/>
    <n v="14500"/>
    <x v="10"/>
  </r>
  <r>
    <x v="2"/>
    <x v="4"/>
    <n v="2"/>
    <n v="14500"/>
    <x v="11"/>
  </r>
  <r>
    <x v="2"/>
    <x v="1"/>
    <n v="2"/>
    <n v="600"/>
    <x v="12"/>
  </r>
  <r>
    <x v="4"/>
    <x v="1"/>
    <n v="2"/>
    <n v="600"/>
    <x v="12"/>
  </r>
  <r>
    <x v="1"/>
    <x v="3"/>
    <n v="2"/>
    <n v="300"/>
    <x v="12"/>
  </r>
  <r>
    <x v="2"/>
    <x v="1"/>
    <n v="2"/>
    <n v="600"/>
    <x v="13"/>
  </r>
  <r>
    <x v="4"/>
    <x v="1"/>
    <n v="2"/>
    <n v="600"/>
    <x v="13"/>
  </r>
  <r>
    <x v="1"/>
    <x v="3"/>
    <n v="2"/>
    <n v="300"/>
    <x v="13"/>
  </r>
  <r>
    <x v="10"/>
    <x v="0"/>
    <n v="2"/>
    <n v="6600"/>
    <x v="14"/>
  </r>
  <r>
    <x v="11"/>
    <x v="2"/>
    <n v="2"/>
    <n v="13000"/>
    <x v="14"/>
  </r>
  <r>
    <x v="10"/>
    <x v="0"/>
    <n v="2"/>
    <n v="6600"/>
    <x v="15"/>
  </r>
  <r>
    <x v="11"/>
    <x v="2"/>
    <n v="2"/>
    <n v="13000"/>
    <x v="15"/>
  </r>
  <r>
    <x v="12"/>
    <x v="7"/>
    <n v="2"/>
    <n v="2500"/>
    <x v="16"/>
  </r>
  <r>
    <x v="13"/>
    <x v="2"/>
    <n v="2"/>
    <n v="13000"/>
    <x v="16"/>
  </r>
  <r>
    <x v="14"/>
    <x v="4"/>
    <n v="2"/>
    <n v="14500"/>
    <x v="16"/>
  </r>
  <r>
    <x v="15"/>
    <x v="1"/>
    <n v="2"/>
    <n v="600"/>
    <x v="16"/>
  </r>
  <r>
    <x v="12"/>
    <x v="7"/>
    <n v="2"/>
    <n v="2500"/>
    <x v="17"/>
  </r>
  <r>
    <x v="13"/>
    <x v="2"/>
    <n v="2"/>
    <n v="13000"/>
    <x v="17"/>
  </r>
  <r>
    <x v="14"/>
    <x v="4"/>
    <n v="2"/>
    <n v="14500"/>
    <x v="17"/>
  </r>
  <r>
    <x v="15"/>
    <x v="1"/>
    <n v="2"/>
    <n v="600"/>
    <x v="17"/>
  </r>
  <r>
    <x v="10"/>
    <x v="6"/>
    <n v="2"/>
    <n v="19600"/>
    <x v="18"/>
  </r>
  <r>
    <x v="16"/>
    <x v="0"/>
    <n v="2"/>
    <n v="6600"/>
    <x v="18"/>
  </r>
  <r>
    <x v="17"/>
    <x v="1"/>
    <n v="2"/>
    <n v="600"/>
    <x v="18"/>
  </r>
  <r>
    <x v="18"/>
    <x v="0"/>
    <n v="2"/>
    <n v="6600"/>
    <x v="18"/>
  </r>
  <r>
    <x v="10"/>
    <x v="6"/>
    <n v="2"/>
    <n v="19600"/>
    <x v="19"/>
  </r>
  <r>
    <x v="16"/>
    <x v="0"/>
    <n v="2"/>
    <n v="6600"/>
    <x v="19"/>
  </r>
  <r>
    <x v="17"/>
    <x v="1"/>
    <n v="2"/>
    <n v="600"/>
    <x v="19"/>
  </r>
  <r>
    <x v="18"/>
    <x v="0"/>
    <n v="2"/>
    <n v="6600"/>
    <x v="19"/>
  </r>
  <r>
    <x v="10"/>
    <x v="1"/>
    <n v="2"/>
    <n v="600"/>
    <x v="20"/>
  </r>
  <r>
    <x v="19"/>
    <x v="1"/>
    <n v="2"/>
    <n v="600"/>
    <x v="20"/>
  </r>
  <r>
    <x v="10"/>
    <x v="1"/>
    <n v="2"/>
    <n v="600"/>
    <x v="21"/>
  </r>
  <r>
    <x v="19"/>
    <x v="1"/>
    <n v="2"/>
    <n v="600"/>
    <x v="21"/>
  </r>
  <r>
    <x v="2"/>
    <x v="4"/>
    <n v="2"/>
    <n v="14500"/>
    <x v="22"/>
  </r>
  <r>
    <x v="2"/>
    <x v="4"/>
    <n v="2"/>
    <n v="14500"/>
    <x v="23"/>
  </r>
  <r>
    <x v="20"/>
    <x v="7"/>
    <n v="3"/>
    <n v="3750"/>
    <x v="0"/>
  </r>
  <r>
    <x v="21"/>
    <x v="4"/>
    <n v="3"/>
    <n v="21750"/>
    <x v="0"/>
  </r>
  <r>
    <x v="1"/>
    <x v="4"/>
    <n v="3"/>
    <n v="21750"/>
    <x v="0"/>
  </r>
  <r>
    <x v="20"/>
    <x v="7"/>
    <n v="3"/>
    <n v="3750"/>
    <x v="1"/>
  </r>
  <r>
    <x v="21"/>
    <x v="4"/>
    <n v="3"/>
    <n v="21750"/>
    <x v="1"/>
  </r>
  <r>
    <x v="1"/>
    <x v="4"/>
    <n v="3"/>
    <n v="21750"/>
    <x v="1"/>
  </r>
  <r>
    <x v="11"/>
    <x v="1"/>
    <n v="3"/>
    <n v="750"/>
    <x v="2"/>
  </r>
  <r>
    <x v="22"/>
    <x v="4"/>
    <n v="3"/>
    <n v="21750"/>
    <x v="2"/>
  </r>
  <r>
    <x v="11"/>
    <x v="1"/>
    <n v="3"/>
    <n v="750"/>
    <x v="3"/>
  </r>
  <r>
    <x v="22"/>
    <x v="4"/>
    <n v="3"/>
    <n v="21750"/>
    <x v="3"/>
  </r>
  <r>
    <x v="23"/>
    <x v="5"/>
    <n v="3"/>
    <n v="135000"/>
    <x v="6"/>
  </r>
  <r>
    <x v="23"/>
    <x v="5"/>
    <n v="3"/>
    <n v="135000"/>
    <x v="7"/>
  </r>
  <r>
    <x v="10"/>
    <x v="3"/>
    <n v="3"/>
    <n v="450"/>
    <x v="8"/>
  </r>
  <r>
    <x v="4"/>
    <x v="2"/>
    <n v="3"/>
    <n v="19500"/>
    <x v="8"/>
  </r>
  <r>
    <x v="11"/>
    <x v="1"/>
    <n v="3"/>
    <n v="750"/>
    <x v="8"/>
  </r>
  <r>
    <x v="24"/>
    <x v="6"/>
    <n v="3"/>
    <n v="29400"/>
    <x v="8"/>
  </r>
  <r>
    <x v="25"/>
    <x v="0"/>
    <n v="3"/>
    <n v="9900"/>
    <x v="8"/>
  </r>
  <r>
    <x v="10"/>
    <x v="3"/>
    <n v="3"/>
    <n v="450"/>
    <x v="9"/>
  </r>
  <r>
    <x v="4"/>
    <x v="2"/>
    <n v="3"/>
    <n v="19500"/>
    <x v="9"/>
  </r>
  <r>
    <x v="11"/>
    <x v="1"/>
    <n v="3"/>
    <n v="750"/>
    <x v="9"/>
  </r>
  <r>
    <x v="24"/>
    <x v="6"/>
    <n v="3"/>
    <n v="29400"/>
    <x v="9"/>
  </r>
  <r>
    <x v="25"/>
    <x v="0"/>
    <n v="3"/>
    <n v="9900"/>
    <x v="9"/>
  </r>
  <r>
    <x v="11"/>
    <x v="0"/>
    <n v="3"/>
    <n v="9900"/>
    <x v="10"/>
  </r>
  <r>
    <x v="26"/>
    <x v="1"/>
    <n v="3"/>
    <n v="750"/>
    <x v="10"/>
  </r>
  <r>
    <x v="11"/>
    <x v="0"/>
    <n v="3"/>
    <n v="9900"/>
    <x v="11"/>
  </r>
  <r>
    <x v="26"/>
    <x v="1"/>
    <n v="3"/>
    <n v="750"/>
    <x v="11"/>
  </r>
  <r>
    <x v="20"/>
    <x v="7"/>
    <n v="3"/>
    <n v="3750"/>
    <x v="12"/>
  </r>
  <r>
    <x v="21"/>
    <x v="4"/>
    <n v="3"/>
    <n v="21750"/>
    <x v="12"/>
  </r>
  <r>
    <x v="1"/>
    <x v="4"/>
    <n v="3"/>
    <n v="21750"/>
    <x v="12"/>
  </r>
  <r>
    <x v="20"/>
    <x v="7"/>
    <n v="3"/>
    <n v="3750"/>
    <x v="13"/>
  </r>
  <r>
    <x v="21"/>
    <x v="4"/>
    <n v="3"/>
    <n v="21750"/>
    <x v="13"/>
  </r>
  <r>
    <x v="1"/>
    <x v="4"/>
    <n v="3"/>
    <n v="21750"/>
    <x v="13"/>
  </r>
  <r>
    <x v="11"/>
    <x v="1"/>
    <n v="3"/>
    <n v="750"/>
    <x v="14"/>
  </r>
  <r>
    <x v="22"/>
    <x v="4"/>
    <n v="3"/>
    <n v="21750"/>
    <x v="14"/>
  </r>
  <r>
    <x v="11"/>
    <x v="1"/>
    <n v="3"/>
    <n v="750"/>
    <x v="15"/>
  </r>
  <r>
    <x v="22"/>
    <x v="4"/>
    <n v="3"/>
    <n v="21750"/>
    <x v="15"/>
  </r>
  <r>
    <x v="23"/>
    <x v="5"/>
    <n v="3"/>
    <n v="135000"/>
    <x v="18"/>
  </r>
  <r>
    <x v="23"/>
    <x v="5"/>
    <n v="3"/>
    <n v="135000"/>
    <x v="19"/>
  </r>
  <r>
    <x v="10"/>
    <x v="3"/>
    <n v="3"/>
    <n v="450"/>
    <x v="20"/>
  </r>
  <r>
    <x v="4"/>
    <x v="2"/>
    <n v="3"/>
    <n v="19500"/>
    <x v="20"/>
  </r>
  <r>
    <x v="11"/>
    <x v="1"/>
    <n v="3"/>
    <n v="750"/>
    <x v="20"/>
  </r>
  <r>
    <x v="24"/>
    <x v="6"/>
    <n v="3"/>
    <n v="29400"/>
    <x v="20"/>
  </r>
  <r>
    <x v="25"/>
    <x v="0"/>
    <n v="3"/>
    <n v="9900"/>
    <x v="20"/>
  </r>
  <r>
    <x v="10"/>
    <x v="3"/>
    <n v="3"/>
    <n v="450"/>
    <x v="21"/>
  </r>
  <r>
    <x v="4"/>
    <x v="2"/>
    <n v="3"/>
    <n v="19500"/>
    <x v="21"/>
  </r>
  <r>
    <x v="11"/>
    <x v="1"/>
    <n v="3"/>
    <n v="750"/>
    <x v="21"/>
  </r>
  <r>
    <x v="24"/>
    <x v="6"/>
    <n v="3"/>
    <n v="29400"/>
    <x v="21"/>
  </r>
  <r>
    <x v="25"/>
    <x v="0"/>
    <n v="3"/>
    <n v="9900"/>
    <x v="21"/>
  </r>
  <r>
    <x v="11"/>
    <x v="0"/>
    <n v="3"/>
    <n v="9900"/>
    <x v="22"/>
  </r>
  <r>
    <x v="26"/>
    <x v="1"/>
    <n v="3"/>
    <n v="750"/>
    <x v="22"/>
  </r>
  <r>
    <x v="11"/>
    <x v="0"/>
    <n v="3"/>
    <n v="9900"/>
    <x v="23"/>
  </r>
  <r>
    <x v="26"/>
    <x v="1"/>
    <n v="3"/>
    <n v="750"/>
    <x v="23"/>
  </r>
  <r>
    <x v="2"/>
    <x v="6"/>
    <n v="4"/>
    <n v="39200"/>
    <x v="0"/>
  </r>
  <r>
    <x v="2"/>
    <x v="6"/>
    <n v="4"/>
    <n v="39200"/>
    <x v="1"/>
  </r>
  <r>
    <x v="27"/>
    <x v="7"/>
    <n v="4"/>
    <n v="29000"/>
    <x v="2"/>
  </r>
  <r>
    <x v="10"/>
    <x v="3"/>
    <n v="4"/>
    <n v="900"/>
    <x v="2"/>
  </r>
  <r>
    <x v="28"/>
    <x v="1"/>
    <n v="4"/>
    <n v="1000"/>
    <x v="2"/>
  </r>
  <r>
    <x v="27"/>
    <x v="7"/>
    <n v="4"/>
    <n v="29000"/>
    <x v="3"/>
  </r>
  <r>
    <x v="28"/>
    <x v="1"/>
    <n v="4"/>
    <n v="1000"/>
    <x v="3"/>
  </r>
  <r>
    <x v="2"/>
    <x v="2"/>
    <n v="4"/>
    <n v="26000"/>
    <x v="4"/>
  </r>
  <r>
    <x v="29"/>
    <x v="1"/>
    <n v="4"/>
    <n v="1000"/>
    <x v="4"/>
  </r>
  <r>
    <x v="2"/>
    <x v="2"/>
    <n v="4"/>
    <n v="26000"/>
    <x v="5"/>
  </r>
  <r>
    <x v="29"/>
    <x v="1"/>
    <n v="4"/>
    <n v="1000"/>
    <x v="5"/>
  </r>
  <r>
    <x v="30"/>
    <x v="1"/>
    <n v="4"/>
    <n v="1000"/>
    <x v="6"/>
  </r>
  <r>
    <x v="30"/>
    <x v="1"/>
    <n v="4"/>
    <n v="1000"/>
    <x v="7"/>
  </r>
  <r>
    <x v="31"/>
    <x v="2"/>
    <n v="4"/>
    <n v="29000"/>
    <x v="8"/>
  </r>
  <r>
    <x v="25"/>
    <x v="3"/>
    <n v="4"/>
    <n v="600"/>
    <x v="8"/>
  </r>
  <r>
    <x v="31"/>
    <x v="2"/>
    <n v="4"/>
    <n v="29000"/>
    <x v="9"/>
  </r>
  <r>
    <x v="25"/>
    <x v="3"/>
    <n v="4"/>
    <n v="600"/>
    <x v="9"/>
  </r>
  <r>
    <x v="27"/>
    <x v="7"/>
    <n v="4"/>
    <n v="5000"/>
    <x v="10"/>
  </r>
  <r>
    <x v="20"/>
    <x v="0"/>
    <n v="4"/>
    <n v="13200"/>
    <x v="10"/>
  </r>
  <r>
    <x v="4"/>
    <x v="2"/>
    <n v="4"/>
    <n v="26000"/>
    <x v="10"/>
  </r>
  <r>
    <x v="27"/>
    <x v="7"/>
    <n v="4"/>
    <n v="5000"/>
    <x v="11"/>
  </r>
  <r>
    <x v="20"/>
    <x v="0"/>
    <n v="4"/>
    <n v="13200"/>
    <x v="11"/>
  </r>
  <r>
    <x v="4"/>
    <x v="2"/>
    <n v="4"/>
    <n v="26000"/>
    <x v="11"/>
  </r>
  <r>
    <x v="2"/>
    <x v="6"/>
    <n v="4"/>
    <n v="39200"/>
    <x v="12"/>
  </r>
  <r>
    <x v="2"/>
    <x v="6"/>
    <n v="4"/>
    <n v="39200"/>
    <x v="13"/>
  </r>
  <r>
    <x v="27"/>
    <x v="7"/>
    <n v="4"/>
    <n v="29000"/>
    <x v="14"/>
  </r>
  <r>
    <x v="10"/>
    <x v="3"/>
    <n v="4"/>
    <n v="900"/>
    <x v="14"/>
  </r>
  <r>
    <x v="28"/>
    <x v="1"/>
    <n v="4"/>
    <n v="1000"/>
    <x v="14"/>
  </r>
  <r>
    <x v="27"/>
    <x v="7"/>
    <n v="4"/>
    <n v="29000"/>
    <x v="15"/>
  </r>
  <r>
    <x v="28"/>
    <x v="1"/>
    <n v="4"/>
    <n v="1000"/>
    <x v="15"/>
  </r>
  <r>
    <x v="2"/>
    <x v="2"/>
    <n v="4"/>
    <n v="26000"/>
    <x v="16"/>
  </r>
  <r>
    <x v="29"/>
    <x v="1"/>
    <n v="4"/>
    <n v="1000"/>
    <x v="16"/>
  </r>
  <r>
    <x v="2"/>
    <x v="2"/>
    <n v="4"/>
    <n v="26000"/>
    <x v="17"/>
  </r>
  <r>
    <x v="29"/>
    <x v="1"/>
    <n v="4"/>
    <n v="1000"/>
    <x v="17"/>
  </r>
  <r>
    <x v="30"/>
    <x v="1"/>
    <n v="4"/>
    <n v="1000"/>
    <x v="18"/>
  </r>
  <r>
    <x v="30"/>
    <x v="1"/>
    <n v="4"/>
    <n v="1000"/>
    <x v="19"/>
  </r>
  <r>
    <x v="31"/>
    <x v="2"/>
    <n v="4"/>
    <n v="29000"/>
    <x v="20"/>
  </r>
  <r>
    <x v="25"/>
    <x v="3"/>
    <n v="4"/>
    <n v="600"/>
    <x v="20"/>
  </r>
  <r>
    <x v="31"/>
    <x v="2"/>
    <n v="4"/>
    <n v="29000"/>
    <x v="21"/>
  </r>
  <r>
    <x v="25"/>
    <x v="3"/>
    <n v="4"/>
    <n v="600"/>
    <x v="21"/>
  </r>
  <r>
    <x v="27"/>
    <x v="7"/>
    <n v="4"/>
    <n v="5000"/>
    <x v="22"/>
  </r>
  <r>
    <x v="20"/>
    <x v="0"/>
    <n v="4"/>
    <n v="13200"/>
    <x v="22"/>
  </r>
  <r>
    <x v="4"/>
    <x v="2"/>
    <n v="4"/>
    <n v="26000"/>
    <x v="22"/>
  </r>
  <r>
    <x v="27"/>
    <x v="7"/>
    <n v="4"/>
    <n v="5000"/>
    <x v="23"/>
  </r>
  <r>
    <x v="20"/>
    <x v="0"/>
    <n v="4"/>
    <n v="13200"/>
    <x v="23"/>
  </r>
  <r>
    <x v="4"/>
    <x v="2"/>
    <n v="4"/>
    <n v="26000"/>
    <x v="23"/>
  </r>
  <r>
    <x v="32"/>
    <x v="3"/>
    <n v="5"/>
    <n v="750"/>
    <x v="2"/>
  </r>
  <r>
    <x v="33"/>
    <x v="5"/>
    <n v="5"/>
    <n v="225000"/>
    <x v="2"/>
  </r>
  <r>
    <x v="32"/>
    <x v="3"/>
    <n v="5"/>
    <n v="750"/>
    <x v="3"/>
  </r>
  <r>
    <x v="33"/>
    <x v="5"/>
    <n v="5"/>
    <n v="225000"/>
    <x v="3"/>
  </r>
  <r>
    <x v="10"/>
    <x v="1"/>
    <n v="5"/>
    <n v="1250"/>
    <x v="4"/>
  </r>
  <r>
    <x v="34"/>
    <x v="0"/>
    <n v="5"/>
    <n v="16500"/>
    <x v="4"/>
  </r>
  <r>
    <x v="35"/>
    <x v="2"/>
    <n v="5"/>
    <n v="32500"/>
    <x v="4"/>
  </r>
  <r>
    <x v="10"/>
    <x v="1"/>
    <n v="5"/>
    <n v="1250"/>
    <x v="5"/>
  </r>
  <r>
    <x v="34"/>
    <x v="0"/>
    <n v="5"/>
    <n v="16500"/>
    <x v="5"/>
  </r>
  <r>
    <x v="35"/>
    <x v="2"/>
    <n v="5"/>
    <n v="32500"/>
    <x v="5"/>
  </r>
  <r>
    <x v="36"/>
    <x v="7"/>
    <n v="5"/>
    <n v="6250"/>
    <x v="8"/>
  </r>
  <r>
    <x v="36"/>
    <x v="7"/>
    <n v="5"/>
    <n v="6250"/>
    <x v="9"/>
  </r>
  <r>
    <x v="37"/>
    <x v="3"/>
    <n v="5"/>
    <n v="750"/>
    <x v="10"/>
  </r>
  <r>
    <x v="1"/>
    <x v="1"/>
    <n v="5"/>
    <n v="1250"/>
    <x v="10"/>
  </r>
  <r>
    <x v="37"/>
    <x v="3"/>
    <n v="5"/>
    <n v="750"/>
    <x v="11"/>
  </r>
  <r>
    <x v="1"/>
    <x v="1"/>
    <n v="5"/>
    <n v="1250"/>
    <x v="11"/>
  </r>
  <r>
    <x v="32"/>
    <x v="3"/>
    <n v="5"/>
    <n v="750"/>
    <x v="14"/>
  </r>
  <r>
    <x v="33"/>
    <x v="5"/>
    <n v="5"/>
    <n v="225000"/>
    <x v="14"/>
  </r>
  <r>
    <x v="32"/>
    <x v="3"/>
    <n v="5"/>
    <n v="750"/>
    <x v="15"/>
  </r>
  <r>
    <x v="33"/>
    <x v="5"/>
    <n v="5"/>
    <n v="225000"/>
    <x v="15"/>
  </r>
  <r>
    <x v="10"/>
    <x v="1"/>
    <n v="5"/>
    <n v="1250"/>
    <x v="16"/>
  </r>
  <r>
    <x v="34"/>
    <x v="0"/>
    <n v="5"/>
    <n v="16500"/>
    <x v="16"/>
  </r>
  <r>
    <x v="35"/>
    <x v="2"/>
    <n v="5"/>
    <n v="32500"/>
    <x v="16"/>
  </r>
  <r>
    <x v="10"/>
    <x v="1"/>
    <n v="5"/>
    <n v="1250"/>
    <x v="17"/>
  </r>
  <r>
    <x v="34"/>
    <x v="0"/>
    <n v="5"/>
    <n v="16500"/>
    <x v="17"/>
  </r>
  <r>
    <x v="35"/>
    <x v="2"/>
    <n v="5"/>
    <n v="32500"/>
    <x v="17"/>
  </r>
  <r>
    <x v="36"/>
    <x v="7"/>
    <n v="5"/>
    <n v="6250"/>
    <x v="20"/>
  </r>
  <r>
    <x v="36"/>
    <x v="7"/>
    <n v="5"/>
    <n v="6250"/>
    <x v="21"/>
  </r>
  <r>
    <x v="37"/>
    <x v="3"/>
    <n v="5"/>
    <n v="750"/>
    <x v="22"/>
  </r>
  <r>
    <x v="1"/>
    <x v="1"/>
    <n v="5"/>
    <n v="1250"/>
    <x v="22"/>
  </r>
  <r>
    <x v="37"/>
    <x v="3"/>
    <n v="5"/>
    <n v="750"/>
    <x v="23"/>
  </r>
  <r>
    <x v="1"/>
    <x v="1"/>
    <n v="5"/>
    <n v="1250"/>
    <x v="23"/>
  </r>
  <r>
    <x v="20"/>
    <x v="3"/>
    <n v="6"/>
    <n v="7500"/>
    <x v="6"/>
  </r>
  <r>
    <x v="20"/>
    <x v="2"/>
    <n v="6"/>
    <n v="39000"/>
    <x v="6"/>
  </r>
  <r>
    <x v="1"/>
    <x v="6"/>
    <n v="6"/>
    <n v="58800"/>
    <x v="6"/>
  </r>
  <r>
    <x v="20"/>
    <x v="3"/>
    <n v="6"/>
    <n v="7500"/>
    <x v="7"/>
  </r>
  <r>
    <x v="20"/>
    <x v="2"/>
    <n v="6"/>
    <n v="39000"/>
    <x v="7"/>
  </r>
  <r>
    <x v="1"/>
    <x v="6"/>
    <n v="6"/>
    <n v="58800"/>
    <x v="7"/>
  </r>
  <r>
    <x v="38"/>
    <x v="3"/>
    <n v="6"/>
    <n v="900"/>
    <x v="10"/>
  </r>
  <r>
    <x v="38"/>
    <x v="3"/>
    <n v="6"/>
    <n v="900"/>
    <x v="11"/>
  </r>
  <r>
    <x v="20"/>
    <x v="3"/>
    <n v="6"/>
    <n v="7500"/>
    <x v="18"/>
  </r>
  <r>
    <x v="20"/>
    <x v="2"/>
    <n v="6"/>
    <n v="39000"/>
    <x v="18"/>
  </r>
  <r>
    <x v="1"/>
    <x v="6"/>
    <n v="6"/>
    <n v="58800"/>
    <x v="18"/>
  </r>
  <r>
    <x v="20"/>
    <x v="3"/>
    <n v="6"/>
    <n v="7500"/>
    <x v="19"/>
  </r>
  <r>
    <x v="20"/>
    <x v="2"/>
    <n v="6"/>
    <n v="39000"/>
    <x v="19"/>
  </r>
  <r>
    <x v="1"/>
    <x v="6"/>
    <n v="6"/>
    <n v="58800"/>
    <x v="19"/>
  </r>
  <r>
    <x v="38"/>
    <x v="3"/>
    <n v="6"/>
    <n v="900"/>
    <x v="22"/>
  </r>
  <r>
    <x v="38"/>
    <x v="3"/>
    <n v="6"/>
    <n v="900"/>
    <x v="23"/>
  </r>
  <r>
    <x v="39"/>
    <x v="5"/>
    <n v="7"/>
    <n v="31500"/>
    <x v="0"/>
  </r>
  <r>
    <x v="39"/>
    <x v="5"/>
    <n v="7"/>
    <n v="31500"/>
    <x v="1"/>
  </r>
  <r>
    <x v="1"/>
    <x v="6"/>
    <n v="7"/>
    <n v="68600"/>
    <x v="2"/>
  </r>
  <r>
    <x v="1"/>
    <x v="6"/>
    <n v="7"/>
    <n v="68600"/>
    <x v="3"/>
  </r>
  <r>
    <x v="40"/>
    <x v="3"/>
    <n v="7"/>
    <n v="1050"/>
    <x v="6"/>
  </r>
  <r>
    <x v="40"/>
    <x v="3"/>
    <n v="7"/>
    <n v="1050"/>
    <x v="7"/>
  </r>
  <r>
    <x v="10"/>
    <x v="2"/>
    <n v="7"/>
    <n v="45500"/>
    <x v="8"/>
  </r>
  <r>
    <x v="10"/>
    <x v="2"/>
    <n v="7"/>
    <n v="45500"/>
    <x v="9"/>
  </r>
  <r>
    <x v="39"/>
    <x v="5"/>
    <n v="7"/>
    <n v="31500"/>
    <x v="12"/>
  </r>
  <r>
    <x v="39"/>
    <x v="5"/>
    <n v="7"/>
    <n v="31500"/>
    <x v="13"/>
  </r>
  <r>
    <x v="1"/>
    <x v="6"/>
    <n v="7"/>
    <n v="68600"/>
    <x v="14"/>
  </r>
  <r>
    <x v="1"/>
    <x v="6"/>
    <n v="7"/>
    <n v="68600"/>
    <x v="15"/>
  </r>
  <r>
    <x v="40"/>
    <x v="3"/>
    <n v="7"/>
    <n v="1050"/>
    <x v="18"/>
  </r>
  <r>
    <x v="40"/>
    <x v="3"/>
    <n v="7"/>
    <n v="1050"/>
    <x v="19"/>
  </r>
  <r>
    <x v="10"/>
    <x v="2"/>
    <n v="7"/>
    <n v="45500"/>
    <x v="20"/>
  </r>
  <r>
    <x v="10"/>
    <x v="2"/>
    <n v="7"/>
    <n v="45500"/>
    <x v="21"/>
  </r>
  <r>
    <x v="41"/>
    <x v="2"/>
    <n v="8"/>
    <n v="52000"/>
    <x v="0"/>
  </r>
  <r>
    <x v="41"/>
    <x v="2"/>
    <n v="8"/>
    <n v="52000"/>
    <x v="1"/>
  </r>
  <r>
    <x v="42"/>
    <x v="7"/>
    <n v="8"/>
    <n v="10000"/>
    <x v="10"/>
  </r>
  <r>
    <x v="42"/>
    <x v="7"/>
    <n v="8"/>
    <n v="10000"/>
    <x v="11"/>
  </r>
  <r>
    <x v="41"/>
    <x v="2"/>
    <n v="8"/>
    <n v="52000"/>
    <x v="12"/>
  </r>
  <r>
    <x v="41"/>
    <x v="2"/>
    <n v="8"/>
    <n v="52000"/>
    <x v="13"/>
  </r>
  <r>
    <x v="42"/>
    <x v="7"/>
    <n v="8"/>
    <n v="10000"/>
    <x v="22"/>
  </r>
  <r>
    <x v="42"/>
    <x v="7"/>
    <n v="8"/>
    <n v="10000"/>
    <x v="23"/>
  </r>
  <r>
    <x v="43"/>
    <x v="6"/>
    <n v="9"/>
    <n v="88200"/>
    <x v="4"/>
  </r>
  <r>
    <x v="43"/>
    <x v="6"/>
    <n v="9"/>
    <n v="88200"/>
    <x v="5"/>
  </r>
  <r>
    <x v="43"/>
    <x v="6"/>
    <n v="9"/>
    <n v="88200"/>
    <x v="16"/>
  </r>
  <r>
    <x v="43"/>
    <x v="6"/>
    <n v="9"/>
    <n v="88200"/>
    <x v="17"/>
  </r>
  <r>
    <x v="44"/>
    <x v="6"/>
    <n v="10"/>
    <n v="98000"/>
    <x v="0"/>
  </r>
  <r>
    <x v="44"/>
    <x v="6"/>
    <n v="10"/>
    <n v="98000"/>
    <x v="1"/>
  </r>
  <r>
    <x v="45"/>
    <x v="3"/>
    <n v="10"/>
    <n v="1500"/>
    <x v="4"/>
  </r>
  <r>
    <x v="45"/>
    <x v="3"/>
    <n v="10"/>
    <n v="1500"/>
    <x v="5"/>
  </r>
  <r>
    <x v="46"/>
    <x v="7"/>
    <n v="10"/>
    <n v="12500"/>
    <x v="6"/>
  </r>
  <r>
    <x v="47"/>
    <x v="6"/>
    <n v="10"/>
    <n v="98000"/>
    <x v="6"/>
  </r>
  <r>
    <x v="46"/>
    <x v="7"/>
    <n v="10"/>
    <n v="12500"/>
    <x v="7"/>
  </r>
  <r>
    <x v="47"/>
    <x v="6"/>
    <n v="10"/>
    <n v="98000"/>
    <x v="7"/>
  </r>
  <r>
    <x v="44"/>
    <x v="6"/>
    <n v="10"/>
    <n v="98000"/>
    <x v="12"/>
  </r>
  <r>
    <x v="44"/>
    <x v="6"/>
    <n v="10"/>
    <n v="98000"/>
    <x v="13"/>
  </r>
  <r>
    <x v="45"/>
    <x v="3"/>
    <n v="10"/>
    <n v="1500"/>
    <x v="16"/>
  </r>
  <r>
    <x v="45"/>
    <x v="3"/>
    <n v="10"/>
    <n v="1500"/>
    <x v="17"/>
  </r>
  <r>
    <x v="46"/>
    <x v="7"/>
    <n v="10"/>
    <n v="12500"/>
    <x v="18"/>
  </r>
  <r>
    <x v="47"/>
    <x v="6"/>
    <n v="10"/>
    <n v="98000"/>
    <x v="18"/>
  </r>
  <r>
    <x v="46"/>
    <x v="7"/>
    <n v="10"/>
    <n v="12500"/>
    <x v="19"/>
  </r>
  <r>
    <x v="47"/>
    <x v="6"/>
    <n v="10"/>
    <n v="98000"/>
    <x v="19"/>
  </r>
  <r>
    <x v="48"/>
    <x v="5"/>
    <n v="15"/>
    <n v="675000"/>
    <x v="4"/>
  </r>
  <r>
    <x v="48"/>
    <x v="5"/>
    <n v="15"/>
    <n v="675000"/>
    <x v="5"/>
  </r>
  <r>
    <x v="48"/>
    <x v="5"/>
    <n v="15"/>
    <n v="675000"/>
    <x v="16"/>
  </r>
  <r>
    <x v="48"/>
    <x v="5"/>
    <n v="15"/>
    <n v="675000"/>
    <x v="17"/>
  </r>
  <r>
    <x v="49"/>
    <x v="5"/>
    <n v="20"/>
    <n v="900000"/>
    <x v="10"/>
  </r>
  <r>
    <x v="49"/>
    <x v="5"/>
    <n v="20"/>
    <n v="900000"/>
    <x v="11"/>
  </r>
  <r>
    <x v="49"/>
    <x v="5"/>
    <n v="20"/>
    <n v="900000"/>
    <x v="22"/>
  </r>
  <r>
    <x v="49"/>
    <x v="5"/>
    <n v="20"/>
    <n v="900000"/>
    <x v="2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Алексеев"/>
    <s v="Сергей"/>
    <s v="Николаевич"/>
    <s v="м"/>
    <x v="0"/>
    <n v="21132234"/>
    <x v="0"/>
    <d v="1985-03-02T00:00:00"/>
    <d v="2009-01-23T00:00:00"/>
    <n v="29"/>
    <n v="5"/>
    <n v="1"/>
    <x v="0"/>
    <n v="998971234567"/>
    <n v="2300000"/>
  </r>
  <r>
    <s v="Бабашкинa"/>
    <s v="Ольга"/>
    <s v="Сергеевна"/>
    <s v="ж"/>
    <x v="0"/>
    <n v="21132235"/>
    <x v="1"/>
    <d v="1984-05-11T00:00:00"/>
    <d v="2006-08-13T00:00:00"/>
    <n v="29"/>
    <n v="7"/>
    <n v="2"/>
    <x v="0"/>
    <n v="998971234567"/>
    <n v="3772500"/>
  </r>
  <r>
    <s v="Багаутдиновa"/>
    <s v="Марина"/>
    <s v="Васильевна"/>
    <s v="ж"/>
    <x v="1"/>
    <n v="21132218"/>
    <x v="2"/>
    <d v="1979-07-31T00:00:00"/>
    <d v="2003-07-12T00:00:00"/>
    <n v="34"/>
    <n v="10"/>
    <n v="2"/>
    <x v="1"/>
    <n v="998971234567"/>
    <n v="3135000"/>
  </r>
  <r>
    <s v="Бадигин"/>
    <s v="Николай"/>
    <s v="Дмитриевич"/>
    <s v="м"/>
    <x v="2"/>
    <n v="21132221"/>
    <x v="1"/>
    <d v="1980-05-17T00:00:00"/>
    <d v="2003-04-08T00:00:00"/>
    <n v="33"/>
    <n v="10"/>
    <n v="1"/>
    <x v="2"/>
    <n v="998971234567"/>
    <n v="1885000"/>
  </r>
  <r>
    <s v="Базуткин"/>
    <s v="Глеб"/>
    <s v="Алексеевич"/>
    <s v="м"/>
    <x v="1"/>
    <n v="21132209"/>
    <x v="2"/>
    <d v="1970-05-22T00:00:00"/>
    <d v="1994-12-14T00:00:00"/>
    <n v="43"/>
    <n v="19"/>
    <n v="3"/>
    <x v="0"/>
    <n v="998971234567"/>
    <n v="2950000"/>
  </r>
  <r>
    <s v="Белков"/>
    <s v="Андрей"/>
    <s v="Захарович"/>
    <s v="м"/>
    <x v="3"/>
    <n v="21132207"/>
    <x v="2"/>
    <d v="1969-01-01T00:00:00"/>
    <d v="1995-04-11T00:00:00"/>
    <n v="45"/>
    <n v="18"/>
    <n v="2"/>
    <x v="1"/>
    <n v="998971234567"/>
    <n v="5430000"/>
  </r>
  <r>
    <s v="Важин"/>
    <s v="Владимир"/>
    <s v="Романович"/>
    <s v="м"/>
    <x v="3"/>
    <n v="21132210"/>
    <x v="0"/>
    <d v="1971-07-23T00:00:00"/>
    <d v="1997-01-29T00:00:00"/>
    <n v="42"/>
    <n v="17"/>
    <n v="4"/>
    <x v="1"/>
    <n v="998971234567"/>
    <n v="4797500"/>
  </r>
  <r>
    <s v="Галашовa"/>
    <s v="Инга"/>
    <s v="Владимировна"/>
    <s v="ж"/>
    <x v="4"/>
    <n v="21132236"/>
    <x v="3"/>
    <d v="1984-09-10T00:00:00"/>
    <d v="2007-07-17T00:00:00"/>
    <n v="29"/>
    <n v="6"/>
    <n v="2"/>
    <x v="2"/>
    <n v="998971234567"/>
    <n v="1772500"/>
  </r>
  <r>
    <s v="Галиев"/>
    <s v="Евгений"/>
    <s v="Дмитриевич"/>
    <s v="м"/>
    <x v="3"/>
    <n v="21132203"/>
    <x v="3"/>
    <d v="1962-06-22T00:00:00"/>
    <d v="1983-11-13T00:00:00"/>
    <n v="51"/>
    <n v="30"/>
    <n v="2"/>
    <x v="1"/>
    <n v="998971234567"/>
    <n v="6210000"/>
  </r>
  <r>
    <s v="Головчанская"/>
    <s v="Юлия"/>
    <s v="Антоновна"/>
    <s v="ж"/>
    <x v="0"/>
    <n v="21132228"/>
    <x v="0"/>
    <d v="1982-11-03T00:00:00"/>
    <d v="2009-06-07T00:00:00"/>
    <n v="31"/>
    <n v="4"/>
    <n v="2"/>
    <x v="1"/>
    <n v="998971234567"/>
    <n v="3135000"/>
  </r>
  <r>
    <s v="Гуськовa"/>
    <s v="Наталья"/>
    <s v="Алексеевна"/>
    <s v="ж"/>
    <x v="5"/>
    <n v="21132212"/>
    <x v="3"/>
    <d v="1974-04-07T00:00:00"/>
    <d v="2002-02-28T00:00:00"/>
    <n v="39"/>
    <n v="12"/>
    <n v="2"/>
    <x v="1"/>
    <n v="998971234567"/>
    <n v="3947500"/>
  </r>
  <r>
    <s v="Данилко"/>
    <s v="Николай"/>
    <s v="Александрович"/>
    <s v="м"/>
    <x v="0"/>
    <n v="21132219"/>
    <x v="1"/>
    <d v="1979-04-22T00:00:00"/>
    <d v="2005-08-09T00:00:00"/>
    <n v="34"/>
    <n v="8"/>
    <n v="3"/>
    <x v="1"/>
    <n v="998901234567"/>
    <n v="2285000"/>
  </r>
  <r>
    <s v="Данилович"/>
    <s v="Татьяна"/>
    <s v="Александровна"/>
    <s v="ж"/>
    <x v="6"/>
    <n v="21132229"/>
    <x v="2"/>
    <d v="1982-07-13T00:00:00"/>
    <d v="2005-06-24T00:00:00"/>
    <n v="31"/>
    <n v="8"/>
    <n v="3"/>
    <x v="2"/>
    <n v="998901234567"/>
    <n v="1422500"/>
  </r>
  <r>
    <s v="Евдокимов"/>
    <s v="Сергей"/>
    <s v="Викторович"/>
    <s v="м"/>
    <x v="1"/>
    <n v="21132214"/>
    <x v="2"/>
    <d v="1979-02-06T00:00:00"/>
    <d v="2006-10-09T00:00:00"/>
    <n v="35"/>
    <n v="7"/>
    <n v="3"/>
    <x v="1"/>
    <n v="998901234567"/>
    <n v="3272500"/>
  </r>
  <r>
    <s v="Евстафьев"/>
    <s v="Олег"/>
    <s v="Семенович"/>
    <s v="м"/>
    <x v="7"/>
    <n v="21132204"/>
    <x v="4"/>
    <d v="1965-09-09T00:00:00"/>
    <d v="1989-10-27T00:00:00"/>
    <n v="48"/>
    <n v="24"/>
    <n v="3"/>
    <x v="1"/>
    <n v="998901234567"/>
    <n v="3622500"/>
  </r>
  <r>
    <s v="Жаров"/>
    <s v="Артур"/>
    <s v="Денисович"/>
    <s v="м"/>
    <x v="3"/>
    <n v="21132205"/>
    <x v="4"/>
    <d v="1967-09-18T00:00:00"/>
    <d v="1990-11-13T00:00:00"/>
    <n v="46"/>
    <n v="23"/>
    <n v="1"/>
    <x v="1"/>
    <n v="998901234567"/>
    <n v="4772500"/>
  </r>
  <r>
    <s v="Зуевa"/>
    <s v="Лидия"/>
    <s v="Ивановна"/>
    <s v="ж"/>
    <x v="6"/>
    <n v="21132230"/>
    <x v="1"/>
    <d v="1983-02-11T00:00:00"/>
    <d v="2006-01-19T00:00:00"/>
    <n v="31"/>
    <n v="8"/>
    <n v="2"/>
    <x v="2"/>
    <n v="998971234567"/>
    <n v="2447500"/>
  </r>
  <r>
    <s v="Иванишев"/>
    <s v="Андрей"/>
    <s v="Ростиславович"/>
    <s v="м"/>
    <x v="8"/>
    <n v="21132232"/>
    <x v="5"/>
    <d v="1984-03-02T00:00:00"/>
    <d v="2010-04-23T00:00:00"/>
    <n v="30"/>
    <n v="3"/>
    <n v="1"/>
    <x v="1"/>
    <n v="998971234567"/>
    <n v="4155000"/>
  </r>
  <r>
    <s v="Ивановa"/>
    <s v="Наталья"/>
    <s v="Дмитриевна"/>
    <s v="ж"/>
    <x v="6"/>
    <n v="21132247"/>
    <x v="3"/>
    <d v="1989-04-30T00:00:00"/>
    <d v="2010-03-21T00:00:00"/>
    <n v="24"/>
    <n v="3"/>
    <n v="1"/>
    <x v="1"/>
    <n v="998971234567"/>
    <n v="1885000"/>
  </r>
  <r>
    <s v="Исаев"/>
    <s v="Артем"/>
    <s v="Алексеевич"/>
    <s v="м"/>
    <x v="2"/>
    <n v="21132238"/>
    <x v="3"/>
    <d v="1986-02-06T00:00:00"/>
    <d v="2007-10-10T00:00:00"/>
    <n v="28"/>
    <n v="6"/>
    <n v="0"/>
    <x v="2"/>
    <n v="998971234567"/>
    <n v="1480000"/>
  </r>
  <r>
    <s v="Карпенко"/>
    <s v="Николай"/>
    <s v="Михайлович"/>
    <s v="м"/>
    <x v="9"/>
    <n v="21132245"/>
    <x v="5"/>
    <d v="1987-04-03T00:00:00"/>
    <d v="2007-09-25T00:00:00"/>
    <n v="26"/>
    <n v="6"/>
    <n v="1"/>
    <x v="2"/>
    <n v="998971234567"/>
    <n v="2735000"/>
  </r>
  <r>
    <s v="Карпухинa"/>
    <s v="Ольга"/>
    <s v="Андреевна"/>
    <s v="ж"/>
    <x v="0"/>
    <n v="21132233"/>
    <x v="1"/>
    <d v="1983-05-24T00:00:00"/>
    <d v="2008-11-30T00:00:00"/>
    <n v="30"/>
    <n v="5"/>
    <n v="1"/>
    <x v="1"/>
    <n v="998971234567"/>
    <n v="2797500"/>
  </r>
  <r>
    <s v="Кондратьевa"/>
    <s v="Алина"/>
    <s v="Кирилловна"/>
    <s v="ж"/>
    <x v="4"/>
    <n v="21132222"/>
    <x v="3"/>
    <d v="1980-04-03T00:00:00"/>
    <d v="2004-09-24T00:00:00"/>
    <n v="33"/>
    <n v="9"/>
    <n v="1"/>
    <x v="0"/>
    <n v="998971234567"/>
    <n v="1950000"/>
  </r>
  <r>
    <s v="Котовa"/>
    <s v="Екатерина"/>
    <s v="Эмильевна"/>
    <s v="ж"/>
    <x v="2"/>
    <n v="21132248"/>
    <x v="0"/>
    <d v="1989-05-09T00:00:00"/>
    <d v="2008-08-27T00:00:00"/>
    <n v="24"/>
    <n v="5"/>
    <n v="0"/>
    <x v="0"/>
    <n v="998971234567"/>
    <n v="1635000"/>
  </r>
  <r>
    <s v="Куприянов"/>
    <s v="Петр"/>
    <s v="Петрович"/>
    <s v="м"/>
    <x v="9"/>
    <n v="21132239"/>
    <x v="5"/>
    <d v="1985-05-29T00:00:00"/>
    <d v="2008-07-09T00:00:00"/>
    <n v="28"/>
    <n v="5"/>
    <n v="1"/>
    <x v="0"/>
    <n v="998971234567"/>
    <n v="2710000"/>
  </r>
  <r>
    <s v="Лавриновa"/>
    <s v="Валерия"/>
    <s v="Мироновна"/>
    <s v="ж"/>
    <x v="8"/>
    <n v="21132211"/>
    <x v="2"/>
    <d v="1973-09-11T00:00:00"/>
    <d v="1998-10-25T00:00:00"/>
    <n v="40"/>
    <n v="15"/>
    <n v="3"/>
    <x v="1"/>
    <n v="998971234567"/>
    <n v="4400000"/>
  </r>
  <r>
    <s v="Лагутенок"/>
    <s v="Святослав"/>
    <s v="Антонович"/>
    <s v="м"/>
    <x v="8"/>
    <n v="21132223"/>
    <x v="0"/>
    <d v="1981-03-02T00:00:00"/>
    <d v="2006-03-23T00:00:00"/>
    <n v="33"/>
    <n v="7"/>
    <n v="3"/>
    <x v="1"/>
    <n v="998971234567"/>
    <n v="4235000"/>
  </r>
  <r>
    <s v="Лигвинская"/>
    <s v="Татьяна"/>
    <s v="Андреевна"/>
    <s v="ж"/>
    <x v="2"/>
    <n v="21132226"/>
    <x v="1"/>
    <d v="1981-11-07T00:00:00"/>
    <d v="2005-12-13T00:00:00"/>
    <n v="32"/>
    <n v="8"/>
    <n v="0"/>
    <x v="0"/>
    <n v="998971234567"/>
    <n v="1622500"/>
  </r>
  <r>
    <s v="Любарцев"/>
    <s v="Владимир"/>
    <s v="Евгеньевич"/>
    <s v="м"/>
    <x v="10"/>
    <n v="21132206"/>
    <x v="6"/>
    <d v="1968-01-15T00:00:00"/>
    <d v="1994-09-01T00:00:00"/>
    <n v="46"/>
    <n v="19"/>
    <n v="3"/>
    <x v="1"/>
    <n v="998971234567"/>
    <n v="7210000"/>
  </r>
  <r>
    <s v="Мазановa"/>
    <s v="Анастасия"/>
    <s v="Макаровна"/>
    <s v="ж"/>
    <x v="6"/>
    <n v="21132242"/>
    <x v="0"/>
    <d v="1986-09-04T00:00:00"/>
    <d v="2010-12-01T00:00:00"/>
    <n v="27"/>
    <n v="3"/>
    <n v="0"/>
    <x v="0"/>
    <n v="998971234567"/>
    <n v="1780000"/>
  </r>
  <r>
    <s v="Мазилкинa"/>
    <s v="Дарья"/>
    <s v="Максимовна"/>
    <s v="ж"/>
    <x v="3"/>
    <n v="21132202"/>
    <x v="1"/>
    <d v="1960-01-04T00:00:00"/>
    <d v="1986-07-29T00:00:00"/>
    <n v="54"/>
    <n v="27"/>
    <n v="3"/>
    <x v="1"/>
    <n v="998971234567"/>
    <n v="5772500"/>
  </r>
  <r>
    <s v="Малынинa"/>
    <s v="Лариса"/>
    <s v="Юлиановна"/>
    <s v="ж"/>
    <x v="0"/>
    <n v="21132237"/>
    <x v="1"/>
    <d v="1984-08-01T00:00:00"/>
    <d v="2008-06-28T00:00:00"/>
    <n v="29"/>
    <n v="5"/>
    <n v="1"/>
    <x v="1"/>
    <n v="998971234567"/>
    <n v="3297500"/>
  </r>
  <r>
    <s v="Мельниковa"/>
    <s v="Александра"/>
    <s v="Евгеньевна"/>
    <s v="ж"/>
    <x v="7"/>
    <n v="21132215"/>
    <x v="4"/>
    <d v="1978-09-09T00:00:00"/>
    <d v="2004-10-27T00:00:00"/>
    <n v="35"/>
    <n v="9"/>
    <n v="4"/>
    <x v="1"/>
    <n v="998971234567"/>
    <n v="3435000"/>
  </r>
  <r>
    <s v="Павлушин"/>
    <s v="Сергей"/>
    <s v="Максимович"/>
    <s v="м"/>
    <x v="3"/>
    <n v="21132201"/>
    <x v="5"/>
    <d v="1958-10-14T00:00:00"/>
    <d v="1982-09-21T00:00:00"/>
    <n v="55"/>
    <n v="31"/>
    <n v="2"/>
    <x v="1"/>
    <n v="998971234567"/>
    <n v="4295000"/>
  </r>
  <r>
    <s v="Потоцкая"/>
    <s v="Кирилл"/>
    <s v="Евгеньевич"/>
    <s v="м"/>
    <x v="0"/>
    <n v="21132243"/>
    <x v="0"/>
    <d v="1986-09-23T00:00:00"/>
    <d v="2011-12-06T00:00:00"/>
    <n v="27"/>
    <n v="2"/>
    <n v="0"/>
    <x v="1"/>
    <n v="998971234567"/>
    <n v="3710000"/>
  </r>
  <r>
    <s v="Родниковa"/>
    <s v="Жанна"/>
    <s v="Александровна"/>
    <s v="ж"/>
    <x v="0"/>
    <n v="21132249"/>
    <x v="0"/>
    <d v="1990-11-21T00:00:00"/>
    <d v="2012-05-30T00:00:00"/>
    <n v="23"/>
    <n v="1"/>
    <n v="0"/>
    <x v="0"/>
    <n v="998971234567"/>
    <n v="1922500"/>
  </r>
  <r>
    <s v="Саблуков"/>
    <s v="Дмитрий"/>
    <s v="Игоревич"/>
    <s v="м"/>
    <x v="0"/>
    <n v="21132227"/>
    <x v="1"/>
    <d v="1982-02-08T00:00:00"/>
    <d v="2008-09-25T00:00:00"/>
    <n v="32"/>
    <n v="5"/>
    <n v="2"/>
    <x v="1"/>
    <n v="998971234567"/>
    <n v="3285000"/>
  </r>
  <r>
    <s v="Савчицa"/>
    <s v="Анна"/>
    <s v="Евгеньевна"/>
    <s v="ж"/>
    <x v="5"/>
    <n v="21132250"/>
    <x v="3"/>
    <d v="1990-10-15T00:00:00"/>
    <d v="2012-02-11T00:00:00"/>
    <n v="23"/>
    <n v="2"/>
    <n v="1"/>
    <x v="0"/>
    <n v="998971234567"/>
    <n v="3480000"/>
  </r>
  <r>
    <s v="Сакун"/>
    <s v="Михаил"/>
    <s v="Петрович"/>
    <s v="м"/>
    <x v="2"/>
    <n v="21132246"/>
    <x v="1"/>
    <d v="1987-11-07T00:00:00"/>
    <d v="2010-01-13T00:00:00"/>
    <n v="26"/>
    <n v="4"/>
    <n v="0"/>
    <x v="0"/>
    <n v="998971234567"/>
    <n v="1930000"/>
  </r>
  <r>
    <s v="Таланин"/>
    <s v="Виктор"/>
    <s v="Алексеевич"/>
    <s v="м"/>
    <x v="0"/>
    <n v="21132231"/>
    <x v="1"/>
    <d v="1982-08-02T00:00:00"/>
    <d v="2007-06-29T00:00:00"/>
    <n v="31"/>
    <n v="6"/>
    <n v="2"/>
    <x v="0"/>
    <n v="998971234567"/>
    <n v="3280000"/>
  </r>
  <r>
    <s v="Усков"/>
    <s v="Александр"/>
    <s v="Алексеевич"/>
    <s v="м"/>
    <x v="9"/>
    <n v="21132240"/>
    <x v="5"/>
    <d v="1985-09-11T00:00:00"/>
    <d v="2005-12-05T00:00:00"/>
    <n v="28"/>
    <n v="8"/>
    <n v="0"/>
    <x v="2"/>
    <n v="998971234567"/>
    <n v="2272500"/>
  </r>
  <r>
    <s v="Хазан"/>
    <s v="Михаил"/>
    <s v="Романович"/>
    <s v="м"/>
    <x v="0"/>
    <n v="21132216"/>
    <x v="1"/>
    <d v="1978-09-11T00:00:00"/>
    <d v="2003-10-14T00:00:00"/>
    <n v="35"/>
    <n v="10"/>
    <n v="2"/>
    <x v="1"/>
    <n v="998971234567"/>
    <n v="3225000"/>
  </r>
  <r>
    <s v="Цветов"/>
    <s v="Михаил"/>
    <s v="Антонович"/>
    <s v="м"/>
    <x v="0"/>
    <n v="21132224"/>
    <x v="1"/>
    <d v="1980-09-10T00:00:00"/>
    <d v="2005-10-14T00:00:00"/>
    <n v="33"/>
    <n v="8"/>
    <n v="2"/>
    <x v="0"/>
    <n v="998971234567"/>
    <n v="2772500"/>
  </r>
  <r>
    <s v="Чабановa"/>
    <s v="Любовь"/>
    <s v="Сергеевна"/>
    <s v="ж"/>
    <x v="6"/>
    <n v="21132241"/>
    <x v="6"/>
    <d v="1985-05-01T00:00:00"/>
    <d v="2009-06-29T00:00:00"/>
    <n v="28"/>
    <n v="4"/>
    <n v="1"/>
    <x v="1"/>
    <n v="998971234567"/>
    <n v="1780000"/>
  </r>
  <r>
    <s v="Чанов"/>
    <s v="Сергей"/>
    <s v="Витальевич"/>
    <s v="м"/>
    <x v="5"/>
    <n v="21132225"/>
    <x v="3"/>
    <d v="1980-12-14T00:00:00"/>
    <d v="2003-04-22T00:00:00"/>
    <n v="33"/>
    <n v="10"/>
    <n v="1"/>
    <x v="0"/>
    <n v="998971234567"/>
    <n v="3272500"/>
  </r>
  <r>
    <s v="Чашков"/>
    <s v="Тимофей"/>
    <s v="Николаевич"/>
    <s v="м"/>
    <x v="0"/>
    <n v="21132217"/>
    <x v="1"/>
    <d v="1979-02-22T00:00:00"/>
    <d v="2003-04-08T00:00:00"/>
    <n v="35"/>
    <n v="10"/>
    <n v="2"/>
    <x v="0"/>
    <n v="998971234567"/>
    <n v="2422500"/>
  </r>
  <r>
    <s v="Шаверинa"/>
    <s v="Татьяна"/>
    <s v="Александровна"/>
    <s v="ж"/>
    <x v="8"/>
    <n v="21132220"/>
    <x v="1"/>
    <d v="1979-09-10T00:00:00"/>
    <d v="2003-07-17T00:00:00"/>
    <n v="34"/>
    <n v="10"/>
    <n v="4"/>
    <x v="1"/>
    <n v="998971234567"/>
    <n v="4360000"/>
  </r>
  <r>
    <s v="Шамин"/>
    <s v="Вадим"/>
    <s v="Андреевич"/>
    <s v="м"/>
    <x v="0"/>
    <n v="21132244"/>
    <x v="1"/>
    <d v="1986-09-14T00:00:00"/>
    <d v="2007-03-24T00:00:00"/>
    <n v="27"/>
    <n v="6"/>
    <n v="1"/>
    <x v="1"/>
    <n v="998971234567"/>
    <n v="2430000"/>
  </r>
  <r>
    <s v="Ягодников"/>
    <s v="Святослав"/>
    <s v="Эрнстович"/>
    <s v="м"/>
    <x v="8"/>
    <n v="21132213"/>
    <x v="3"/>
    <d v="1975-09-02T00:00:00"/>
    <d v="2000-12-05T00:00:00"/>
    <n v="38"/>
    <n v="13"/>
    <n v="3"/>
    <x v="1"/>
    <n v="998971234567"/>
    <n v="4760000"/>
  </r>
  <r>
    <s v="Яковлев"/>
    <s v="Александр"/>
    <s v="Александрович"/>
    <s v="м"/>
    <x v="0"/>
    <n v="21132208"/>
    <x v="1"/>
    <d v="1970-02-05T00:00:00"/>
    <d v="1997-03-17T00:00:00"/>
    <n v="44"/>
    <n v="16"/>
    <n v="3"/>
    <x v="1"/>
    <n v="998971234567"/>
    <n v="343000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x v="0"/>
    <n v="84163"/>
    <x v="0"/>
  </r>
  <r>
    <x v="0"/>
    <x v="1"/>
    <n v="64850"/>
    <x v="0"/>
  </r>
  <r>
    <x v="0"/>
    <x v="2"/>
    <n v="53934"/>
    <x v="0"/>
  </r>
  <r>
    <x v="1"/>
    <x v="0"/>
    <n v="86993"/>
    <x v="0"/>
  </r>
  <r>
    <x v="1"/>
    <x v="1"/>
    <n v="5633"/>
    <x v="0"/>
  </r>
  <r>
    <x v="1"/>
    <x v="2"/>
    <n v="40013"/>
    <x v="0"/>
  </r>
  <r>
    <x v="2"/>
    <x v="0"/>
    <n v="34720"/>
    <x v="0"/>
  </r>
  <r>
    <x v="2"/>
    <x v="1"/>
    <n v="50813"/>
    <x v="0"/>
  </r>
  <r>
    <x v="2"/>
    <x v="2"/>
    <n v="20644"/>
    <x v="0"/>
  </r>
  <r>
    <x v="3"/>
    <x v="0"/>
    <n v="572"/>
    <x v="0"/>
  </r>
  <r>
    <x v="3"/>
    <x v="1"/>
    <n v="61270"/>
    <x v="0"/>
  </r>
  <r>
    <x v="3"/>
    <x v="2"/>
    <n v="71479"/>
    <x v="0"/>
  </r>
  <r>
    <x v="4"/>
    <x v="0"/>
    <n v="82692"/>
    <x v="0"/>
  </r>
  <r>
    <x v="4"/>
    <x v="1"/>
    <n v="67286"/>
    <x v="0"/>
  </r>
  <r>
    <x v="4"/>
    <x v="2"/>
    <n v="27561"/>
    <x v="0"/>
  </r>
  <r>
    <x v="0"/>
    <x v="0"/>
    <n v="2507"/>
    <x v="1"/>
  </r>
  <r>
    <x v="0"/>
    <x v="1"/>
    <n v="57269"/>
    <x v="1"/>
  </r>
  <r>
    <x v="0"/>
    <x v="2"/>
    <n v="28062"/>
    <x v="1"/>
  </r>
  <r>
    <x v="1"/>
    <x v="0"/>
    <n v="29204"/>
    <x v="1"/>
  </r>
  <r>
    <x v="1"/>
    <x v="1"/>
    <n v="28969"/>
    <x v="1"/>
  </r>
  <r>
    <x v="1"/>
    <x v="2"/>
    <n v="88847"/>
    <x v="1"/>
  </r>
  <r>
    <x v="2"/>
    <x v="0"/>
    <n v="25443"/>
    <x v="1"/>
  </r>
  <r>
    <x v="2"/>
    <x v="1"/>
    <n v="85717"/>
    <x v="1"/>
  </r>
  <r>
    <x v="2"/>
    <x v="2"/>
    <n v="38459"/>
    <x v="1"/>
  </r>
  <r>
    <x v="3"/>
    <x v="0"/>
    <n v="48294"/>
    <x v="1"/>
  </r>
  <r>
    <x v="3"/>
    <x v="1"/>
    <n v="8358"/>
    <x v="1"/>
  </r>
  <r>
    <x v="3"/>
    <x v="2"/>
    <n v="78208"/>
    <x v="1"/>
  </r>
  <r>
    <x v="4"/>
    <x v="0"/>
    <n v="62281"/>
    <x v="1"/>
  </r>
  <r>
    <x v="4"/>
    <x v="1"/>
    <n v="97945"/>
    <x v="1"/>
  </r>
  <r>
    <x v="4"/>
    <x v="2"/>
    <n v="21051"/>
    <x v="1"/>
  </r>
  <r>
    <x v="0"/>
    <x v="0"/>
    <n v="5291"/>
    <x v="2"/>
  </r>
  <r>
    <x v="0"/>
    <x v="1"/>
    <n v="44445"/>
    <x v="2"/>
  </r>
  <r>
    <x v="0"/>
    <x v="2"/>
    <n v="98707"/>
    <x v="2"/>
  </r>
  <r>
    <x v="1"/>
    <x v="0"/>
    <n v="64505"/>
    <x v="2"/>
  </r>
  <r>
    <x v="1"/>
    <x v="1"/>
    <n v="50112"/>
    <x v="2"/>
  </r>
  <r>
    <x v="1"/>
    <x v="2"/>
    <n v="38034"/>
    <x v="2"/>
  </r>
  <r>
    <x v="2"/>
    <x v="0"/>
    <n v="58783"/>
    <x v="2"/>
  </r>
  <r>
    <x v="2"/>
    <x v="1"/>
    <n v="86743"/>
    <x v="2"/>
  </r>
  <r>
    <x v="2"/>
    <x v="2"/>
    <n v="1000"/>
    <x v="2"/>
  </r>
  <r>
    <x v="3"/>
    <x v="0"/>
    <n v="57563"/>
    <x v="2"/>
  </r>
  <r>
    <x v="3"/>
    <x v="1"/>
    <n v="8620"/>
    <x v="2"/>
  </r>
  <r>
    <x v="3"/>
    <x v="2"/>
    <n v="36961"/>
    <x v="2"/>
  </r>
  <r>
    <x v="4"/>
    <x v="0"/>
    <n v="76150"/>
    <x v="2"/>
  </r>
  <r>
    <x v="4"/>
    <x v="1"/>
    <n v="79697"/>
    <x v="2"/>
  </r>
  <r>
    <x v="4"/>
    <x v="2"/>
    <n v="2447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7E32A-5512-40E9-A103-95B7DC691B60}" name="Сводная таблица17" cacheId="103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>
  <location ref="A17:B23" firstHeaderRow="1" firstDataRow="1" firstDataCol="1"/>
  <pivotFields count="8">
    <pivotField axis="axisRow" showAll="0" sortType="descending">
      <items count="7">
        <item x="3"/>
        <item x="4"/>
        <item x="0"/>
        <item x="5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">
    <i>
      <x/>
    </i>
    <i>
      <x v="2"/>
    </i>
    <i>
      <x v="3"/>
    </i>
    <i>
      <x v="4"/>
    </i>
    <i>
      <x v="5"/>
    </i>
    <i>
      <x v="1"/>
    </i>
  </rowItems>
  <colItems count="1">
    <i/>
  </colItems>
  <dataFields count="1">
    <dataField name="Сумма по полю Количество, шт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DD6DB-290B-4546-B4C8-A503380D920D}" name="Сводная таблица16" cacheId="103" applyNumberFormats="0" applyBorderFormats="0" applyFontFormats="0" applyPatternFormats="0" applyAlignmentFormats="0" applyWidthHeightFormats="1" dataCaption="Значения" updatedVersion="7" minRefreshableVersion="5" useAutoFormatting="1" itemPrintTitles="1" createdVersion="7" indent="0" outline="1" outlineData="1" multipleFieldFilters="0" chartFormat="1">
  <location ref="A3:B9" firstHeaderRow="1" firstDataRow="1" firstDataCol="1"/>
  <pivotFields count="8">
    <pivotField showAll="0"/>
    <pivotField numFmtId="14" showAll="0">
      <items count="1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t="default"/>
      </items>
    </pivotField>
    <pivotField showAll="0">
      <items count="6">
        <item x="3"/>
        <item x="1"/>
        <item x="2"/>
        <item x="0"/>
        <item x="4"/>
        <item t="default"/>
      </items>
    </pivotField>
    <pivotField showAll="0"/>
    <pivotField axis="axisRow" showAll="0">
      <items count="6">
        <item x="1"/>
        <item x="4"/>
        <item x="0"/>
        <item x="3"/>
        <item x="2"/>
        <item t="default"/>
      </items>
    </pivotField>
    <pivotField showAll="0"/>
    <pivotField dataField="1"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 Количество, шт." fld="6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C4209-A1A7-468B-AC09-AA3C64D4287C}" name="Сводная таблица19" cacheId="11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I13:K22" firstHeaderRow="0" firstDataRow="1" firstDataCol="1"/>
  <pivotFields count="7">
    <pivotField axis="axisRow" showAll="0">
      <items count="9">
        <item x="0"/>
        <item x="1"/>
        <item x="7"/>
        <item x="5"/>
        <item x="2"/>
        <item x="3"/>
        <item x="6"/>
        <item x="4"/>
        <item t="default"/>
      </items>
    </pivotField>
    <pivotField showAll="0"/>
    <pivotField numFmtId="164" showAll="0"/>
    <pivotField numFmtId="164" showAll="0"/>
    <pivotField numFmtId="164" showAll="0"/>
    <pivotField dataField="1" numFmtId="9" showAll="0"/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Рентабельность" fld="5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 Средний прибыль на 1 тонну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02FC2-007E-4FE3-8836-35DC4E819139}" name="Сводная таблица20" cacheId="11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F37" firstHeaderRow="1" firstDataRow="2" firstDataCol="1"/>
  <pivotFields count="4">
    <pivotField axis="axisRow" showAll="0">
      <items count="33">
        <item x="0"/>
        <item x="1"/>
        <item x="17"/>
        <item x="18"/>
        <item x="2"/>
        <item x="3"/>
        <item x="4"/>
        <item x="5"/>
        <item x="6"/>
        <item x="7"/>
        <item x="8"/>
        <item x="9"/>
        <item x="10"/>
        <item x="11"/>
        <item x="19"/>
        <item x="20"/>
        <item x="21"/>
        <item x="22"/>
        <item x="12"/>
        <item x="23"/>
        <item x="24"/>
        <item x="13"/>
        <item x="14"/>
        <item x="25"/>
        <item x="15"/>
        <item x="26"/>
        <item x="27"/>
        <item x="28"/>
        <item x="29"/>
        <item x="30"/>
        <item x="16"/>
        <item x="31"/>
        <item t="default"/>
      </items>
    </pivotField>
    <pivotField axis="axisCol" showAll="0">
      <items count="5">
        <item x="1"/>
        <item x="3"/>
        <item x="0"/>
        <item x="2"/>
        <item t="default"/>
      </items>
    </pivotField>
    <pivotField dataField="1" showAll="0"/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Значение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A62D6-973A-40DD-A533-61D89226E0FE}" name="Сводная таблица31" cacheId="37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B3:C22" firstHeaderRow="1" firstDataRow="1" firstDataCol="1"/>
  <pivotFields count="4">
    <pivotField axis="axisRow" showAll="0">
      <items count="6">
        <item x="1"/>
        <item x="0"/>
        <item x="3"/>
        <item x="4"/>
        <item x="2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  <pivotField showAll="0">
      <items count="4">
        <item x="0"/>
        <item h="1" x="1"/>
        <item h="1" x="2"/>
        <item t="default"/>
      </items>
    </pivotField>
  </pivotFields>
  <rowFields count="2">
    <field x="1"/>
    <field x="0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Сумма по полю Значение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BD8EA-E701-429D-A46C-E1BAD188D3C2}" name="Сводная таблица26" cacheId="262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chartFormat="2">
  <location ref="Q9:V13" firstHeaderRow="1" firstDataRow="3" firstDataCol="1"/>
  <pivotFields count="15"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1">
        <item x="5"/>
        <item x="9"/>
        <item x="10"/>
        <item x="8"/>
        <item x="4"/>
        <item x="0"/>
        <item x="3"/>
        <item x="2"/>
        <item x="6"/>
        <item x="1"/>
        <item x="7"/>
      </items>
    </pivotField>
    <pivotField showAll="0" defaultSubtotal="0"/>
    <pivotField axis="axisRow" showAll="0" defaultSubtotal="0">
      <items count="7">
        <item x="6"/>
        <item x="3"/>
        <item h="1" x="5"/>
        <item h="1" x="0"/>
        <item h="1" x="1"/>
        <item h="1" x="2"/>
        <item h="1" x="4"/>
      </items>
    </pivotField>
    <pivotField numFmtId="14" showAll="0" defaultSubtotal="0"/>
    <pivotField numFmtId="14" showAll="0" defaultSubtotal="0"/>
    <pivotField numFmtId="1" showAll="0" defaultSubtotal="0"/>
    <pivotField numFmtId="1" showAll="0" defaultSubtotal="0"/>
    <pivotField numFmtId="1" showAll="0" defaultSubtotal="0"/>
    <pivotField axis="axisCol" showAll="0" defaultSubtotal="0">
      <items count="3">
        <item x="1"/>
        <item h="1" x="2"/>
        <item h="1" x="0"/>
      </items>
    </pivotField>
    <pivotField numFmtId="169" showAll="0" defaultSubtotal="0"/>
    <pivotField dataField="1" numFmtId="170" showAll="0" defaultSubtotal="0"/>
  </pivotFields>
  <rowFields count="1">
    <field x="6"/>
  </rowFields>
  <rowItems count="2">
    <i>
      <x/>
    </i>
    <i>
      <x v="1"/>
    </i>
  </rowItems>
  <colFields count="2">
    <field x="4"/>
    <field x="12"/>
  </colFields>
  <colItems count="5">
    <i>
      <x/>
      <x/>
    </i>
    <i>
      <x v="2"/>
      <x/>
    </i>
    <i>
      <x v="3"/>
      <x/>
    </i>
    <i>
      <x v="6"/>
      <x/>
    </i>
    <i>
      <x v="8"/>
      <x/>
    </i>
  </colItems>
  <dataFields count="1">
    <dataField name="Минимум Оклад" fld="14" subtotal="min" baseField="0" baseItem="0"/>
  </dataFields>
  <chartFormats count="5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12" count="1" selected="0">
            <x v="0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2" count="1" selected="0">
            <x v="0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12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604EF-214E-4F3B-8675-53FA65FD0AD4}" name="Сводная таблица1" cacheId="91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mergeItem="1" createdVersion="6" indent="0" outline="1" outlineData="1" multipleFieldFilters="0" chartFormat="8">
  <location ref="C56:H60" firstHeaderRow="1" firstDataRow="3" firstDataCol="1"/>
  <pivotFields count="14">
    <pivotField showAll="0" insertBlankRow="1" defaultSubtotal="0"/>
    <pivotField showAll="0" insertBlankRow="1" defaultSubtotal="0"/>
    <pivotField showAll="0" insertBlankRow="1" defaultSubtotal="0"/>
    <pivotField axis="axisCol" showAll="0" insertBlankRow="1" defaultSubtotal="0">
      <items count="11">
        <item x="5"/>
        <item x="9"/>
        <item x="10"/>
        <item x="8"/>
        <item x="4"/>
        <item x="0"/>
        <item x="3"/>
        <item x="2"/>
        <item x="6"/>
        <item x="1"/>
        <item x="7"/>
      </items>
    </pivotField>
    <pivotField showAll="0" insertBlankRow="1" defaultSubtotal="0"/>
    <pivotField axis="axisRow" showAll="0" insertBlankRow="1" defaultSubtotal="0">
      <items count="7">
        <item x="6"/>
        <item x="3"/>
        <item h="1" x="5"/>
        <item h="1" x="0"/>
        <item h="1" x="1"/>
        <item h="1" x="2"/>
        <item h="1" x="4"/>
      </items>
    </pivotField>
    <pivotField numFmtId="14" showAll="0" insertBlankRow="1" defaultSubtotal="0"/>
    <pivotField numFmtId="14" showAll="0" insertBlankRow="1" defaultSubtotal="0"/>
    <pivotField numFmtId="1" showAll="0" insertBlankRow="1" defaultSubtotal="0"/>
    <pivotField numFmtId="1" showAll="0" insertBlankRow="1" defaultSubtotal="0"/>
    <pivotField numFmtId="1" showAll="0" insertBlankRow="1" defaultSubtotal="0"/>
    <pivotField axis="axisCol" showAll="0" insertBlankRow="1" defaultSubtotal="0">
      <items count="3">
        <item x="1"/>
        <item h="1" x="2"/>
        <item h="1" x="0"/>
      </items>
    </pivotField>
    <pivotField numFmtId="169" showAll="0" insertBlankRow="1" defaultSubtotal="0"/>
    <pivotField dataField="1" numFmtId="170" showAll="0" insertBlankRow="1" defaultSubtotal="0"/>
  </pivotFields>
  <rowFields count="1">
    <field x="5"/>
  </rowFields>
  <rowItems count="2">
    <i>
      <x/>
    </i>
    <i>
      <x v="1"/>
    </i>
  </rowItems>
  <colFields count="2">
    <field x="3"/>
    <field x="11"/>
  </colFields>
  <colItems count="5">
    <i>
      <x/>
      <x/>
    </i>
    <i>
      <x v="2"/>
      <x/>
    </i>
    <i>
      <x v="3"/>
      <x/>
    </i>
    <i>
      <x v="6"/>
      <x/>
    </i>
    <i>
      <x v="8"/>
      <x/>
    </i>
  </colItems>
  <dataFields count="1">
    <dataField name="Минимум по полю Оклад" fld="13" subtotal="min" baseField="11" baseItem="0" numFmtId="3"/>
  </dataFields>
  <formats count="20">
    <format dxfId="107">
      <pivotArea outline="0" collapsedLevelsAreSubtotals="1" fieldPosition="0"/>
    </format>
    <format dxfId="106">
      <pivotArea type="all" dataOnly="0" outline="0" fieldPosition="0"/>
    </format>
    <format dxfId="105">
      <pivotArea outline="0" collapsedLevelsAreSubtotals="1" fieldPosition="0"/>
    </format>
    <format dxfId="104">
      <pivotArea type="origin" dataOnly="0" labelOnly="1" outline="0" fieldPosition="0"/>
    </format>
    <format dxfId="103">
      <pivotArea field="5" type="button" dataOnly="0" labelOnly="1" outline="0" axis="axisRow" fieldPosition="0"/>
    </format>
    <format dxfId="102">
      <pivotArea type="topRight" dataOnly="0" labelOnly="1" outline="0" fieldPosition="0"/>
    </format>
    <format dxfId="101">
      <pivotArea field="3" type="button" dataOnly="0" labelOnly="1" outline="0" axis="axisCol" fieldPosition="0"/>
    </format>
    <format dxfId="100">
      <pivotArea dataOnly="0" labelOnly="1" fieldPosition="0">
        <references count="1">
          <reference field="3" count="0"/>
        </references>
      </pivotArea>
    </format>
    <format dxfId="99">
      <pivotArea dataOnly="0" labelOnly="1" fieldPosition="0">
        <references count="2">
          <reference field="3" count="1" selected="0">
            <x v="0"/>
          </reference>
          <reference field="11" count="2">
            <x v="0"/>
            <x v="2"/>
          </reference>
        </references>
      </pivotArea>
    </format>
    <format dxfId="98">
      <pivotArea dataOnly="0" labelOnly="1" fieldPosition="0">
        <references count="2">
          <reference field="3" count="1" selected="0">
            <x v="1"/>
          </reference>
          <reference field="11" count="2">
            <x v="1"/>
            <x v="2"/>
          </reference>
        </references>
      </pivotArea>
    </format>
    <format dxfId="97">
      <pivotArea dataOnly="0" labelOnly="1" fieldPosition="0">
        <references count="2">
          <reference field="3" count="1" selected="0">
            <x v="2"/>
          </reference>
          <reference field="11" count="1">
            <x v="0"/>
          </reference>
        </references>
      </pivotArea>
    </format>
    <format dxfId="96">
      <pivotArea dataOnly="0" labelOnly="1" fieldPosition="0">
        <references count="2">
          <reference field="3" count="1" selected="0">
            <x v="3"/>
          </reference>
          <reference field="11" count="1">
            <x v="0"/>
          </reference>
        </references>
      </pivotArea>
    </format>
    <format dxfId="95">
      <pivotArea dataOnly="0" labelOnly="1" fieldPosition="0">
        <references count="2">
          <reference field="3" count="1" selected="0">
            <x v="4"/>
          </reference>
          <reference field="11" count="2">
            <x v="1"/>
            <x v="2"/>
          </reference>
        </references>
      </pivotArea>
    </format>
    <format dxfId="94">
      <pivotArea dataOnly="0" labelOnly="1" fieldPosition="0">
        <references count="2">
          <reference field="3" count="1" selected="0">
            <x v="5"/>
          </reference>
          <reference field="11" count="2">
            <x v="0"/>
            <x v="2"/>
          </reference>
        </references>
      </pivotArea>
    </format>
    <format dxfId="93">
      <pivotArea dataOnly="0" labelOnly="1" fieldPosition="0">
        <references count="2">
          <reference field="3" count="1" selected="0">
            <x v="6"/>
          </reference>
          <reference field="11" count="1">
            <x v="0"/>
          </reference>
        </references>
      </pivotArea>
    </format>
    <format dxfId="92">
      <pivotArea dataOnly="0" labelOnly="1" fieldPosition="0">
        <references count="2">
          <reference field="3" count="1" selected="0">
            <x v="7"/>
          </reference>
          <reference field="11" count="2">
            <x v="1"/>
            <x v="2"/>
          </reference>
        </references>
      </pivotArea>
    </format>
    <format dxfId="91">
      <pivotArea dataOnly="0" labelOnly="1" fieldPosition="0">
        <references count="2">
          <reference field="3" count="1" selected="0">
            <x v="8"/>
          </reference>
          <reference field="11" count="0"/>
        </references>
      </pivotArea>
    </format>
    <format dxfId="90">
      <pivotArea dataOnly="0" labelOnly="1" fieldPosition="0">
        <references count="2">
          <reference field="3" count="1" selected="0">
            <x v="9"/>
          </reference>
          <reference field="11" count="2">
            <x v="0"/>
            <x v="2"/>
          </reference>
        </references>
      </pivotArea>
    </format>
    <format dxfId="89">
      <pivotArea dataOnly="0" labelOnly="1" fieldPosition="0">
        <references count="2">
          <reference field="3" count="1" selected="0">
            <x v="10"/>
          </reference>
          <reference field="11" count="1">
            <x v="0"/>
          </reference>
        </references>
      </pivotArea>
    </format>
    <format dxfId="88">
      <pivotArea dataOnly="0" labelOnly="1" fieldPosition="0">
        <references count="1">
          <reference field="5" count="0"/>
        </references>
      </pivotArea>
    </format>
  </formats>
  <chartFormats count="3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6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1" count="1" selected="0">
            <x v="2"/>
          </reference>
        </references>
      </pivotArea>
    </chartFormat>
    <chartFormat chart="6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1" count="1" selected="0">
            <x v="0"/>
          </reference>
        </references>
      </pivotArea>
    </chartFormat>
    <chartFormat chart="6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11" count="1" selected="0">
            <x v="2"/>
          </reference>
        </references>
      </pivotArea>
    </chartFormat>
    <chartFormat chart="6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1" count="1" selected="0">
            <x v="0"/>
          </reference>
        </references>
      </pivotArea>
    </chartFormat>
    <chartFormat chart="6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1" count="1" selected="0">
            <x v="1"/>
          </reference>
        </references>
      </pivotArea>
    </chartFormat>
    <chartFormat chart="6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11" count="1" selected="0">
            <x v="2"/>
          </reference>
        </references>
      </pivotArea>
    </chartFormat>
    <chartFormat chart="6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1" count="1" selected="0">
            <x v="0"/>
          </reference>
        </references>
      </pivotArea>
    </chartFormat>
    <chartFormat chart="6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1" count="1" selected="0">
            <x v="1"/>
          </reference>
        </references>
      </pivotArea>
    </chartFormat>
    <chartFormat chart="6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11" count="1" selected="0">
            <x v="2"/>
          </reference>
        </references>
      </pivotArea>
    </chartFormat>
    <chartFormat chart="6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11" count="1" selected="0">
            <x v="0"/>
          </reference>
        </references>
      </pivotArea>
    </chartFormat>
    <chartFormat chart="6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11" count="1" selected="0">
            <x v="2"/>
          </reference>
        </references>
      </pivotArea>
    </chartFormat>
    <chartFormat chart="6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11" count="1" selected="0">
            <x v="0"/>
          </reference>
        </references>
      </pivotArea>
    </chartFormat>
    <chartFormat chart="6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1" count="1" selected="0">
            <x v="0"/>
          </reference>
        </references>
      </pivotArea>
    </chartFormat>
    <chartFormat chart="6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1" count="1" selected="0">
            <x v="2"/>
          </reference>
        </references>
      </pivotArea>
    </chartFormat>
    <chartFormat chart="6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1" count="1" selected="0">
            <x v="1"/>
          </reference>
        </references>
      </pivotArea>
    </chartFormat>
    <chartFormat chart="6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11" count="1" selected="0">
            <x v="2"/>
          </reference>
        </references>
      </pivotArea>
    </chartFormat>
    <chartFormat chart="6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1" count="1" selected="0">
            <x v="0"/>
          </reference>
        </references>
      </pivotArea>
    </chartFormat>
    <chartFormat chart="6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1" count="1" selected="0">
            <x v="0"/>
          </reference>
        </references>
      </pivotArea>
    </chartFormat>
    <chartFormat chart="6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11" count="1" selected="0">
            <x v="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7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11" count="1" selected="0">
            <x v="0"/>
          </reference>
        </references>
      </pivotArea>
    </chartFormat>
    <chartFormat chart="7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11" count="1" selected="0">
            <x v="0"/>
          </reference>
        </references>
      </pivotArea>
    </chartFormat>
    <chartFormat chart="7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11" count="1" selected="0">
            <x v="0"/>
          </reference>
        </references>
      </pivotArea>
    </chartFormat>
    <chartFormat chart="7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11" count="1" selected="0">
            <x v="0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06119-A6F1-496A-873D-832D5B76313A}" name="Сводная таблица22" cacheId="430" applyNumberFormats="0" applyBorderFormats="0" applyFontFormats="0" applyPatternFormats="0" applyAlignmentFormats="0" applyWidthHeightFormats="1" dataCaption="Значения" missingCaption="0" updatedVersion="7" minRefreshableVersion="3" useAutoFormatting="1" subtotalHiddenItems="1" rowGrandTotals="0" colGrandTotals="0" itemPrintTitles="1" createdVersion="7" indent="0" outline="1" outlineData="1" multipleFieldFilters="0">
  <location ref="A1:C24" firstHeaderRow="1" firstDataRow="3" firstDataCol="1"/>
  <pivotFields count="5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Col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ubtotalTop="0" showAll="0" defaultSubtotal="0"/>
    <pivotField axis="axisCol" allDrilled="1" subtotalTop="0" showAll="0" dataSourceSort="1" defaultSubtotal="0">
      <items count="2">
        <item x="0" e="0"/>
        <item x="1" e="0"/>
      </items>
    </pivotField>
  </pivotFields>
  <rowFields count="2">
    <field x="1"/>
    <field x="0"/>
  </rowFields>
  <rowItems count="21">
    <i>
      <x/>
    </i>
    <i r="1">
      <x/>
    </i>
    <i r="1">
      <x v="1"/>
    </i>
    <i>
      <x v="1"/>
    </i>
    <i r="1">
      <x v="2"/>
    </i>
    <i r="1">
      <x v="3"/>
    </i>
    <i>
      <x v="2"/>
    </i>
    <i r="1">
      <x/>
    </i>
    <i r="1">
      <x v="1"/>
    </i>
    <i>
      <x v="3"/>
    </i>
    <i r="1">
      <x v="4"/>
    </i>
    <i r="1">
      <x v="5"/>
    </i>
    <i r="1">
      <x v="1"/>
    </i>
    <i r="1">
      <x v="3"/>
    </i>
    <i>
      <x v="4"/>
    </i>
    <i r="1">
      <x v="4"/>
    </i>
    <i r="1">
      <x v="1"/>
    </i>
    <i r="1">
      <x v="3"/>
    </i>
    <i>
      <x v="5"/>
    </i>
    <i r="1">
      <x v="4"/>
    </i>
    <i r="1">
      <x v="5"/>
    </i>
  </rowItems>
  <colFields count="2">
    <field x="4"/>
    <field x="2"/>
  </colFields>
  <colItems count="2">
    <i>
      <x/>
    </i>
    <i>
      <x v="1"/>
    </i>
  </colItems>
  <dataFields count="1">
    <dataField name="Сумма по столбцу Сумма" fld="3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7"/>
  </rowHierarchiesUsage>
  <colHierarchiesUsage count="2">
    <colHierarchyUsage hierarchyUsage="6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Таблица7]"/>
        <x15:activeTabTopLevelEntity name="[Таблица5]"/>
        <x15:activeTabTopLevelEntity name="[Таблица6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CF6DE-ADA8-4D7C-A8CB-E64C8F1158AF}" name="Сводная таблица23" cacheId="24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I4:K11" firstHeaderRow="0" firstDataRow="1" firstDataCol="1"/>
  <pivotFields count="8">
    <pivotField axis="axisRow" showAll="0">
      <items count="7">
        <item x="4"/>
        <item x="0"/>
        <item x="1"/>
        <item x="2"/>
        <item x="5"/>
        <item x="3"/>
        <item t="default"/>
      </items>
    </pivotField>
    <pivotField showAll="0"/>
    <pivotField showAll="0"/>
    <pivotField showAll="0"/>
    <pivotField showAll="0"/>
    <pivotField numFmtId="14" showAll="0"/>
    <pivotField dataField="1" numFmtId="168" showAll="0"/>
    <pivotField dataField="1"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 Продажи" fld="6" baseField="0" baseItem="0" numFmtId="176"/>
    <dataField name="Сумма по полю Доля продаж" fld="7" baseField="0" baseItem="0" numFmtId="10"/>
  </dataFields>
  <formats count="3">
    <format dxfId="57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A7111-73EB-4D14-A67B-776F117AE2EA}" name="Сводная таблица32" cacheId="256" applyNumberFormats="0" applyBorderFormats="0" applyFontFormats="0" applyPatternFormats="0" applyAlignmentFormats="0" applyWidthHeightFormats="1" dataCaption="Значения" missingCaption="0" updatedVersion="7" minRefreshableVersion="3" useAutoFormatting="1" rowGrandTotals="0" colGrandTotals="0" itemPrintTitles="1" createdVersion="7" indent="0" outline="1" outlineData="1" multipleFieldFilters="0">
  <location ref="N15:S24" firstHeaderRow="1" firstDataRow="2" firstDataCol="1"/>
  <pivotFields count="5"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9">
        <item x="5"/>
        <item x="1"/>
        <item x="4"/>
        <item x="6"/>
        <item x="3"/>
        <item x="2"/>
        <item x="0"/>
        <item x="7"/>
        <item t="default"/>
      </items>
    </pivotField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 v="1"/>
    </i>
    <i>
      <x v="2"/>
    </i>
    <i>
      <x v="3"/>
    </i>
    <i>
      <x v="4"/>
    </i>
    <i>
      <x v="5"/>
    </i>
  </colItems>
  <dataFields count="1">
    <dataField name="Среднее по полю Количество" fld="2" subtotal="average" baseField="1" baseItem="1" numFmtId="37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2208D-C560-49FF-9C8A-BC9A378D945C}" name="Сводная таблица25" cacheId="25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G28:H53" firstHeaderRow="1" firstDataRow="1" firstDataCol="1"/>
  <pivotFields count="5">
    <pivotField numFmtId="14" showAll="0"/>
    <pivotField showAll="0"/>
    <pivotField showAll="0"/>
    <pivotField dataField="1" showAll="0"/>
    <pivotField axis="axisRow" showAll="0" sortType="descending">
      <items count="25">
        <item x="12"/>
        <item x="13"/>
        <item x="0"/>
        <item x="1"/>
        <item x="14"/>
        <item x="15"/>
        <item x="2"/>
        <item x="3"/>
        <item x="4"/>
        <item x="16"/>
        <item x="17"/>
        <item x="5"/>
        <item x="6"/>
        <item x="18"/>
        <item x="19"/>
        <item x="7"/>
        <item x="21"/>
        <item x="8"/>
        <item x="9"/>
        <item x="20"/>
        <item x="23"/>
        <item x="10"/>
        <item x="11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25">
    <i>
      <x v="20"/>
    </i>
    <i>
      <x v="23"/>
    </i>
    <i>
      <x v="21"/>
    </i>
    <i>
      <x v="22"/>
    </i>
    <i>
      <x v="8"/>
    </i>
    <i>
      <x v="9"/>
    </i>
    <i>
      <x v="10"/>
    </i>
    <i>
      <x v="11"/>
    </i>
    <i>
      <x v="14"/>
    </i>
    <i>
      <x v="13"/>
    </i>
    <i>
      <x v="12"/>
    </i>
    <i>
      <x v="15"/>
    </i>
    <i>
      <x v="6"/>
    </i>
    <i>
      <x v="4"/>
    </i>
    <i>
      <x v="7"/>
    </i>
    <i>
      <x v="5"/>
    </i>
    <i>
      <x v="3"/>
    </i>
    <i>
      <x/>
    </i>
    <i>
      <x v="1"/>
    </i>
    <i>
      <x v="2"/>
    </i>
    <i>
      <x v="16"/>
    </i>
    <i>
      <x v="19"/>
    </i>
    <i>
      <x v="18"/>
    </i>
    <i>
      <x v="17"/>
    </i>
    <i t="grand">
      <x/>
    </i>
  </rowItems>
  <colItems count="1">
    <i/>
  </colItems>
  <dataFields count="1">
    <dataField name=" Сумма, у.е.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B30E2-8343-4DA3-A903-A722E5E7ABA4}" name="Сводная таблица24" cacheId="256" applyNumberFormats="0" applyBorderFormats="0" applyFontFormats="0" applyPatternFormats="0" applyAlignmentFormats="0" applyWidthHeightFormats="1" dataCaption="Значения" missingCaption="0" updatedVersion="7" minRefreshableVersion="3" useAutoFormatting="1" rowGrandTotals="0" colGrandTotals="0" itemPrintTitles="1" createdVersion="7" indent="0" outline="1" outlineData="1" multipleFieldFilters="0">
  <location ref="G15:L24" firstHeaderRow="1" firstDataRow="2" firstDataCol="1"/>
  <pivotFields count="5">
    <pivotField axis="axisCol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9">
        <item x="5"/>
        <item x="1"/>
        <item x="4"/>
        <item x="6"/>
        <item x="3"/>
        <item x="2"/>
        <item x="0"/>
        <item x="7"/>
        <item t="default"/>
      </items>
    </pivotField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0"/>
  </colFields>
  <colItems count="5">
    <i>
      <x v="1"/>
    </i>
    <i>
      <x v="2"/>
    </i>
    <i>
      <x v="3"/>
    </i>
    <i>
      <x v="4"/>
    </i>
    <i>
      <x v="5"/>
    </i>
  </colItems>
  <dataFields count="1">
    <dataField name="Среднее по полю Количество" fld="2" subtotal="average" baseField="1" baseItem="1" numFmtId="39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егион" xr10:uid="{9FB197FF-E5BB-4151-9DB2-F78E6B12F4A4}" sourceName="Регион">
  <pivotTables>
    <pivotTable tabId="24" name="Сводная таблица16"/>
  </pivotTables>
  <data>
    <tabular pivotCacheId="915040154">
      <items count="5">
        <i x="3" s="1"/>
        <i x="1" s="1"/>
        <i x="2" s="1"/>
        <i x="0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траница1" xr10:uid="{F78A147E-D3FB-46AC-94BB-80EA5BB1006B}" sourceName="Страница1">
  <pivotTables>
    <pivotTable tabId="8" name="Сводная таблица20"/>
  </pivotTables>
  <data>
    <tabular pivotCacheId="1845235165">
      <items count="4">
        <i x="0" s="1"/>
        <i x="1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траница11" xr10:uid="{B1BE8FEF-AE7E-48CF-BBF2-6EE29519A063}" sourceName="Страница1">
  <pivotTables>
    <pivotTable tabId="19" name="Сводная таблица31"/>
  </pivotTables>
  <data>
    <tabular pivotCacheId="690830575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егион" xr10:uid="{1FF2B8DF-CBBA-4A70-AA28-288CD1151989}" cache="Срез_Регион" caption="Регион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Страница1" xr10:uid="{1774473E-0048-4831-B3F5-E8D20CF1F1D0}" cache="Срез_Страница1" caption="Страница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Страница1 1" xr10:uid="{48F4FBE8-75D6-4D3D-A335-E59139F0AE13}" cache="Срез_Страница11" caption="Страница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87418-6454-4669-AD58-F3066962DF7C}" name="Таблица3" displayName="Таблица3" ref="A1:H282" totalsRowShown="0" headerRowCellStyle="Обычный 4" dataCellStyle="Обычный 4">
  <autoFilter ref="A1:H282" xr:uid="{E216C63C-F09F-45E9-A624-BBC466384670}"/>
  <tableColumns count="8">
    <tableColumn id="1" xr3:uid="{D562BABE-997F-49B8-9E44-48BFF6FA7F62}" name="Менеджер" dataCellStyle="Обычный 4"/>
    <tableColumn id="2" xr3:uid="{A619945D-2A36-468E-BE2A-4E68017D6E74}" name="Дата" dataDxfId="109" dataCellStyle="Обычный 4"/>
    <tableColumn id="3" xr3:uid="{98D95634-265B-4419-BEDC-2D1CFA08E731}" name="Регион" dataCellStyle="Обычный 4"/>
    <tableColumn id="4" xr3:uid="{015204C8-ECEB-4F9C-9A92-95CD8E0CA547}" name="Товар" dataCellStyle="Обычный 4"/>
    <tableColumn id="5" xr3:uid="{540CE720-3CB8-4A8E-8D13-28365BE239E1}" name="Группа" dataCellStyle="Обычный 4"/>
    <tableColumn id="6" xr3:uid="{873B91A3-2708-4EEF-ABB4-47FA52B4051A}" name="Цена" dataCellStyle="Обычный 4"/>
    <tableColumn id="7" xr3:uid="{2E6B7A4D-B2CA-45F7-B129-CC5BFCCF7FF0}" name="Количество, шт." dataCellStyle="Обычный 4"/>
    <tableColumn id="8" xr3:uid="{221B6768-184B-4B30-902F-A7C43AE3CE25}" name="Сумма" dataDxfId="108" dataCellStyle="Обычный 4">
      <calculatedColumnFormula>Таблица3[[#This Row],[Цена]]*Таблица3[[#This Row],[Количество, шт.]]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3634C1-57E4-4AE6-AF5E-FC4B63CBCB85}" name="Таблица4" displayName="Таблица4" ref="A1:G35" totalsRowShown="0" headerRowDxfId="84" headerRowCellStyle="Обычный 2 2" dataCellStyle="Обычный 2 2">
  <autoFilter ref="A1:G35" xr:uid="{1A3634C1-57E4-4AE6-AF5E-FC4B63CBCB85}"/>
  <tableColumns count="7">
    <tableColumn id="1" xr3:uid="{11137D78-D967-45ED-AEA9-65191461D4FA}" name="Наименование товара" dataCellStyle="Обычный 2 2"/>
    <tableColumn id="2" xr3:uid="{E84B1413-5815-4FFC-ABC5-0C791AD5B871}" name="Объем партии, т" dataCellStyle="Обычный 2 2"/>
    <tableColumn id="3" xr3:uid="{465E0BFB-D5C6-4B60-BDF8-CE7CDBED630E}" name="Затраты" dataDxfId="87" dataCellStyle="Обычный 2 2"/>
    <tableColumn id="4" xr3:uid="{9C2EB795-A63A-473E-B5A8-3D1BC26D2BA7}" name="Выручка" dataDxfId="86" dataCellStyle="Обычный 2 2"/>
    <tableColumn id="5" xr3:uid="{3CA2CB5F-E687-4CA0-AE5C-67885C49C96D}" name="Прибыль" dataDxfId="85" dataCellStyle="Обычный 2 2"/>
    <tableColumn id="6" xr3:uid="{37F7AEBC-D964-45E0-B814-47239CACE8E7}" name="Рентабельность" dataDxfId="83" dataCellStyle="Процентный">
      <calculatedColumnFormula>Таблица4[[#This Row],[Прибыль]]/Таблица4[[#This Row],[Выручка]]</calculatedColumnFormula>
    </tableColumn>
    <tableColumn id="7" xr3:uid="{CA0F147A-8FB1-4D67-9FC5-FD08853D424A}" name="Прибыль на 1 тонну" dataDxfId="82" dataCellStyle="Обычный 2 2">
      <calculatedColumnFormula>Таблица4[[#This Row],[Прибыль]]/Таблица4[[#This Row],[Объем партии, т]]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B6F3AB-6477-44AC-BECA-9EF9AC886B42}" name="Январь" displayName="Январь" ref="A2:D7" totalsRowShown="0" headerRowBorderDxfId="28">
  <autoFilter ref="A2:D7" xr:uid="{2FB6F3AB-6477-44AC-BECA-9EF9AC886B42}"/>
  <tableColumns count="4">
    <tableColumn id="1" xr3:uid="{6AD99DD9-4692-4861-BE4F-032F409C42EF}" name="Столбец1" dataDxfId="27"/>
    <tableColumn id="2" xr3:uid="{BB655291-A3E0-4CE1-BAF9-E64AF86385FC}" name="Ташкент" dataDxfId="26"/>
    <tableColumn id="3" xr3:uid="{9724954C-0204-4045-9254-FABC58BFBAD6}" name="Бухара" dataDxfId="25"/>
    <tableColumn id="4" xr3:uid="{871EBE8A-6459-414E-96A4-A7EF6758F75C}" name="Самарканд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6F8B9F-7C69-4265-A6B0-8528353D3FE4}" name="Февраль" displayName="Февраль" ref="A2:D7" totalsRowShown="0" headerRowBorderDxfId="23">
  <autoFilter ref="A2:D7" xr:uid="{726F8B9F-7C69-4265-A6B0-8528353D3FE4}"/>
  <tableColumns count="4">
    <tableColumn id="1" xr3:uid="{B5F43BCB-69AD-4DE3-B3AD-7A489263BF3E}" name="Столбец1" dataDxfId="22"/>
    <tableColumn id="2" xr3:uid="{20470C55-5DDA-4B13-83FD-AD41CDEA492A}" name="Ташкент" dataDxfId="21"/>
    <tableColumn id="3" xr3:uid="{D10AED9E-1587-4559-AD95-8527985A43F7}" name="Бухара" dataDxfId="20"/>
    <tableColumn id="4" xr3:uid="{A3BCC160-0EA9-4AE8-8D09-0D1ED099CD72}" name="Самарканд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312426-1CF8-4336-98F5-E757EE6F5DB7}" name="Март" displayName="Март" ref="A2:D7" totalsRowShown="0" headerRowBorderDxfId="18">
  <autoFilter ref="A2:D7" xr:uid="{B7312426-1CF8-4336-98F5-E757EE6F5DB7}"/>
  <tableColumns count="4">
    <tableColumn id="1" xr3:uid="{7450A6D9-17E4-4CDE-BEE6-B74363B80138}" name="Столбец1" dataDxfId="17"/>
    <tableColumn id="2" xr3:uid="{CCD2C0FF-3735-4AEE-9FC3-E46F58B7CD73}" name="Ташкент" dataDxfId="16"/>
    <tableColumn id="3" xr3:uid="{39DA475E-4573-40B2-A5BD-6F85BFC12191}" name="Бухара" dataDxfId="15"/>
    <tableColumn id="4" xr3:uid="{F854A463-3028-493D-81A8-C6BA1ED9B345}" name="Самарканд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2A81E7-0A0D-4B2D-ABD7-60DA7DF1CD79}" name="Таблица10" displayName="Таблица10" ref="A2:O52" totalsRowShown="0" headerRowBorderDxfId="45" tableBorderDxfId="46" totalsRowBorderDxfId="44">
  <autoFilter ref="A2:O52" xr:uid="{9B2D2D81-F593-443F-8F71-22F8F6DA4880}"/>
  <tableColumns count="15">
    <tableColumn id="1" xr3:uid="{FE4C74B0-DC9F-4CB9-A011-4A57718B8106}" name="Фамилия" dataDxfId="43"/>
    <tableColumn id="2" xr3:uid="{239159FA-6A89-4BDA-9A09-02666C48DF78}" name="Имя" dataDxfId="42"/>
    <tableColumn id="3" xr3:uid="{8392BA37-F484-4A6F-9624-E2D87DC1766C}" name="Отчество" dataDxfId="41"/>
    <tableColumn id="4" xr3:uid="{6C8C305D-59AF-4AEA-9BD7-1422E207F0E5}" name="Пол" dataDxfId="40"/>
    <tableColumn id="5" xr3:uid="{DEB40A3D-AF2B-480D-8331-6BCB9A2BA61C}" name="Должность" dataDxfId="39" dataCellStyle="Обычный 2 2"/>
    <tableColumn id="6" xr3:uid="{A37BF780-7873-4FDA-ACC7-FE6E17303F10}" name="Табельный номер" dataDxfId="38" dataCellStyle="Обычный 2 2"/>
    <tableColumn id="7" xr3:uid="{9B719724-FFC1-45EC-976C-67027B07A4C7}" name="Отдел" dataDxfId="37"/>
    <tableColumn id="8" xr3:uid="{2845B825-7A54-493B-BA27-0033E34C88B7}" name="Дата рождения" dataDxfId="36" dataCellStyle="Обычный 2 2"/>
    <tableColumn id="9" xr3:uid="{AB1FCF85-7D24-481E-9134-2FAE96EC7876}" name="Дата найма" dataDxfId="35" dataCellStyle="Обычный 2 2"/>
    <tableColumn id="10" xr3:uid="{705247BB-6DF3-46BB-93ED-DF8177E69E8F}" name="Возраст (лет)" dataDxfId="34" dataCellStyle="Обычный_Лист1"/>
    <tableColumn id="11" xr3:uid="{D3DBC2FB-BF10-41FC-A9B6-11768C0A94BA}" name="Стаж" dataDxfId="33" dataCellStyle="Обычный_Лист1"/>
    <tableColumn id="12" xr3:uid="{6444A4D0-F9B9-4A0B-AC2B-EC5B1009F920}" name="Кол-во детей" dataDxfId="32"/>
    <tableColumn id="13" xr3:uid="{3FA79C64-6494-4563-B87F-8E0882D55C97}" name="Образование" dataDxfId="31" dataCellStyle="Обычный 2 2"/>
    <tableColumn id="14" xr3:uid="{FE37212B-41F1-462E-B5FF-5F191F021ABD}" name="Телефон" dataDxfId="30" dataCellStyle="Обычный 2 2"/>
    <tableColumn id="15" xr3:uid="{B640654F-DFE8-4A61-A515-ED1AD86A0E75}" name="Оклад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614832-4B8C-4A40-8BCB-9F65CF51A0BE}" name="Таблица5" displayName="Таблица5" ref="A1:F20" totalsRowShown="0" headerRowDxfId="79" tableBorderDxfId="81" headerRowCellStyle="Обычный 2" dataCellStyle="Обычный 2">
  <autoFilter ref="A1:F20" xr:uid="{D8614832-4B8C-4A40-8BCB-9F65CF51A0BE}"/>
  <tableColumns count="6">
    <tableColumn id="1" xr3:uid="{C82D06B2-B84C-4D31-B8FA-24213278519D}" name="Дата" dataDxfId="80" dataCellStyle="Обычный 2"/>
    <tableColumn id="2" xr3:uid="{901A1606-C4C1-4D33-87C6-76BE5DFAA4A9}" name="Код заказчика" dataCellStyle="Обычный 2"/>
    <tableColumn id="3" xr3:uid="{D4A8DCBC-0AE6-4328-807C-C53E68343FCC}" name="Артикул" dataCellStyle="Обычный 2"/>
    <tableColumn id="4" xr3:uid="{51723D03-D4F5-4493-B0A4-D26DBD25C264}" name="Цена, тыс сум" dataCellStyle="Обычный 2">
      <calculatedColumnFormula>IFERROR(VLOOKUP(C2,'Прайс-лист'!$A$2:$C$7,3,0),"")</calculatedColumnFormula>
    </tableColumn>
    <tableColumn id="5" xr3:uid="{77AD3A5A-DE71-44F6-82F1-9DDA1568BAB0}" name="Количество" dataCellStyle="Обычный 2"/>
    <tableColumn id="6" xr3:uid="{4D37E4FF-71B1-4478-8F66-367730BF8CA6}" name="Сумма" dataCellStyle="Обычный 2">
      <calculatedColumnFormula>IFERROR(D2*E2,"")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C9ACC8-9C20-4DAB-9A49-6F77EFC429CF}" name="Таблица6" displayName="Таблица6" ref="A1:C7" totalsRowShown="0" headerRowDxfId="74" tableBorderDxfId="78" headerRowCellStyle="Обычный 2" dataCellStyle="Обычный 2">
  <autoFilter ref="A1:C7" xr:uid="{31C9ACC8-9C20-4DAB-9A49-6F77EFC429CF}"/>
  <tableColumns count="3">
    <tableColumn id="1" xr3:uid="{51EFFF24-DE89-4C95-B374-58255B0DE620}" name="Наименование" dataDxfId="77" dataCellStyle="Обычный 2"/>
    <tableColumn id="2" xr3:uid="{8BCFDB6F-E891-4931-9637-D795DB17BDBB}" name="Код" dataDxfId="76" dataCellStyle="Обычный 2"/>
    <tableColumn id="3" xr3:uid="{8A912B4C-DDDD-4C43-8FE0-50BB749DABF0}" name="Город" dataDxfId="75" dataCellStyle="Обычный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36F722-4335-40F8-A4A5-F13EF0EBA369}" name="Таблица7" displayName="Таблица7" ref="A1:C7" totalsRowShown="0" headerRowDxfId="69" tableBorderDxfId="73" headerRowCellStyle="Обычный 2" dataCellStyle="Обычный 2">
  <autoFilter ref="A1:C7" xr:uid="{CB36F722-4335-40F8-A4A5-F13EF0EBA369}"/>
  <tableColumns count="3">
    <tableColumn id="1" xr3:uid="{C64C5675-B900-42B2-8571-5510C55FA033}" name="Артикул" dataDxfId="72" dataCellStyle="Обычный 2"/>
    <tableColumn id="2" xr3:uid="{5D8939B6-A360-4C7F-9695-D1DDCF771BEA}" name="Наименование" dataDxfId="71" dataCellStyle="Обычный 2"/>
    <tableColumn id="3" xr3:uid="{8CCDDD2D-B953-4E80-AA57-C7B1296AF752}" name="Цена" dataDxfId="70" dataCellStyle="Обычный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2FE6D8-833B-4BC8-81B3-30F080A35471}" name="Таблица8" displayName="Таблица8" ref="A4:G55" totalsRowShown="0" headerRowDxfId="58" headerRowBorderDxfId="67" tableBorderDxfId="68" totalsRowBorderDxfId="66">
  <autoFilter ref="A4:G55" xr:uid="{962FE6D8-833B-4BC8-81B3-30F080A35471}"/>
  <tableColumns count="7">
    <tableColumn id="1" xr3:uid="{26F30248-D626-4335-B2AF-D95B6F97F152}" name="Продавец" dataDxfId="65"/>
    <tableColumn id="2" xr3:uid="{182B491F-59EA-4C90-AF25-25A2AD34EC97}" name="Товар" dataDxfId="64"/>
    <tableColumn id="3" xr3:uid="{9EA53C92-DCF0-4CFE-8F98-1B2406101605}" name="Страна" dataDxfId="63"/>
    <tableColumn id="4" xr3:uid="{183EB43C-85F6-4241-981E-C833610BA984}" name="Кол-во" dataDxfId="62"/>
    <tableColumn id="5" xr3:uid="{DBDAA4B8-1CA6-4990-8D90-093DC913A749}" name="Цена" dataDxfId="61"/>
    <tableColumn id="6" xr3:uid="{54CEBB76-58ED-4512-B994-8BC71BF799C0}" name="Дата" dataDxfId="60"/>
    <tableColumn id="7" xr3:uid="{41C0CF62-DBD7-4836-B0BE-06C5B607F74A}" name="Стоимость" dataDxfId="59" dataCellStyle="Финансовый 2">
      <calculatedColumnFormula>D5*E5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757624-0396-43C1-89B1-D11A8C64097C}" name="Таблица9" displayName="Таблица9" ref="A1:E303" totalsRowShown="0" headerRowDxfId="47" headerRowBorderDxfId="53" tableBorderDxfId="54" headerRowCellStyle="Обычный 2 2">
  <autoFilter ref="A1:E303" xr:uid="{20757624-0396-43C1-89B1-D11A8C64097C}"/>
  <tableColumns count="5">
    <tableColumn id="1" xr3:uid="{7A8BE62F-816C-456E-9C4C-C4C3CB017518}" name="Дата" dataDxfId="52" dataCellStyle="Обычный 2 2"/>
    <tableColumn id="2" xr3:uid="{1F698F30-F957-4AAF-9757-A6DC2B7FE44E}" name="Наименование" dataDxfId="51" dataCellStyle="Обычный 2 2"/>
    <tableColumn id="3" xr3:uid="{8AA8E9BA-2F84-478C-A3FC-372C263EC944}" name="Количество" dataDxfId="50" dataCellStyle="Обычный 2 2"/>
    <tableColumn id="4" xr3:uid="{036D9832-A0EC-4B13-8D6B-CC8FAD8CFD6C}" name="Сумма, у.е." dataDxfId="49" dataCellStyle="Обычный 2 2"/>
    <tableColumn id="5" xr3:uid="{051A9BED-7B67-4A8D-8E52-C66D5CF824F5}" name="Клиент" dataDxfId="48" dataCellStyle="Обычный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Дата" xr10:uid="{D2A6B0EC-81B6-4979-8D07-5A0BBA8C85A8}" sourceName="Дата">
  <pivotTables>
    <pivotTable tabId="24" name="Сводная таблица16"/>
  </pivotTables>
  <state minimalRefreshVersion="6" lastRefreshVersion="6" pivotCacheId="915040154" filterType="unknown"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" xr10:uid="{E7684DE5-C29E-42E8-B2B4-E005DF078F64}" cache="ВстроеннаяВременнаяШкала_Дата" caption="Дата" level="2" selectionLevel="2" scrollPosition="2023-06-07T00:00:00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Relationship Id="rId4" Type="http://schemas.microsoft.com/office/2007/relationships/slicer" Target="../slicers/slicer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Relationship Id="rId4" Type="http://schemas.openxmlformats.org/officeDocument/2006/relationships/table" Target="../tables/table10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table" Target="../tables/table11.x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1588-EA7D-41C4-AAAB-D36204DC212E}">
  <dimension ref="A1:D18"/>
  <sheetViews>
    <sheetView workbookViewId="0">
      <selection activeCell="B6" sqref="B6:C6"/>
    </sheetView>
  </sheetViews>
  <sheetFormatPr defaultRowHeight="15" x14ac:dyDescent="0.25"/>
  <cols>
    <col min="2" max="2" width="31.42578125" bestFit="1" customWidth="1"/>
    <col min="3" max="3" width="15.85546875" bestFit="1" customWidth="1"/>
    <col min="4" max="4" width="55.5703125" customWidth="1"/>
  </cols>
  <sheetData>
    <row r="1" spans="1:4" ht="18.75" x14ac:dyDescent="0.3">
      <c r="A1" s="69" t="s">
        <v>0</v>
      </c>
      <c r="B1" s="69"/>
      <c r="C1" s="69"/>
      <c r="D1" s="61"/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s="54">
        <v>45376</v>
      </c>
    </row>
    <row r="4" spans="1:4" x14ac:dyDescent="0.25">
      <c r="B4" s="62" t="s">
        <v>4</v>
      </c>
    </row>
    <row r="5" spans="1:4" x14ac:dyDescent="0.25">
      <c r="A5" t="s">
        <v>5</v>
      </c>
      <c r="B5" s="70" t="s">
        <v>376</v>
      </c>
      <c r="C5" s="70"/>
    </row>
    <row r="6" spans="1:4" x14ac:dyDescent="0.25">
      <c r="A6" t="s">
        <v>6</v>
      </c>
      <c r="B6" s="70" t="s">
        <v>377</v>
      </c>
      <c r="C6" s="70"/>
    </row>
    <row r="8" spans="1:4" ht="30" x14ac:dyDescent="0.25">
      <c r="A8" s="63" t="s">
        <v>7</v>
      </c>
      <c r="B8" s="64" t="s">
        <v>8</v>
      </c>
      <c r="C8" s="64" t="s">
        <v>9</v>
      </c>
      <c r="D8" s="64" t="s">
        <v>10</v>
      </c>
    </row>
    <row r="9" spans="1:4" x14ac:dyDescent="0.25">
      <c r="A9" s="65">
        <v>1</v>
      </c>
      <c r="B9" s="66">
        <v>12</v>
      </c>
      <c r="C9" s="66"/>
      <c r="D9" s="66"/>
    </row>
    <row r="10" spans="1:4" x14ac:dyDescent="0.25">
      <c r="A10" s="65">
        <v>2</v>
      </c>
      <c r="B10" s="66">
        <v>13</v>
      </c>
      <c r="C10" s="66"/>
      <c r="D10" s="66"/>
    </row>
    <row r="11" spans="1:4" x14ac:dyDescent="0.25">
      <c r="A11" s="65">
        <v>3</v>
      </c>
      <c r="B11" s="66">
        <v>13</v>
      </c>
      <c r="C11" s="66"/>
      <c r="D11" s="66"/>
    </row>
    <row r="12" spans="1:4" x14ac:dyDescent="0.25">
      <c r="A12" s="65">
        <v>4</v>
      </c>
      <c r="B12" s="66">
        <v>13</v>
      </c>
      <c r="C12" s="66"/>
      <c r="D12" s="66"/>
    </row>
    <row r="13" spans="1:4" x14ac:dyDescent="0.25">
      <c r="A13" s="65">
        <v>5</v>
      </c>
      <c r="B13" s="66">
        <v>12</v>
      </c>
      <c r="C13" s="66"/>
      <c r="D13" s="66"/>
    </row>
    <row r="14" spans="1:4" x14ac:dyDescent="0.25">
      <c r="A14" s="65">
        <v>6</v>
      </c>
      <c r="B14" s="66">
        <v>13</v>
      </c>
      <c r="C14" s="66"/>
      <c r="D14" s="66"/>
    </row>
    <row r="15" spans="1:4" x14ac:dyDescent="0.25">
      <c r="A15" s="65">
        <v>7</v>
      </c>
      <c r="B15" s="66">
        <v>12</v>
      </c>
      <c r="C15" s="66"/>
      <c r="D15" s="66"/>
    </row>
    <row r="16" spans="1:4" x14ac:dyDescent="0.25">
      <c r="A16" s="65">
        <v>8</v>
      </c>
      <c r="B16" s="66">
        <v>12</v>
      </c>
      <c r="C16" s="66"/>
      <c r="D16" s="66"/>
    </row>
    <row r="17" spans="1:3" ht="15.75" thickBot="1" x14ac:dyDescent="0.3">
      <c r="A17" s="67" t="s">
        <v>11</v>
      </c>
      <c r="B17" s="66">
        <f>SUM(B9:B16)</f>
        <v>100</v>
      </c>
      <c r="C17" s="66">
        <f>SUM(C9:C16)</f>
        <v>0</v>
      </c>
    </row>
    <row r="18" spans="1:3" ht="15.75" thickBot="1" x14ac:dyDescent="0.3">
      <c r="B18" t="s">
        <v>12</v>
      </c>
      <c r="C18" s="68">
        <f>C17/B17</f>
        <v>0</v>
      </c>
    </row>
  </sheetData>
  <mergeCells count="3">
    <mergeCell ref="A1:C1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B1FA-0AF2-49BC-85AB-9C43D683008F}">
  <sheetPr>
    <tabColor rgb="FF00B0F0"/>
  </sheetPr>
  <dimension ref="A1:M282"/>
  <sheetViews>
    <sheetView zoomScaleNormal="100" workbookViewId="0">
      <selection activeCell="J16" sqref="J16"/>
    </sheetView>
  </sheetViews>
  <sheetFormatPr defaultColWidth="10.140625" defaultRowHeight="15" x14ac:dyDescent="0.25"/>
  <cols>
    <col min="1" max="1" width="13" style="1" bestFit="1" customWidth="1"/>
    <col min="2" max="2" width="11" style="2" customWidth="1"/>
    <col min="3" max="3" width="9.28515625" style="1" bestFit="1" customWidth="1"/>
    <col min="4" max="4" width="20.140625" style="1" bestFit="1" customWidth="1"/>
    <col min="5" max="5" width="15.7109375" style="1" customWidth="1"/>
    <col min="6" max="6" width="7.7109375" style="1" bestFit="1" customWidth="1"/>
    <col min="7" max="7" width="17.7109375" style="1" bestFit="1" customWidth="1"/>
    <col min="8" max="8" width="9.28515625" style="1" bestFit="1" customWidth="1"/>
    <col min="9" max="9" width="10.140625" style="1"/>
    <col min="10" max="11" width="17.28515625" style="1" bestFit="1" customWidth="1"/>
    <col min="12" max="12" width="16.140625" style="1" bestFit="1" customWidth="1"/>
    <col min="13" max="16384" width="10.140625" style="1"/>
  </cols>
  <sheetData>
    <row r="1" spans="1:12" x14ac:dyDescent="0.25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12</v>
      </c>
    </row>
    <row r="2" spans="1:12" ht="15" customHeight="1" x14ac:dyDescent="0.25">
      <c r="A2" s="1" t="s">
        <v>20</v>
      </c>
      <c r="B2" s="2">
        <v>44930</v>
      </c>
      <c r="C2" s="1" t="s">
        <v>21</v>
      </c>
      <c r="D2" s="1" t="s">
        <v>22</v>
      </c>
      <c r="E2" s="1" t="s">
        <v>23</v>
      </c>
      <c r="F2" s="1">
        <v>20</v>
      </c>
      <c r="G2" s="1">
        <v>4</v>
      </c>
      <c r="H2" s="1">
        <f>Таблица3[[#This Row],[Цена]]*Таблица3[[#This Row],[Количество, шт.]]</f>
        <v>80</v>
      </c>
    </row>
    <row r="3" spans="1:12" ht="15" customHeight="1" x14ac:dyDescent="0.25">
      <c r="A3" s="1" t="s">
        <v>24</v>
      </c>
      <c r="B3" s="2">
        <v>44931</v>
      </c>
      <c r="C3" s="1" t="s">
        <v>21</v>
      </c>
      <c r="D3" s="1" t="s">
        <v>25</v>
      </c>
      <c r="E3" s="1" t="s">
        <v>26</v>
      </c>
      <c r="F3" s="1">
        <v>8</v>
      </c>
      <c r="G3" s="1">
        <v>2</v>
      </c>
      <c r="H3" s="1">
        <f>Таблица3[[#This Row],[Цена]]*Таблица3[[#This Row],[Количество, шт.]]</f>
        <v>16</v>
      </c>
    </row>
    <row r="4" spans="1:12" ht="15" customHeight="1" x14ac:dyDescent="0.25">
      <c r="A4" s="1" t="s">
        <v>27</v>
      </c>
      <c r="B4" s="2">
        <v>44932</v>
      </c>
      <c r="C4" s="1" t="s">
        <v>28</v>
      </c>
      <c r="D4" s="1" t="s">
        <v>29</v>
      </c>
      <c r="E4" s="1" t="s">
        <v>30</v>
      </c>
      <c r="F4" s="1">
        <v>3</v>
      </c>
      <c r="G4" s="1">
        <v>1</v>
      </c>
      <c r="H4" s="1">
        <f>Таблица3[[#This Row],[Цена]]*Таблица3[[#This Row],[Количество, шт.]]</f>
        <v>3</v>
      </c>
    </row>
    <row r="5" spans="1:12" x14ac:dyDescent="0.25">
      <c r="A5" s="1" t="s">
        <v>31</v>
      </c>
      <c r="B5" s="2">
        <v>44933</v>
      </c>
      <c r="C5" s="1" t="s">
        <v>32</v>
      </c>
      <c r="D5" s="1" t="s">
        <v>22</v>
      </c>
      <c r="E5" s="1" t="s">
        <v>23</v>
      </c>
      <c r="F5" s="1">
        <v>20</v>
      </c>
      <c r="G5" s="1">
        <v>2</v>
      </c>
      <c r="H5" s="1">
        <f>Таблица3[[#This Row],[Цена]]*Таблица3[[#This Row],[Количество, шт.]]</f>
        <v>40</v>
      </c>
    </row>
    <row r="6" spans="1:12" x14ac:dyDescent="0.25">
      <c r="A6" s="1" t="s">
        <v>33</v>
      </c>
      <c r="B6" s="2">
        <v>44936</v>
      </c>
      <c r="C6" s="1" t="s">
        <v>32</v>
      </c>
      <c r="D6" s="1" t="s">
        <v>34</v>
      </c>
      <c r="E6" s="1" t="s">
        <v>30</v>
      </c>
      <c r="F6" s="1">
        <v>4</v>
      </c>
      <c r="G6" s="1">
        <v>7</v>
      </c>
      <c r="H6" s="1">
        <f>Таблица3[[#This Row],[Цена]]*Таблица3[[#This Row],[Количество, шт.]]</f>
        <v>28</v>
      </c>
    </row>
    <row r="7" spans="1:12" x14ac:dyDescent="0.25">
      <c r="A7" s="1" t="s">
        <v>35</v>
      </c>
      <c r="B7" s="2">
        <v>44938</v>
      </c>
      <c r="C7" s="1" t="s">
        <v>21</v>
      </c>
      <c r="D7" s="1" t="s">
        <v>36</v>
      </c>
      <c r="E7" s="1" t="s">
        <v>37</v>
      </c>
      <c r="F7" s="1">
        <v>10</v>
      </c>
      <c r="G7" s="1">
        <v>6</v>
      </c>
      <c r="H7" s="1">
        <f>Таблица3[[#This Row],[Цена]]*Таблица3[[#This Row],[Количество, шт.]]</f>
        <v>60</v>
      </c>
    </row>
    <row r="8" spans="1:12" x14ac:dyDescent="0.25">
      <c r="A8" s="1" t="s">
        <v>31</v>
      </c>
      <c r="B8" s="2">
        <v>44940</v>
      </c>
      <c r="C8" s="1" t="s">
        <v>21</v>
      </c>
      <c r="D8" s="1" t="s">
        <v>38</v>
      </c>
      <c r="E8" s="1" t="s">
        <v>30</v>
      </c>
      <c r="F8" s="1">
        <v>5</v>
      </c>
      <c r="G8" s="1">
        <v>2</v>
      </c>
      <c r="H8" s="1">
        <f>Таблица3[[#This Row],[Цена]]*Таблица3[[#This Row],[Количество, шт.]]</f>
        <v>10</v>
      </c>
    </row>
    <row r="9" spans="1:12" ht="15" customHeight="1" x14ac:dyDescent="0.25">
      <c r="A9" s="1" t="s">
        <v>20</v>
      </c>
      <c r="B9" s="2">
        <v>44940</v>
      </c>
      <c r="C9" s="1" t="s">
        <v>28</v>
      </c>
      <c r="D9" s="1" t="s">
        <v>25</v>
      </c>
      <c r="E9" s="1" t="s">
        <v>26</v>
      </c>
      <c r="F9" s="1">
        <v>8</v>
      </c>
      <c r="G9" s="1">
        <v>9</v>
      </c>
      <c r="H9" s="1">
        <f>Таблица3[[#This Row],[Цена]]*Таблица3[[#This Row],[Количество, шт.]]</f>
        <v>72</v>
      </c>
    </row>
    <row r="10" spans="1:12" ht="15" customHeight="1" x14ac:dyDescent="0.25">
      <c r="A10" s="1" t="s">
        <v>35</v>
      </c>
      <c r="B10" s="2">
        <v>44940</v>
      </c>
      <c r="C10" s="1" t="s">
        <v>28</v>
      </c>
      <c r="D10" s="1" t="s">
        <v>39</v>
      </c>
      <c r="E10" s="1" t="s">
        <v>37</v>
      </c>
      <c r="F10" s="1">
        <v>4</v>
      </c>
      <c r="G10" s="1">
        <v>1</v>
      </c>
      <c r="H10" s="1">
        <f>Таблица3[[#This Row],[Цена]]*Таблица3[[#This Row],[Количество, шт.]]</f>
        <v>4</v>
      </c>
    </row>
    <row r="11" spans="1:12" ht="15" customHeight="1" x14ac:dyDescent="0.25">
      <c r="A11" s="1" t="s">
        <v>24</v>
      </c>
      <c r="B11" s="2">
        <v>44943</v>
      </c>
      <c r="C11" s="1" t="s">
        <v>32</v>
      </c>
      <c r="D11" s="1" t="s">
        <v>40</v>
      </c>
      <c r="E11" s="1" t="s">
        <v>41</v>
      </c>
      <c r="F11" s="1">
        <v>50</v>
      </c>
      <c r="G11" s="1">
        <v>2</v>
      </c>
      <c r="H11" s="1">
        <f>Таблица3[[#This Row],[Цена]]*Таблица3[[#This Row],[Количество, шт.]]</f>
        <v>100</v>
      </c>
    </row>
    <row r="12" spans="1:12" x14ac:dyDescent="0.25">
      <c r="A12" s="1" t="s">
        <v>31</v>
      </c>
      <c r="B12" s="2">
        <v>44943</v>
      </c>
      <c r="C12" s="1" t="s">
        <v>21</v>
      </c>
      <c r="D12" s="1" t="s">
        <v>29</v>
      </c>
      <c r="E12" s="1" t="s">
        <v>30</v>
      </c>
      <c r="F12" s="1">
        <v>3</v>
      </c>
      <c r="G12" s="1">
        <v>8</v>
      </c>
      <c r="H12" s="1">
        <f>Таблица3[[#This Row],[Цена]]*Таблица3[[#This Row],[Количество, шт.]]</f>
        <v>24</v>
      </c>
    </row>
    <row r="13" spans="1:12" x14ac:dyDescent="0.25">
      <c r="A13" s="1" t="s">
        <v>35</v>
      </c>
      <c r="B13" s="2">
        <v>44944</v>
      </c>
      <c r="C13" s="1" t="s">
        <v>42</v>
      </c>
      <c r="D13" s="1" t="s">
        <v>38</v>
      </c>
      <c r="E13" s="1" t="s">
        <v>30</v>
      </c>
      <c r="F13" s="1">
        <v>5</v>
      </c>
      <c r="G13" s="1">
        <v>7</v>
      </c>
      <c r="H13" s="1">
        <f>Таблица3[[#This Row],[Цена]]*Таблица3[[#This Row],[Количество, шт.]]</f>
        <v>35</v>
      </c>
      <c r="J13"/>
      <c r="K13"/>
      <c r="L13"/>
    </row>
    <row r="14" spans="1:12" x14ac:dyDescent="0.25">
      <c r="A14" s="1" t="s">
        <v>20</v>
      </c>
      <c r="B14" s="2">
        <v>44946</v>
      </c>
      <c r="C14" s="1" t="s">
        <v>28</v>
      </c>
      <c r="D14" s="1" t="s">
        <v>43</v>
      </c>
      <c r="E14" s="1" t="s">
        <v>23</v>
      </c>
      <c r="F14" s="1">
        <v>20</v>
      </c>
      <c r="G14" s="1">
        <v>7</v>
      </c>
      <c r="H14" s="1">
        <f>Таблица3[[#This Row],[Цена]]*Таблица3[[#This Row],[Количество, шт.]]</f>
        <v>140</v>
      </c>
      <c r="J14"/>
      <c r="K14"/>
      <c r="L14"/>
    </row>
    <row r="15" spans="1:12" x14ac:dyDescent="0.25">
      <c r="A15" s="1" t="s">
        <v>27</v>
      </c>
      <c r="B15" s="2">
        <v>44947</v>
      </c>
      <c r="C15" s="1" t="s">
        <v>44</v>
      </c>
      <c r="D15" s="1" t="s">
        <v>22</v>
      </c>
      <c r="E15" s="1" t="s">
        <v>23</v>
      </c>
      <c r="F15" s="1">
        <v>20</v>
      </c>
      <c r="G15" s="1">
        <v>6</v>
      </c>
      <c r="H15" s="1">
        <f>Таблица3[[#This Row],[Цена]]*Таблица3[[#This Row],[Количество, шт.]]</f>
        <v>120</v>
      </c>
      <c r="J15"/>
      <c r="K15"/>
      <c r="L15"/>
    </row>
    <row r="16" spans="1:12" x14ac:dyDescent="0.25">
      <c r="A16" s="1" t="s">
        <v>31</v>
      </c>
      <c r="B16" s="2">
        <v>44947</v>
      </c>
      <c r="C16" s="1" t="s">
        <v>21</v>
      </c>
      <c r="D16" s="1" t="s">
        <v>38</v>
      </c>
      <c r="E16" s="1" t="s">
        <v>30</v>
      </c>
      <c r="F16" s="1">
        <v>5</v>
      </c>
      <c r="G16" s="1">
        <v>6</v>
      </c>
      <c r="H16" s="1">
        <f>Таблица3[[#This Row],[Цена]]*Таблица3[[#This Row],[Количество, шт.]]</f>
        <v>30</v>
      </c>
      <c r="J16"/>
      <c r="K16"/>
      <c r="L16"/>
    </row>
    <row r="17" spans="1:13" x14ac:dyDescent="0.25">
      <c r="A17" s="1" t="s">
        <v>27</v>
      </c>
      <c r="B17" s="2">
        <v>44952</v>
      </c>
      <c r="C17" s="1" t="s">
        <v>32</v>
      </c>
      <c r="D17" s="1" t="s">
        <v>22</v>
      </c>
      <c r="E17" s="1" t="s">
        <v>23</v>
      </c>
      <c r="F17" s="1">
        <v>20</v>
      </c>
      <c r="G17" s="1">
        <v>8</v>
      </c>
      <c r="H17" s="1">
        <f>Таблица3[[#This Row],[Цена]]*Таблица3[[#This Row],[Количество, шт.]]</f>
        <v>160</v>
      </c>
      <c r="J17"/>
      <c r="K17"/>
      <c r="L17"/>
      <c r="M17"/>
    </row>
    <row r="18" spans="1:13" x14ac:dyDescent="0.25">
      <c r="A18" s="1" t="s">
        <v>31</v>
      </c>
      <c r="B18" s="2">
        <v>44953</v>
      </c>
      <c r="C18" s="1" t="s">
        <v>42</v>
      </c>
      <c r="D18" s="1" t="s">
        <v>25</v>
      </c>
      <c r="E18" s="1" t="s">
        <v>26</v>
      </c>
      <c r="F18" s="1">
        <v>8</v>
      </c>
      <c r="G18" s="1">
        <v>1</v>
      </c>
      <c r="H18" s="1">
        <f>Таблица3[[#This Row],[Цена]]*Таблица3[[#This Row],[Количество, шт.]]</f>
        <v>8</v>
      </c>
      <c r="J18"/>
      <c r="K18"/>
      <c r="L18"/>
      <c r="M18"/>
    </row>
    <row r="19" spans="1:13" x14ac:dyDescent="0.25">
      <c r="A19" s="1" t="s">
        <v>20</v>
      </c>
      <c r="B19" s="2">
        <v>44957</v>
      </c>
      <c r="C19" s="1" t="s">
        <v>28</v>
      </c>
      <c r="D19" s="1" t="s">
        <v>45</v>
      </c>
      <c r="E19" s="1" t="s">
        <v>41</v>
      </c>
      <c r="F19" s="1">
        <v>100</v>
      </c>
      <c r="G19" s="1">
        <v>1</v>
      </c>
      <c r="H19" s="1">
        <f>Таблица3[[#This Row],[Цена]]*Таблица3[[#This Row],[Количество, шт.]]</f>
        <v>100</v>
      </c>
      <c r="J19"/>
      <c r="K19"/>
      <c r="L19"/>
      <c r="M19"/>
    </row>
    <row r="20" spans="1:13" x14ac:dyDescent="0.25">
      <c r="A20" s="1" t="s">
        <v>20</v>
      </c>
      <c r="B20" s="2">
        <v>44957</v>
      </c>
      <c r="C20" s="1" t="s">
        <v>21</v>
      </c>
      <c r="D20" s="1" t="s">
        <v>38</v>
      </c>
      <c r="E20" s="1" t="s">
        <v>30</v>
      </c>
      <c r="F20" s="1">
        <v>5</v>
      </c>
      <c r="G20" s="1">
        <v>7</v>
      </c>
      <c r="H20" s="1">
        <f>Таблица3[[#This Row],[Цена]]*Таблица3[[#This Row],[Количество, шт.]]</f>
        <v>35</v>
      </c>
      <c r="J20"/>
      <c r="K20"/>
      <c r="L20"/>
      <c r="M20"/>
    </row>
    <row r="21" spans="1:13" x14ac:dyDescent="0.25">
      <c r="A21" s="1" t="s">
        <v>20</v>
      </c>
      <c r="B21" s="2">
        <v>44960</v>
      </c>
      <c r="C21" s="1" t="s">
        <v>42</v>
      </c>
      <c r="D21" s="1" t="s">
        <v>46</v>
      </c>
      <c r="E21" s="1" t="s">
        <v>26</v>
      </c>
      <c r="F21" s="1">
        <v>8</v>
      </c>
      <c r="G21" s="1">
        <v>3</v>
      </c>
      <c r="H21" s="1">
        <f>Таблица3[[#This Row],[Цена]]*Таблица3[[#This Row],[Количество, шт.]]</f>
        <v>24</v>
      </c>
      <c r="J21"/>
      <c r="K21"/>
      <c r="L21"/>
      <c r="M21"/>
    </row>
    <row r="22" spans="1:13" x14ac:dyDescent="0.25">
      <c r="A22" s="1" t="s">
        <v>31</v>
      </c>
      <c r="B22" s="2">
        <v>44961</v>
      </c>
      <c r="C22" s="1" t="s">
        <v>28</v>
      </c>
      <c r="D22" s="1" t="s">
        <v>46</v>
      </c>
      <c r="E22" s="1" t="s">
        <v>26</v>
      </c>
      <c r="F22" s="1">
        <v>8</v>
      </c>
      <c r="G22" s="1">
        <v>8</v>
      </c>
      <c r="H22" s="1">
        <f>Таблица3[[#This Row],[Цена]]*Таблица3[[#This Row],[Количество, шт.]]</f>
        <v>64</v>
      </c>
      <c r="J22"/>
      <c r="K22"/>
      <c r="L22"/>
      <c r="M22"/>
    </row>
    <row r="23" spans="1:13" x14ac:dyDescent="0.25">
      <c r="A23" s="1" t="s">
        <v>24</v>
      </c>
      <c r="B23" s="2">
        <v>44964</v>
      </c>
      <c r="C23" s="1" t="s">
        <v>21</v>
      </c>
      <c r="D23" s="1" t="s">
        <v>39</v>
      </c>
      <c r="E23" s="1" t="s">
        <v>37</v>
      </c>
      <c r="F23" s="1">
        <v>4</v>
      </c>
      <c r="G23" s="1">
        <v>2</v>
      </c>
      <c r="H23" s="1">
        <f>Таблица3[[#This Row],[Цена]]*Таблица3[[#This Row],[Количество, шт.]]</f>
        <v>8</v>
      </c>
      <c r="J23"/>
      <c r="K23"/>
      <c r="L23"/>
      <c r="M23"/>
    </row>
    <row r="24" spans="1:13" x14ac:dyDescent="0.25">
      <c r="A24" s="1" t="s">
        <v>20</v>
      </c>
      <c r="B24" s="2">
        <v>44964</v>
      </c>
      <c r="C24" s="1" t="s">
        <v>28</v>
      </c>
      <c r="D24" s="1" t="s">
        <v>29</v>
      </c>
      <c r="E24" s="1" t="s">
        <v>30</v>
      </c>
      <c r="F24" s="1">
        <v>3</v>
      </c>
      <c r="G24" s="1">
        <v>3</v>
      </c>
      <c r="H24" s="1">
        <f>Таблица3[[#This Row],[Цена]]*Таблица3[[#This Row],[Количество, шт.]]</f>
        <v>9</v>
      </c>
      <c r="J24"/>
      <c r="K24"/>
      <c r="L24"/>
      <c r="M24"/>
    </row>
    <row r="25" spans="1:13" x14ac:dyDescent="0.25">
      <c r="A25" s="1" t="s">
        <v>27</v>
      </c>
      <c r="B25" s="2">
        <v>44964</v>
      </c>
      <c r="C25" s="1" t="s">
        <v>44</v>
      </c>
      <c r="D25" s="1" t="s">
        <v>47</v>
      </c>
      <c r="E25" s="1" t="s">
        <v>41</v>
      </c>
      <c r="F25" s="1">
        <v>250</v>
      </c>
      <c r="G25" s="1">
        <v>2</v>
      </c>
      <c r="H25" s="1">
        <f>Таблица3[[#This Row],[Цена]]*Таблица3[[#This Row],[Количество, шт.]]</f>
        <v>500</v>
      </c>
      <c r="J25"/>
      <c r="K25"/>
      <c r="L25"/>
      <c r="M25"/>
    </row>
    <row r="26" spans="1:13" x14ac:dyDescent="0.25">
      <c r="A26" s="1" t="s">
        <v>31</v>
      </c>
      <c r="B26" s="2">
        <v>44965</v>
      </c>
      <c r="C26" s="1" t="s">
        <v>32</v>
      </c>
      <c r="D26" s="1" t="s">
        <v>48</v>
      </c>
      <c r="E26" s="1" t="s">
        <v>37</v>
      </c>
      <c r="F26" s="1">
        <v>3</v>
      </c>
      <c r="G26" s="1">
        <v>2</v>
      </c>
      <c r="H26" s="1">
        <f>Таблица3[[#This Row],[Цена]]*Таблица3[[#This Row],[Количество, шт.]]</f>
        <v>6</v>
      </c>
      <c r="J26"/>
      <c r="K26"/>
      <c r="L26"/>
      <c r="M26"/>
    </row>
    <row r="27" spans="1:13" x14ac:dyDescent="0.25">
      <c r="A27" s="1" t="s">
        <v>20</v>
      </c>
      <c r="B27" s="2">
        <v>44967</v>
      </c>
      <c r="C27" s="1" t="s">
        <v>44</v>
      </c>
      <c r="D27" s="1" t="s">
        <v>34</v>
      </c>
      <c r="E27" s="1" t="s">
        <v>30</v>
      </c>
      <c r="F27" s="1">
        <v>4</v>
      </c>
      <c r="G27" s="1">
        <v>6</v>
      </c>
      <c r="H27" s="1">
        <f>Таблица3[[#This Row],[Цена]]*Таблица3[[#This Row],[Количество, шт.]]</f>
        <v>24</v>
      </c>
      <c r="J27"/>
      <c r="K27"/>
      <c r="L27"/>
      <c r="M27"/>
    </row>
    <row r="28" spans="1:13" x14ac:dyDescent="0.25">
      <c r="A28" s="1" t="s">
        <v>24</v>
      </c>
      <c r="B28" s="2">
        <v>44971</v>
      </c>
      <c r="C28" s="1" t="s">
        <v>28</v>
      </c>
      <c r="D28" s="1" t="s">
        <v>22</v>
      </c>
      <c r="E28" s="1" t="s">
        <v>23</v>
      </c>
      <c r="F28" s="1">
        <v>20</v>
      </c>
      <c r="G28" s="1">
        <v>6</v>
      </c>
      <c r="H28" s="1">
        <f>Таблица3[[#This Row],[Цена]]*Таблица3[[#This Row],[Количество, шт.]]</f>
        <v>120</v>
      </c>
      <c r="J28"/>
      <c r="K28"/>
      <c r="L28"/>
      <c r="M28"/>
    </row>
    <row r="29" spans="1:13" x14ac:dyDescent="0.25">
      <c r="A29" s="1" t="s">
        <v>27</v>
      </c>
      <c r="B29" s="2">
        <v>44973</v>
      </c>
      <c r="C29" s="1" t="s">
        <v>42</v>
      </c>
      <c r="D29" s="1" t="s">
        <v>47</v>
      </c>
      <c r="E29" s="1" t="s">
        <v>41</v>
      </c>
      <c r="F29" s="1">
        <v>250</v>
      </c>
      <c r="G29" s="1">
        <v>3</v>
      </c>
      <c r="H29" s="1">
        <f>Таблица3[[#This Row],[Цена]]*Таблица3[[#This Row],[Количество, шт.]]</f>
        <v>750</v>
      </c>
      <c r="J29"/>
      <c r="K29"/>
      <c r="L29"/>
      <c r="M29"/>
    </row>
    <row r="30" spans="1:13" x14ac:dyDescent="0.25">
      <c r="A30" s="1" t="s">
        <v>31</v>
      </c>
      <c r="B30" s="2">
        <v>44974</v>
      </c>
      <c r="C30" s="1" t="s">
        <v>21</v>
      </c>
      <c r="D30" s="1" t="s">
        <v>46</v>
      </c>
      <c r="E30" s="1" t="s">
        <v>26</v>
      </c>
      <c r="F30" s="1">
        <v>8</v>
      </c>
      <c r="G30" s="1">
        <v>7</v>
      </c>
      <c r="H30" s="1">
        <f>Таблица3[[#This Row],[Цена]]*Таблица3[[#This Row],[Количество, шт.]]</f>
        <v>56</v>
      </c>
      <c r="J30"/>
      <c r="K30"/>
      <c r="L30"/>
      <c r="M30"/>
    </row>
    <row r="31" spans="1:13" x14ac:dyDescent="0.25">
      <c r="A31" s="1" t="s">
        <v>33</v>
      </c>
      <c r="B31" s="2">
        <v>44978</v>
      </c>
      <c r="C31" s="1" t="s">
        <v>21</v>
      </c>
      <c r="D31" s="1" t="s">
        <v>47</v>
      </c>
      <c r="E31" s="1" t="s">
        <v>41</v>
      </c>
      <c r="F31" s="1">
        <v>250</v>
      </c>
      <c r="G31" s="1">
        <v>2</v>
      </c>
      <c r="H31" s="1">
        <f>Таблица3[[#This Row],[Цена]]*Таблица3[[#This Row],[Количество, шт.]]</f>
        <v>500</v>
      </c>
      <c r="K31"/>
      <c r="L31"/>
      <c r="M31"/>
    </row>
    <row r="32" spans="1:13" ht="15" customHeight="1" x14ac:dyDescent="0.25">
      <c r="A32" s="1" t="s">
        <v>35</v>
      </c>
      <c r="B32" s="2">
        <v>44978</v>
      </c>
      <c r="C32" s="1" t="s">
        <v>32</v>
      </c>
      <c r="D32" s="1" t="s">
        <v>49</v>
      </c>
      <c r="E32" s="1" t="s">
        <v>41</v>
      </c>
      <c r="F32" s="1">
        <v>500</v>
      </c>
      <c r="G32" s="1">
        <v>1</v>
      </c>
      <c r="H32" s="1">
        <f>Таблица3[[#This Row],[Цена]]*Таблица3[[#This Row],[Количество, шт.]]</f>
        <v>500</v>
      </c>
      <c r="K32"/>
      <c r="L32"/>
      <c r="M32"/>
    </row>
    <row r="33" spans="1:13" ht="15" customHeight="1" x14ac:dyDescent="0.25">
      <c r="A33" s="1" t="s">
        <v>31</v>
      </c>
      <c r="B33" s="2">
        <v>44980</v>
      </c>
      <c r="C33" s="1" t="s">
        <v>42</v>
      </c>
      <c r="D33" s="1" t="s">
        <v>50</v>
      </c>
      <c r="E33" s="1" t="s">
        <v>37</v>
      </c>
      <c r="F33" s="1">
        <v>1</v>
      </c>
      <c r="G33" s="1">
        <v>1</v>
      </c>
      <c r="H33" s="1">
        <f>Таблица3[[#This Row],[Цена]]*Таблица3[[#This Row],[Количество, шт.]]</f>
        <v>1</v>
      </c>
      <c r="K33"/>
      <c r="L33"/>
      <c r="M33"/>
    </row>
    <row r="34" spans="1:13" ht="15" customHeight="1" x14ac:dyDescent="0.25">
      <c r="A34" s="1" t="s">
        <v>20</v>
      </c>
      <c r="B34" s="2">
        <v>44982</v>
      </c>
      <c r="C34" s="1" t="s">
        <v>32</v>
      </c>
      <c r="D34" s="1" t="s">
        <v>39</v>
      </c>
      <c r="E34" s="1" t="s">
        <v>37</v>
      </c>
      <c r="F34" s="1">
        <v>4</v>
      </c>
      <c r="G34" s="1">
        <v>2</v>
      </c>
      <c r="H34" s="1">
        <f>Таблица3[[#This Row],[Цена]]*Таблица3[[#This Row],[Количество, шт.]]</f>
        <v>8</v>
      </c>
      <c r="K34"/>
      <c r="L34"/>
      <c r="M34"/>
    </row>
    <row r="35" spans="1:13" x14ac:dyDescent="0.25">
      <c r="A35" s="1" t="s">
        <v>35</v>
      </c>
      <c r="B35" s="2">
        <v>44985</v>
      </c>
      <c r="C35" s="1" t="s">
        <v>28</v>
      </c>
      <c r="D35" s="1" t="s">
        <v>25</v>
      </c>
      <c r="E35" s="1" t="s">
        <v>26</v>
      </c>
      <c r="F35" s="1">
        <v>8</v>
      </c>
      <c r="G35" s="1">
        <v>1</v>
      </c>
      <c r="H35" s="1">
        <f>Таблица3[[#This Row],[Цена]]*Таблица3[[#This Row],[Количество, шт.]]</f>
        <v>8</v>
      </c>
    </row>
    <row r="36" spans="1:13" x14ac:dyDescent="0.25">
      <c r="A36" s="1" t="s">
        <v>24</v>
      </c>
      <c r="B36" s="2">
        <v>44986</v>
      </c>
      <c r="C36" s="1" t="s">
        <v>21</v>
      </c>
      <c r="D36" s="1" t="s">
        <v>51</v>
      </c>
      <c r="E36" s="1" t="s">
        <v>26</v>
      </c>
      <c r="F36" s="1">
        <v>15</v>
      </c>
      <c r="G36" s="1">
        <v>4</v>
      </c>
      <c r="H36" s="1">
        <f>Таблица3[[#This Row],[Цена]]*Таблица3[[#This Row],[Количество, шт.]]</f>
        <v>60</v>
      </c>
    </row>
    <row r="37" spans="1:13" ht="15" customHeight="1" x14ac:dyDescent="0.25">
      <c r="A37" s="1" t="s">
        <v>31</v>
      </c>
      <c r="B37" s="2">
        <v>44986</v>
      </c>
      <c r="C37" s="1" t="s">
        <v>28</v>
      </c>
      <c r="D37" s="1" t="s">
        <v>52</v>
      </c>
      <c r="E37" s="1" t="s">
        <v>23</v>
      </c>
      <c r="F37" s="1">
        <v>25</v>
      </c>
      <c r="G37" s="1">
        <v>5</v>
      </c>
      <c r="H37" s="1">
        <f>Таблица3[[#This Row],[Цена]]*Таблица3[[#This Row],[Количество, шт.]]</f>
        <v>125</v>
      </c>
    </row>
    <row r="38" spans="1:13" x14ac:dyDescent="0.25">
      <c r="A38" s="1" t="s">
        <v>35</v>
      </c>
      <c r="B38" s="2">
        <v>44986</v>
      </c>
      <c r="C38" s="1" t="s">
        <v>28</v>
      </c>
      <c r="D38" s="1" t="s">
        <v>49</v>
      </c>
      <c r="E38" s="1" t="s">
        <v>41</v>
      </c>
      <c r="F38" s="1">
        <v>500</v>
      </c>
      <c r="G38" s="1">
        <v>2</v>
      </c>
      <c r="H38" s="1">
        <f>Таблица3[[#This Row],[Цена]]*Таблица3[[#This Row],[Количество, шт.]]</f>
        <v>1000</v>
      </c>
    </row>
    <row r="39" spans="1:13" ht="15" customHeight="1" x14ac:dyDescent="0.25">
      <c r="A39" s="1" t="s">
        <v>20</v>
      </c>
      <c r="B39" s="2">
        <v>44988</v>
      </c>
      <c r="C39" s="1" t="s">
        <v>42</v>
      </c>
      <c r="D39" s="1" t="s">
        <v>34</v>
      </c>
      <c r="E39" s="1" t="s">
        <v>30</v>
      </c>
      <c r="F39" s="1">
        <v>4</v>
      </c>
      <c r="G39" s="1">
        <v>7</v>
      </c>
      <c r="H39" s="1">
        <f>Таблица3[[#This Row],[Цена]]*Таблица3[[#This Row],[Количество, шт.]]</f>
        <v>28</v>
      </c>
    </row>
    <row r="40" spans="1:13" ht="15" customHeight="1" x14ac:dyDescent="0.25">
      <c r="A40" s="1" t="s">
        <v>27</v>
      </c>
      <c r="B40" s="2">
        <v>44988</v>
      </c>
      <c r="C40" s="1" t="s">
        <v>28</v>
      </c>
      <c r="D40" s="1" t="s">
        <v>49</v>
      </c>
      <c r="E40" s="1" t="s">
        <v>41</v>
      </c>
      <c r="F40" s="1">
        <v>500</v>
      </c>
      <c r="G40" s="1">
        <v>2</v>
      </c>
      <c r="H40" s="1">
        <f>Таблица3[[#This Row],[Цена]]*Таблица3[[#This Row],[Количество, шт.]]</f>
        <v>1000</v>
      </c>
    </row>
    <row r="41" spans="1:13" x14ac:dyDescent="0.25">
      <c r="A41" s="1" t="s">
        <v>31</v>
      </c>
      <c r="B41" s="2">
        <v>44988</v>
      </c>
      <c r="C41" s="1" t="s">
        <v>28</v>
      </c>
      <c r="D41" s="1" t="s">
        <v>43</v>
      </c>
      <c r="E41" s="1" t="s">
        <v>23</v>
      </c>
      <c r="F41" s="1">
        <v>20</v>
      </c>
      <c r="G41" s="1">
        <v>5</v>
      </c>
      <c r="H41" s="1">
        <f>Таблица3[[#This Row],[Цена]]*Таблица3[[#This Row],[Количество, шт.]]</f>
        <v>100</v>
      </c>
    </row>
    <row r="42" spans="1:13" x14ac:dyDescent="0.25">
      <c r="A42" s="1" t="s">
        <v>27</v>
      </c>
      <c r="B42" s="2">
        <v>44989</v>
      </c>
      <c r="C42" s="1" t="s">
        <v>32</v>
      </c>
      <c r="D42" s="1" t="s">
        <v>36</v>
      </c>
      <c r="E42" s="1" t="s">
        <v>37</v>
      </c>
      <c r="F42" s="1">
        <v>10</v>
      </c>
      <c r="G42" s="1">
        <v>2</v>
      </c>
      <c r="H42" s="1">
        <f>Таблица3[[#This Row],[Цена]]*Таблица3[[#This Row],[Количество, шт.]]</f>
        <v>20</v>
      </c>
    </row>
    <row r="43" spans="1:13" ht="15" customHeight="1" x14ac:dyDescent="0.25">
      <c r="A43" s="1" t="s">
        <v>31</v>
      </c>
      <c r="B43" s="2">
        <v>44989</v>
      </c>
      <c r="C43" s="1" t="s">
        <v>42</v>
      </c>
      <c r="D43" s="1" t="s">
        <v>52</v>
      </c>
      <c r="E43" s="1" t="s">
        <v>23</v>
      </c>
      <c r="F43" s="1">
        <v>25</v>
      </c>
      <c r="G43" s="1">
        <v>4</v>
      </c>
      <c r="H43" s="1">
        <f>Таблица3[[#This Row],[Цена]]*Таблица3[[#This Row],[Количество, шт.]]</f>
        <v>100</v>
      </c>
    </row>
    <row r="44" spans="1:13" ht="15" customHeight="1" x14ac:dyDescent="0.25">
      <c r="A44" s="1" t="s">
        <v>20</v>
      </c>
      <c r="B44" s="2">
        <v>44989</v>
      </c>
      <c r="C44" s="1" t="s">
        <v>42</v>
      </c>
      <c r="D44" s="1" t="s">
        <v>48</v>
      </c>
      <c r="E44" s="1" t="s">
        <v>37</v>
      </c>
      <c r="F44" s="1">
        <v>3</v>
      </c>
      <c r="G44" s="1">
        <v>7</v>
      </c>
      <c r="H44" s="1">
        <f>Таблица3[[#This Row],[Цена]]*Таблица3[[#This Row],[Количество, шт.]]</f>
        <v>21</v>
      </c>
    </row>
    <row r="45" spans="1:13" x14ac:dyDescent="0.25">
      <c r="A45" s="1" t="s">
        <v>35</v>
      </c>
      <c r="B45" s="2">
        <v>44992</v>
      </c>
      <c r="C45" s="1" t="s">
        <v>42</v>
      </c>
      <c r="D45" s="1" t="s">
        <v>29</v>
      </c>
      <c r="E45" s="1" t="s">
        <v>30</v>
      </c>
      <c r="F45" s="1">
        <v>3</v>
      </c>
      <c r="G45" s="1">
        <v>1</v>
      </c>
      <c r="H45" s="1">
        <f>Таблица3[[#This Row],[Цена]]*Таблица3[[#This Row],[Количество, шт.]]</f>
        <v>3</v>
      </c>
    </row>
    <row r="46" spans="1:13" ht="15" customHeight="1" x14ac:dyDescent="0.25">
      <c r="A46" s="1" t="s">
        <v>24</v>
      </c>
      <c r="B46" s="2">
        <v>44993</v>
      </c>
      <c r="C46" s="1" t="s">
        <v>44</v>
      </c>
      <c r="D46" s="1" t="s">
        <v>40</v>
      </c>
      <c r="E46" s="1" t="s">
        <v>41</v>
      </c>
      <c r="F46" s="1">
        <v>50</v>
      </c>
      <c r="G46" s="1">
        <v>2</v>
      </c>
      <c r="H46" s="1">
        <f>Таблица3[[#This Row],[Цена]]*Таблица3[[#This Row],[Количество, шт.]]</f>
        <v>100</v>
      </c>
    </row>
    <row r="47" spans="1:13" x14ac:dyDescent="0.25">
      <c r="A47" s="1" t="s">
        <v>31</v>
      </c>
      <c r="B47" s="2">
        <v>44993</v>
      </c>
      <c r="C47" s="1" t="s">
        <v>21</v>
      </c>
      <c r="D47" s="1" t="s">
        <v>53</v>
      </c>
      <c r="E47" s="1" t="s">
        <v>30</v>
      </c>
      <c r="F47" s="1">
        <v>5</v>
      </c>
      <c r="G47" s="1">
        <v>9</v>
      </c>
      <c r="H47" s="1">
        <f>Таблица3[[#This Row],[Цена]]*Таблица3[[#This Row],[Количество, шт.]]</f>
        <v>45</v>
      </c>
    </row>
    <row r="48" spans="1:13" ht="15" customHeight="1" x14ac:dyDescent="0.25">
      <c r="A48" s="1" t="s">
        <v>24</v>
      </c>
      <c r="B48" s="2">
        <v>44994</v>
      </c>
      <c r="C48" s="1" t="s">
        <v>21</v>
      </c>
      <c r="D48" s="1" t="s">
        <v>38</v>
      </c>
      <c r="E48" s="1" t="s">
        <v>30</v>
      </c>
      <c r="F48" s="1">
        <v>5</v>
      </c>
      <c r="G48" s="1">
        <v>2</v>
      </c>
      <c r="H48" s="1">
        <f>Таблица3[[#This Row],[Цена]]*Таблица3[[#This Row],[Количество, шт.]]</f>
        <v>10</v>
      </c>
    </row>
    <row r="49" spans="1:8" ht="15" customHeight="1" x14ac:dyDescent="0.25">
      <c r="A49" s="1" t="s">
        <v>20</v>
      </c>
      <c r="B49" s="2">
        <v>44994</v>
      </c>
      <c r="C49" s="1" t="s">
        <v>21</v>
      </c>
      <c r="D49" s="1" t="s">
        <v>40</v>
      </c>
      <c r="E49" s="1" t="s">
        <v>41</v>
      </c>
      <c r="F49" s="1">
        <v>50</v>
      </c>
      <c r="G49" s="1">
        <v>3</v>
      </c>
      <c r="H49" s="1">
        <f>Таблица3[[#This Row],[Цена]]*Таблица3[[#This Row],[Количество, шт.]]</f>
        <v>150</v>
      </c>
    </row>
    <row r="50" spans="1:8" x14ac:dyDescent="0.25">
      <c r="A50" s="1" t="s">
        <v>24</v>
      </c>
      <c r="B50" s="2">
        <v>44996</v>
      </c>
      <c r="C50" s="1" t="s">
        <v>21</v>
      </c>
      <c r="D50" s="1" t="s">
        <v>49</v>
      </c>
      <c r="E50" s="1" t="s">
        <v>41</v>
      </c>
      <c r="F50" s="1">
        <v>500</v>
      </c>
      <c r="G50" s="1">
        <v>1</v>
      </c>
      <c r="H50" s="1">
        <f>Таблица3[[#This Row],[Цена]]*Таблица3[[#This Row],[Количество, шт.]]</f>
        <v>500</v>
      </c>
    </row>
    <row r="51" spans="1:8" ht="15" customHeight="1" x14ac:dyDescent="0.25">
      <c r="A51" s="1" t="s">
        <v>27</v>
      </c>
      <c r="B51" s="2">
        <v>44996</v>
      </c>
      <c r="C51" s="1" t="s">
        <v>42</v>
      </c>
      <c r="D51" s="1" t="s">
        <v>47</v>
      </c>
      <c r="E51" s="1" t="s">
        <v>41</v>
      </c>
      <c r="F51" s="1">
        <v>250</v>
      </c>
      <c r="G51" s="1">
        <v>3</v>
      </c>
      <c r="H51" s="1">
        <f>Таблица3[[#This Row],[Цена]]*Таблица3[[#This Row],[Количество, шт.]]</f>
        <v>750</v>
      </c>
    </row>
    <row r="52" spans="1:8" ht="15" customHeight="1" x14ac:dyDescent="0.25">
      <c r="A52" s="1" t="s">
        <v>20</v>
      </c>
      <c r="B52" s="2">
        <v>45000</v>
      </c>
      <c r="C52" s="1" t="s">
        <v>32</v>
      </c>
      <c r="D52" s="1" t="s">
        <v>36</v>
      </c>
      <c r="E52" s="1" t="s">
        <v>37</v>
      </c>
      <c r="F52" s="1">
        <v>10</v>
      </c>
      <c r="G52" s="1">
        <v>5</v>
      </c>
      <c r="H52" s="1">
        <f>Таблица3[[#This Row],[Цена]]*Таблица3[[#This Row],[Количество, шт.]]</f>
        <v>50</v>
      </c>
    </row>
    <row r="53" spans="1:8" ht="15" customHeight="1" x14ac:dyDescent="0.25">
      <c r="A53" s="1" t="s">
        <v>20</v>
      </c>
      <c r="B53" s="2">
        <v>45002</v>
      </c>
      <c r="C53" s="1" t="s">
        <v>21</v>
      </c>
      <c r="D53" s="1" t="s">
        <v>40</v>
      </c>
      <c r="E53" s="1" t="s">
        <v>41</v>
      </c>
      <c r="F53" s="1">
        <v>50</v>
      </c>
      <c r="G53" s="1">
        <v>1</v>
      </c>
      <c r="H53" s="1">
        <f>Таблица3[[#This Row],[Цена]]*Таблица3[[#This Row],[Количество, шт.]]</f>
        <v>50</v>
      </c>
    </row>
    <row r="54" spans="1:8" ht="15" customHeight="1" x14ac:dyDescent="0.25">
      <c r="A54" s="1" t="s">
        <v>35</v>
      </c>
      <c r="B54" s="2">
        <v>45002</v>
      </c>
      <c r="C54" s="1" t="s">
        <v>28</v>
      </c>
      <c r="D54" s="1" t="s">
        <v>39</v>
      </c>
      <c r="E54" s="1" t="s">
        <v>37</v>
      </c>
      <c r="F54" s="1">
        <v>4</v>
      </c>
      <c r="G54" s="1">
        <v>1</v>
      </c>
      <c r="H54" s="1">
        <f>Таблица3[[#This Row],[Цена]]*Таблица3[[#This Row],[Количество, шт.]]</f>
        <v>4</v>
      </c>
    </row>
    <row r="55" spans="1:8" ht="15" customHeight="1" x14ac:dyDescent="0.25">
      <c r="A55" s="1" t="s">
        <v>31</v>
      </c>
      <c r="B55" s="2">
        <v>45002</v>
      </c>
      <c r="C55" s="1" t="s">
        <v>21</v>
      </c>
      <c r="D55" s="1" t="s">
        <v>25</v>
      </c>
      <c r="E55" s="1" t="s">
        <v>26</v>
      </c>
      <c r="F55" s="1">
        <v>8</v>
      </c>
      <c r="G55" s="1">
        <v>9</v>
      </c>
      <c r="H55" s="1">
        <f>Таблица3[[#This Row],[Цена]]*Таблица3[[#This Row],[Количество, шт.]]</f>
        <v>72</v>
      </c>
    </row>
    <row r="56" spans="1:8" ht="15" customHeight="1" x14ac:dyDescent="0.25">
      <c r="A56" s="1" t="s">
        <v>20</v>
      </c>
      <c r="B56" s="2">
        <v>45003</v>
      </c>
      <c r="C56" s="1" t="s">
        <v>28</v>
      </c>
      <c r="D56" s="1" t="s">
        <v>52</v>
      </c>
      <c r="E56" s="1" t="s">
        <v>23</v>
      </c>
      <c r="F56" s="1">
        <v>25</v>
      </c>
      <c r="G56" s="1">
        <v>2</v>
      </c>
      <c r="H56" s="1">
        <f>Таблица3[[#This Row],[Цена]]*Таблица3[[#This Row],[Количество, шт.]]</f>
        <v>50</v>
      </c>
    </row>
    <row r="57" spans="1:8" x14ac:dyDescent="0.25">
      <c r="A57" s="1" t="s">
        <v>35</v>
      </c>
      <c r="B57" s="2">
        <v>45003</v>
      </c>
      <c r="C57" s="1" t="s">
        <v>21</v>
      </c>
      <c r="D57" s="1" t="s">
        <v>47</v>
      </c>
      <c r="E57" s="1" t="s">
        <v>41</v>
      </c>
      <c r="F57" s="1">
        <v>250</v>
      </c>
      <c r="G57" s="1">
        <v>2</v>
      </c>
      <c r="H57" s="1">
        <f>Таблица3[[#This Row],[Цена]]*Таблица3[[#This Row],[Количество, шт.]]</f>
        <v>500</v>
      </c>
    </row>
    <row r="58" spans="1:8" x14ac:dyDescent="0.25">
      <c r="A58" s="1" t="s">
        <v>24</v>
      </c>
      <c r="B58" s="2">
        <v>45007</v>
      </c>
      <c r="C58" s="1" t="s">
        <v>32</v>
      </c>
      <c r="D58" s="1" t="s">
        <v>47</v>
      </c>
      <c r="E58" s="1" t="s">
        <v>41</v>
      </c>
      <c r="F58" s="1">
        <v>250</v>
      </c>
      <c r="G58" s="1">
        <v>3</v>
      </c>
      <c r="H58" s="1">
        <f>Таблица3[[#This Row],[Цена]]*Таблица3[[#This Row],[Количество, шт.]]</f>
        <v>750</v>
      </c>
    </row>
    <row r="59" spans="1:8" ht="15" customHeight="1" x14ac:dyDescent="0.25">
      <c r="A59" s="1" t="s">
        <v>31</v>
      </c>
      <c r="B59" s="2">
        <v>45009</v>
      </c>
      <c r="C59" s="1" t="s">
        <v>32</v>
      </c>
      <c r="D59" s="1" t="s">
        <v>52</v>
      </c>
      <c r="E59" s="1" t="s">
        <v>23</v>
      </c>
      <c r="F59" s="1">
        <v>25</v>
      </c>
      <c r="G59" s="1">
        <v>8</v>
      </c>
      <c r="H59" s="1">
        <f>Таблица3[[#This Row],[Цена]]*Таблица3[[#This Row],[Количество, шт.]]</f>
        <v>200</v>
      </c>
    </row>
    <row r="60" spans="1:8" ht="15" customHeight="1" x14ac:dyDescent="0.25">
      <c r="A60" s="1" t="s">
        <v>35</v>
      </c>
      <c r="B60" s="2">
        <v>45009</v>
      </c>
      <c r="C60" s="1" t="s">
        <v>28</v>
      </c>
      <c r="D60" s="1" t="s">
        <v>36</v>
      </c>
      <c r="E60" s="1" t="s">
        <v>37</v>
      </c>
      <c r="F60" s="1">
        <v>10</v>
      </c>
      <c r="G60" s="1">
        <v>7</v>
      </c>
      <c r="H60" s="1">
        <f>Таблица3[[#This Row],[Цена]]*Таблица3[[#This Row],[Количество, шт.]]</f>
        <v>70</v>
      </c>
    </row>
    <row r="61" spans="1:8" ht="15" customHeight="1" x14ac:dyDescent="0.25">
      <c r="A61" s="1" t="s">
        <v>20</v>
      </c>
      <c r="B61" s="2">
        <v>45013</v>
      </c>
      <c r="C61" s="1" t="s">
        <v>21</v>
      </c>
      <c r="D61" s="1" t="s">
        <v>29</v>
      </c>
      <c r="E61" s="1" t="s">
        <v>30</v>
      </c>
      <c r="F61" s="1">
        <v>3</v>
      </c>
      <c r="G61" s="1">
        <v>9</v>
      </c>
      <c r="H61" s="1">
        <f>Таблица3[[#This Row],[Цена]]*Таблица3[[#This Row],[Количество, шт.]]</f>
        <v>27</v>
      </c>
    </row>
    <row r="62" spans="1:8" ht="15" customHeight="1" x14ac:dyDescent="0.25">
      <c r="A62" s="1" t="s">
        <v>27</v>
      </c>
      <c r="B62" s="2">
        <v>45014</v>
      </c>
      <c r="C62" s="1" t="s">
        <v>28</v>
      </c>
      <c r="D62" s="1" t="s">
        <v>43</v>
      </c>
      <c r="E62" s="1" t="s">
        <v>23</v>
      </c>
      <c r="F62" s="1">
        <v>20</v>
      </c>
      <c r="G62" s="1">
        <v>2</v>
      </c>
      <c r="H62" s="1">
        <f>Таблица3[[#This Row],[Цена]]*Таблица3[[#This Row],[Количество, шт.]]</f>
        <v>40</v>
      </c>
    </row>
    <row r="63" spans="1:8" ht="15" customHeight="1" x14ac:dyDescent="0.25">
      <c r="A63" s="1" t="s">
        <v>31</v>
      </c>
      <c r="B63" s="2">
        <v>45014</v>
      </c>
      <c r="C63" s="1" t="s">
        <v>42</v>
      </c>
      <c r="D63" s="1" t="s">
        <v>46</v>
      </c>
      <c r="E63" s="1" t="s">
        <v>26</v>
      </c>
      <c r="F63" s="1">
        <v>8</v>
      </c>
      <c r="G63" s="1">
        <v>10</v>
      </c>
      <c r="H63" s="1">
        <f>Таблица3[[#This Row],[Цена]]*Таблица3[[#This Row],[Количество, шт.]]</f>
        <v>80</v>
      </c>
    </row>
    <row r="64" spans="1:8" x14ac:dyDescent="0.25">
      <c r="A64" s="1" t="s">
        <v>27</v>
      </c>
      <c r="B64" s="2">
        <v>45014</v>
      </c>
      <c r="C64" s="1" t="s">
        <v>21</v>
      </c>
      <c r="D64" s="1" t="s">
        <v>39</v>
      </c>
      <c r="E64" s="1" t="s">
        <v>37</v>
      </c>
      <c r="F64" s="1">
        <v>4</v>
      </c>
      <c r="G64" s="1">
        <v>7</v>
      </c>
      <c r="H64" s="1">
        <f>Таблица3[[#This Row],[Цена]]*Таблица3[[#This Row],[Количество, шт.]]</f>
        <v>28</v>
      </c>
    </row>
    <row r="65" spans="1:8" ht="15" customHeight="1" x14ac:dyDescent="0.25">
      <c r="A65" s="1" t="s">
        <v>31</v>
      </c>
      <c r="B65" s="2">
        <v>45014</v>
      </c>
      <c r="C65" s="1" t="s">
        <v>32</v>
      </c>
      <c r="D65" s="1" t="s">
        <v>53</v>
      </c>
      <c r="E65" s="1" t="s">
        <v>30</v>
      </c>
      <c r="F65" s="1">
        <v>5</v>
      </c>
      <c r="G65" s="1">
        <v>4</v>
      </c>
      <c r="H65" s="1">
        <f>Таблица3[[#This Row],[Цена]]*Таблица3[[#This Row],[Количество, шт.]]</f>
        <v>20</v>
      </c>
    </row>
    <row r="66" spans="1:8" ht="15" customHeight="1" x14ac:dyDescent="0.25">
      <c r="A66" s="1" t="s">
        <v>20</v>
      </c>
      <c r="B66" s="2">
        <v>45016</v>
      </c>
      <c r="C66" s="1" t="s">
        <v>21</v>
      </c>
      <c r="D66" s="1" t="s">
        <v>48</v>
      </c>
      <c r="E66" s="1" t="s">
        <v>37</v>
      </c>
      <c r="F66" s="1">
        <v>3</v>
      </c>
      <c r="G66" s="1">
        <v>3</v>
      </c>
      <c r="H66" s="1">
        <f>Таблица3[[#This Row],[Цена]]*Таблица3[[#This Row],[Количество, шт.]]</f>
        <v>9</v>
      </c>
    </row>
    <row r="67" spans="1:8" ht="15" customHeight="1" x14ac:dyDescent="0.25">
      <c r="A67" s="1" t="s">
        <v>35</v>
      </c>
      <c r="B67" s="2">
        <v>45020</v>
      </c>
      <c r="C67" s="1" t="s">
        <v>21</v>
      </c>
      <c r="D67" s="1" t="s">
        <v>43</v>
      </c>
      <c r="E67" s="1" t="s">
        <v>23</v>
      </c>
      <c r="F67" s="1">
        <v>20</v>
      </c>
      <c r="G67" s="1">
        <v>2</v>
      </c>
      <c r="H67" s="1">
        <f>Таблица3[[#This Row],[Цена]]*Таблица3[[#This Row],[Количество, шт.]]</f>
        <v>40</v>
      </c>
    </row>
    <row r="68" spans="1:8" ht="15" customHeight="1" x14ac:dyDescent="0.25">
      <c r="A68" s="1" t="s">
        <v>24</v>
      </c>
      <c r="B68" s="2">
        <v>45020</v>
      </c>
      <c r="C68" s="1" t="s">
        <v>44</v>
      </c>
      <c r="D68" s="1" t="s">
        <v>50</v>
      </c>
      <c r="E68" s="1" t="s">
        <v>37</v>
      </c>
      <c r="F68" s="1">
        <v>1</v>
      </c>
      <c r="G68" s="1">
        <v>10</v>
      </c>
      <c r="H68" s="1">
        <f>Таблица3[[#This Row],[Цена]]*Таблица3[[#This Row],[Количество, шт.]]</f>
        <v>10</v>
      </c>
    </row>
    <row r="69" spans="1:8" ht="15" customHeight="1" x14ac:dyDescent="0.25">
      <c r="A69" s="1" t="s">
        <v>31</v>
      </c>
      <c r="B69" s="2">
        <v>45020</v>
      </c>
      <c r="C69" s="1" t="s">
        <v>28</v>
      </c>
      <c r="D69" s="1" t="s">
        <v>48</v>
      </c>
      <c r="E69" s="1" t="s">
        <v>37</v>
      </c>
      <c r="F69" s="1">
        <v>3</v>
      </c>
      <c r="G69" s="1">
        <v>7</v>
      </c>
      <c r="H69" s="1">
        <f>Таблица3[[#This Row],[Цена]]*Таблица3[[#This Row],[Количество, шт.]]</f>
        <v>21</v>
      </c>
    </row>
    <row r="70" spans="1:8" x14ac:dyDescent="0.25">
      <c r="A70" s="1" t="s">
        <v>24</v>
      </c>
      <c r="B70" s="2">
        <v>45020</v>
      </c>
      <c r="C70" s="1" t="s">
        <v>44</v>
      </c>
      <c r="D70" s="1" t="s">
        <v>22</v>
      </c>
      <c r="E70" s="1" t="s">
        <v>23</v>
      </c>
      <c r="F70" s="1">
        <v>20</v>
      </c>
      <c r="G70" s="1">
        <v>10</v>
      </c>
      <c r="H70" s="1">
        <f>Таблица3[[#This Row],[Цена]]*Таблица3[[#This Row],[Количество, шт.]]</f>
        <v>200</v>
      </c>
    </row>
    <row r="71" spans="1:8" ht="15" customHeight="1" x14ac:dyDescent="0.25">
      <c r="A71" s="1" t="s">
        <v>20</v>
      </c>
      <c r="B71" s="2">
        <v>45020</v>
      </c>
      <c r="C71" s="1" t="s">
        <v>44</v>
      </c>
      <c r="D71" s="1" t="s">
        <v>51</v>
      </c>
      <c r="E71" s="1" t="s">
        <v>26</v>
      </c>
      <c r="F71" s="1">
        <v>15</v>
      </c>
      <c r="G71" s="1">
        <v>6</v>
      </c>
      <c r="H71" s="1">
        <f>Таблица3[[#This Row],[Цена]]*Таблица3[[#This Row],[Количество, шт.]]</f>
        <v>90</v>
      </c>
    </row>
    <row r="72" spans="1:8" ht="15" customHeight="1" x14ac:dyDescent="0.25">
      <c r="A72" s="1" t="s">
        <v>24</v>
      </c>
      <c r="B72" s="2">
        <v>45021</v>
      </c>
      <c r="C72" s="1" t="s">
        <v>44</v>
      </c>
      <c r="D72" s="1" t="s">
        <v>25</v>
      </c>
      <c r="E72" s="1" t="s">
        <v>26</v>
      </c>
      <c r="F72" s="1">
        <v>8</v>
      </c>
      <c r="G72" s="1">
        <v>7</v>
      </c>
      <c r="H72" s="1">
        <f>Таблица3[[#This Row],[Цена]]*Таблица3[[#This Row],[Количество, шт.]]</f>
        <v>56</v>
      </c>
    </row>
    <row r="73" spans="1:8" ht="15" customHeight="1" x14ac:dyDescent="0.25">
      <c r="A73" s="1" t="s">
        <v>27</v>
      </c>
      <c r="B73" s="2">
        <v>45023</v>
      </c>
      <c r="C73" s="1" t="s">
        <v>28</v>
      </c>
      <c r="D73" s="1" t="s">
        <v>45</v>
      </c>
      <c r="E73" s="1" t="s">
        <v>41</v>
      </c>
      <c r="F73" s="1">
        <v>100</v>
      </c>
      <c r="G73" s="1">
        <v>3</v>
      </c>
      <c r="H73" s="1">
        <f>Таблица3[[#This Row],[Цена]]*Таблица3[[#This Row],[Количество, шт.]]</f>
        <v>300</v>
      </c>
    </row>
    <row r="74" spans="1:8" ht="15" customHeight="1" x14ac:dyDescent="0.25">
      <c r="A74" s="1" t="s">
        <v>31</v>
      </c>
      <c r="B74" s="2">
        <v>45023</v>
      </c>
      <c r="C74" s="1" t="s">
        <v>21</v>
      </c>
      <c r="D74" s="1" t="s">
        <v>34</v>
      </c>
      <c r="E74" s="1" t="s">
        <v>30</v>
      </c>
      <c r="F74" s="1">
        <v>4</v>
      </c>
      <c r="G74" s="1">
        <v>10</v>
      </c>
      <c r="H74" s="1">
        <f>Таблица3[[#This Row],[Цена]]*Таблица3[[#This Row],[Количество, шт.]]</f>
        <v>40</v>
      </c>
    </row>
    <row r="75" spans="1:8" ht="15" customHeight="1" x14ac:dyDescent="0.25">
      <c r="A75" s="1" t="s">
        <v>33</v>
      </c>
      <c r="B75" s="2">
        <v>45024</v>
      </c>
      <c r="C75" s="1" t="s">
        <v>28</v>
      </c>
      <c r="D75" s="1" t="s">
        <v>43</v>
      </c>
      <c r="E75" s="1" t="s">
        <v>23</v>
      </c>
      <c r="F75" s="1">
        <v>20</v>
      </c>
      <c r="G75" s="1">
        <v>10</v>
      </c>
      <c r="H75" s="1">
        <f>Таблица3[[#This Row],[Цена]]*Таблица3[[#This Row],[Количество, шт.]]</f>
        <v>200</v>
      </c>
    </row>
    <row r="76" spans="1:8" ht="15" customHeight="1" x14ac:dyDescent="0.25">
      <c r="A76" s="1" t="s">
        <v>35</v>
      </c>
      <c r="B76" s="2">
        <v>45027</v>
      </c>
      <c r="C76" s="1" t="s">
        <v>44</v>
      </c>
      <c r="D76" s="1" t="s">
        <v>45</v>
      </c>
      <c r="E76" s="1" t="s">
        <v>41</v>
      </c>
      <c r="F76" s="1">
        <v>100</v>
      </c>
      <c r="G76" s="1">
        <v>2</v>
      </c>
      <c r="H76" s="1">
        <f>Таблица3[[#This Row],[Цена]]*Таблица3[[#This Row],[Количество, шт.]]</f>
        <v>200</v>
      </c>
    </row>
    <row r="77" spans="1:8" x14ac:dyDescent="0.25">
      <c r="A77" s="1" t="s">
        <v>31</v>
      </c>
      <c r="B77" s="2">
        <v>45029</v>
      </c>
      <c r="C77" s="1" t="s">
        <v>32</v>
      </c>
      <c r="D77" s="1" t="s">
        <v>53</v>
      </c>
      <c r="E77" s="1" t="s">
        <v>30</v>
      </c>
      <c r="F77" s="1">
        <v>5</v>
      </c>
      <c r="G77" s="1">
        <v>9</v>
      </c>
      <c r="H77" s="1">
        <f>Таблица3[[#This Row],[Цена]]*Таблица3[[#This Row],[Количество, шт.]]</f>
        <v>45</v>
      </c>
    </row>
    <row r="78" spans="1:8" x14ac:dyDescent="0.25">
      <c r="A78" s="1" t="s">
        <v>20</v>
      </c>
      <c r="B78" s="2">
        <v>45031</v>
      </c>
      <c r="C78" s="1" t="s">
        <v>32</v>
      </c>
      <c r="D78" s="1" t="s">
        <v>36</v>
      </c>
      <c r="E78" s="1" t="s">
        <v>37</v>
      </c>
      <c r="F78" s="1">
        <v>10</v>
      </c>
      <c r="G78" s="1">
        <v>4</v>
      </c>
      <c r="H78" s="1">
        <f>Таблица3[[#This Row],[Цена]]*Таблица3[[#This Row],[Количество, шт.]]</f>
        <v>40</v>
      </c>
    </row>
    <row r="79" spans="1:8" ht="15" customHeight="1" x14ac:dyDescent="0.25">
      <c r="A79" s="1" t="s">
        <v>35</v>
      </c>
      <c r="B79" s="2">
        <v>45034</v>
      </c>
      <c r="C79" s="1" t="s">
        <v>42</v>
      </c>
      <c r="D79" s="1" t="s">
        <v>45</v>
      </c>
      <c r="E79" s="1" t="s">
        <v>41</v>
      </c>
      <c r="F79" s="1">
        <v>100</v>
      </c>
      <c r="G79" s="1">
        <v>2</v>
      </c>
      <c r="H79" s="1">
        <f>Таблица3[[#This Row],[Цена]]*Таблица3[[#This Row],[Количество, шт.]]</f>
        <v>200</v>
      </c>
    </row>
    <row r="80" spans="1:8" ht="15" customHeight="1" x14ac:dyDescent="0.25">
      <c r="A80" s="1" t="s">
        <v>24</v>
      </c>
      <c r="B80" s="2">
        <v>45034</v>
      </c>
      <c r="C80" s="1" t="s">
        <v>42</v>
      </c>
      <c r="D80" s="1" t="s">
        <v>45</v>
      </c>
      <c r="E80" s="1" t="s">
        <v>41</v>
      </c>
      <c r="F80" s="1">
        <v>100</v>
      </c>
      <c r="G80" s="1">
        <v>2</v>
      </c>
      <c r="H80" s="1">
        <f>Таблица3[[#This Row],[Цена]]*Таблица3[[#This Row],[Количество, шт.]]</f>
        <v>200</v>
      </c>
    </row>
    <row r="81" spans="1:8" ht="15" customHeight="1" x14ac:dyDescent="0.25">
      <c r="A81" s="1" t="s">
        <v>31</v>
      </c>
      <c r="B81" s="2">
        <v>45035</v>
      </c>
      <c r="C81" s="1" t="s">
        <v>44</v>
      </c>
      <c r="D81" s="1" t="s">
        <v>36</v>
      </c>
      <c r="E81" s="1" t="s">
        <v>37</v>
      </c>
      <c r="F81" s="1">
        <v>10</v>
      </c>
      <c r="G81" s="1">
        <v>1</v>
      </c>
      <c r="H81" s="1">
        <f>Таблица3[[#This Row],[Цена]]*Таблица3[[#This Row],[Количество, шт.]]</f>
        <v>10</v>
      </c>
    </row>
    <row r="82" spans="1:8" ht="15" customHeight="1" x14ac:dyDescent="0.25">
      <c r="A82" s="1" t="s">
        <v>35</v>
      </c>
      <c r="B82" s="2">
        <v>45037</v>
      </c>
      <c r="C82" s="1" t="s">
        <v>32</v>
      </c>
      <c r="D82" s="1" t="s">
        <v>50</v>
      </c>
      <c r="E82" s="1" t="s">
        <v>37</v>
      </c>
      <c r="F82" s="1">
        <v>1</v>
      </c>
      <c r="G82" s="1">
        <v>5</v>
      </c>
      <c r="H82" s="1">
        <f>Таблица3[[#This Row],[Цена]]*Таблица3[[#This Row],[Количество, шт.]]</f>
        <v>5</v>
      </c>
    </row>
    <row r="83" spans="1:8" x14ac:dyDescent="0.25">
      <c r="A83" s="1" t="s">
        <v>20</v>
      </c>
      <c r="B83" s="2">
        <v>45041</v>
      </c>
      <c r="C83" s="1" t="s">
        <v>28</v>
      </c>
      <c r="D83" s="1" t="s">
        <v>49</v>
      </c>
      <c r="E83" s="1" t="s">
        <v>41</v>
      </c>
      <c r="F83" s="1">
        <v>500</v>
      </c>
      <c r="G83" s="1">
        <v>3</v>
      </c>
      <c r="H83" s="1">
        <f>Таблица3[[#This Row],[Цена]]*Таблица3[[#This Row],[Количество, шт.]]</f>
        <v>1500</v>
      </c>
    </row>
    <row r="84" spans="1:8" ht="15" customHeight="1" x14ac:dyDescent="0.25">
      <c r="A84" s="1" t="s">
        <v>27</v>
      </c>
      <c r="B84" s="2">
        <v>45043</v>
      </c>
      <c r="C84" s="1" t="s">
        <v>28</v>
      </c>
      <c r="D84" s="1" t="s">
        <v>40</v>
      </c>
      <c r="E84" s="1" t="s">
        <v>41</v>
      </c>
      <c r="F84" s="1">
        <v>50</v>
      </c>
      <c r="G84" s="1">
        <v>3</v>
      </c>
      <c r="H84" s="1">
        <f>Таблица3[[#This Row],[Цена]]*Таблица3[[#This Row],[Количество, шт.]]</f>
        <v>150</v>
      </c>
    </row>
    <row r="85" spans="1:8" ht="15" customHeight="1" x14ac:dyDescent="0.25">
      <c r="A85" s="1" t="s">
        <v>31</v>
      </c>
      <c r="B85" s="2">
        <v>45043</v>
      </c>
      <c r="C85" s="1" t="s">
        <v>28</v>
      </c>
      <c r="D85" s="1" t="s">
        <v>40</v>
      </c>
      <c r="E85" s="1" t="s">
        <v>41</v>
      </c>
      <c r="F85" s="1">
        <v>50</v>
      </c>
      <c r="G85" s="1">
        <v>2</v>
      </c>
      <c r="H85" s="1">
        <f>Таблица3[[#This Row],[Цена]]*Таблица3[[#This Row],[Количество, шт.]]</f>
        <v>100</v>
      </c>
    </row>
    <row r="86" spans="1:8" x14ac:dyDescent="0.25">
      <c r="A86" s="1" t="s">
        <v>27</v>
      </c>
      <c r="B86" s="2">
        <v>45044</v>
      </c>
      <c r="C86" s="1" t="s">
        <v>21</v>
      </c>
      <c r="D86" s="1" t="s">
        <v>48</v>
      </c>
      <c r="E86" s="1" t="s">
        <v>37</v>
      </c>
      <c r="F86" s="1">
        <v>3</v>
      </c>
      <c r="G86" s="1">
        <v>2</v>
      </c>
      <c r="H86" s="1">
        <f>Таблица3[[#This Row],[Цена]]*Таблица3[[#This Row],[Количество, шт.]]</f>
        <v>6</v>
      </c>
    </row>
    <row r="87" spans="1:8" ht="15" customHeight="1" x14ac:dyDescent="0.25">
      <c r="A87" s="1" t="s">
        <v>31</v>
      </c>
      <c r="B87" s="2">
        <v>45045</v>
      </c>
      <c r="C87" s="1" t="s">
        <v>21</v>
      </c>
      <c r="D87" s="1" t="s">
        <v>38</v>
      </c>
      <c r="E87" s="1" t="s">
        <v>30</v>
      </c>
      <c r="F87" s="1">
        <v>5</v>
      </c>
      <c r="G87" s="1">
        <v>9</v>
      </c>
      <c r="H87" s="1">
        <f>Таблица3[[#This Row],[Цена]]*Таблица3[[#This Row],[Количество, шт.]]</f>
        <v>45</v>
      </c>
    </row>
    <row r="88" spans="1:8" x14ac:dyDescent="0.25">
      <c r="A88" s="1" t="s">
        <v>20</v>
      </c>
      <c r="B88" s="2">
        <v>45048</v>
      </c>
      <c r="C88" s="1" t="s">
        <v>32</v>
      </c>
      <c r="D88" s="1" t="s">
        <v>36</v>
      </c>
      <c r="E88" s="1" t="s">
        <v>37</v>
      </c>
      <c r="F88" s="1">
        <v>10</v>
      </c>
      <c r="G88" s="1">
        <v>2</v>
      </c>
      <c r="H88" s="1">
        <f>Таблица3[[#This Row],[Цена]]*Таблица3[[#This Row],[Количество, шт.]]</f>
        <v>20</v>
      </c>
    </row>
    <row r="89" spans="1:8" ht="15" customHeight="1" x14ac:dyDescent="0.25">
      <c r="A89" s="1" t="s">
        <v>35</v>
      </c>
      <c r="B89" s="2">
        <v>45049</v>
      </c>
      <c r="C89" s="1" t="s">
        <v>42</v>
      </c>
      <c r="D89" s="1" t="s">
        <v>53</v>
      </c>
      <c r="E89" s="1" t="s">
        <v>30</v>
      </c>
      <c r="F89" s="1">
        <v>5</v>
      </c>
      <c r="G89" s="1">
        <v>2</v>
      </c>
      <c r="H89" s="1">
        <f>Таблица3[[#This Row],[Цена]]*Таблица3[[#This Row],[Количество, шт.]]</f>
        <v>10</v>
      </c>
    </row>
    <row r="90" spans="1:8" ht="15" customHeight="1" x14ac:dyDescent="0.25">
      <c r="A90" s="1" t="s">
        <v>24</v>
      </c>
      <c r="B90" s="2">
        <v>45051</v>
      </c>
      <c r="C90" s="1" t="s">
        <v>32</v>
      </c>
      <c r="D90" s="1" t="s">
        <v>25</v>
      </c>
      <c r="E90" s="1" t="s">
        <v>26</v>
      </c>
      <c r="F90" s="1">
        <v>8</v>
      </c>
      <c r="G90" s="1">
        <v>6</v>
      </c>
      <c r="H90" s="1">
        <f>Таблица3[[#This Row],[Цена]]*Таблица3[[#This Row],[Количество, шт.]]</f>
        <v>48</v>
      </c>
    </row>
    <row r="91" spans="1:8" ht="15" customHeight="1" x14ac:dyDescent="0.25">
      <c r="A91" s="1" t="s">
        <v>31</v>
      </c>
      <c r="B91" s="2">
        <v>45056</v>
      </c>
      <c r="C91" s="1" t="s">
        <v>28</v>
      </c>
      <c r="D91" s="1" t="s">
        <v>46</v>
      </c>
      <c r="E91" s="1" t="s">
        <v>26</v>
      </c>
      <c r="F91" s="1">
        <v>8</v>
      </c>
      <c r="G91" s="1">
        <v>10</v>
      </c>
      <c r="H91" s="1">
        <f>Таблица3[[#This Row],[Цена]]*Таблица3[[#This Row],[Количество, шт.]]</f>
        <v>80</v>
      </c>
    </row>
    <row r="92" spans="1:8" x14ac:dyDescent="0.25">
      <c r="A92" s="1" t="s">
        <v>24</v>
      </c>
      <c r="B92" s="2">
        <v>45056</v>
      </c>
      <c r="C92" s="1" t="s">
        <v>42</v>
      </c>
      <c r="D92" s="1" t="s">
        <v>36</v>
      </c>
      <c r="E92" s="1" t="s">
        <v>37</v>
      </c>
      <c r="F92" s="1">
        <v>10</v>
      </c>
      <c r="G92" s="1">
        <v>8</v>
      </c>
      <c r="H92" s="1">
        <f>Таблица3[[#This Row],[Цена]]*Таблица3[[#This Row],[Количество, шт.]]</f>
        <v>80</v>
      </c>
    </row>
    <row r="93" spans="1:8" ht="15" customHeight="1" x14ac:dyDescent="0.25">
      <c r="A93" s="1" t="s">
        <v>20</v>
      </c>
      <c r="B93" s="2">
        <v>45057</v>
      </c>
      <c r="C93" s="1" t="s">
        <v>21</v>
      </c>
      <c r="D93" s="1" t="s">
        <v>46</v>
      </c>
      <c r="E93" s="1" t="s">
        <v>26</v>
      </c>
      <c r="F93" s="1">
        <v>8</v>
      </c>
      <c r="G93" s="1">
        <v>7</v>
      </c>
      <c r="H93" s="1">
        <f>Таблица3[[#This Row],[Цена]]*Таблица3[[#This Row],[Количество, шт.]]</f>
        <v>56</v>
      </c>
    </row>
    <row r="94" spans="1:8" ht="15" customHeight="1" x14ac:dyDescent="0.25">
      <c r="A94" s="1" t="s">
        <v>24</v>
      </c>
      <c r="B94" s="2">
        <v>45058</v>
      </c>
      <c r="C94" s="1" t="s">
        <v>32</v>
      </c>
      <c r="D94" s="1" t="s">
        <v>25</v>
      </c>
      <c r="E94" s="1" t="s">
        <v>26</v>
      </c>
      <c r="F94" s="1">
        <v>8</v>
      </c>
      <c r="G94" s="1">
        <v>2</v>
      </c>
      <c r="H94" s="1">
        <f>Таблица3[[#This Row],[Цена]]*Таблица3[[#This Row],[Количество, шт.]]</f>
        <v>16</v>
      </c>
    </row>
    <row r="95" spans="1:8" ht="15" customHeight="1" x14ac:dyDescent="0.25">
      <c r="A95" s="1" t="s">
        <v>27</v>
      </c>
      <c r="B95" s="2">
        <v>45058</v>
      </c>
      <c r="C95" s="1" t="s">
        <v>21</v>
      </c>
      <c r="D95" s="1" t="s">
        <v>45</v>
      </c>
      <c r="E95" s="1" t="s">
        <v>41</v>
      </c>
      <c r="F95" s="1">
        <v>100</v>
      </c>
      <c r="G95" s="1">
        <v>2</v>
      </c>
      <c r="H95" s="1">
        <f>Таблица3[[#This Row],[Цена]]*Таблица3[[#This Row],[Количество, шт.]]</f>
        <v>200</v>
      </c>
    </row>
    <row r="96" spans="1:8" x14ac:dyDescent="0.25">
      <c r="A96" s="1" t="s">
        <v>31</v>
      </c>
      <c r="B96" s="2">
        <v>45063</v>
      </c>
      <c r="C96" s="1" t="s">
        <v>42</v>
      </c>
      <c r="D96" s="1" t="s">
        <v>51</v>
      </c>
      <c r="E96" s="1" t="s">
        <v>26</v>
      </c>
      <c r="F96" s="1">
        <v>15</v>
      </c>
      <c r="G96" s="1">
        <v>7</v>
      </c>
      <c r="H96" s="1">
        <f>Таблица3[[#This Row],[Цена]]*Таблица3[[#This Row],[Количество, шт.]]</f>
        <v>105</v>
      </c>
    </row>
    <row r="97" spans="1:8" x14ac:dyDescent="0.25">
      <c r="A97" s="1" t="s">
        <v>33</v>
      </c>
      <c r="B97" s="2">
        <v>45064</v>
      </c>
      <c r="C97" s="1" t="s">
        <v>32</v>
      </c>
      <c r="D97" s="1" t="s">
        <v>47</v>
      </c>
      <c r="E97" s="1" t="s">
        <v>41</v>
      </c>
      <c r="F97" s="1">
        <v>250</v>
      </c>
      <c r="G97" s="1">
        <v>1</v>
      </c>
      <c r="H97" s="1">
        <f>Таблица3[[#This Row],[Цена]]*Таблица3[[#This Row],[Количество, шт.]]</f>
        <v>250</v>
      </c>
    </row>
    <row r="98" spans="1:8" ht="15" customHeight="1" x14ac:dyDescent="0.25">
      <c r="A98" s="1" t="s">
        <v>35</v>
      </c>
      <c r="B98" s="2">
        <v>45066</v>
      </c>
      <c r="C98" s="1" t="s">
        <v>32</v>
      </c>
      <c r="D98" s="1" t="s">
        <v>36</v>
      </c>
      <c r="E98" s="1" t="s">
        <v>37</v>
      </c>
      <c r="F98" s="1">
        <v>10</v>
      </c>
      <c r="G98" s="1">
        <v>2</v>
      </c>
      <c r="H98" s="1">
        <f>Таблица3[[#This Row],[Цена]]*Таблица3[[#This Row],[Количество, шт.]]</f>
        <v>20</v>
      </c>
    </row>
    <row r="99" spans="1:8" ht="15" customHeight="1" x14ac:dyDescent="0.25">
      <c r="A99" s="1" t="s">
        <v>27</v>
      </c>
      <c r="B99" s="2">
        <v>45066</v>
      </c>
      <c r="C99" s="1" t="s">
        <v>42</v>
      </c>
      <c r="D99" s="1" t="s">
        <v>49</v>
      </c>
      <c r="E99" s="1" t="s">
        <v>41</v>
      </c>
      <c r="F99" s="1">
        <v>500</v>
      </c>
      <c r="G99" s="1">
        <v>3</v>
      </c>
      <c r="H99" s="1">
        <f>Таблица3[[#This Row],[Цена]]*Таблица3[[#This Row],[Количество, шт.]]</f>
        <v>1500</v>
      </c>
    </row>
    <row r="100" spans="1:8" ht="15" customHeight="1" x14ac:dyDescent="0.25">
      <c r="A100" s="1" t="s">
        <v>27</v>
      </c>
      <c r="B100" s="2">
        <v>45070</v>
      </c>
      <c r="C100" s="1" t="s">
        <v>21</v>
      </c>
      <c r="D100" s="1" t="s">
        <v>47</v>
      </c>
      <c r="E100" s="1" t="s">
        <v>41</v>
      </c>
      <c r="F100" s="1">
        <v>250</v>
      </c>
      <c r="G100" s="1">
        <v>1</v>
      </c>
      <c r="H100" s="1">
        <f>Таблица3[[#This Row],[Цена]]*Таблица3[[#This Row],[Количество, шт.]]</f>
        <v>250</v>
      </c>
    </row>
    <row r="101" spans="1:8" x14ac:dyDescent="0.25">
      <c r="A101" s="1" t="s">
        <v>35</v>
      </c>
      <c r="B101" s="2">
        <v>45072</v>
      </c>
      <c r="C101" s="1" t="s">
        <v>21</v>
      </c>
      <c r="D101" s="1" t="s">
        <v>51</v>
      </c>
      <c r="E101" s="1" t="s">
        <v>26</v>
      </c>
      <c r="F101" s="1">
        <v>15</v>
      </c>
      <c r="G101" s="1">
        <v>3</v>
      </c>
      <c r="H101" s="1">
        <f>Таблица3[[#This Row],[Цена]]*Таблица3[[#This Row],[Количество, шт.]]</f>
        <v>45</v>
      </c>
    </row>
    <row r="102" spans="1:8" x14ac:dyDescent="0.25">
      <c r="A102" s="1" t="s">
        <v>24</v>
      </c>
      <c r="B102" s="2">
        <v>45072</v>
      </c>
      <c r="C102" s="1" t="s">
        <v>21</v>
      </c>
      <c r="D102" s="1" t="s">
        <v>49</v>
      </c>
      <c r="E102" s="1" t="s">
        <v>41</v>
      </c>
      <c r="F102" s="1">
        <v>500</v>
      </c>
      <c r="G102" s="1">
        <v>2</v>
      </c>
      <c r="H102" s="1">
        <f>Таблица3[[#This Row],[Цена]]*Таблица3[[#This Row],[Количество, шт.]]</f>
        <v>1000</v>
      </c>
    </row>
    <row r="103" spans="1:8" ht="15" customHeight="1" x14ac:dyDescent="0.25">
      <c r="A103" s="1" t="s">
        <v>31</v>
      </c>
      <c r="B103" s="2">
        <v>45072</v>
      </c>
      <c r="C103" s="1" t="s">
        <v>21</v>
      </c>
      <c r="D103" s="1" t="s">
        <v>40</v>
      </c>
      <c r="E103" s="1" t="s">
        <v>41</v>
      </c>
      <c r="F103" s="1">
        <v>50</v>
      </c>
      <c r="G103" s="1">
        <v>2</v>
      </c>
      <c r="H103" s="1">
        <f>Таблица3[[#This Row],[Цена]]*Таблица3[[#This Row],[Количество, шт.]]</f>
        <v>100</v>
      </c>
    </row>
    <row r="104" spans="1:8" x14ac:dyDescent="0.25">
      <c r="A104" s="1" t="s">
        <v>35</v>
      </c>
      <c r="B104" s="2">
        <v>45073</v>
      </c>
      <c r="C104" s="1" t="s">
        <v>28</v>
      </c>
      <c r="D104" s="1" t="s">
        <v>52</v>
      </c>
      <c r="E104" s="1" t="s">
        <v>23</v>
      </c>
      <c r="F104" s="1">
        <v>25</v>
      </c>
      <c r="G104" s="1">
        <v>9</v>
      </c>
      <c r="H104" s="1">
        <f>Таблица3[[#This Row],[Цена]]*Таблица3[[#This Row],[Количество, шт.]]</f>
        <v>225</v>
      </c>
    </row>
    <row r="105" spans="1:8" ht="15" customHeight="1" x14ac:dyDescent="0.25">
      <c r="A105" s="1" t="s">
        <v>27</v>
      </c>
      <c r="B105" s="2">
        <v>45076</v>
      </c>
      <c r="C105" s="1" t="s">
        <v>44</v>
      </c>
      <c r="D105" s="1" t="s">
        <v>34</v>
      </c>
      <c r="E105" s="1" t="s">
        <v>30</v>
      </c>
      <c r="F105" s="1">
        <v>4</v>
      </c>
      <c r="G105" s="1">
        <v>2</v>
      </c>
      <c r="H105" s="1">
        <f>Таблица3[[#This Row],[Цена]]*Таблица3[[#This Row],[Количество, шт.]]</f>
        <v>8</v>
      </c>
    </row>
    <row r="106" spans="1:8" x14ac:dyDescent="0.25">
      <c r="A106" s="1" t="s">
        <v>27</v>
      </c>
      <c r="B106" s="2">
        <v>45076</v>
      </c>
      <c r="C106" s="1" t="s">
        <v>44</v>
      </c>
      <c r="D106" s="1" t="s">
        <v>47</v>
      </c>
      <c r="E106" s="1" t="s">
        <v>41</v>
      </c>
      <c r="F106" s="1">
        <v>250</v>
      </c>
      <c r="G106" s="1">
        <v>1</v>
      </c>
      <c r="H106" s="1">
        <f>Таблица3[[#This Row],[Цена]]*Таблица3[[#This Row],[Количество, шт.]]</f>
        <v>250</v>
      </c>
    </row>
    <row r="107" spans="1:8" ht="15" customHeight="1" x14ac:dyDescent="0.25">
      <c r="A107" s="1" t="s">
        <v>31</v>
      </c>
      <c r="B107" s="2">
        <v>45077</v>
      </c>
      <c r="C107" s="1" t="s">
        <v>21</v>
      </c>
      <c r="D107" s="1" t="s">
        <v>48</v>
      </c>
      <c r="E107" s="1" t="s">
        <v>37</v>
      </c>
      <c r="F107" s="1">
        <v>3</v>
      </c>
      <c r="G107" s="1">
        <v>5</v>
      </c>
      <c r="H107" s="1">
        <f>Таблица3[[#This Row],[Цена]]*Таблица3[[#This Row],[Количество, шт.]]</f>
        <v>15</v>
      </c>
    </row>
    <row r="108" spans="1:8" ht="15" customHeight="1" x14ac:dyDescent="0.25">
      <c r="A108" s="1" t="s">
        <v>27</v>
      </c>
      <c r="B108" s="2">
        <v>45077</v>
      </c>
      <c r="C108" s="1" t="s">
        <v>28</v>
      </c>
      <c r="D108" s="1" t="s">
        <v>43</v>
      </c>
      <c r="E108" s="1" t="s">
        <v>23</v>
      </c>
      <c r="F108" s="1">
        <v>20</v>
      </c>
      <c r="G108" s="1">
        <v>2</v>
      </c>
      <c r="H108" s="1">
        <f>Таблица3[[#This Row],[Цена]]*Таблица3[[#This Row],[Количество, шт.]]</f>
        <v>40</v>
      </c>
    </row>
    <row r="109" spans="1:8" x14ac:dyDescent="0.25">
      <c r="A109" s="1" t="s">
        <v>31</v>
      </c>
      <c r="B109" s="2">
        <v>45078</v>
      </c>
      <c r="C109" s="1" t="s">
        <v>32</v>
      </c>
      <c r="D109" s="1" t="s">
        <v>46</v>
      </c>
      <c r="E109" s="1" t="s">
        <v>26</v>
      </c>
      <c r="F109" s="1">
        <v>8</v>
      </c>
      <c r="G109" s="1">
        <v>2</v>
      </c>
      <c r="H109" s="1">
        <f>Таблица3[[#This Row],[Цена]]*Таблица3[[#This Row],[Количество, шт.]]</f>
        <v>16</v>
      </c>
    </row>
    <row r="110" spans="1:8" ht="15" customHeight="1" x14ac:dyDescent="0.25">
      <c r="A110" s="1" t="s">
        <v>20</v>
      </c>
      <c r="B110" s="2">
        <v>45080</v>
      </c>
      <c r="C110" s="1" t="s">
        <v>32</v>
      </c>
      <c r="D110" s="1" t="s">
        <v>36</v>
      </c>
      <c r="E110" s="1" t="s">
        <v>37</v>
      </c>
      <c r="F110" s="1">
        <v>10</v>
      </c>
      <c r="G110" s="1">
        <v>9</v>
      </c>
      <c r="H110" s="1">
        <f>Таблица3[[#This Row],[Цена]]*Таблица3[[#This Row],[Количество, шт.]]</f>
        <v>90</v>
      </c>
    </row>
    <row r="111" spans="1:8" ht="15" customHeight="1" x14ac:dyDescent="0.25">
      <c r="A111" s="1" t="s">
        <v>35</v>
      </c>
      <c r="B111" s="2">
        <v>45083</v>
      </c>
      <c r="C111" s="1" t="s">
        <v>21</v>
      </c>
      <c r="D111" s="1" t="s">
        <v>50</v>
      </c>
      <c r="E111" s="1" t="s">
        <v>37</v>
      </c>
      <c r="F111" s="1">
        <v>1</v>
      </c>
      <c r="G111" s="1">
        <v>2</v>
      </c>
      <c r="H111" s="1">
        <f>Таблица3[[#This Row],[Цена]]*Таблица3[[#This Row],[Количество, шт.]]</f>
        <v>2</v>
      </c>
    </row>
    <row r="112" spans="1:8" ht="15" customHeight="1" x14ac:dyDescent="0.25">
      <c r="A112" s="1" t="s">
        <v>24</v>
      </c>
      <c r="B112" s="2">
        <v>45085</v>
      </c>
      <c r="C112" s="1" t="s">
        <v>44</v>
      </c>
      <c r="D112" s="1" t="s">
        <v>48</v>
      </c>
      <c r="E112" s="1" t="s">
        <v>37</v>
      </c>
      <c r="F112" s="1">
        <v>3</v>
      </c>
      <c r="G112" s="1">
        <v>10</v>
      </c>
      <c r="H112" s="1">
        <f>Таблица3[[#This Row],[Цена]]*Таблица3[[#This Row],[Количество, шт.]]</f>
        <v>30</v>
      </c>
    </row>
    <row r="113" spans="1:8" x14ac:dyDescent="0.25">
      <c r="A113" s="1" t="s">
        <v>31</v>
      </c>
      <c r="B113" s="2">
        <v>45087</v>
      </c>
      <c r="C113" s="1" t="s">
        <v>28</v>
      </c>
      <c r="D113" s="1" t="s">
        <v>25</v>
      </c>
      <c r="E113" s="1" t="s">
        <v>26</v>
      </c>
      <c r="F113" s="1">
        <v>8</v>
      </c>
      <c r="G113" s="1">
        <v>3</v>
      </c>
      <c r="H113" s="1">
        <f>Таблица3[[#This Row],[Цена]]*Таблица3[[#This Row],[Количество, шт.]]</f>
        <v>24</v>
      </c>
    </row>
    <row r="114" spans="1:8" x14ac:dyDescent="0.25">
      <c r="A114" s="1" t="s">
        <v>24</v>
      </c>
      <c r="B114" s="2">
        <v>45087</v>
      </c>
      <c r="C114" s="1" t="s">
        <v>21</v>
      </c>
      <c r="D114" s="1" t="s">
        <v>40</v>
      </c>
      <c r="E114" s="1" t="s">
        <v>41</v>
      </c>
      <c r="F114" s="1">
        <v>50</v>
      </c>
      <c r="G114" s="1">
        <v>3</v>
      </c>
      <c r="H114" s="1">
        <f>Таблица3[[#This Row],[Цена]]*Таблица3[[#This Row],[Количество, шт.]]</f>
        <v>150</v>
      </c>
    </row>
    <row r="115" spans="1:8" ht="15" customHeight="1" x14ac:dyDescent="0.25">
      <c r="A115" s="1" t="s">
        <v>20</v>
      </c>
      <c r="B115" s="2">
        <v>45087</v>
      </c>
      <c r="C115" s="1" t="s">
        <v>21</v>
      </c>
      <c r="D115" s="1" t="s">
        <v>45</v>
      </c>
      <c r="E115" s="1" t="s">
        <v>41</v>
      </c>
      <c r="F115" s="1">
        <v>100</v>
      </c>
      <c r="G115" s="1">
        <v>2</v>
      </c>
      <c r="H115" s="1">
        <f>Таблица3[[#This Row],[Цена]]*Таблица3[[#This Row],[Количество, шт.]]</f>
        <v>200</v>
      </c>
    </row>
    <row r="116" spans="1:8" ht="15" customHeight="1" x14ac:dyDescent="0.25">
      <c r="A116" s="1" t="s">
        <v>27</v>
      </c>
      <c r="B116" s="2">
        <v>45090</v>
      </c>
      <c r="C116" s="1" t="s">
        <v>28</v>
      </c>
      <c r="D116" s="1" t="s">
        <v>36</v>
      </c>
      <c r="E116" s="1" t="s">
        <v>37</v>
      </c>
      <c r="F116" s="1">
        <v>10</v>
      </c>
      <c r="G116" s="1">
        <v>7</v>
      </c>
      <c r="H116" s="1">
        <f>Таблица3[[#This Row],[Цена]]*Таблица3[[#This Row],[Количество, шт.]]</f>
        <v>70</v>
      </c>
    </row>
    <row r="117" spans="1:8" ht="15" customHeight="1" x14ac:dyDescent="0.25">
      <c r="A117" s="1" t="s">
        <v>31</v>
      </c>
      <c r="B117" s="2">
        <v>45092</v>
      </c>
      <c r="C117" s="1" t="s">
        <v>21</v>
      </c>
      <c r="D117" s="1" t="s">
        <v>39</v>
      </c>
      <c r="E117" s="1" t="s">
        <v>37</v>
      </c>
      <c r="F117" s="1">
        <v>4</v>
      </c>
      <c r="G117" s="1">
        <v>8</v>
      </c>
      <c r="H117" s="1">
        <f>Таблица3[[#This Row],[Цена]]*Таблица3[[#This Row],[Количество, шт.]]</f>
        <v>32</v>
      </c>
    </row>
    <row r="118" spans="1:8" ht="15" customHeight="1" x14ac:dyDescent="0.25">
      <c r="A118" s="1" t="s">
        <v>20</v>
      </c>
      <c r="B118" s="2">
        <v>45093</v>
      </c>
      <c r="C118" s="1" t="s">
        <v>44</v>
      </c>
      <c r="D118" s="1" t="s">
        <v>49</v>
      </c>
      <c r="E118" s="1" t="s">
        <v>41</v>
      </c>
      <c r="F118" s="1">
        <v>500</v>
      </c>
      <c r="G118" s="1">
        <v>3</v>
      </c>
      <c r="H118" s="1">
        <f>Таблица3[[#This Row],[Цена]]*Таблица3[[#This Row],[Количество, шт.]]</f>
        <v>1500</v>
      </c>
    </row>
    <row r="119" spans="1:8" ht="15" customHeight="1" x14ac:dyDescent="0.25">
      <c r="A119" s="1" t="s">
        <v>24</v>
      </c>
      <c r="B119" s="2">
        <v>45094</v>
      </c>
      <c r="C119" s="1" t="s">
        <v>21</v>
      </c>
      <c r="D119" s="1" t="s">
        <v>39</v>
      </c>
      <c r="E119" s="1" t="s">
        <v>37</v>
      </c>
      <c r="F119" s="1">
        <v>4</v>
      </c>
      <c r="G119" s="1">
        <v>4</v>
      </c>
      <c r="H119" s="1">
        <f>Таблица3[[#This Row],[Цена]]*Таблица3[[#This Row],[Количество, шт.]]</f>
        <v>16</v>
      </c>
    </row>
    <row r="120" spans="1:8" x14ac:dyDescent="0.25">
      <c r="A120" s="1" t="s">
        <v>27</v>
      </c>
      <c r="B120" s="2">
        <v>45094</v>
      </c>
      <c r="C120" s="1" t="s">
        <v>44</v>
      </c>
      <c r="D120" s="1" t="s">
        <v>39</v>
      </c>
      <c r="E120" s="1" t="s">
        <v>37</v>
      </c>
      <c r="F120" s="1">
        <v>4</v>
      </c>
      <c r="G120" s="1">
        <v>7</v>
      </c>
      <c r="H120" s="1">
        <f>Таблица3[[#This Row],[Цена]]*Таблица3[[#This Row],[Количество, шт.]]</f>
        <v>28</v>
      </c>
    </row>
    <row r="121" spans="1:8" ht="15" customHeight="1" x14ac:dyDescent="0.25">
      <c r="A121" s="1" t="s">
        <v>31</v>
      </c>
      <c r="B121" s="2">
        <v>45097</v>
      </c>
      <c r="C121" s="1" t="s">
        <v>21</v>
      </c>
      <c r="D121" s="1" t="s">
        <v>53</v>
      </c>
      <c r="E121" s="1" t="s">
        <v>30</v>
      </c>
      <c r="F121" s="1">
        <v>5</v>
      </c>
      <c r="G121" s="1">
        <v>3</v>
      </c>
      <c r="H121" s="1">
        <f>Таблица3[[#This Row],[Цена]]*Таблица3[[#This Row],[Количество, шт.]]</f>
        <v>15</v>
      </c>
    </row>
    <row r="122" spans="1:8" ht="15" customHeight="1" x14ac:dyDescent="0.25">
      <c r="A122" s="1" t="s">
        <v>33</v>
      </c>
      <c r="B122" s="2">
        <v>45097</v>
      </c>
      <c r="C122" s="1" t="s">
        <v>28</v>
      </c>
      <c r="D122" s="1" t="s">
        <v>51</v>
      </c>
      <c r="E122" s="1" t="s">
        <v>26</v>
      </c>
      <c r="F122" s="1">
        <v>15</v>
      </c>
      <c r="G122" s="1">
        <v>6</v>
      </c>
      <c r="H122" s="1">
        <f>Таблица3[[#This Row],[Цена]]*Таблица3[[#This Row],[Количество, шт.]]</f>
        <v>90</v>
      </c>
    </row>
    <row r="123" spans="1:8" ht="15" customHeight="1" x14ac:dyDescent="0.25">
      <c r="A123" s="1" t="s">
        <v>35</v>
      </c>
      <c r="B123" s="2">
        <v>45099</v>
      </c>
      <c r="C123" s="1" t="s">
        <v>21</v>
      </c>
      <c r="D123" s="1" t="s">
        <v>43</v>
      </c>
      <c r="E123" s="1" t="s">
        <v>23</v>
      </c>
      <c r="F123" s="1">
        <v>20</v>
      </c>
      <c r="G123" s="1">
        <v>8</v>
      </c>
      <c r="H123" s="1">
        <f>Таблица3[[#This Row],[Цена]]*Таблица3[[#This Row],[Количество, шт.]]</f>
        <v>160</v>
      </c>
    </row>
    <row r="124" spans="1:8" ht="15" customHeight="1" x14ac:dyDescent="0.25">
      <c r="A124" s="1" t="s">
        <v>31</v>
      </c>
      <c r="B124" s="2">
        <v>45099</v>
      </c>
      <c r="C124" s="1" t="s">
        <v>28</v>
      </c>
      <c r="D124" s="1" t="s">
        <v>22</v>
      </c>
      <c r="E124" s="1" t="s">
        <v>23</v>
      </c>
      <c r="F124" s="1">
        <v>20</v>
      </c>
      <c r="G124" s="1">
        <v>8</v>
      </c>
      <c r="H124" s="1">
        <f>Таблица3[[#This Row],[Цена]]*Таблица3[[#This Row],[Количество, шт.]]</f>
        <v>160</v>
      </c>
    </row>
    <row r="125" spans="1:8" ht="15" customHeight="1" x14ac:dyDescent="0.25">
      <c r="A125" s="1" t="s">
        <v>20</v>
      </c>
      <c r="B125" s="2">
        <v>45100</v>
      </c>
      <c r="C125" s="1" t="s">
        <v>28</v>
      </c>
      <c r="D125" s="1" t="s">
        <v>46</v>
      </c>
      <c r="E125" s="1" t="s">
        <v>26</v>
      </c>
      <c r="F125" s="1">
        <v>8</v>
      </c>
      <c r="G125" s="1">
        <v>8</v>
      </c>
      <c r="H125" s="1">
        <f>Таблица3[[#This Row],[Цена]]*Таблица3[[#This Row],[Количество, шт.]]</f>
        <v>64</v>
      </c>
    </row>
    <row r="126" spans="1:8" ht="15" customHeight="1" x14ac:dyDescent="0.25">
      <c r="A126" s="1" t="s">
        <v>35</v>
      </c>
      <c r="B126" s="2">
        <v>45104</v>
      </c>
      <c r="C126" s="1" t="s">
        <v>21</v>
      </c>
      <c r="D126" s="1" t="s">
        <v>49</v>
      </c>
      <c r="E126" s="1" t="s">
        <v>41</v>
      </c>
      <c r="F126" s="1">
        <v>500</v>
      </c>
      <c r="G126" s="1">
        <v>3</v>
      </c>
      <c r="H126" s="1">
        <f>Таблица3[[#This Row],[Цена]]*Таблица3[[#This Row],[Количество, шт.]]</f>
        <v>1500</v>
      </c>
    </row>
    <row r="127" spans="1:8" x14ac:dyDescent="0.25">
      <c r="A127" s="1" t="s">
        <v>24</v>
      </c>
      <c r="B127" s="2">
        <v>45105</v>
      </c>
      <c r="C127" s="1" t="s">
        <v>32</v>
      </c>
      <c r="D127" s="1" t="s">
        <v>38</v>
      </c>
      <c r="E127" s="1" t="s">
        <v>30</v>
      </c>
      <c r="F127" s="1">
        <v>5</v>
      </c>
      <c r="G127" s="1">
        <v>8</v>
      </c>
      <c r="H127" s="1">
        <f>Таблица3[[#This Row],[Цена]]*Таблица3[[#This Row],[Количество, шт.]]</f>
        <v>40</v>
      </c>
    </row>
    <row r="128" spans="1:8" ht="15" customHeight="1" x14ac:dyDescent="0.25">
      <c r="A128" s="1" t="s">
        <v>31</v>
      </c>
      <c r="B128" s="2">
        <v>45106</v>
      </c>
      <c r="C128" s="1" t="s">
        <v>42</v>
      </c>
      <c r="D128" s="1" t="s">
        <v>46</v>
      </c>
      <c r="E128" s="1" t="s">
        <v>26</v>
      </c>
      <c r="F128" s="1">
        <v>8</v>
      </c>
      <c r="G128" s="1">
        <v>6</v>
      </c>
      <c r="H128" s="1">
        <f>Таблица3[[#This Row],[Цена]]*Таблица3[[#This Row],[Количество, шт.]]</f>
        <v>48</v>
      </c>
    </row>
    <row r="129" spans="1:8" ht="15" customHeight="1" x14ac:dyDescent="0.25">
      <c r="A129" s="1" t="s">
        <v>27</v>
      </c>
      <c r="B129" s="2">
        <v>45107</v>
      </c>
      <c r="C129" s="1" t="s">
        <v>28</v>
      </c>
      <c r="D129" s="1" t="s">
        <v>43</v>
      </c>
      <c r="E129" s="1" t="s">
        <v>23</v>
      </c>
      <c r="F129" s="1">
        <v>20</v>
      </c>
      <c r="G129" s="1">
        <v>3</v>
      </c>
      <c r="H129" s="1">
        <f>Таблица3[[#This Row],[Цена]]*Таблица3[[#This Row],[Количество, шт.]]</f>
        <v>60</v>
      </c>
    </row>
    <row r="130" spans="1:8" ht="15" customHeight="1" x14ac:dyDescent="0.25">
      <c r="A130" s="1" t="s">
        <v>20</v>
      </c>
      <c r="B130" s="2">
        <v>45107</v>
      </c>
      <c r="C130" s="1" t="s">
        <v>32</v>
      </c>
      <c r="D130" s="1" t="s">
        <v>38</v>
      </c>
      <c r="E130" s="1" t="s">
        <v>30</v>
      </c>
      <c r="F130" s="1">
        <v>5</v>
      </c>
      <c r="G130" s="1">
        <v>3</v>
      </c>
      <c r="H130" s="1">
        <f>Таблица3[[#This Row],[Цена]]*Таблица3[[#This Row],[Количество, шт.]]</f>
        <v>15</v>
      </c>
    </row>
    <row r="131" spans="1:8" x14ac:dyDescent="0.25">
      <c r="A131" s="1" t="s">
        <v>27</v>
      </c>
      <c r="B131" s="2">
        <v>45107</v>
      </c>
      <c r="C131" s="1" t="s">
        <v>21</v>
      </c>
      <c r="D131" s="1" t="s">
        <v>52</v>
      </c>
      <c r="E131" s="1" t="s">
        <v>23</v>
      </c>
      <c r="F131" s="1">
        <v>25</v>
      </c>
      <c r="G131" s="1">
        <v>7</v>
      </c>
      <c r="H131" s="1">
        <f>Таблица3[[#This Row],[Цена]]*Таблица3[[#This Row],[Количество, шт.]]</f>
        <v>175</v>
      </c>
    </row>
    <row r="132" spans="1:8" ht="15" customHeight="1" x14ac:dyDescent="0.25">
      <c r="A132" s="1" t="s">
        <v>31</v>
      </c>
      <c r="B132" s="2">
        <v>45107</v>
      </c>
      <c r="C132" s="1" t="s">
        <v>42</v>
      </c>
      <c r="D132" s="1" t="s">
        <v>47</v>
      </c>
      <c r="E132" s="1" t="s">
        <v>41</v>
      </c>
      <c r="F132" s="1">
        <v>250</v>
      </c>
      <c r="G132" s="1">
        <v>1</v>
      </c>
      <c r="H132" s="1">
        <f>Таблица3[[#This Row],[Цена]]*Таблица3[[#This Row],[Количество, шт.]]</f>
        <v>250</v>
      </c>
    </row>
    <row r="133" spans="1:8" ht="15" customHeight="1" x14ac:dyDescent="0.25">
      <c r="A133" s="1" t="s">
        <v>27</v>
      </c>
      <c r="B133" s="2">
        <v>45108</v>
      </c>
      <c r="C133" s="1" t="s">
        <v>28</v>
      </c>
      <c r="D133" s="1" t="s">
        <v>40</v>
      </c>
      <c r="E133" s="1" t="s">
        <v>41</v>
      </c>
      <c r="F133" s="1">
        <v>50</v>
      </c>
      <c r="G133" s="1">
        <v>2</v>
      </c>
      <c r="H133" s="1">
        <f>Таблица3[[#This Row],[Цена]]*Таблица3[[#This Row],[Количество, шт.]]</f>
        <v>100</v>
      </c>
    </row>
    <row r="134" spans="1:8" ht="15" customHeight="1" x14ac:dyDescent="0.25">
      <c r="A134" s="1" t="s">
        <v>31</v>
      </c>
      <c r="B134" s="2">
        <v>45108</v>
      </c>
      <c r="C134" s="1" t="s">
        <v>32</v>
      </c>
      <c r="D134" s="1" t="s">
        <v>46</v>
      </c>
      <c r="E134" s="1" t="s">
        <v>26</v>
      </c>
      <c r="F134" s="1">
        <v>8</v>
      </c>
      <c r="G134" s="1">
        <v>9</v>
      </c>
      <c r="H134" s="1">
        <f>Таблица3[[#This Row],[Цена]]*Таблица3[[#This Row],[Количество, шт.]]</f>
        <v>72</v>
      </c>
    </row>
    <row r="135" spans="1:8" ht="15" customHeight="1" x14ac:dyDescent="0.25">
      <c r="A135" s="1" t="s">
        <v>20</v>
      </c>
      <c r="B135" s="2">
        <v>45112</v>
      </c>
      <c r="C135" s="1" t="s">
        <v>21</v>
      </c>
      <c r="D135" s="1" t="s">
        <v>36</v>
      </c>
      <c r="E135" s="1" t="s">
        <v>37</v>
      </c>
      <c r="F135" s="1">
        <v>10</v>
      </c>
      <c r="G135" s="1">
        <v>8</v>
      </c>
      <c r="H135" s="1">
        <f>Таблица3[[#This Row],[Цена]]*Таблица3[[#This Row],[Количество, шт.]]</f>
        <v>80</v>
      </c>
    </row>
    <row r="136" spans="1:8" x14ac:dyDescent="0.25">
      <c r="A136" s="1" t="s">
        <v>35</v>
      </c>
      <c r="B136" s="2">
        <v>45112</v>
      </c>
      <c r="C136" s="1" t="s">
        <v>32</v>
      </c>
      <c r="D136" s="1" t="s">
        <v>45</v>
      </c>
      <c r="E136" s="1" t="s">
        <v>41</v>
      </c>
      <c r="F136" s="1">
        <v>100</v>
      </c>
      <c r="G136" s="1">
        <v>1</v>
      </c>
      <c r="H136" s="1">
        <f>Таблица3[[#This Row],[Цена]]*Таблица3[[#This Row],[Количество, шт.]]</f>
        <v>100</v>
      </c>
    </row>
    <row r="137" spans="1:8" ht="15" customHeight="1" x14ac:dyDescent="0.25">
      <c r="A137" s="1" t="s">
        <v>24</v>
      </c>
      <c r="B137" s="2">
        <v>45113</v>
      </c>
      <c r="C137" s="1" t="s">
        <v>21</v>
      </c>
      <c r="D137" s="1" t="s">
        <v>52</v>
      </c>
      <c r="E137" s="1" t="s">
        <v>23</v>
      </c>
      <c r="F137" s="1">
        <v>25</v>
      </c>
      <c r="G137" s="1">
        <v>9</v>
      </c>
      <c r="H137" s="1">
        <f>Таблица3[[#This Row],[Цена]]*Таблица3[[#This Row],[Количество, шт.]]</f>
        <v>225</v>
      </c>
    </row>
    <row r="138" spans="1:8" ht="15" customHeight="1" x14ac:dyDescent="0.25">
      <c r="A138" s="1" t="s">
        <v>31</v>
      </c>
      <c r="B138" s="2">
        <v>45113</v>
      </c>
      <c r="C138" s="1" t="s">
        <v>42</v>
      </c>
      <c r="D138" s="1" t="s">
        <v>39</v>
      </c>
      <c r="E138" s="1" t="s">
        <v>37</v>
      </c>
      <c r="F138" s="1">
        <v>4</v>
      </c>
      <c r="G138" s="1">
        <v>3</v>
      </c>
      <c r="H138" s="1">
        <f>Таблица3[[#This Row],[Цена]]*Таблица3[[#This Row],[Количество, шт.]]</f>
        <v>12</v>
      </c>
    </row>
    <row r="139" spans="1:8" ht="15" customHeight="1" x14ac:dyDescent="0.25">
      <c r="A139" s="1" t="s">
        <v>24</v>
      </c>
      <c r="B139" s="2">
        <v>45115</v>
      </c>
      <c r="C139" s="1" t="s">
        <v>32</v>
      </c>
      <c r="D139" s="1" t="s">
        <v>52</v>
      </c>
      <c r="E139" s="1" t="s">
        <v>23</v>
      </c>
      <c r="F139" s="1">
        <v>25</v>
      </c>
      <c r="G139" s="1">
        <v>9</v>
      </c>
      <c r="H139" s="1">
        <f>Таблица3[[#This Row],[Цена]]*Таблица3[[#This Row],[Количество, шт.]]</f>
        <v>225</v>
      </c>
    </row>
    <row r="140" spans="1:8" x14ac:dyDescent="0.25">
      <c r="A140" s="1" t="s">
        <v>20</v>
      </c>
      <c r="B140" s="2">
        <v>45118</v>
      </c>
      <c r="C140" s="1" t="s">
        <v>21</v>
      </c>
      <c r="D140" s="1" t="s">
        <v>22</v>
      </c>
      <c r="E140" s="1" t="s">
        <v>23</v>
      </c>
      <c r="F140" s="1">
        <v>20</v>
      </c>
      <c r="G140" s="1">
        <v>6</v>
      </c>
      <c r="H140" s="1">
        <f>Таблица3[[#This Row],[Цена]]*Таблица3[[#This Row],[Количество, шт.]]</f>
        <v>120</v>
      </c>
    </row>
    <row r="141" spans="1:8" ht="15" customHeight="1" x14ac:dyDescent="0.25">
      <c r="A141" s="1" t="s">
        <v>24</v>
      </c>
      <c r="B141" s="2">
        <v>45120</v>
      </c>
      <c r="C141" s="1" t="s">
        <v>32</v>
      </c>
      <c r="D141" s="1" t="s">
        <v>47</v>
      </c>
      <c r="E141" s="1" t="s">
        <v>41</v>
      </c>
      <c r="F141" s="1">
        <v>250</v>
      </c>
      <c r="G141" s="1">
        <v>2</v>
      </c>
      <c r="H141" s="1">
        <f>Таблица3[[#This Row],[Цена]]*Таблица3[[#This Row],[Количество, шт.]]</f>
        <v>500</v>
      </c>
    </row>
    <row r="142" spans="1:8" ht="15" customHeight="1" x14ac:dyDescent="0.25">
      <c r="A142" s="1" t="s">
        <v>27</v>
      </c>
      <c r="B142" s="2">
        <v>45120</v>
      </c>
      <c r="C142" s="1" t="s">
        <v>21</v>
      </c>
      <c r="D142" s="1" t="s">
        <v>53</v>
      </c>
      <c r="E142" s="1" t="s">
        <v>30</v>
      </c>
      <c r="F142" s="1">
        <v>5</v>
      </c>
      <c r="G142" s="1">
        <v>9</v>
      </c>
      <c r="H142" s="1">
        <f>Таблица3[[#This Row],[Цена]]*Таблица3[[#This Row],[Количество, шт.]]</f>
        <v>45</v>
      </c>
    </row>
    <row r="143" spans="1:8" ht="15" customHeight="1" x14ac:dyDescent="0.25">
      <c r="A143" s="1" t="s">
        <v>31</v>
      </c>
      <c r="B143" s="2">
        <v>45122</v>
      </c>
      <c r="C143" s="1" t="s">
        <v>44</v>
      </c>
      <c r="D143" s="1" t="s">
        <v>52</v>
      </c>
      <c r="E143" s="1" t="s">
        <v>23</v>
      </c>
      <c r="F143" s="1">
        <v>25</v>
      </c>
      <c r="G143" s="1">
        <v>1</v>
      </c>
      <c r="H143" s="1">
        <f>Таблица3[[#This Row],[Цена]]*Таблица3[[#This Row],[Количество, шт.]]</f>
        <v>25</v>
      </c>
    </row>
    <row r="144" spans="1:8" ht="15" customHeight="1" x14ac:dyDescent="0.25">
      <c r="A144" s="1" t="s">
        <v>33</v>
      </c>
      <c r="B144" s="2">
        <v>45122</v>
      </c>
      <c r="C144" s="1" t="s">
        <v>32</v>
      </c>
      <c r="D144" s="1" t="s">
        <v>40</v>
      </c>
      <c r="E144" s="1" t="s">
        <v>41</v>
      </c>
      <c r="F144" s="1">
        <v>50</v>
      </c>
      <c r="G144" s="1">
        <v>3</v>
      </c>
      <c r="H144" s="1">
        <f>Таблица3[[#This Row],[Цена]]*Таблица3[[#This Row],[Количество, шт.]]</f>
        <v>150</v>
      </c>
    </row>
    <row r="145" spans="1:8" ht="15" customHeight="1" x14ac:dyDescent="0.25">
      <c r="A145" s="1" t="s">
        <v>35</v>
      </c>
      <c r="B145" s="2">
        <v>45126</v>
      </c>
      <c r="C145" s="1" t="s">
        <v>21</v>
      </c>
      <c r="D145" s="1" t="s">
        <v>29</v>
      </c>
      <c r="E145" s="1" t="s">
        <v>30</v>
      </c>
      <c r="F145" s="1">
        <v>3</v>
      </c>
      <c r="G145" s="1">
        <v>4</v>
      </c>
      <c r="H145" s="1">
        <f>Таблица3[[#This Row],[Цена]]*Таблица3[[#This Row],[Количество, шт.]]</f>
        <v>12</v>
      </c>
    </row>
    <row r="146" spans="1:8" ht="15" customHeight="1" x14ac:dyDescent="0.25">
      <c r="A146" s="1" t="s">
        <v>31</v>
      </c>
      <c r="B146" s="2">
        <v>45127</v>
      </c>
      <c r="C146" s="1" t="s">
        <v>44</v>
      </c>
      <c r="D146" s="1" t="s">
        <v>36</v>
      </c>
      <c r="E146" s="1" t="s">
        <v>37</v>
      </c>
      <c r="F146" s="1">
        <v>10</v>
      </c>
      <c r="G146" s="1">
        <v>4</v>
      </c>
      <c r="H146" s="1">
        <f>Таблица3[[#This Row],[Цена]]*Таблица3[[#This Row],[Количество, шт.]]</f>
        <v>40</v>
      </c>
    </row>
    <row r="147" spans="1:8" ht="15" customHeight="1" x14ac:dyDescent="0.25">
      <c r="A147" s="1" t="s">
        <v>20</v>
      </c>
      <c r="B147" s="2">
        <v>45128</v>
      </c>
      <c r="C147" s="1" t="s">
        <v>42</v>
      </c>
      <c r="D147" s="1" t="s">
        <v>47</v>
      </c>
      <c r="E147" s="1" t="s">
        <v>41</v>
      </c>
      <c r="F147" s="1">
        <v>250</v>
      </c>
      <c r="G147" s="1">
        <v>2</v>
      </c>
      <c r="H147" s="1">
        <f>Таблица3[[#This Row],[Цена]]*Таблица3[[#This Row],[Количество, шт.]]</f>
        <v>500</v>
      </c>
    </row>
    <row r="148" spans="1:8" ht="15" customHeight="1" x14ac:dyDescent="0.25">
      <c r="A148" s="1" t="s">
        <v>35</v>
      </c>
      <c r="B148" s="2">
        <v>45129</v>
      </c>
      <c r="C148" s="1" t="s">
        <v>21</v>
      </c>
      <c r="D148" s="1" t="s">
        <v>52</v>
      </c>
      <c r="E148" s="1" t="s">
        <v>23</v>
      </c>
      <c r="F148" s="1">
        <v>25</v>
      </c>
      <c r="G148" s="1">
        <v>7</v>
      </c>
      <c r="H148" s="1">
        <f>Таблица3[[#This Row],[Цена]]*Таблица3[[#This Row],[Количество, шт.]]</f>
        <v>175</v>
      </c>
    </row>
    <row r="149" spans="1:8" ht="15" customHeight="1" x14ac:dyDescent="0.25">
      <c r="A149" s="1" t="s">
        <v>24</v>
      </c>
      <c r="B149" s="2">
        <v>45132</v>
      </c>
      <c r="C149" s="1" t="s">
        <v>42</v>
      </c>
      <c r="D149" s="1" t="s">
        <v>45</v>
      </c>
      <c r="E149" s="1" t="s">
        <v>41</v>
      </c>
      <c r="F149" s="1">
        <v>100</v>
      </c>
      <c r="G149" s="1">
        <v>2</v>
      </c>
      <c r="H149" s="1">
        <f>Таблица3[[#This Row],[Цена]]*Таблица3[[#This Row],[Количество, шт.]]</f>
        <v>200</v>
      </c>
    </row>
    <row r="150" spans="1:8" ht="15" customHeight="1" x14ac:dyDescent="0.25">
      <c r="A150" s="1" t="s">
        <v>31</v>
      </c>
      <c r="B150" s="2">
        <v>45132</v>
      </c>
      <c r="C150" s="1" t="s">
        <v>44</v>
      </c>
      <c r="D150" s="1" t="s">
        <v>52</v>
      </c>
      <c r="E150" s="1" t="s">
        <v>23</v>
      </c>
      <c r="F150" s="1">
        <v>25</v>
      </c>
      <c r="G150" s="1">
        <v>7</v>
      </c>
      <c r="H150" s="1">
        <f>Таблица3[[#This Row],[Цена]]*Таблица3[[#This Row],[Количество, шт.]]</f>
        <v>175</v>
      </c>
    </row>
    <row r="151" spans="1:8" x14ac:dyDescent="0.25">
      <c r="A151" s="1" t="s">
        <v>35</v>
      </c>
      <c r="B151" s="2">
        <v>45132</v>
      </c>
      <c r="C151" s="1" t="s">
        <v>21</v>
      </c>
      <c r="D151" s="1" t="s">
        <v>53</v>
      </c>
      <c r="E151" s="1" t="s">
        <v>30</v>
      </c>
      <c r="F151" s="1">
        <v>5</v>
      </c>
      <c r="G151" s="1">
        <v>9</v>
      </c>
      <c r="H151" s="1">
        <f>Таблица3[[#This Row],[Цена]]*Таблица3[[#This Row],[Количество, шт.]]</f>
        <v>45</v>
      </c>
    </row>
    <row r="152" spans="1:8" ht="15" customHeight="1" x14ac:dyDescent="0.25">
      <c r="A152" s="1" t="s">
        <v>20</v>
      </c>
      <c r="B152" s="2">
        <v>45133</v>
      </c>
      <c r="C152" s="1" t="s">
        <v>32</v>
      </c>
      <c r="D152" s="1" t="s">
        <v>22</v>
      </c>
      <c r="E152" s="1" t="s">
        <v>23</v>
      </c>
      <c r="F152" s="1">
        <v>20</v>
      </c>
      <c r="G152" s="1">
        <v>10</v>
      </c>
      <c r="H152" s="1">
        <f>Таблица3[[#This Row],[Цена]]*Таблица3[[#This Row],[Количество, шт.]]</f>
        <v>200</v>
      </c>
    </row>
    <row r="153" spans="1:8" ht="15" customHeight="1" x14ac:dyDescent="0.25">
      <c r="A153" s="1" t="s">
        <v>27</v>
      </c>
      <c r="B153" s="2">
        <v>45133</v>
      </c>
      <c r="C153" s="1" t="s">
        <v>28</v>
      </c>
      <c r="D153" s="1" t="s">
        <v>38</v>
      </c>
      <c r="E153" s="1" t="s">
        <v>30</v>
      </c>
      <c r="F153" s="1">
        <v>5</v>
      </c>
      <c r="G153" s="1">
        <v>1</v>
      </c>
      <c r="H153" s="1">
        <f>Таблица3[[#This Row],[Цена]]*Таблица3[[#This Row],[Количество, шт.]]</f>
        <v>5</v>
      </c>
    </row>
    <row r="154" spans="1:8" ht="15" customHeight="1" x14ac:dyDescent="0.25">
      <c r="A154" s="1" t="s">
        <v>31</v>
      </c>
      <c r="B154" s="2">
        <v>45135</v>
      </c>
      <c r="C154" s="1" t="s">
        <v>21</v>
      </c>
      <c r="D154" s="1" t="s">
        <v>22</v>
      </c>
      <c r="E154" s="1" t="s">
        <v>23</v>
      </c>
      <c r="F154" s="1">
        <v>20</v>
      </c>
      <c r="G154" s="1">
        <v>1</v>
      </c>
      <c r="H154" s="1">
        <f>Таблица3[[#This Row],[Цена]]*Таблица3[[#This Row],[Количество, шт.]]</f>
        <v>20</v>
      </c>
    </row>
    <row r="155" spans="1:8" x14ac:dyDescent="0.25">
      <c r="A155" s="1" t="s">
        <v>27</v>
      </c>
      <c r="B155" s="2">
        <v>45135</v>
      </c>
      <c r="C155" s="1" t="s">
        <v>28</v>
      </c>
      <c r="D155" s="1" t="s">
        <v>45</v>
      </c>
      <c r="E155" s="1" t="s">
        <v>41</v>
      </c>
      <c r="F155" s="1">
        <v>100</v>
      </c>
      <c r="G155" s="1">
        <v>2</v>
      </c>
      <c r="H155" s="1">
        <f>Таблица3[[#This Row],[Цена]]*Таблица3[[#This Row],[Количество, шт.]]</f>
        <v>200</v>
      </c>
    </row>
    <row r="156" spans="1:8" x14ac:dyDescent="0.25">
      <c r="A156" s="1" t="s">
        <v>31</v>
      </c>
      <c r="B156" s="2">
        <v>45140</v>
      </c>
      <c r="C156" s="1" t="s">
        <v>21</v>
      </c>
      <c r="D156" s="1" t="s">
        <v>49</v>
      </c>
      <c r="E156" s="1" t="s">
        <v>41</v>
      </c>
      <c r="F156" s="1">
        <v>500</v>
      </c>
      <c r="G156" s="1">
        <v>3</v>
      </c>
      <c r="H156" s="1">
        <f>Таблица3[[#This Row],[Цена]]*Таблица3[[#This Row],[Количество, шт.]]</f>
        <v>1500</v>
      </c>
    </row>
    <row r="157" spans="1:8" ht="15" customHeight="1" x14ac:dyDescent="0.25">
      <c r="A157" s="1" t="s">
        <v>27</v>
      </c>
      <c r="B157" s="2">
        <v>45140</v>
      </c>
      <c r="C157" s="1" t="s">
        <v>21</v>
      </c>
      <c r="D157" s="1" t="s">
        <v>25</v>
      </c>
      <c r="E157" s="1" t="s">
        <v>26</v>
      </c>
      <c r="F157" s="1">
        <v>8</v>
      </c>
      <c r="G157" s="1">
        <v>9</v>
      </c>
      <c r="H157" s="1">
        <f>Таблица3[[#This Row],[Цена]]*Таблица3[[#This Row],[Количество, шт.]]</f>
        <v>72</v>
      </c>
    </row>
    <row r="158" spans="1:8" ht="15" customHeight="1" x14ac:dyDescent="0.25">
      <c r="A158" s="1" t="s">
        <v>35</v>
      </c>
      <c r="B158" s="2">
        <v>45140</v>
      </c>
      <c r="C158" s="1" t="s">
        <v>21</v>
      </c>
      <c r="D158" s="1" t="s">
        <v>46</v>
      </c>
      <c r="E158" s="1" t="s">
        <v>26</v>
      </c>
      <c r="F158" s="1">
        <v>8</v>
      </c>
      <c r="G158" s="1">
        <v>2</v>
      </c>
      <c r="H158" s="1">
        <f>Таблица3[[#This Row],[Цена]]*Таблица3[[#This Row],[Количество, шт.]]</f>
        <v>16</v>
      </c>
    </row>
    <row r="159" spans="1:8" ht="15" customHeight="1" x14ac:dyDescent="0.25">
      <c r="A159" s="1" t="s">
        <v>24</v>
      </c>
      <c r="B159" s="2">
        <v>45140</v>
      </c>
      <c r="C159" s="1" t="s">
        <v>21</v>
      </c>
      <c r="D159" s="1" t="s">
        <v>46</v>
      </c>
      <c r="E159" s="1" t="s">
        <v>26</v>
      </c>
      <c r="F159" s="1">
        <v>8</v>
      </c>
      <c r="G159" s="1">
        <v>6</v>
      </c>
      <c r="H159" s="1">
        <f>Таблица3[[#This Row],[Цена]]*Таблица3[[#This Row],[Количество, шт.]]</f>
        <v>48</v>
      </c>
    </row>
    <row r="160" spans="1:8" ht="15" customHeight="1" x14ac:dyDescent="0.25">
      <c r="A160" s="1" t="s">
        <v>31</v>
      </c>
      <c r="B160" s="2">
        <v>45140</v>
      </c>
      <c r="C160" s="1" t="s">
        <v>21</v>
      </c>
      <c r="D160" s="1" t="s">
        <v>46</v>
      </c>
      <c r="E160" s="1" t="s">
        <v>26</v>
      </c>
      <c r="F160" s="1">
        <v>8</v>
      </c>
      <c r="G160" s="1">
        <v>5</v>
      </c>
      <c r="H160" s="1">
        <f>Таблица3[[#This Row],[Цена]]*Таблица3[[#This Row],[Количество, шт.]]</f>
        <v>40</v>
      </c>
    </row>
    <row r="161" spans="1:8" x14ac:dyDescent="0.25">
      <c r="A161" s="1" t="s">
        <v>24</v>
      </c>
      <c r="B161" s="2">
        <v>45140</v>
      </c>
      <c r="C161" s="1" t="s">
        <v>44</v>
      </c>
      <c r="D161" s="1" t="s">
        <v>46</v>
      </c>
      <c r="E161" s="1" t="s">
        <v>26</v>
      </c>
      <c r="F161" s="1">
        <v>8</v>
      </c>
      <c r="G161" s="1">
        <v>2</v>
      </c>
      <c r="H161" s="1">
        <f>Таблица3[[#This Row],[Цена]]*Таблица3[[#This Row],[Количество, шт.]]</f>
        <v>16</v>
      </c>
    </row>
    <row r="162" spans="1:8" ht="15" customHeight="1" x14ac:dyDescent="0.25">
      <c r="A162" s="1" t="s">
        <v>20</v>
      </c>
      <c r="B162" s="2">
        <v>45140</v>
      </c>
      <c r="C162" s="1" t="s">
        <v>32</v>
      </c>
      <c r="D162" s="1" t="s">
        <v>34</v>
      </c>
      <c r="E162" s="1" t="s">
        <v>30</v>
      </c>
      <c r="F162" s="1">
        <v>4</v>
      </c>
      <c r="G162" s="1">
        <v>8</v>
      </c>
      <c r="H162" s="1">
        <f>Таблица3[[#This Row],[Цена]]*Таблица3[[#This Row],[Количество, шт.]]</f>
        <v>32</v>
      </c>
    </row>
    <row r="163" spans="1:8" ht="15" customHeight="1" x14ac:dyDescent="0.25">
      <c r="A163" s="1" t="s">
        <v>24</v>
      </c>
      <c r="B163" s="2">
        <v>45141</v>
      </c>
      <c r="C163" s="1" t="s">
        <v>21</v>
      </c>
      <c r="D163" s="1" t="s">
        <v>45</v>
      </c>
      <c r="E163" s="1" t="s">
        <v>41</v>
      </c>
      <c r="F163" s="1">
        <v>100</v>
      </c>
      <c r="G163" s="1">
        <v>2</v>
      </c>
      <c r="H163" s="1">
        <f>Таблица3[[#This Row],[Цена]]*Таблица3[[#This Row],[Количество, шт.]]</f>
        <v>200</v>
      </c>
    </row>
    <row r="164" spans="1:8" ht="15" customHeight="1" x14ac:dyDescent="0.25">
      <c r="A164" s="1" t="s">
        <v>27</v>
      </c>
      <c r="B164" s="2">
        <v>45143</v>
      </c>
      <c r="C164" s="1" t="s">
        <v>32</v>
      </c>
      <c r="D164" s="1" t="s">
        <v>43</v>
      </c>
      <c r="E164" s="1" t="s">
        <v>23</v>
      </c>
      <c r="F164" s="1">
        <v>20</v>
      </c>
      <c r="G164" s="1">
        <v>7</v>
      </c>
      <c r="H164" s="1">
        <f>Таблица3[[#This Row],[Цена]]*Таблица3[[#This Row],[Количество, шт.]]</f>
        <v>140</v>
      </c>
    </row>
    <row r="165" spans="1:8" ht="15" customHeight="1" x14ac:dyDescent="0.25">
      <c r="A165" s="1" t="s">
        <v>31</v>
      </c>
      <c r="B165" s="2">
        <v>45147</v>
      </c>
      <c r="C165" s="1" t="s">
        <v>28</v>
      </c>
      <c r="D165" s="1" t="s">
        <v>36</v>
      </c>
      <c r="E165" s="1" t="s">
        <v>37</v>
      </c>
      <c r="F165" s="1">
        <v>10</v>
      </c>
      <c r="G165" s="1">
        <v>5</v>
      </c>
      <c r="H165" s="1">
        <f>Таблица3[[#This Row],[Цена]]*Таблица3[[#This Row],[Количество, шт.]]</f>
        <v>50</v>
      </c>
    </row>
    <row r="166" spans="1:8" ht="15" customHeight="1" x14ac:dyDescent="0.25">
      <c r="A166" s="1" t="s">
        <v>33</v>
      </c>
      <c r="B166" s="2">
        <v>45147</v>
      </c>
      <c r="C166" s="1" t="s">
        <v>21</v>
      </c>
      <c r="D166" s="1" t="s">
        <v>34</v>
      </c>
      <c r="E166" s="1" t="s">
        <v>30</v>
      </c>
      <c r="F166" s="1">
        <v>4</v>
      </c>
      <c r="G166" s="1">
        <v>5</v>
      </c>
      <c r="H166" s="1">
        <f>Таблица3[[#This Row],[Цена]]*Таблица3[[#This Row],[Количество, шт.]]</f>
        <v>20</v>
      </c>
    </row>
    <row r="167" spans="1:8" ht="15" customHeight="1" x14ac:dyDescent="0.25">
      <c r="A167" s="1" t="s">
        <v>35</v>
      </c>
      <c r="B167" s="2">
        <v>45147</v>
      </c>
      <c r="C167" s="1" t="s">
        <v>32</v>
      </c>
      <c r="D167" s="1" t="s">
        <v>34</v>
      </c>
      <c r="E167" s="1" t="s">
        <v>30</v>
      </c>
      <c r="F167" s="1">
        <v>4</v>
      </c>
      <c r="G167" s="1">
        <v>7</v>
      </c>
      <c r="H167" s="1">
        <f>Таблица3[[#This Row],[Цена]]*Таблица3[[#This Row],[Количество, шт.]]</f>
        <v>28</v>
      </c>
    </row>
    <row r="168" spans="1:8" ht="15" customHeight="1" x14ac:dyDescent="0.25">
      <c r="A168" s="1" t="s">
        <v>31</v>
      </c>
      <c r="B168" s="2">
        <v>45148</v>
      </c>
      <c r="C168" s="1" t="s">
        <v>44</v>
      </c>
      <c r="D168" s="1" t="s">
        <v>53</v>
      </c>
      <c r="E168" s="1" t="s">
        <v>30</v>
      </c>
      <c r="F168" s="1">
        <v>5</v>
      </c>
      <c r="G168" s="1">
        <v>3</v>
      </c>
      <c r="H168" s="1">
        <f>Таблица3[[#This Row],[Цена]]*Таблица3[[#This Row],[Количество, шт.]]</f>
        <v>15</v>
      </c>
    </row>
    <row r="169" spans="1:8" x14ac:dyDescent="0.25">
      <c r="A169" s="1" t="s">
        <v>20</v>
      </c>
      <c r="B169" s="2">
        <v>45149</v>
      </c>
      <c r="C169" s="1" t="s">
        <v>44</v>
      </c>
      <c r="D169" s="1" t="s">
        <v>40</v>
      </c>
      <c r="E169" s="1" t="s">
        <v>41</v>
      </c>
      <c r="F169" s="1">
        <v>50</v>
      </c>
      <c r="G169" s="1">
        <v>1</v>
      </c>
      <c r="H169" s="1">
        <f>Таблица3[[#This Row],[Цена]]*Таблица3[[#This Row],[Количество, шт.]]</f>
        <v>50</v>
      </c>
    </row>
    <row r="170" spans="1:8" ht="15" customHeight="1" x14ac:dyDescent="0.25">
      <c r="A170" s="1" t="s">
        <v>35</v>
      </c>
      <c r="B170" s="2">
        <v>45149</v>
      </c>
      <c r="C170" s="1" t="s">
        <v>21</v>
      </c>
      <c r="D170" s="1" t="s">
        <v>25</v>
      </c>
      <c r="E170" s="1" t="s">
        <v>26</v>
      </c>
      <c r="F170" s="1">
        <v>8</v>
      </c>
      <c r="G170" s="1">
        <v>9</v>
      </c>
      <c r="H170" s="1">
        <f>Таблица3[[#This Row],[Цена]]*Таблица3[[#This Row],[Количество, шт.]]</f>
        <v>72</v>
      </c>
    </row>
    <row r="171" spans="1:8" ht="15" customHeight="1" x14ac:dyDescent="0.25">
      <c r="A171" s="1" t="s">
        <v>24</v>
      </c>
      <c r="B171" s="2">
        <v>45149</v>
      </c>
      <c r="C171" s="1" t="s">
        <v>44</v>
      </c>
      <c r="D171" s="1" t="s">
        <v>36</v>
      </c>
      <c r="E171" s="1" t="s">
        <v>37</v>
      </c>
      <c r="F171" s="1">
        <v>10</v>
      </c>
      <c r="G171" s="1">
        <v>2</v>
      </c>
      <c r="H171" s="1">
        <f>Таблица3[[#This Row],[Цена]]*Таблица3[[#This Row],[Количество, шт.]]</f>
        <v>20</v>
      </c>
    </row>
    <row r="172" spans="1:8" ht="15" customHeight="1" x14ac:dyDescent="0.25">
      <c r="A172" s="1" t="s">
        <v>31</v>
      </c>
      <c r="B172" s="2">
        <v>45150</v>
      </c>
      <c r="C172" s="1" t="s">
        <v>42</v>
      </c>
      <c r="D172" s="1" t="s">
        <v>38</v>
      </c>
      <c r="E172" s="1" t="s">
        <v>30</v>
      </c>
      <c r="F172" s="1">
        <v>5</v>
      </c>
      <c r="G172" s="1">
        <v>6</v>
      </c>
      <c r="H172" s="1">
        <f>Таблица3[[#This Row],[Цена]]*Таблица3[[#This Row],[Количество, шт.]]</f>
        <v>30</v>
      </c>
    </row>
    <row r="173" spans="1:8" x14ac:dyDescent="0.25">
      <c r="A173" s="1" t="s">
        <v>35</v>
      </c>
      <c r="B173" s="2">
        <v>45153</v>
      </c>
      <c r="C173" s="1" t="s">
        <v>21</v>
      </c>
      <c r="D173" s="1" t="s">
        <v>51</v>
      </c>
      <c r="E173" s="1" t="s">
        <v>26</v>
      </c>
      <c r="F173" s="1">
        <v>15</v>
      </c>
      <c r="G173" s="1">
        <v>2</v>
      </c>
      <c r="H173" s="1">
        <f>Таблица3[[#This Row],[Цена]]*Таблица3[[#This Row],[Количество, шт.]]</f>
        <v>30</v>
      </c>
    </row>
    <row r="174" spans="1:8" ht="15" customHeight="1" x14ac:dyDescent="0.25">
      <c r="A174" s="1" t="s">
        <v>20</v>
      </c>
      <c r="B174" s="2">
        <v>45153</v>
      </c>
      <c r="C174" s="1" t="s">
        <v>21</v>
      </c>
      <c r="D174" s="1" t="s">
        <v>49</v>
      </c>
      <c r="E174" s="1" t="s">
        <v>41</v>
      </c>
      <c r="F174" s="1">
        <v>500</v>
      </c>
      <c r="G174" s="1">
        <v>1</v>
      </c>
      <c r="H174" s="1">
        <f>Таблица3[[#This Row],[Цена]]*Таблица3[[#This Row],[Количество, шт.]]</f>
        <v>500</v>
      </c>
    </row>
    <row r="175" spans="1:8" x14ac:dyDescent="0.25">
      <c r="A175" s="1" t="s">
        <v>27</v>
      </c>
      <c r="B175" s="2">
        <v>45153</v>
      </c>
      <c r="C175" s="1" t="s">
        <v>28</v>
      </c>
      <c r="D175" s="1" t="s">
        <v>48</v>
      </c>
      <c r="E175" s="1" t="s">
        <v>37</v>
      </c>
      <c r="F175" s="1">
        <v>3</v>
      </c>
      <c r="G175" s="1">
        <v>1</v>
      </c>
      <c r="H175" s="1">
        <f>Таблица3[[#This Row],[Цена]]*Таблица3[[#This Row],[Количество, шт.]]</f>
        <v>3</v>
      </c>
    </row>
    <row r="176" spans="1:8" ht="15" customHeight="1" x14ac:dyDescent="0.25">
      <c r="A176" s="1" t="s">
        <v>31</v>
      </c>
      <c r="B176" s="2">
        <v>45153</v>
      </c>
      <c r="C176" s="1" t="s">
        <v>42</v>
      </c>
      <c r="D176" s="1" t="s">
        <v>36</v>
      </c>
      <c r="E176" s="1" t="s">
        <v>37</v>
      </c>
      <c r="F176" s="1">
        <v>10</v>
      </c>
      <c r="G176" s="1">
        <v>6</v>
      </c>
      <c r="H176" s="1">
        <f>Таблица3[[#This Row],[Цена]]*Таблица3[[#This Row],[Количество, шт.]]</f>
        <v>60</v>
      </c>
    </row>
    <row r="177" spans="1:8" x14ac:dyDescent="0.25">
      <c r="A177" s="1" t="s">
        <v>27</v>
      </c>
      <c r="B177" s="2">
        <v>45154</v>
      </c>
      <c r="C177" s="1" t="s">
        <v>21</v>
      </c>
      <c r="D177" s="1" t="s">
        <v>38</v>
      </c>
      <c r="E177" s="1" t="s">
        <v>30</v>
      </c>
      <c r="F177" s="1">
        <v>5</v>
      </c>
      <c r="G177" s="1">
        <v>9</v>
      </c>
      <c r="H177" s="1">
        <f>Таблица3[[#This Row],[Цена]]*Таблица3[[#This Row],[Количество, шт.]]</f>
        <v>45</v>
      </c>
    </row>
    <row r="178" spans="1:8" ht="15" customHeight="1" x14ac:dyDescent="0.25">
      <c r="A178" s="1" t="s">
        <v>31</v>
      </c>
      <c r="B178" s="2">
        <v>45154</v>
      </c>
      <c r="C178" s="1" t="s">
        <v>21</v>
      </c>
      <c r="D178" s="1" t="s">
        <v>34</v>
      </c>
      <c r="E178" s="1" t="s">
        <v>30</v>
      </c>
      <c r="F178" s="1">
        <v>4</v>
      </c>
      <c r="G178" s="1">
        <v>4</v>
      </c>
      <c r="H178" s="1">
        <f>Таблица3[[#This Row],[Цена]]*Таблица3[[#This Row],[Количество, шт.]]</f>
        <v>16</v>
      </c>
    </row>
    <row r="179" spans="1:8" ht="15" customHeight="1" x14ac:dyDescent="0.25">
      <c r="A179" s="1" t="s">
        <v>20</v>
      </c>
      <c r="B179" s="2">
        <v>45156</v>
      </c>
      <c r="C179" s="1" t="s">
        <v>21</v>
      </c>
      <c r="D179" s="1" t="s">
        <v>38</v>
      </c>
      <c r="E179" s="1" t="s">
        <v>30</v>
      </c>
      <c r="F179" s="1">
        <v>5</v>
      </c>
      <c r="G179" s="1">
        <v>6</v>
      </c>
      <c r="H179" s="1">
        <f>Таблица3[[#This Row],[Цена]]*Таблица3[[#This Row],[Количество, шт.]]</f>
        <v>30</v>
      </c>
    </row>
    <row r="180" spans="1:8" ht="15" customHeight="1" x14ac:dyDescent="0.25">
      <c r="A180" s="1" t="s">
        <v>35</v>
      </c>
      <c r="B180" s="2">
        <v>45156</v>
      </c>
      <c r="C180" s="1" t="s">
        <v>42</v>
      </c>
      <c r="D180" s="1" t="s">
        <v>52</v>
      </c>
      <c r="E180" s="1" t="s">
        <v>23</v>
      </c>
      <c r="F180" s="1">
        <v>25</v>
      </c>
      <c r="G180" s="1">
        <v>7</v>
      </c>
      <c r="H180" s="1">
        <f>Таблица3[[#This Row],[Цена]]*Таблица3[[#This Row],[Количество, шт.]]</f>
        <v>175</v>
      </c>
    </row>
    <row r="181" spans="1:8" x14ac:dyDescent="0.25">
      <c r="A181" s="1" t="s">
        <v>20</v>
      </c>
      <c r="B181" s="2">
        <v>45156</v>
      </c>
      <c r="C181" s="1" t="s">
        <v>32</v>
      </c>
      <c r="D181" s="1" t="s">
        <v>34</v>
      </c>
      <c r="E181" s="1" t="s">
        <v>30</v>
      </c>
      <c r="F181" s="1">
        <v>4</v>
      </c>
      <c r="G181" s="1">
        <v>10</v>
      </c>
      <c r="H181" s="1">
        <f>Таблица3[[#This Row],[Цена]]*Таблица3[[#This Row],[Количество, шт.]]</f>
        <v>40</v>
      </c>
    </row>
    <row r="182" spans="1:8" ht="15" customHeight="1" x14ac:dyDescent="0.25">
      <c r="A182" s="1" t="s">
        <v>24</v>
      </c>
      <c r="B182" s="2">
        <v>45156</v>
      </c>
      <c r="C182" s="1" t="s">
        <v>28</v>
      </c>
      <c r="D182" s="1" t="s">
        <v>50</v>
      </c>
      <c r="E182" s="1" t="s">
        <v>37</v>
      </c>
      <c r="F182" s="1">
        <v>1</v>
      </c>
      <c r="G182" s="1">
        <v>5</v>
      </c>
      <c r="H182" s="1">
        <f>Таблица3[[#This Row],[Цена]]*Таблица3[[#This Row],[Количество, шт.]]</f>
        <v>5</v>
      </c>
    </row>
    <row r="183" spans="1:8" x14ac:dyDescent="0.25">
      <c r="A183" s="1" t="s">
        <v>27</v>
      </c>
      <c r="B183" s="2">
        <v>45160</v>
      </c>
      <c r="C183" s="1" t="s">
        <v>21</v>
      </c>
      <c r="D183" s="1" t="s">
        <v>46</v>
      </c>
      <c r="E183" s="1" t="s">
        <v>26</v>
      </c>
      <c r="F183" s="1">
        <v>8</v>
      </c>
      <c r="G183" s="1">
        <v>9</v>
      </c>
      <c r="H183" s="1">
        <f>Таблица3[[#This Row],[Цена]]*Таблица3[[#This Row],[Количество, шт.]]</f>
        <v>72</v>
      </c>
    </row>
    <row r="184" spans="1:8" x14ac:dyDescent="0.25">
      <c r="A184" s="1" t="s">
        <v>31</v>
      </c>
      <c r="B184" s="2">
        <v>45162</v>
      </c>
      <c r="C184" s="1" t="s">
        <v>28</v>
      </c>
      <c r="D184" s="1" t="s">
        <v>39</v>
      </c>
      <c r="E184" s="1" t="s">
        <v>37</v>
      </c>
      <c r="F184" s="1">
        <v>4</v>
      </c>
      <c r="G184" s="1">
        <v>8</v>
      </c>
      <c r="H184" s="1">
        <f>Таблица3[[#This Row],[Цена]]*Таблица3[[#This Row],[Количество, шт.]]</f>
        <v>32</v>
      </c>
    </row>
    <row r="185" spans="1:8" ht="15" customHeight="1" x14ac:dyDescent="0.25">
      <c r="A185" s="1" t="s">
        <v>33</v>
      </c>
      <c r="B185" s="2">
        <v>45162</v>
      </c>
      <c r="C185" s="1" t="s">
        <v>21</v>
      </c>
      <c r="D185" s="1" t="s">
        <v>22</v>
      </c>
      <c r="E185" s="1" t="s">
        <v>23</v>
      </c>
      <c r="F185" s="1">
        <v>20</v>
      </c>
      <c r="G185" s="1">
        <v>1</v>
      </c>
      <c r="H185" s="1">
        <f>Таблица3[[#This Row],[Цена]]*Таблица3[[#This Row],[Количество, шт.]]</f>
        <v>20</v>
      </c>
    </row>
    <row r="186" spans="1:8" ht="15" customHeight="1" x14ac:dyDescent="0.25">
      <c r="A186" s="1" t="s">
        <v>35</v>
      </c>
      <c r="B186" s="2">
        <v>45164</v>
      </c>
      <c r="C186" s="1" t="s">
        <v>44</v>
      </c>
      <c r="D186" s="1" t="s">
        <v>53</v>
      </c>
      <c r="E186" s="1" t="s">
        <v>30</v>
      </c>
      <c r="F186" s="1">
        <v>5</v>
      </c>
      <c r="G186" s="1">
        <v>5</v>
      </c>
      <c r="H186" s="1">
        <f>Таблица3[[#This Row],[Цена]]*Таблица3[[#This Row],[Количество, шт.]]</f>
        <v>25</v>
      </c>
    </row>
    <row r="187" spans="1:8" ht="15" customHeight="1" x14ac:dyDescent="0.25">
      <c r="A187" s="1" t="s">
        <v>31</v>
      </c>
      <c r="B187" s="2">
        <v>45168</v>
      </c>
      <c r="C187" s="1" t="s">
        <v>21</v>
      </c>
      <c r="D187" s="1" t="s">
        <v>47</v>
      </c>
      <c r="E187" s="1" t="s">
        <v>41</v>
      </c>
      <c r="F187" s="1">
        <v>250</v>
      </c>
      <c r="G187" s="1">
        <v>1</v>
      </c>
      <c r="H187" s="1">
        <f>Таблица3[[#This Row],[Цена]]*Таблица3[[#This Row],[Количество, шт.]]</f>
        <v>250</v>
      </c>
    </row>
    <row r="188" spans="1:8" x14ac:dyDescent="0.25">
      <c r="A188" s="1" t="s">
        <v>20</v>
      </c>
      <c r="B188" s="2">
        <v>45169</v>
      </c>
      <c r="C188" s="1" t="s">
        <v>32</v>
      </c>
      <c r="D188" s="1" t="s">
        <v>47</v>
      </c>
      <c r="E188" s="1" t="s">
        <v>41</v>
      </c>
      <c r="F188" s="1">
        <v>250</v>
      </c>
      <c r="G188" s="1">
        <v>1</v>
      </c>
      <c r="H188" s="1">
        <f>Таблица3[[#This Row],[Цена]]*Таблица3[[#This Row],[Количество, шт.]]</f>
        <v>250</v>
      </c>
    </row>
    <row r="189" spans="1:8" ht="15" customHeight="1" x14ac:dyDescent="0.25">
      <c r="A189" s="1" t="s">
        <v>35</v>
      </c>
      <c r="B189" s="2">
        <v>45170</v>
      </c>
      <c r="C189" s="1" t="s">
        <v>42</v>
      </c>
      <c r="D189" s="1" t="s">
        <v>53</v>
      </c>
      <c r="E189" s="1" t="s">
        <v>30</v>
      </c>
      <c r="F189" s="1">
        <v>5</v>
      </c>
      <c r="G189" s="1">
        <v>10</v>
      </c>
      <c r="H189" s="1">
        <f>Таблица3[[#This Row],[Цена]]*Таблица3[[#This Row],[Количество, шт.]]</f>
        <v>50</v>
      </c>
    </row>
    <row r="190" spans="1:8" ht="15" customHeight="1" x14ac:dyDescent="0.25">
      <c r="A190" s="1" t="s">
        <v>24</v>
      </c>
      <c r="B190" s="2">
        <v>45170</v>
      </c>
      <c r="C190" s="1" t="s">
        <v>21</v>
      </c>
      <c r="D190" s="1" t="s">
        <v>51</v>
      </c>
      <c r="E190" s="1" t="s">
        <v>26</v>
      </c>
      <c r="F190" s="1">
        <v>15</v>
      </c>
      <c r="G190" s="1">
        <v>6</v>
      </c>
      <c r="H190" s="1">
        <f>Таблица3[[#This Row],[Цена]]*Таблица3[[#This Row],[Количество, шт.]]</f>
        <v>90</v>
      </c>
    </row>
    <row r="191" spans="1:8" x14ac:dyDescent="0.25">
      <c r="A191" s="1" t="s">
        <v>31</v>
      </c>
      <c r="B191" s="2">
        <v>45171</v>
      </c>
      <c r="C191" s="1" t="s">
        <v>21</v>
      </c>
      <c r="D191" s="1" t="s">
        <v>45</v>
      </c>
      <c r="E191" s="1" t="s">
        <v>41</v>
      </c>
      <c r="F191" s="1">
        <v>100</v>
      </c>
      <c r="G191" s="1">
        <v>2</v>
      </c>
      <c r="H191" s="1">
        <f>Таблица3[[#This Row],[Цена]]*Таблица3[[#This Row],[Количество, шт.]]</f>
        <v>200</v>
      </c>
    </row>
    <row r="192" spans="1:8" ht="15" customHeight="1" x14ac:dyDescent="0.25">
      <c r="A192" s="1" t="s">
        <v>35</v>
      </c>
      <c r="B192" s="2">
        <v>45175</v>
      </c>
      <c r="C192" s="1" t="s">
        <v>42</v>
      </c>
      <c r="D192" s="1" t="s">
        <v>38</v>
      </c>
      <c r="E192" s="1" t="s">
        <v>30</v>
      </c>
      <c r="F192" s="1">
        <v>5</v>
      </c>
      <c r="G192" s="1">
        <v>7</v>
      </c>
      <c r="H192" s="1">
        <f>Таблица3[[#This Row],[Цена]]*Таблица3[[#This Row],[Количество, шт.]]</f>
        <v>35</v>
      </c>
    </row>
    <row r="193" spans="1:8" ht="15" customHeight="1" x14ac:dyDescent="0.25">
      <c r="A193" s="1" t="s">
        <v>20</v>
      </c>
      <c r="B193" s="2">
        <v>45176</v>
      </c>
      <c r="C193" s="1" t="s">
        <v>44</v>
      </c>
      <c r="D193" s="1" t="s">
        <v>25</v>
      </c>
      <c r="E193" s="1" t="s">
        <v>26</v>
      </c>
      <c r="F193" s="1">
        <v>8</v>
      </c>
      <c r="G193" s="1">
        <v>7</v>
      </c>
      <c r="H193" s="1">
        <f>Таблица3[[#This Row],[Цена]]*Таблица3[[#This Row],[Количество, шт.]]</f>
        <v>56</v>
      </c>
    </row>
    <row r="194" spans="1:8" ht="15" customHeight="1" x14ac:dyDescent="0.25">
      <c r="A194" s="1" t="s">
        <v>27</v>
      </c>
      <c r="B194" s="2">
        <v>45177</v>
      </c>
      <c r="C194" s="1" t="s">
        <v>28</v>
      </c>
      <c r="D194" s="1" t="s">
        <v>43</v>
      </c>
      <c r="E194" s="1" t="s">
        <v>23</v>
      </c>
      <c r="F194" s="1">
        <v>20</v>
      </c>
      <c r="G194" s="1">
        <v>2</v>
      </c>
      <c r="H194" s="1">
        <f>Таблица3[[#This Row],[Цена]]*Таблица3[[#This Row],[Количество, шт.]]</f>
        <v>40</v>
      </c>
    </row>
    <row r="195" spans="1:8" x14ac:dyDescent="0.25">
      <c r="A195" s="1" t="s">
        <v>31</v>
      </c>
      <c r="B195" s="2">
        <v>45181</v>
      </c>
      <c r="C195" s="1" t="s">
        <v>28</v>
      </c>
      <c r="D195" s="1" t="s">
        <v>46</v>
      </c>
      <c r="E195" s="1" t="s">
        <v>26</v>
      </c>
      <c r="F195" s="1">
        <v>8</v>
      </c>
      <c r="G195" s="1">
        <v>5</v>
      </c>
      <c r="H195" s="1">
        <f>Таблица3[[#This Row],[Цена]]*Таблица3[[#This Row],[Количество, шт.]]</f>
        <v>40</v>
      </c>
    </row>
    <row r="196" spans="1:8" ht="15" customHeight="1" x14ac:dyDescent="0.25">
      <c r="A196" s="1" t="s">
        <v>27</v>
      </c>
      <c r="B196" s="2">
        <v>45182</v>
      </c>
      <c r="C196" s="1" t="s">
        <v>44</v>
      </c>
      <c r="D196" s="1" t="s">
        <v>45</v>
      </c>
      <c r="E196" s="1" t="s">
        <v>41</v>
      </c>
      <c r="F196" s="1">
        <v>100</v>
      </c>
      <c r="G196" s="1">
        <v>2</v>
      </c>
      <c r="H196" s="1">
        <f>Таблица3[[#This Row],[Цена]]*Таблица3[[#This Row],[Количество, шт.]]</f>
        <v>200</v>
      </c>
    </row>
    <row r="197" spans="1:8" x14ac:dyDescent="0.25">
      <c r="A197" s="1" t="s">
        <v>31</v>
      </c>
      <c r="B197" s="2">
        <v>45183</v>
      </c>
      <c r="C197" s="1" t="s">
        <v>32</v>
      </c>
      <c r="D197" s="1" t="s">
        <v>48</v>
      </c>
      <c r="E197" s="1" t="s">
        <v>37</v>
      </c>
      <c r="F197" s="1">
        <v>3</v>
      </c>
      <c r="G197" s="1">
        <v>5</v>
      </c>
      <c r="H197" s="1">
        <f>Таблица3[[#This Row],[Цена]]*Таблица3[[#This Row],[Количество, шт.]]</f>
        <v>15</v>
      </c>
    </row>
    <row r="198" spans="1:8" ht="15" customHeight="1" x14ac:dyDescent="0.25">
      <c r="A198" s="1" t="s">
        <v>20</v>
      </c>
      <c r="B198" s="2">
        <v>45184</v>
      </c>
      <c r="C198" s="1" t="s">
        <v>42</v>
      </c>
      <c r="D198" s="1" t="s">
        <v>47</v>
      </c>
      <c r="E198" s="1" t="s">
        <v>41</v>
      </c>
      <c r="F198" s="1">
        <v>250</v>
      </c>
      <c r="G198" s="1">
        <v>1</v>
      </c>
      <c r="H198" s="1">
        <f>Таблица3[[#This Row],[Цена]]*Таблица3[[#This Row],[Количество, шт.]]</f>
        <v>250</v>
      </c>
    </row>
    <row r="199" spans="1:8" ht="15" customHeight="1" x14ac:dyDescent="0.25">
      <c r="A199" s="1" t="s">
        <v>35</v>
      </c>
      <c r="B199" s="2">
        <v>45189</v>
      </c>
      <c r="C199" s="1" t="s">
        <v>28</v>
      </c>
      <c r="D199" s="1" t="s">
        <v>40</v>
      </c>
      <c r="E199" s="1" t="s">
        <v>41</v>
      </c>
      <c r="F199" s="1">
        <v>50</v>
      </c>
      <c r="G199" s="1">
        <v>1</v>
      </c>
      <c r="H199" s="1">
        <f>Таблица3[[#This Row],[Цена]]*Таблица3[[#This Row],[Количество, шт.]]</f>
        <v>50</v>
      </c>
    </row>
    <row r="200" spans="1:8" ht="15" customHeight="1" x14ac:dyDescent="0.25">
      <c r="A200" s="1" t="s">
        <v>24</v>
      </c>
      <c r="B200" s="2">
        <v>45190</v>
      </c>
      <c r="C200" s="1" t="s">
        <v>42</v>
      </c>
      <c r="D200" s="1" t="s">
        <v>49</v>
      </c>
      <c r="E200" s="1" t="s">
        <v>41</v>
      </c>
      <c r="F200" s="1">
        <v>500</v>
      </c>
      <c r="G200" s="1">
        <v>2</v>
      </c>
      <c r="H200" s="1">
        <f>Таблица3[[#This Row],[Цена]]*Таблица3[[#This Row],[Количество, шт.]]</f>
        <v>1000</v>
      </c>
    </row>
    <row r="201" spans="1:8" x14ac:dyDescent="0.25">
      <c r="A201" s="1" t="s">
        <v>31</v>
      </c>
      <c r="B201" s="2">
        <v>45190</v>
      </c>
      <c r="C201" s="1" t="s">
        <v>21</v>
      </c>
      <c r="D201" s="1" t="s">
        <v>39</v>
      </c>
      <c r="E201" s="1" t="s">
        <v>37</v>
      </c>
      <c r="F201" s="1">
        <v>4</v>
      </c>
      <c r="G201" s="1">
        <v>8</v>
      </c>
      <c r="H201" s="1">
        <f>Таблица3[[#This Row],[Цена]]*Таблица3[[#This Row],[Количество, шт.]]</f>
        <v>32</v>
      </c>
    </row>
    <row r="202" spans="1:8" x14ac:dyDescent="0.25">
      <c r="A202" s="1" t="s">
        <v>24</v>
      </c>
      <c r="B202" s="2">
        <v>45191</v>
      </c>
      <c r="C202" s="1" t="s">
        <v>32</v>
      </c>
      <c r="D202" s="1" t="s">
        <v>34</v>
      </c>
      <c r="E202" s="1" t="s">
        <v>30</v>
      </c>
      <c r="F202" s="1">
        <v>4</v>
      </c>
      <c r="G202" s="1">
        <v>7</v>
      </c>
      <c r="H202" s="1">
        <f>Таблица3[[#This Row],[Цена]]*Таблица3[[#This Row],[Количество, шт.]]</f>
        <v>28</v>
      </c>
    </row>
    <row r="203" spans="1:8" ht="15" customHeight="1" x14ac:dyDescent="0.25">
      <c r="A203" s="1" t="s">
        <v>20</v>
      </c>
      <c r="B203" s="2">
        <v>45195</v>
      </c>
      <c r="C203" s="1" t="s">
        <v>42</v>
      </c>
      <c r="D203" s="1" t="s">
        <v>22</v>
      </c>
      <c r="E203" s="1" t="s">
        <v>23</v>
      </c>
      <c r="F203" s="1">
        <v>20</v>
      </c>
      <c r="G203" s="1">
        <v>8</v>
      </c>
      <c r="H203" s="1">
        <f>Таблица3[[#This Row],[Цена]]*Таблица3[[#This Row],[Количество, шт.]]</f>
        <v>160</v>
      </c>
    </row>
    <row r="204" spans="1:8" x14ac:dyDescent="0.25">
      <c r="A204" s="1" t="s">
        <v>27</v>
      </c>
      <c r="B204" s="2">
        <v>45196</v>
      </c>
      <c r="C204" s="1" t="s">
        <v>32</v>
      </c>
      <c r="D204" s="1" t="s">
        <v>39</v>
      </c>
      <c r="E204" s="1" t="s">
        <v>37</v>
      </c>
      <c r="F204" s="1">
        <v>4</v>
      </c>
      <c r="G204" s="1">
        <v>7</v>
      </c>
      <c r="H204" s="1">
        <f>Таблица3[[#This Row],[Цена]]*Таблица3[[#This Row],[Количество, шт.]]</f>
        <v>28</v>
      </c>
    </row>
    <row r="205" spans="1:8" x14ac:dyDescent="0.25">
      <c r="A205" s="1" t="s">
        <v>31</v>
      </c>
      <c r="B205" s="2">
        <v>45197</v>
      </c>
      <c r="C205" s="1" t="s">
        <v>21</v>
      </c>
      <c r="D205" s="1" t="s">
        <v>38</v>
      </c>
      <c r="E205" s="1" t="s">
        <v>30</v>
      </c>
      <c r="F205" s="1">
        <v>5</v>
      </c>
      <c r="G205" s="1">
        <v>6</v>
      </c>
      <c r="H205" s="1">
        <f>Таблица3[[#This Row],[Цена]]*Таблица3[[#This Row],[Количество, шт.]]</f>
        <v>30</v>
      </c>
    </row>
    <row r="206" spans="1:8" ht="15" customHeight="1" x14ac:dyDescent="0.25">
      <c r="A206" s="1" t="s">
        <v>20</v>
      </c>
      <c r="B206" s="2">
        <v>45197</v>
      </c>
      <c r="C206" s="1" t="s">
        <v>42</v>
      </c>
      <c r="D206" s="1" t="s">
        <v>39</v>
      </c>
      <c r="E206" s="1" t="s">
        <v>37</v>
      </c>
      <c r="F206" s="1">
        <v>4</v>
      </c>
      <c r="G206" s="1">
        <v>4</v>
      </c>
      <c r="H206" s="1">
        <f>Таблица3[[#This Row],[Цена]]*Таблица3[[#This Row],[Количество, шт.]]</f>
        <v>16</v>
      </c>
    </row>
    <row r="207" spans="1:8" x14ac:dyDescent="0.25">
      <c r="A207" s="1" t="s">
        <v>24</v>
      </c>
      <c r="B207" s="2">
        <v>45198</v>
      </c>
      <c r="C207" s="1" t="s">
        <v>32</v>
      </c>
      <c r="D207" s="1" t="s">
        <v>45</v>
      </c>
      <c r="E207" s="1" t="s">
        <v>41</v>
      </c>
      <c r="F207" s="1">
        <v>100</v>
      </c>
      <c r="G207" s="1">
        <v>3</v>
      </c>
      <c r="H207" s="1">
        <f>Таблица3[[#This Row],[Цена]]*Таблица3[[#This Row],[Количество, шт.]]</f>
        <v>300</v>
      </c>
    </row>
    <row r="208" spans="1:8" ht="15" customHeight="1" x14ac:dyDescent="0.25">
      <c r="A208" s="1" t="s">
        <v>27</v>
      </c>
      <c r="B208" s="2">
        <v>45202</v>
      </c>
      <c r="C208" s="1" t="s">
        <v>28</v>
      </c>
      <c r="D208" s="1" t="s">
        <v>22</v>
      </c>
      <c r="E208" s="1" t="s">
        <v>23</v>
      </c>
      <c r="F208" s="1">
        <v>20</v>
      </c>
      <c r="G208" s="1">
        <v>4</v>
      </c>
      <c r="H208" s="1">
        <f>Таблица3[[#This Row],[Цена]]*Таблица3[[#This Row],[Количество, шт.]]</f>
        <v>80</v>
      </c>
    </row>
    <row r="209" spans="1:8" ht="15" customHeight="1" x14ac:dyDescent="0.25">
      <c r="A209" s="1" t="s">
        <v>31</v>
      </c>
      <c r="B209" s="2">
        <v>45204</v>
      </c>
      <c r="C209" s="1" t="s">
        <v>32</v>
      </c>
      <c r="D209" s="1" t="s">
        <v>34</v>
      </c>
      <c r="E209" s="1" t="s">
        <v>30</v>
      </c>
      <c r="F209" s="1">
        <v>4</v>
      </c>
      <c r="G209" s="1">
        <v>2</v>
      </c>
      <c r="H209" s="1">
        <f>Таблица3[[#This Row],[Цена]]*Таблица3[[#This Row],[Количество, шт.]]</f>
        <v>8</v>
      </c>
    </row>
    <row r="210" spans="1:8" x14ac:dyDescent="0.25">
      <c r="A210" s="1" t="s">
        <v>33</v>
      </c>
      <c r="B210" s="2">
        <v>45206</v>
      </c>
      <c r="C210" s="1" t="s">
        <v>32</v>
      </c>
      <c r="D210" s="1" t="s">
        <v>47</v>
      </c>
      <c r="E210" s="1" t="s">
        <v>41</v>
      </c>
      <c r="F210" s="1">
        <v>250</v>
      </c>
      <c r="G210" s="1">
        <v>3</v>
      </c>
      <c r="H210" s="1">
        <f>Таблица3[[#This Row],[Цена]]*Таблица3[[#This Row],[Количество, шт.]]</f>
        <v>750</v>
      </c>
    </row>
    <row r="211" spans="1:8" ht="15" customHeight="1" x14ac:dyDescent="0.25">
      <c r="A211" s="1" t="s">
        <v>35</v>
      </c>
      <c r="B211" s="2">
        <v>45209</v>
      </c>
      <c r="C211" s="1" t="s">
        <v>28</v>
      </c>
      <c r="D211" s="1" t="s">
        <v>51</v>
      </c>
      <c r="E211" s="1" t="s">
        <v>26</v>
      </c>
      <c r="F211" s="1">
        <v>15</v>
      </c>
      <c r="G211" s="1">
        <v>9</v>
      </c>
      <c r="H211" s="1">
        <f>Таблица3[[#This Row],[Цена]]*Таблица3[[#This Row],[Количество, шт.]]</f>
        <v>135</v>
      </c>
    </row>
    <row r="212" spans="1:8" ht="15" customHeight="1" x14ac:dyDescent="0.25">
      <c r="A212" s="1" t="s">
        <v>31</v>
      </c>
      <c r="B212" s="2">
        <v>45209</v>
      </c>
      <c r="C212" s="1" t="s">
        <v>28</v>
      </c>
      <c r="D212" s="1" t="s">
        <v>36</v>
      </c>
      <c r="E212" s="1" t="s">
        <v>37</v>
      </c>
      <c r="F212" s="1">
        <v>10</v>
      </c>
      <c r="G212" s="1">
        <v>1</v>
      </c>
      <c r="H212" s="1">
        <f>Таблица3[[#This Row],[Цена]]*Таблица3[[#This Row],[Количество, шт.]]</f>
        <v>10</v>
      </c>
    </row>
    <row r="213" spans="1:8" ht="15" customHeight="1" x14ac:dyDescent="0.25">
      <c r="A213" s="1" t="s">
        <v>20</v>
      </c>
      <c r="B213" s="2">
        <v>45209</v>
      </c>
      <c r="C213" s="1" t="s">
        <v>21</v>
      </c>
      <c r="D213" s="1" t="s">
        <v>49</v>
      </c>
      <c r="E213" s="1" t="s">
        <v>41</v>
      </c>
      <c r="F213" s="1">
        <v>500</v>
      </c>
      <c r="G213" s="1">
        <v>3</v>
      </c>
      <c r="H213" s="1">
        <f>Таблица3[[#This Row],[Цена]]*Таблица3[[#This Row],[Количество, шт.]]</f>
        <v>1500</v>
      </c>
    </row>
    <row r="214" spans="1:8" ht="15" customHeight="1" x14ac:dyDescent="0.25">
      <c r="A214" s="1" t="s">
        <v>35</v>
      </c>
      <c r="B214" s="2">
        <v>45211</v>
      </c>
      <c r="C214" s="1" t="s">
        <v>32</v>
      </c>
      <c r="D214" s="1" t="s">
        <v>22</v>
      </c>
      <c r="E214" s="1" t="s">
        <v>23</v>
      </c>
      <c r="F214" s="1">
        <v>20</v>
      </c>
      <c r="G214" s="1">
        <v>6</v>
      </c>
      <c r="H214" s="1">
        <f>Таблица3[[#This Row],[Цена]]*Таблица3[[#This Row],[Количество, шт.]]</f>
        <v>120</v>
      </c>
    </row>
    <row r="215" spans="1:8" ht="15" customHeight="1" x14ac:dyDescent="0.25">
      <c r="A215" s="1" t="s">
        <v>24</v>
      </c>
      <c r="B215" s="2">
        <v>45212</v>
      </c>
      <c r="C215" s="1" t="s">
        <v>44</v>
      </c>
      <c r="D215" s="1" t="s">
        <v>49</v>
      </c>
      <c r="E215" s="1" t="s">
        <v>41</v>
      </c>
      <c r="F215" s="1">
        <v>500</v>
      </c>
      <c r="G215" s="1">
        <v>2</v>
      </c>
      <c r="H215" s="1">
        <f>Таблица3[[#This Row],[Цена]]*Таблица3[[#This Row],[Количество, шт.]]</f>
        <v>1000</v>
      </c>
    </row>
    <row r="216" spans="1:8" x14ac:dyDescent="0.25">
      <c r="A216" s="1" t="s">
        <v>31</v>
      </c>
      <c r="B216" s="2">
        <v>45212</v>
      </c>
      <c r="C216" s="1" t="s">
        <v>42</v>
      </c>
      <c r="D216" s="1" t="s">
        <v>52</v>
      </c>
      <c r="E216" s="1" t="s">
        <v>23</v>
      </c>
      <c r="F216" s="1">
        <v>25</v>
      </c>
      <c r="G216" s="1">
        <v>8</v>
      </c>
      <c r="H216" s="1">
        <f>Таблица3[[#This Row],[Цена]]*Таблица3[[#This Row],[Количество, шт.]]</f>
        <v>200</v>
      </c>
    </row>
    <row r="217" spans="1:8" ht="15" customHeight="1" x14ac:dyDescent="0.25">
      <c r="A217" s="1" t="s">
        <v>35</v>
      </c>
      <c r="B217" s="2">
        <v>45216</v>
      </c>
      <c r="C217" s="1" t="s">
        <v>28</v>
      </c>
      <c r="D217" s="1" t="s">
        <v>49</v>
      </c>
      <c r="E217" s="1" t="s">
        <v>41</v>
      </c>
      <c r="F217" s="1">
        <v>500</v>
      </c>
      <c r="G217" s="1">
        <v>3</v>
      </c>
      <c r="H217" s="1">
        <f>Таблица3[[#This Row],[Цена]]*Таблица3[[#This Row],[Количество, шт.]]</f>
        <v>1500</v>
      </c>
    </row>
    <row r="218" spans="1:8" ht="15" customHeight="1" x14ac:dyDescent="0.25">
      <c r="A218" s="1" t="s">
        <v>20</v>
      </c>
      <c r="B218" s="2">
        <v>45216</v>
      </c>
      <c r="C218" s="1" t="s">
        <v>42</v>
      </c>
      <c r="D218" s="1" t="s">
        <v>22</v>
      </c>
      <c r="E218" s="1" t="s">
        <v>23</v>
      </c>
      <c r="F218" s="1">
        <v>20</v>
      </c>
      <c r="G218" s="1">
        <v>6</v>
      </c>
      <c r="H218" s="1">
        <f>Таблица3[[#This Row],[Цена]]*Таблица3[[#This Row],[Количество, шт.]]</f>
        <v>120</v>
      </c>
    </row>
    <row r="219" spans="1:8" ht="15" customHeight="1" x14ac:dyDescent="0.25">
      <c r="A219" s="1" t="s">
        <v>27</v>
      </c>
      <c r="B219" s="2">
        <v>45216</v>
      </c>
      <c r="C219" s="1" t="s">
        <v>21</v>
      </c>
      <c r="D219" s="1" t="s">
        <v>43</v>
      </c>
      <c r="E219" s="1" t="s">
        <v>23</v>
      </c>
      <c r="F219" s="1">
        <v>20</v>
      </c>
      <c r="G219" s="1">
        <v>5</v>
      </c>
      <c r="H219" s="1">
        <f>Таблица3[[#This Row],[Цена]]*Таблица3[[#This Row],[Количество, шт.]]</f>
        <v>100</v>
      </c>
    </row>
    <row r="220" spans="1:8" ht="15" customHeight="1" x14ac:dyDescent="0.25">
      <c r="A220" s="1" t="s">
        <v>31</v>
      </c>
      <c r="B220" s="2">
        <v>45216</v>
      </c>
      <c r="C220" s="1" t="s">
        <v>32</v>
      </c>
      <c r="D220" s="1" t="s">
        <v>53</v>
      </c>
      <c r="E220" s="1" t="s">
        <v>30</v>
      </c>
      <c r="F220" s="1">
        <v>5</v>
      </c>
      <c r="G220" s="1">
        <v>4</v>
      </c>
      <c r="H220" s="1">
        <f>Таблица3[[#This Row],[Цена]]*Таблица3[[#This Row],[Количество, шт.]]</f>
        <v>20</v>
      </c>
    </row>
    <row r="221" spans="1:8" ht="15" customHeight="1" x14ac:dyDescent="0.25">
      <c r="A221" s="1" t="s">
        <v>27</v>
      </c>
      <c r="B221" s="2">
        <v>45217</v>
      </c>
      <c r="C221" s="1" t="s">
        <v>21</v>
      </c>
      <c r="D221" s="1" t="s">
        <v>49</v>
      </c>
      <c r="E221" s="1" t="s">
        <v>41</v>
      </c>
      <c r="F221" s="1">
        <v>500</v>
      </c>
      <c r="G221" s="1">
        <v>3</v>
      </c>
      <c r="H221" s="1">
        <f>Таблица3[[#This Row],[Цена]]*Таблица3[[#This Row],[Количество, шт.]]</f>
        <v>1500</v>
      </c>
    </row>
    <row r="222" spans="1:8" ht="15" customHeight="1" x14ac:dyDescent="0.25">
      <c r="A222" s="1" t="s">
        <v>31</v>
      </c>
      <c r="B222" s="2">
        <v>45217</v>
      </c>
      <c r="C222" s="1" t="s">
        <v>21</v>
      </c>
      <c r="D222" s="1" t="s">
        <v>50</v>
      </c>
      <c r="E222" s="1" t="s">
        <v>37</v>
      </c>
      <c r="F222" s="1">
        <v>1</v>
      </c>
      <c r="G222" s="1">
        <v>5</v>
      </c>
      <c r="H222" s="1">
        <f>Таблица3[[#This Row],[Цена]]*Таблица3[[#This Row],[Количество, шт.]]</f>
        <v>5</v>
      </c>
    </row>
    <row r="223" spans="1:8" ht="15" customHeight="1" x14ac:dyDescent="0.25">
      <c r="A223" s="1" t="s">
        <v>20</v>
      </c>
      <c r="B223" s="2">
        <v>45217</v>
      </c>
      <c r="C223" s="1" t="s">
        <v>21</v>
      </c>
      <c r="D223" s="1" t="s">
        <v>39</v>
      </c>
      <c r="E223" s="1" t="s">
        <v>37</v>
      </c>
      <c r="F223" s="1">
        <v>4</v>
      </c>
      <c r="G223" s="1">
        <v>4</v>
      </c>
      <c r="H223" s="1">
        <f>Таблица3[[#This Row],[Цена]]*Таблица3[[#This Row],[Количество, шт.]]</f>
        <v>16</v>
      </c>
    </row>
    <row r="224" spans="1:8" ht="15" customHeight="1" x14ac:dyDescent="0.25">
      <c r="A224" s="1" t="s">
        <v>35</v>
      </c>
      <c r="B224" s="2">
        <v>45217</v>
      </c>
      <c r="C224" s="1" t="s">
        <v>42</v>
      </c>
      <c r="D224" s="1" t="s">
        <v>53</v>
      </c>
      <c r="E224" s="1" t="s">
        <v>30</v>
      </c>
      <c r="F224" s="1">
        <v>5</v>
      </c>
      <c r="G224" s="1">
        <v>6</v>
      </c>
      <c r="H224" s="1">
        <f>Таблица3[[#This Row],[Цена]]*Таблица3[[#This Row],[Количество, шт.]]</f>
        <v>30</v>
      </c>
    </row>
    <row r="225" spans="1:8" ht="15" customHeight="1" x14ac:dyDescent="0.25">
      <c r="A225" s="1" t="s">
        <v>24</v>
      </c>
      <c r="B225" s="2">
        <v>45219</v>
      </c>
      <c r="C225" s="1" t="s">
        <v>21</v>
      </c>
      <c r="D225" s="1" t="s">
        <v>48</v>
      </c>
      <c r="E225" s="1" t="s">
        <v>37</v>
      </c>
      <c r="F225" s="1">
        <v>3</v>
      </c>
      <c r="G225" s="1">
        <v>3</v>
      </c>
      <c r="H225" s="1">
        <f>Таблица3[[#This Row],[Цена]]*Таблица3[[#This Row],[Количество, шт.]]</f>
        <v>9</v>
      </c>
    </row>
    <row r="226" spans="1:8" ht="15" customHeight="1" x14ac:dyDescent="0.25">
      <c r="A226" s="1" t="s">
        <v>31</v>
      </c>
      <c r="B226" s="2">
        <v>45219</v>
      </c>
      <c r="C226" s="1" t="s">
        <v>21</v>
      </c>
      <c r="D226" s="1" t="s">
        <v>40</v>
      </c>
      <c r="E226" s="1" t="s">
        <v>41</v>
      </c>
      <c r="F226" s="1">
        <v>50</v>
      </c>
      <c r="G226" s="1">
        <v>2</v>
      </c>
      <c r="H226" s="1">
        <f>Таблица3[[#This Row],[Цена]]*Таблица3[[#This Row],[Количество, шт.]]</f>
        <v>100</v>
      </c>
    </row>
    <row r="227" spans="1:8" ht="15" customHeight="1" x14ac:dyDescent="0.25">
      <c r="A227" s="1" t="s">
        <v>24</v>
      </c>
      <c r="B227" s="2">
        <v>45224</v>
      </c>
      <c r="C227" s="1" t="s">
        <v>21</v>
      </c>
      <c r="D227" s="1" t="s">
        <v>48</v>
      </c>
      <c r="E227" s="1" t="s">
        <v>37</v>
      </c>
      <c r="F227" s="1">
        <v>3</v>
      </c>
      <c r="G227" s="1">
        <v>3</v>
      </c>
      <c r="H227" s="1">
        <f>Таблица3[[#This Row],[Цена]]*Таблица3[[#This Row],[Количество, шт.]]</f>
        <v>9</v>
      </c>
    </row>
    <row r="228" spans="1:8" ht="15" customHeight="1" x14ac:dyDescent="0.25">
      <c r="A228" s="1" t="s">
        <v>20</v>
      </c>
      <c r="B228" s="2">
        <v>45224</v>
      </c>
      <c r="C228" s="1" t="s">
        <v>42</v>
      </c>
      <c r="D228" s="1" t="s">
        <v>36</v>
      </c>
      <c r="E228" s="1" t="s">
        <v>37</v>
      </c>
      <c r="F228" s="1">
        <v>10</v>
      </c>
      <c r="G228" s="1">
        <v>1</v>
      </c>
      <c r="H228" s="1">
        <f>Таблица3[[#This Row],[Цена]]*Таблица3[[#This Row],[Количество, шт.]]</f>
        <v>10</v>
      </c>
    </row>
    <row r="229" spans="1:8" ht="15" customHeight="1" x14ac:dyDescent="0.25">
      <c r="A229" s="1" t="s">
        <v>24</v>
      </c>
      <c r="B229" s="2">
        <v>45225</v>
      </c>
      <c r="C229" s="1" t="s">
        <v>32</v>
      </c>
      <c r="D229" s="1" t="s">
        <v>43</v>
      </c>
      <c r="E229" s="1" t="s">
        <v>23</v>
      </c>
      <c r="F229" s="1">
        <v>20</v>
      </c>
      <c r="G229" s="1">
        <v>7</v>
      </c>
      <c r="H229" s="1">
        <f>Таблица3[[#This Row],[Цена]]*Таблица3[[#This Row],[Количество, шт.]]</f>
        <v>140</v>
      </c>
    </row>
    <row r="230" spans="1:8" ht="15" customHeight="1" x14ac:dyDescent="0.25">
      <c r="A230" s="1" t="s">
        <v>27</v>
      </c>
      <c r="B230" s="2">
        <v>45226</v>
      </c>
      <c r="C230" s="1" t="s">
        <v>32</v>
      </c>
      <c r="D230" s="1" t="s">
        <v>46</v>
      </c>
      <c r="E230" s="1" t="s">
        <v>26</v>
      </c>
      <c r="F230" s="1">
        <v>8</v>
      </c>
      <c r="G230" s="1">
        <v>1</v>
      </c>
      <c r="H230" s="1">
        <f>Таблица3[[#This Row],[Цена]]*Таблица3[[#This Row],[Количество, шт.]]</f>
        <v>8</v>
      </c>
    </row>
    <row r="231" spans="1:8" x14ac:dyDescent="0.25">
      <c r="A231" s="1" t="s">
        <v>31</v>
      </c>
      <c r="B231" s="2">
        <v>45227</v>
      </c>
      <c r="C231" s="1" t="s">
        <v>32</v>
      </c>
      <c r="D231" s="1" t="s">
        <v>43</v>
      </c>
      <c r="E231" s="1" t="s">
        <v>23</v>
      </c>
      <c r="F231" s="1">
        <v>20</v>
      </c>
      <c r="G231" s="1">
        <v>1</v>
      </c>
      <c r="H231" s="1">
        <f>Таблица3[[#This Row],[Цена]]*Таблица3[[#This Row],[Количество, шт.]]</f>
        <v>20</v>
      </c>
    </row>
    <row r="232" spans="1:8" ht="15" customHeight="1" x14ac:dyDescent="0.25">
      <c r="A232" s="1" t="s">
        <v>33</v>
      </c>
      <c r="B232" s="2">
        <v>45227</v>
      </c>
      <c r="C232" s="1" t="s">
        <v>42</v>
      </c>
      <c r="D232" s="1" t="s">
        <v>47</v>
      </c>
      <c r="E232" s="1" t="s">
        <v>41</v>
      </c>
      <c r="F232" s="1">
        <v>250</v>
      </c>
      <c r="G232" s="1">
        <v>3</v>
      </c>
      <c r="H232" s="1">
        <f>Таблица3[[#This Row],[Цена]]*Таблица3[[#This Row],[Количество, шт.]]</f>
        <v>750</v>
      </c>
    </row>
    <row r="233" spans="1:8" ht="15" customHeight="1" x14ac:dyDescent="0.25">
      <c r="A233" s="1" t="s">
        <v>35</v>
      </c>
      <c r="B233" s="2">
        <v>45231</v>
      </c>
      <c r="C233" s="1" t="s">
        <v>21</v>
      </c>
      <c r="D233" s="1" t="s">
        <v>50</v>
      </c>
      <c r="E233" s="1" t="s">
        <v>37</v>
      </c>
      <c r="F233" s="1">
        <v>1</v>
      </c>
      <c r="G233" s="1">
        <v>4</v>
      </c>
      <c r="H233" s="1">
        <f>Таблица3[[#This Row],[Цена]]*Таблица3[[#This Row],[Количество, шт.]]</f>
        <v>4</v>
      </c>
    </row>
    <row r="234" spans="1:8" ht="15" customHeight="1" x14ac:dyDescent="0.25">
      <c r="A234" s="1" t="s">
        <v>31</v>
      </c>
      <c r="B234" s="2">
        <v>45231</v>
      </c>
      <c r="C234" s="1" t="s">
        <v>42</v>
      </c>
      <c r="D234" s="1" t="s">
        <v>47</v>
      </c>
      <c r="E234" s="1" t="s">
        <v>41</v>
      </c>
      <c r="F234" s="1">
        <v>250</v>
      </c>
      <c r="G234" s="1">
        <v>2</v>
      </c>
      <c r="H234" s="1">
        <f>Таблица3[[#This Row],[Цена]]*Таблица3[[#This Row],[Количество, шт.]]</f>
        <v>500</v>
      </c>
    </row>
    <row r="235" spans="1:8" ht="15" customHeight="1" x14ac:dyDescent="0.25">
      <c r="A235" s="1" t="s">
        <v>20</v>
      </c>
      <c r="B235" s="2">
        <v>45233</v>
      </c>
      <c r="C235" s="1" t="s">
        <v>32</v>
      </c>
      <c r="D235" s="1" t="s">
        <v>50</v>
      </c>
      <c r="E235" s="1" t="s">
        <v>37</v>
      </c>
      <c r="F235" s="1">
        <v>1</v>
      </c>
      <c r="G235" s="1">
        <v>7</v>
      </c>
      <c r="H235" s="1">
        <f>Таблица3[[#This Row],[Цена]]*Таблица3[[#This Row],[Количество, шт.]]</f>
        <v>7</v>
      </c>
    </row>
    <row r="236" spans="1:8" ht="15" customHeight="1" x14ac:dyDescent="0.25">
      <c r="A236" s="1" t="s">
        <v>35</v>
      </c>
      <c r="B236" s="2">
        <v>45237</v>
      </c>
      <c r="C236" s="1" t="s">
        <v>21</v>
      </c>
      <c r="D236" s="1" t="s">
        <v>38</v>
      </c>
      <c r="E236" s="1" t="s">
        <v>30</v>
      </c>
      <c r="F236" s="1">
        <v>5</v>
      </c>
      <c r="G236" s="1">
        <v>6</v>
      </c>
      <c r="H236" s="1">
        <f>Таблица3[[#This Row],[Цена]]*Таблица3[[#This Row],[Количество, шт.]]</f>
        <v>30</v>
      </c>
    </row>
    <row r="237" spans="1:8" ht="15" customHeight="1" x14ac:dyDescent="0.25">
      <c r="A237" s="1" t="s">
        <v>24</v>
      </c>
      <c r="B237" s="2">
        <v>45239</v>
      </c>
      <c r="C237" s="1" t="s">
        <v>21</v>
      </c>
      <c r="D237" s="1" t="s">
        <v>47</v>
      </c>
      <c r="E237" s="1" t="s">
        <v>41</v>
      </c>
      <c r="F237" s="1">
        <v>250</v>
      </c>
      <c r="G237" s="1">
        <v>3</v>
      </c>
      <c r="H237" s="1">
        <f>Таблица3[[#This Row],[Цена]]*Таблица3[[#This Row],[Количество, шт.]]</f>
        <v>750</v>
      </c>
    </row>
    <row r="238" spans="1:8" ht="15" customHeight="1" x14ac:dyDescent="0.25">
      <c r="A238" s="1" t="s">
        <v>31</v>
      </c>
      <c r="B238" s="2">
        <v>45241</v>
      </c>
      <c r="C238" s="1" t="s">
        <v>32</v>
      </c>
      <c r="D238" s="1" t="s">
        <v>34</v>
      </c>
      <c r="E238" s="1" t="s">
        <v>30</v>
      </c>
      <c r="F238" s="1">
        <v>4</v>
      </c>
      <c r="G238" s="1">
        <v>7</v>
      </c>
      <c r="H238" s="1">
        <f>Таблица3[[#This Row],[Цена]]*Таблица3[[#This Row],[Количество, шт.]]</f>
        <v>28</v>
      </c>
    </row>
    <row r="239" spans="1:8" x14ac:dyDescent="0.25">
      <c r="A239" s="1" t="s">
        <v>35</v>
      </c>
      <c r="B239" s="2">
        <v>45244</v>
      </c>
      <c r="C239" s="1" t="s">
        <v>21</v>
      </c>
      <c r="D239" s="1" t="s">
        <v>40</v>
      </c>
      <c r="E239" s="1" t="s">
        <v>41</v>
      </c>
      <c r="F239" s="1">
        <v>50</v>
      </c>
      <c r="G239" s="1">
        <v>3</v>
      </c>
      <c r="H239" s="1">
        <f>Таблица3[[#This Row],[Цена]]*Таблица3[[#This Row],[Количество, шт.]]</f>
        <v>150</v>
      </c>
    </row>
    <row r="240" spans="1:8" ht="15" customHeight="1" x14ac:dyDescent="0.25">
      <c r="A240" s="1" t="s">
        <v>20</v>
      </c>
      <c r="B240" s="2">
        <v>45244</v>
      </c>
      <c r="C240" s="1" t="s">
        <v>28</v>
      </c>
      <c r="D240" s="1" t="s">
        <v>40</v>
      </c>
      <c r="E240" s="1" t="s">
        <v>41</v>
      </c>
      <c r="F240" s="1">
        <v>50</v>
      </c>
      <c r="G240" s="1">
        <v>1</v>
      </c>
      <c r="H240" s="1">
        <f>Таблица3[[#This Row],[Цена]]*Таблица3[[#This Row],[Количество, шт.]]</f>
        <v>50</v>
      </c>
    </row>
    <row r="241" spans="1:8" ht="15" customHeight="1" x14ac:dyDescent="0.25">
      <c r="A241" s="1" t="s">
        <v>27</v>
      </c>
      <c r="B241" s="2">
        <v>45246</v>
      </c>
      <c r="C241" s="1" t="s">
        <v>21</v>
      </c>
      <c r="D241" s="1" t="s">
        <v>36</v>
      </c>
      <c r="E241" s="1" t="s">
        <v>37</v>
      </c>
      <c r="F241" s="1">
        <v>10</v>
      </c>
      <c r="G241" s="1">
        <v>1</v>
      </c>
      <c r="H241" s="1">
        <f>Таблица3[[#This Row],[Цена]]*Таблица3[[#This Row],[Количество, шт.]]</f>
        <v>10</v>
      </c>
    </row>
    <row r="242" spans="1:8" ht="15" customHeight="1" x14ac:dyDescent="0.25">
      <c r="A242" s="1" t="s">
        <v>31</v>
      </c>
      <c r="B242" s="2">
        <v>45246</v>
      </c>
      <c r="C242" s="1" t="s">
        <v>21</v>
      </c>
      <c r="D242" s="1" t="s">
        <v>50</v>
      </c>
      <c r="E242" s="1" t="s">
        <v>37</v>
      </c>
      <c r="F242" s="1">
        <v>1</v>
      </c>
      <c r="G242" s="1">
        <v>8</v>
      </c>
      <c r="H242" s="1">
        <f>Таблица3[[#This Row],[Цена]]*Таблица3[[#This Row],[Количество, шт.]]</f>
        <v>8</v>
      </c>
    </row>
    <row r="243" spans="1:8" ht="15" customHeight="1" x14ac:dyDescent="0.25">
      <c r="A243" s="1" t="s">
        <v>27</v>
      </c>
      <c r="B243" s="2">
        <v>45248</v>
      </c>
      <c r="C243" s="1" t="s">
        <v>44</v>
      </c>
      <c r="D243" s="1" t="s">
        <v>48</v>
      </c>
      <c r="E243" s="1" t="s">
        <v>37</v>
      </c>
      <c r="F243" s="1">
        <v>3</v>
      </c>
      <c r="G243" s="1">
        <v>5</v>
      </c>
      <c r="H243" s="1">
        <f>Таблица3[[#This Row],[Цена]]*Таблица3[[#This Row],[Количество, шт.]]</f>
        <v>15</v>
      </c>
    </row>
    <row r="244" spans="1:8" ht="15" customHeight="1" x14ac:dyDescent="0.25">
      <c r="A244" s="1" t="s">
        <v>31</v>
      </c>
      <c r="B244" s="2">
        <v>45251</v>
      </c>
      <c r="C244" s="1" t="s">
        <v>32</v>
      </c>
      <c r="D244" s="1" t="s">
        <v>34</v>
      </c>
      <c r="E244" s="1" t="s">
        <v>30</v>
      </c>
      <c r="F244" s="1">
        <v>4</v>
      </c>
      <c r="G244" s="1">
        <v>9</v>
      </c>
      <c r="H244" s="1">
        <f>Таблица3[[#This Row],[Цена]]*Таблица3[[#This Row],[Количество, шт.]]</f>
        <v>36</v>
      </c>
    </row>
    <row r="245" spans="1:8" ht="15" customHeight="1" x14ac:dyDescent="0.25">
      <c r="A245" s="1" t="s">
        <v>20</v>
      </c>
      <c r="B245" s="2">
        <v>45251</v>
      </c>
      <c r="C245" s="1" t="s">
        <v>42</v>
      </c>
      <c r="D245" s="1" t="s">
        <v>48</v>
      </c>
      <c r="E245" s="1" t="s">
        <v>37</v>
      </c>
      <c r="F245" s="1">
        <v>3</v>
      </c>
      <c r="G245" s="1">
        <v>10</v>
      </c>
      <c r="H245" s="1">
        <f>Таблица3[[#This Row],[Цена]]*Таблица3[[#This Row],[Количество, шт.]]</f>
        <v>30</v>
      </c>
    </row>
    <row r="246" spans="1:8" x14ac:dyDescent="0.25">
      <c r="A246" s="1" t="s">
        <v>35</v>
      </c>
      <c r="B246" s="2">
        <v>45251</v>
      </c>
      <c r="C246" s="1" t="s">
        <v>32</v>
      </c>
      <c r="D246" s="1" t="s">
        <v>45</v>
      </c>
      <c r="E246" s="1" t="s">
        <v>41</v>
      </c>
      <c r="F246" s="1">
        <v>100</v>
      </c>
      <c r="G246" s="1">
        <v>3</v>
      </c>
      <c r="H246" s="1">
        <f>Таблица3[[#This Row],[Цена]]*Таблица3[[#This Row],[Количество, шт.]]</f>
        <v>300</v>
      </c>
    </row>
    <row r="247" spans="1:8" ht="15" customHeight="1" x14ac:dyDescent="0.25">
      <c r="A247" s="1" t="s">
        <v>24</v>
      </c>
      <c r="B247" s="2">
        <v>45252</v>
      </c>
      <c r="C247" s="1" t="s">
        <v>44</v>
      </c>
      <c r="D247" s="1" t="s">
        <v>38</v>
      </c>
      <c r="E247" s="1" t="s">
        <v>30</v>
      </c>
      <c r="F247" s="1">
        <v>5</v>
      </c>
      <c r="G247" s="1">
        <v>7</v>
      </c>
      <c r="H247" s="1">
        <f>Таблица3[[#This Row],[Цена]]*Таблица3[[#This Row],[Количество, шт.]]</f>
        <v>35</v>
      </c>
    </row>
    <row r="248" spans="1:8" ht="15" customHeight="1" x14ac:dyDescent="0.25">
      <c r="A248" s="1" t="s">
        <v>31</v>
      </c>
      <c r="B248" s="2">
        <v>45253</v>
      </c>
      <c r="C248" s="1" t="s">
        <v>21</v>
      </c>
      <c r="D248" s="1" t="s">
        <v>40</v>
      </c>
      <c r="E248" s="1" t="s">
        <v>41</v>
      </c>
      <c r="F248" s="1">
        <v>50</v>
      </c>
      <c r="G248" s="1">
        <v>3</v>
      </c>
      <c r="H248" s="1">
        <f>Таблица3[[#This Row],[Цена]]*Таблица3[[#This Row],[Количество, шт.]]</f>
        <v>150</v>
      </c>
    </row>
    <row r="249" spans="1:8" ht="15" customHeight="1" x14ac:dyDescent="0.25">
      <c r="A249" s="1" t="s">
        <v>24</v>
      </c>
      <c r="B249" s="2">
        <v>45254</v>
      </c>
      <c r="C249" s="1" t="s">
        <v>28</v>
      </c>
      <c r="D249" s="1" t="s">
        <v>47</v>
      </c>
      <c r="E249" s="1" t="s">
        <v>41</v>
      </c>
      <c r="F249" s="1">
        <v>250</v>
      </c>
      <c r="G249" s="1">
        <v>1</v>
      </c>
      <c r="H249" s="1">
        <f>Таблица3[[#This Row],[Цена]]*Таблица3[[#This Row],[Количество, шт.]]</f>
        <v>250</v>
      </c>
    </row>
    <row r="250" spans="1:8" ht="15" customHeight="1" x14ac:dyDescent="0.25">
      <c r="A250" s="1" t="s">
        <v>20</v>
      </c>
      <c r="B250" s="2">
        <v>45258</v>
      </c>
      <c r="C250" s="1" t="s">
        <v>28</v>
      </c>
      <c r="D250" s="1" t="s">
        <v>22</v>
      </c>
      <c r="E250" s="1" t="s">
        <v>23</v>
      </c>
      <c r="F250" s="1">
        <v>20</v>
      </c>
      <c r="G250" s="1">
        <v>10</v>
      </c>
      <c r="H250" s="1">
        <f>Таблица3[[#This Row],[Цена]]*Таблица3[[#This Row],[Количество, шт.]]</f>
        <v>200</v>
      </c>
    </row>
    <row r="251" spans="1:8" ht="15" customHeight="1" x14ac:dyDescent="0.25">
      <c r="A251" s="1" t="s">
        <v>24</v>
      </c>
      <c r="B251" s="2">
        <v>45258</v>
      </c>
      <c r="C251" s="1" t="s">
        <v>21</v>
      </c>
      <c r="D251" s="1" t="s">
        <v>50</v>
      </c>
      <c r="E251" s="1" t="s">
        <v>37</v>
      </c>
      <c r="F251" s="1">
        <v>1</v>
      </c>
      <c r="G251" s="1">
        <v>2</v>
      </c>
      <c r="H251" s="1">
        <f>Таблица3[[#This Row],[Цена]]*Таблица3[[#This Row],[Количество, шт.]]</f>
        <v>2</v>
      </c>
    </row>
    <row r="252" spans="1:8" ht="15" customHeight="1" x14ac:dyDescent="0.25">
      <c r="A252" s="1" t="s">
        <v>27</v>
      </c>
      <c r="B252" s="2">
        <v>45260</v>
      </c>
      <c r="C252" s="1" t="s">
        <v>44</v>
      </c>
      <c r="D252" s="1" t="s">
        <v>48</v>
      </c>
      <c r="E252" s="1" t="s">
        <v>37</v>
      </c>
      <c r="F252" s="1">
        <v>3</v>
      </c>
      <c r="G252" s="1">
        <v>3</v>
      </c>
      <c r="H252" s="1">
        <f>Таблица3[[#This Row],[Цена]]*Таблица3[[#This Row],[Количество, шт.]]</f>
        <v>9</v>
      </c>
    </row>
    <row r="253" spans="1:8" ht="15" customHeight="1" x14ac:dyDescent="0.25">
      <c r="A253" s="1" t="s">
        <v>31</v>
      </c>
      <c r="B253" s="2">
        <v>45260</v>
      </c>
      <c r="C253" s="1" t="s">
        <v>21</v>
      </c>
      <c r="D253" s="1" t="s">
        <v>40</v>
      </c>
      <c r="E253" s="1" t="s">
        <v>41</v>
      </c>
      <c r="F253" s="1">
        <v>50</v>
      </c>
      <c r="G253" s="1">
        <v>3</v>
      </c>
      <c r="H253" s="1">
        <f>Таблица3[[#This Row],[Цена]]*Таблица3[[#This Row],[Количество, шт.]]</f>
        <v>150</v>
      </c>
    </row>
    <row r="254" spans="1:8" ht="15" customHeight="1" x14ac:dyDescent="0.25">
      <c r="A254" s="1" t="s">
        <v>33</v>
      </c>
      <c r="B254" s="2">
        <v>45261</v>
      </c>
      <c r="C254" s="1" t="s">
        <v>32</v>
      </c>
      <c r="D254" s="1" t="s">
        <v>39</v>
      </c>
      <c r="E254" s="1" t="s">
        <v>37</v>
      </c>
      <c r="F254" s="1">
        <v>4</v>
      </c>
      <c r="G254" s="1">
        <v>7</v>
      </c>
      <c r="H254" s="1">
        <f>Таблица3[[#This Row],[Цена]]*Таблица3[[#This Row],[Количество, шт.]]</f>
        <v>28</v>
      </c>
    </row>
    <row r="255" spans="1:8" ht="15" customHeight="1" x14ac:dyDescent="0.25">
      <c r="A255" s="1" t="s">
        <v>35</v>
      </c>
      <c r="B255" s="2">
        <v>45261</v>
      </c>
      <c r="C255" s="1" t="s">
        <v>21</v>
      </c>
      <c r="D255" s="1" t="s">
        <v>48</v>
      </c>
      <c r="E255" s="1" t="s">
        <v>37</v>
      </c>
      <c r="F255" s="1">
        <v>3</v>
      </c>
      <c r="G255" s="1">
        <v>2</v>
      </c>
      <c r="H255" s="1">
        <f>Таблица3[[#This Row],[Цена]]*Таблица3[[#This Row],[Количество, шт.]]</f>
        <v>6</v>
      </c>
    </row>
    <row r="256" spans="1:8" ht="15" customHeight="1" x14ac:dyDescent="0.25">
      <c r="A256" s="1" t="s">
        <v>31</v>
      </c>
      <c r="B256" s="2">
        <v>45262</v>
      </c>
      <c r="C256" s="1" t="s">
        <v>32</v>
      </c>
      <c r="D256" s="1" t="s">
        <v>51</v>
      </c>
      <c r="E256" s="1" t="s">
        <v>26</v>
      </c>
      <c r="F256" s="1">
        <v>15</v>
      </c>
      <c r="G256" s="1">
        <v>9</v>
      </c>
      <c r="H256" s="1">
        <f>Таблица3[[#This Row],[Цена]]*Таблица3[[#This Row],[Количество, шт.]]</f>
        <v>135</v>
      </c>
    </row>
    <row r="257" spans="1:8" ht="15" customHeight="1" x14ac:dyDescent="0.25">
      <c r="A257" s="1" t="s">
        <v>20</v>
      </c>
      <c r="B257" s="2">
        <v>45262</v>
      </c>
      <c r="C257" s="1" t="s">
        <v>28</v>
      </c>
      <c r="D257" s="1" t="s">
        <v>43</v>
      </c>
      <c r="E257" s="1" t="s">
        <v>23</v>
      </c>
      <c r="F257" s="1">
        <v>20</v>
      </c>
      <c r="G257" s="1">
        <v>1</v>
      </c>
      <c r="H257" s="1">
        <f>Таблица3[[#This Row],[Цена]]*Таблица3[[#This Row],[Количество, шт.]]</f>
        <v>20</v>
      </c>
    </row>
    <row r="258" spans="1:8" x14ac:dyDescent="0.25">
      <c r="A258" s="1" t="s">
        <v>35</v>
      </c>
      <c r="B258" s="2">
        <v>45265</v>
      </c>
      <c r="C258" s="1" t="s">
        <v>28</v>
      </c>
      <c r="D258" s="1" t="s">
        <v>34</v>
      </c>
      <c r="E258" s="1" t="s">
        <v>30</v>
      </c>
      <c r="F258" s="1">
        <v>4</v>
      </c>
      <c r="G258" s="1">
        <v>3</v>
      </c>
      <c r="H258" s="1">
        <f>Таблица3[[#This Row],[Цена]]*Таблица3[[#This Row],[Количество, шт.]]</f>
        <v>12</v>
      </c>
    </row>
    <row r="259" spans="1:8" ht="15" customHeight="1" x14ac:dyDescent="0.25">
      <c r="A259" s="1" t="s">
        <v>24</v>
      </c>
      <c r="B259" s="2">
        <v>45266</v>
      </c>
      <c r="C259" s="1" t="s">
        <v>21</v>
      </c>
      <c r="D259" s="1" t="s">
        <v>36</v>
      </c>
      <c r="E259" s="1" t="s">
        <v>37</v>
      </c>
      <c r="F259" s="1">
        <v>10</v>
      </c>
      <c r="G259" s="1">
        <v>1</v>
      </c>
      <c r="H259" s="1">
        <f>Таблица3[[#This Row],[Цена]]*Таблица3[[#This Row],[Количество, шт.]]</f>
        <v>10</v>
      </c>
    </row>
    <row r="260" spans="1:8" ht="15" customHeight="1" x14ac:dyDescent="0.25">
      <c r="A260" s="1" t="s">
        <v>31</v>
      </c>
      <c r="B260" s="2">
        <v>45266</v>
      </c>
      <c r="C260" s="1" t="s">
        <v>28</v>
      </c>
      <c r="D260" s="1" t="s">
        <v>40</v>
      </c>
      <c r="E260" s="1" t="s">
        <v>41</v>
      </c>
      <c r="F260" s="1">
        <v>50</v>
      </c>
      <c r="G260" s="1">
        <v>2</v>
      </c>
      <c r="H260" s="1">
        <f>Таблица3[[#This Row],[Цена]]*Таблица3[[#This Row],[Количество, шт.]]</f>
        <v>100</v>
      </c>
    </row>
    <row r="261" spans="1:8" ht="15" customHeight="1" x14ac:dyDescent="0.25">
      <c r="A261" s="1" t="s">
        <v>35</v>
      </c>
      <c r="B261" s="2">
        <v>45266</v>
      </c>
      <c r="C261" s="1" t="s">
        <v>21</v>
      </c>
      <c r="D261" s="1" t="s">
        <v>39</v>
      </c>
      <c r="E261" s="1" t="s">
        <v>37</v>
      </c>
      <c r="F261" s="1">
        <v>4</v>
      </c>
      <c r="G261" s="1">
        <v>7</v>
      </c>
      <c r="H261" s="1">
        <f>Таблица3[[#This Row],[Цена]]*Таблица3[[#This Row],[Количество, шт.]]</f>
        <v>28</v>
      </c>
    </row>
    <row r="262" spans="1:8" x14ac:dyDescent="0.25">
      <c r="A262" s="1" t="s">
        <v>20</v>
      </c>
      <c r="B262" s="2">
        <v>45267</v>
      </c>
      <c r="C262" s="1" t="s">
        <v>44</v>
      </c>
      <c r="D262" s="1" t="s">
        <v>53</v>
      </c>
      <c r="E262" s="1" t="s">
        <v>30</v>
      </c>
      <c r="F262" s="1">
        <v>5</v>
      </c>
      <c r="G262" s="1">
        <v>10</v>
      </c>
      <c r="H262" s="1">
        <f>Таблица3[[#This Row],[Цена]]*Таблица3[[#This Row],[Количество, шт.]]</f>
        <v>50</v>
      </c>
    </row>
    <row r="263" spans="1:8" x14ac:dyDescent="0.25">
      <c r="A263" s="1" t="s">
        <v>27</v>
      </c>
      <c r="B263" s="2">
        <v>45267</v>
      </c>
      <c r="C263" s="1" t="s">
        <v>32</v>
      </c>
      <c r="D263" s="1" t="s">
        <v>46</v>
      </c>
      <c r="E263" s="1" t="s">
        <v>26</v>
      </c>
      <c r="F263" s="1">
        <v>8</v>
      </c>
      <c r="G263" s="1">
        <v>2</v>
      </c>
      <c r="H263" s="1">
        <f>Таблица3[[#This Row],[Цена]]*Таблица3[[#This Row],[Количество, шт.]]</f>
        <v>16</v>
      </c>
    </row>
    <row r="264" spans="1:8" ht="15" customHeight="1" x14ac:dyDescent="0.25">
      <c r="A264" s="1" t="s">
        <v>31</v>
      </c>
      <c r="B264" s="2">
        <v>45268</v>
      </c>
      <c r="C264" s="1" t="s">
        <v>42</v>
      </c>
      <c r="D264" s="1" t="s">
        <v>29</v>
      </c>
      <c r="E264" s="1" t="s">
        <v>30</v>
      </c>
      <c r="F264" s="1">
        <v>3</v>
      </c>
      <c r="G264" s="1">
        <v>3</v>
      </c>
      <c r="H264" s="1">
        <f>Таблица3[[#This Row],[Цена]]*Таблица3[[#This Row],[Количество, шт.]]</f>
        <v>9</v>
      </c>
    </row>
    <row r="265" spans="1:8" ht="15" customHeight="1" x14ac:dyDescent="0.25">
      <c r="A265" s="1" t="s">
        <v>27</v>
      </c>
      <c r="B265" s="2">
        <v>45269</v>
      </c>
      <c r="C265" s="1" t="s">
        <v>28</v>
      </c>
      <c r="D265" s="1" t="s">
        <v>48</v>
      </c>
      <c r="E265" s="1" t="s">
        <v>37</v>
      </c>
      <c r="F265" s="1">
        <v>3</v>
      </c>
      <c r="G265" s="1">
        <v>8</v>
      </c>
      <c r="H265" s="1">
        <f>Таблица3[[#This Row],[Цена]]*Таблица3[[#This Row],[Количество, шт.]]</f>
        <v>24</v>
      </c>
    </row>
    <row r="266" spans="1:8" ht="15" customHeight="1" x14ac:dyDescent="0.25">
      <c r="A266" s="1" t="s">
        <v>31</v>
      </c>
      <c r="B266" s="2">
        <v>45272</v>
      </c>
      <c r="C266" s="1" t="s">
        <v>21</v>
      </c>
      <c r="D266" s="1" t="s">
        <v>25</v>
      </c>
      <c r="E266" s="1" t="s">
        <v>26</v>
      </c>
      <c r="F266" s="1">
        <v>8</v>
      </c>
      <c r="G266" s="1">
        <v>9</v>
      </c>
      <c r="H266" s="1">
        <f>Таблица3[[#This Row],[Цена]]*Таблица3[[#This Row],[Количество, шт.]]</f>
        <v>72</v>
      </c>
    </row>
    <row r="267" spans="1:8" ht="15" customHeight="1" x14ac:dyDescent="0.25">
      <c r="A267" s="1" t="s">
        <v>20</v>
      </c>
      <c r="B267" s="2">
        <v>45272</v>
      </c>
      <c r="C267" s="1" t="s">
        <v>28</v>
      </c>
      <c r="D267" s="1" t="s">
        <v>53</v>
      </c>
      <c r="E267" s="1" t="s">
        <v>30</v>
      </c>
      <c r="F267" s="1">
        <v>5</v>
      </c>
      <c r="G267" s="1">
        <v>4</v>
      </c>
      <c r="H267" s="1">
        <f>Таблица3[[#This Row],[Цена]]*Таблица3[[#This Row],[Количество, шт.]]</f>
        <v>20</v>
      </c>
    </row>
    <row r="268" spans="1:8" ht="15" customHeight="1" x14ac:dyDescent="0.25">
      <c r="A268" s="1" t="s">
        <v>35</v>
      </c>
      <c r="B268" s="2">
        <v>45274</v>
      </c>
      <c r="C268" s="1" t="s">
        <v>32</v>
      </c>
      <c r="D268" s="1" t="s">
        <v>34</v>
      </c>
      <c r="E268" s="1" t="s">
        <v>30</v>
      </c>
      <c r="F268" s="1">
        <v>4</v>
      </c>
      <c r="G268" s="1">
        <v>1</v>
      </c>
      <c r="H268" s="1">
        <f>Таблица3[[#This Row],[Цена]]*Таблица3[[#This Row],[Количество, шт.]]</f>
        <v>4</v>
      </c>
    </row>
    <row r="269" spans="1:8" x14ac:dyDescent="0.25">
      <c r="A269" s="1" t="s">
        <v>20</v>
      </c>
      <c r="B269" s="2">
        <v>45274</v>
      </c>
      <c r="C269" s="1" t="s">
        <v>28</v>
      </c>
      <c r="D269" s="1" t="s">
        <v>34</v>
      </c>
      <c r="E269" s="1" t="s">
        <v>30</v>
      </c>
      <c r="F269" s="1">
        <v>4</v>
      </c>
      <c r="G269" s="1">
        <v>6</v>
      </c>
      <c r="H269" s="1">
        <f>Таблица3[[#This Row],[Цена]]*Таблица3[[#This Row],[Количество, шт.]]</f>
        <v>24</v>
      </c>
    </row>
    <row r="270" spans="1:8" x14ac:dyDescent="0.25">
      <c r="A270" s="1" t="s">
        <v>24</v>
      </c>
      <c r="B270" s="2">
        <v>45275</v>
      </c>
      <c r="C270" s="1" t="s">
        <v>28</v>
      </c>
      <c r="D270" s="1" t="s">
        <v>50</v>
      </c>
      <c r="E270" s="1" t="s">
        <v>37</v>
      </c>
      <c r="F270" s="1">
        <v>1</v>
      </c>
      <c r="G270" s="1">
        <v>3</v>
      </c>
      <c r="H270" s="1">
        <f>Таблица3[[#This Row],[Цена]]*Таблица3[[#This Row],[Количество, шт.]]</f>
        <v>3</v>
      </c>
    </row>
    <row r="271" spans="1:8" ht="15" customHeight="1" x14ac:dyDescent="0.25">
      <c r="A271" s="1" t="s">
        <v>27</v>
      </c>
      <c r="B271" s="2">
        <v>45275</v>
      </c>
      <c r="C271" s="1" t="s">
        <v>28</v>
      </c>
      <c r="D271" s="1" t="s">
        <v>39</v>
      </c>
      <c r="E271" s="1" t="s">
        <v>37</v>
      </c>
      <c r="F271" s="1">
        <v>4</v>
      </c>
      <c r="G271" s="1">
        <v>9</v>
      </c>
      <c r="H271" s="1">
        <f>Таблица3[[#This Row],[Цена]]*Таблица3[[#This Row],[Количество, шт.]]</f>
        <v>36</v>
      </c>
    </row>
    <row r="272" spans="1:8" ht="15" customHeight="1" x14ac:dyDescent="0.25">
      <c r="A272" s="1" t="s">
        <v>31</v>
      </c>
      <c r="B272" s="2">
        <v>45276</v>
      </c>
      <c r="C272" s="1" t="s">
        <v>21</v>
      </c>
      <c r="D272" s="1" t="s">
        <v>48</v>
      </c>
      <c r="E272" s="1" t="s">
        <v>37</v>
      </c>
      <c r="F272" s="1">
        <v>3</v>
      </c>
      <c r="G272" s="1">
        <v>7</v>
      </c>
      <c r="H272" s="1">
        <f>Таблица3[[#This Row],[Цена]]*Таблица3[[#This Row],[Количество, шт.]]</f>
        <v>21</v>
      </c>
    </row>
    <row r="273" spans="1:8" ht="15" customHeight="1" x14ac:dyDescent="0.25">
      <c r="A273" s="1" t="s">
        <v>33</v>
      </c>
      <c r="B273" s="2">
        <v>45276</v>
      </c>
      <c r="C273" s="1" t="s">
        <v>32</v>
      </c>
      <c r="D273" s="1" t="s">
        <v>34</v>
      </c>
      <c r="E273" s="1" t="s">
        <v>30</v>
      </c>
      <c r="F273" s="1">
        <v>4</v>
      </c>
      <c r="G273" s="1">
        <v>6</v>
      </c>
      <c r="H273" s="1">
        <f>Таблица3[[#This Row],[Цена]]*Таблица3[[#This Row],[Количество, шт.]]</f>
        <v>24</v>
      </c>
    </row>
    <row r="274" spans="1:8" ht="15" customHeight="1" x14ac:dyDescent="0.25">
      <c r="A274" s="1" t="s">
        <v>35</v>
      </c>
      <c r="B274" s="2">
        <v>45276</v>
      </c>
      <c r="C274" s="1" t="s">
        <v>32</v>
      </c>
      <c r="D274" s="1" t="s">
        <v>29</v>
      </c>
      <c r="E274" s="1" t="s">
        <v>30</v>
      </c>
      <c r="F274" s="1">
        <v>3</v>
      </c>
      <c r="G274" s="1">
        <v>9</v>
      </c>
      <c r="H274" s="1">
        <f>Таблица3[[#This Row],[Цена]]*Таблица3[[#This Row],[Количество, шт.]]</f>
        <v>27</v>
      </c>
    </row>
    <row r="275" spans="1:8" ht="15" customHeight="1" x14ac:dyDescent="0.25">
      <c r="A275" s="1" t="s">
        <v>31</v>
      </c>
      <c r="B275" s="2">
        <v>45279</v>
      </c>
      <c r="C275" s="1" t="s">
        <v>42</v>
      </c>
      <c r="D275" s="1" t="s">
        <v>25</v>
      </c>
      <c r="E275" s="1" t="s">
        <v>26</v>
      </c>
      <c r="F275" s="1">
        <v>8</v>
      </c>
      <c r="G275" s="1">
        <v>2</v>
      </c>
      <c r="H275" s="1">
        <f>Таблица3[[#This Row],[Цена]]*Таблица3[[#This Row],[Количество, шт.]]</f>
        <v>16</v>
      </c>
    </row>
    <row r="276" spans="1:8" ht="15" customHeight="1" x14ac:dyDescent="0.25">
      <c r="A276" s="1" t="s">
        <v>20</v>
      </c>
      <c r="B276" s="2">
        <v>45279</v>
      </c>
      <c r="C276" s="1" t="s">
        <v>21</v>
      </c>
      <c r="D276" s="1" t="s">
        <v>51</v>
      </c>
      <c r="E276" s="1" t="s">
        <v>26</v>
      </c>
      <c r="F276" s="1">
        <v>15</v>
      </c>
      <c r="G276" s="1">
        <v>9</v>
      </c>
      <c r="H276" s="1">
        <f>Таблица3[[#This Row],[Цена]]*Таблица3[[#This Row],[Количество, шт.]]</f>
        <v>135</v>
      </c>
    </row>
    <row r="277" spans="1:8" x14ac:dyDescent="0.25">
      <c r="A277" s="1" t="s">
        <v>35</v>
      </c>
      <c r="B277" s="2">
        <v>45280</v>
      </c>
      <c r="C277" s="1" t="s">
        <v>21</v>
      </c>
      <c r="D277" s="1" t="s">
        <v>39</v>
      </c>
      <c r="E277" s="1" t="s">
        <v>37</v>
      </c>
      <c r="F277" s="1">
        <v>4</v>
      </c>
      <c r="G277" s="1">
        <v>7</v>
      </c>
      <c r="H277" s="1">
        <f>Таблица3[[#This Row],[Цена]]*Таблица3[[#This Row],[Количество, шт.]]</f>
        <v>28</v>
      </c>
    </row>
    <row r="278" spans="1:8" ht="15" customHeight="1" x14ac:dyDescent="0.25">
      <c r="A278" s="1" t="s">
        <v>24</v>
      </c>
      <c r="B278" s="2">
        <v>45280</v>
      </c>
      <c r="C278" s="1" t="s">
        <v>32</v>
      </c>
      <c r="D278" s="1" t="s">
        <v>51</v>
      </c>
      <c r="E278" s="1" t="s">
        <v>26</v>
      </c>
      <c r="F278" s="1">
        <v>15</v>
      </c>
      <c r="G278" s="1">
        <v>10</v>
      </c>
      <c r="H278" s="1">
        <f>Таблица3[[#This Row],[Цена]]*Таблица3[[#This Row],[Количество, шт.]]</f>
        <v>150</v>
      </c>
    </row>
    <row r="279" spans="1:8" ht="15" customHeight="1" x14ac:dyDescent="0.25">
      <c r="A279" s="1" t="s">
        <v>31</v>
      </c>
      <c r="B279" s="2">
        <v>45282</v>
      </c>
      <c r="C279" s="1" t="s">
        <v>42</v>
      </c>
      <c r="D279" s="1" t="s">
        <v>43</v>
      </c>
      <c r="E279" s="1" t="s">
        <v>23</v>
      </c>
      <c r="F279" s="1">
        <v>20</v>
      </c>
      <c r="G279" s="1">
        <v>2</v>
      </c>
      <c r="H279" s="1">
        <f>Таблица3[[#This Row],[Цена]]*Таблица3[[#This Row],[Количество, шт.]]</f>
        <v>40</v>
      </c>
    </row>
    <row r="280" spans="1:8" ht="15" customHeight="1" x14ac:dyDescent="0.25">
      <c r="A280" s="1" t="s">
        <v>35</v>
      </c>
      <c r="B280" s="2">
        <v>45286</v>
      </c>
      <c r="C280" s="1" t="s">
        <v>44</v>
      </c>
      <c r="D280" s="1" t="s">
        <v>22</v>
      </c>
      <c r="E280" s="1" t="s">
        <v>23</v>
      </c>
      <c r="F280" s="1">
        <v>20</v>
      </c>
      <c r="G280" s="1">
        <v>8</v>
      </c>
      <c r="H280" s="1">
        <f>Таблица3[[#This Row],[Цена]]*Таблица3[[#This Row],[Количество, шт.]]</f>
        <v>160</v>
      </c>
    </row>
    <row r="281" spans="1:8" x14ac:dyDescent="0.25">
      <c r="A281" s="1" t="s">
        <v>20</v>
      </c>
      <c r="B281" s="2">
        <v>45288</v>
      </c>
      <c r="C281" s="1" t="s">
        <v>32</v>
      </c>
      <c r="D281" s="1" t="s">
        <v>51</v>
      </c>
      <c r="E281" s="1" t="s">
        <v>26</v>
      </c>
      <c r="F281" s="1">
        <v>15</v>
      </c>
      <c r="G281" s="1">
        <v>1</v>
      </c>
      <c r="H281" s="1">
        <f>Таблица3[[#This Row],[Цена]]*Таблица3[[#This Row],[Количество, шт.]]</f>
        <v>15</v>
      </c>
    </row>
    <row r="282" spans="1:8" x14ac:dyDescent="0.25">
      <c r="A282" s="1" t="s">
        <v>35</v>
      </c>
      <c r="B282" s="2">
        <v>45286</v>
      </c>
      <c r="C282" s="1" t="s">
        <v>44</v>
      </c>
      <c r="D282" s="1" t="s">
        <v>22</v>
      </c>
      <c r="E282" s="1" t="s">
        <v>23</v>
      </c>
      <c r="F282" s="1">
        <v>20</v>
      </c>
      <c r="G282" s="1">
        <v>8</v>
      </c>
      <c r="H282" s="1">
        <f>Таблица3[[#This Row],[Цена]]*Таблица3[[#This Row],[Количество, шт.]]</f>
        <v>160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A25-B0F8-4E3D-AC75-5D21957537AF}">
  <dimension ref="A3:B23"/>
  <sheetViews>
    <sheetView workbookViewId="0">
      <selection activeCell="B18" sqref="B18"/>
    </sheetView>
  </sheetViews>
  <sheetFormatPr defaultRowHeight="15" x14ac:dyDescent="0.25"/>
  <cols>
    <col min="1" max="1" width="17.28515625" bestFit="1" customWidth="1"/>
    <col min="2" max="3" width="31.140625" bestFit="1" customWidth="1"/>
  </cols>
  <sheetData>
    <row r="3" spans="1:2" x14ac:dyDescent="0.25">
      <c r="A3" s="72" t="s">
        <v>275</v>
      </c>
      <c r="B3" t="s">
        <v>359</v>
      </c>
    </row>
    <row r="4" spans="1:2" x14ac:dyDescent="0.25">
      <c r="A4" s="73" t="s">
        <v>26</v>
      </c>
      <c r="B4" s="75">
        <v>0.19364833462432224</v>
      </c>
    </row>
    <row r="5" spans="1:2" x14ac:dyDescent="0.25">
      <c r="A5" s="73" t="s">
        <v>41</v>
      </c>
      <c r="B5" s="75">
        <v>0.1123160340821069</v>
      </c>
    </row>
    <row r="6" spans="1:2" x14ac:dyDescent="0.25">
      <c r="A6" s="73" t="s">
        <v>23</v>
      </c>
      <c r="B6" s="75">
        <v>0.20061967467079783</v>
      </c>
    </row>
    <row r="7" spans="1:2" x14ac:dyDescent="0.25">
      <c r="A7" s="73" t="s">
        <v>37</v>
      </c>
      <c r="B7" s="75">
        <v>0.24244771494965142</v>
      </c>
    </row>
    <row r="8" spans="1:2" x14ac:dyDescent="0.25">
      <c r="A8" s="73" t="s">
        <v>30</v>
      </c>
      <c r="B8" s="75">
        <v>0.25096824167312159</v>
      </c>
    </row>
    <row r="9" spans="1:2" x14ac:dyDescent="0.25">
      <c r="A9" s="73" t="s">
        <v>357</v>
      </c>
      <c r="B9" s="75">
        <v>1</v>
      </c>
    </row>
    <row r="17" spans="1:2" x14ac:dyDescent="0.25">
      <c r="A17" s="72" t="s">
        <v>275</v>
      </c>
      <c r="B17" t="s">
        <v>358</v>
      </c>
    </row>
    <row r="18" spans="1:2" x14ac:dyDescent="0.25">
      <c r="A18" s="73" t="s">
        <v>31</v>
      </c>
      <c r="B18" s="74">
        <v>365</v>
      </c>
    </row>
    <row r="19" spans="1:2" x14ac:dyDescent="0.25">
      <c r="A19" s="73" t="s">
        <v>20</v>
      </c>
      <c r="B19" s="74">
        <v>272</v>
      </c>
    </row>
    <row r="20" spans="1:2" x14ac:dyDescent="0.25">
      <c r="A20" s="73" t="s">
        <v>35</v>
      </c>
      <c r="B20" s="74">
        <v>225</v>
      </c>
    </row>
    <row r="21" spans="1:2" x14ac:dyDescent="0.25">
      <c r="A21" s="73" t="s">
        <v>24</v>
      </c>
      <c r="B21" s="74">
        <v>195</v>
      </c>
    </row>
    <row r="22" spans="1:2" x14ac:dyDescent="0.25">
      <c r="A22" s="73" t="s">
        <v>27</v>
      </c>
      <c r="B22" s="74">
        <v>180</v>
      </c>
    </row>
    <row r="23" spans="1:2" x14ac:dyDescent="0.25">
      <c r="A23" s="73" t="s">
        <v>33</v>
      </c>
      <c r="B23" s="74">
        <v>54</v>
      </c>
    </row>
  </sheetData>
  <conditionalFormatting pivot="1" sqref="B4:B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{1492B8E3-D025-4A09-9406-C2A7D2EF4F42}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492B8E3-D025-4A09-9406-C2A7D2EF4F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B7A2-7463-45C2-A454-520EAD7BF6B5}">
  <sheetPr>
    <tabColor indexed="13"/>
  </sheetPr>
  <dimension ref="A1:AQ79"/>
  <sheetViews>
    <sheetView tabSelected="1" workbookViewId="0">
      <selection activeCell="I15" sqref="I15"/>
    </sheetView>
  </sheetViews>
  <sheetFormatPr defaultColWidth="8.85546875" defaultRowHeight="12.75" x14ac:dyDescent="0.2"/>
  <cols>
    <col min="1" max="1" width="24.28515625" style="13" customWidth="1"/>
    <col min="2" max="2" width="18.5703125" style="13" customWidth="1"/>
    <col min="3" max="3" width="11" style="13" customWidth="1"/>
    <col min="4" max="4" width="12.5703125" style="13" customWidth="1"/>
    <col min="5" max="5" width="13.42578125" style="13" customWidth="1"/>
    <col min="6" max="6" width="18.5703125" style="13" customWidth="1"/>
    <col min="7" max="7" width="17" style="13" bestFit="1" customWidth="1"/>
    <col min="8" max="9" width="17.28515625" style="13" bestFit="1" customWidth="1"/>
    <col min="10" max="10" width="31.28515625" style="13" bestFit="1" customWidth="1"/>
    <col min="11" max="11" width="45.42578125" style="13" bestFit="1" customWidth="1"/>
    <col min="12" max="42" width="4.5703125" style="13" bestFit="1" customWidth="1"/>
    <col min="43" max="43" width="11.85546875" style="13" bestFit="1" customWidth="1"/>
    <col min="44" max="16384" width="8.85546875" style="13"/>
  </cols>
  <sheetData>
    <row r="1" spans="1:43" ht="25.5" x14ac:dyDescent="0.2">
      <c r="A1" s="78" t="s">
        <v>54</v>
      </c>
      <c r="B1" s="78" t="s">
        <v>55</v>
      </c>
      <c r="C1" s="77" t="s">
        <v>56</v>
      </c>
      <c r="D1" s="77" t="s">
        <v>57</v>
      </c>
      <c r="E1" s="77" t="s">
        <v>58</v>
      </c>
      <c r="F1" s="77" t="s">
        <v>360</v>
      </c>
      <c r="G1" s="83" t="s">
        <v>362</v>
      </c>
    </row>
    <row r="2" spans="1:43" x14ac:dyDescent="0.2">
      <c r="A2" s="76" t="s">
        <v>59</v>
      </c>
      <c r="B2" s="76">
        <v>25</v>
      </c>
      <c r="C2" s="79">
        <v>163625</v>
      </c>
      <c r="D2" s="79">
        <v>189299.47500000003</v>
      </c>
      <c r="E2" s="79">
        <v>25674.475000000035</v>
      </c>
      <c r="F2" s="80">
        <f>Таблица4[[#This Row],[Прибыль]]/Таблица4[[#This Row],[Выручка]]</f>
        <v>0.13562887588568343</v>
      </c>
      <c r="G2" s="82">
        <f>Таблица4[[#This Row],[Прибыль]]/Таблица4[[#This Row],[Объем партии, т]]</f>
        <v>1026.9790000000014</v>
      </c>
    </row>
    <row r="3" spans="1:43" x14ac:dyDescent="0.2">
      <c r="A3" s="76" t="s">
        <v>60</v>
      </c>
      <c r="B3" s="76">
        <v>25</v>
      </c>
      <c r="C3" s="79">
        <v>135575</v>
      </c>
      <c r="D3" s="79">
        <v>160093.10999999999</v>
      </c>
      <c r="E3" s="79">
        <v>24518.11</v>
      </c>
      <c r="F3" s="80">
        <f>Таблица4[[#This Row],[Прибыль]]/Таблица4[[#This Row],[Выручка]]</f>
        <v>0.15314906431638439</v>
      </c>
      <c r="G3" s="82">
        <f>Таблица4[[#This Row],[Прибыль]]/Таблица4[[#This Row],[Объем партии, т]]</f>
        <v>980.72440000000006</v>
      </c>
    </row>
    <row r="4" spans="1:43" x14ac:dyDescent="0.2">
      <c r="A4" s="76" t="s">
        <v>61</v>
      </c>
      <c r="B4" s="76">
        <v>26</v>
      </c>
      <c r="C4" s="79">
        <v>243100</v>
      </c>
      <c r="D4" s="79">
        <v>276576.19391999999</v>
      </c>
      <c r="E4" s="79">
        <v>33476.193919999991</v>
      </c>
      <c r="F4" s="80">
        <f>Таблица4[[#This Row],[Прибыль]]/Таблица4[[#This Row],[Выручка]]</f>
        <v>0.12103787186283654</v>
      </c>
      <c r="G4" s="82">
        <f>Таблица4[[#This Row],[Прибыль]]/Таблица4[[#This Row],[Объем партии, т]]</f>
        <v>1287.5459199999996</v>
      </c>
    </row>
    <row r="5" spans="1:43" x14ac:dyDescent="0.2">
      <c r="A5" s="76" t="s">
        <v>62</v>
      </c>
      <c r="B5" s="76">
        <v>32</v>
      </c>
      <c r="C5" s="79">
        <v>215424</v>
      </c>
      <c r="D5" s="79">
        <v>246129.62303999998</v>
      </c>
      <c r="E5" s="79">
        <v>30705.623039999977</v>
      </c>
      <c r="F5" s="80">
        <f>Таблица4[[#This Row],[Прибыль]]/Таблица4[[#This Row],[Выручка]]</f>
        <v>0.12475387017925033</v>
      </c>
      <c r="G5" s="82">
        <f>Таблица4[[#This Row],[Прибыль]]/Таблица4[[#This Row],[Объем партии, т]]</f>
        <v>959.55071999999927</v>
      </c>
    </row>
    <row r="6" spans="1:43" x14ac:dyDescent="0.2">
      <c r="A6" s="76" t="s">
        <v>63</v>
      </c>
      <c r="B6" s="76">
        <v>32</v>
      </c>
      <c r="C6" s="79">
        <v>233376</v>
      </c>
      <c r="D6" s="79">
        <v>263996.51199999999</v>
      </c>
      <c r="E6" s="79">
        <v>30620.511999999988</v>
      </c>
      <c r="F6" s="80">
        <f>Таблица4[[#This Row],[Прибыль]]/Таблица4[[#This Row],[Выручка]]</f>
        <v>0.11598832033053523</v>
      </c>
      <c r="G6" s="82">
        <f>Таблица4[[#This Row],[Прибыль]]/Таблица4[[#This Row],[Объем партии, т]]</f>
        <v>956.89099999999962</v>
      </c>
    </row>
    <row r="7" spans="1:43" x14ac:dyDescent="0.2">
      <c r="A7" s="76" t="s">
        <v>62</v>
      </c>
      <c r="B7" s="76">
        <v>32</v>
      </c>
      <c r="C7" s="79">
        <v>209440</v>
      </c>
      <c r="D7" s="79">
        <v>236296.44799999997</v>
      </c>
      <c r="E7" s="79">
        <v>26856.447999999975</v>
      </c>
      <c r="F7" s="80">
        <f>Таблица4[[#This Row],[Прибыль]]/Таблица4[[#This Row],[Выручка]]</f>
        <v>0.11365574145236401</v>
      </c>
      <c r="G7" s="82">
        <f>Таблица4[[#This Row],[Прибыль]]/Таблица4[[#This Row],[Объем партии, т]]</f>
        <v>839.26399999999921</v>
      </c>
    </row>
    <row r="8" spans="1:43" x14ac:dyDescent="0.2">
      <c r="A8" s="76" t="s">
        <v>60</v>
      </c>
      <c r="B8" s="76">
        <v>34</v>
      </c>
      <c r="C8" s="79">
        <v>190740</v>
      </c>
      <c r="D8" s="79">
        <v>220681.46351999999</v>
      </c>
      <c r="E8" s="79">
        <v>29941.46351999999</v>
      </c>
      <c r="F8" s="80">
        <f>Таблица4[[#This Row],[Прибыль]]/Таблица4[[#This Row],[Выручка]]</f>
        <v>0.13567729270241333</v>
      </c>
      <c r="G8" s="82">
        <f>Таблица4[[#This Row],[Прибыль]]/Таблица4[[#This Row],[Объем партии, т]]</f>
        <v>880.63127999999972</v>
      </c>
    </row>
    <row r="9" spans="1:43" ht="15" x14ac:dyDescent="0.25">
      <c r="A9" s="76" t="s">
        <v>62</v>
      </c>
      <c r="B9" s="76">
        <v>34</v>
      </c>
      <c r="C9" s="79">
        <v>247962</v>
      </c>
      <c r="D9" s="79">
        <v>287322.25673999998</v>
      </c>
      <c r="E9" s="79">
        <v>39360.256739999983</v>
      </c>
      <c r="F9" s="80">
        <f>Таблица4[[#This Row],[Прибыль]]/Таблица4[[#This Row],[Выручка]]</f>
        <v>0.1369899331384459</v>
      </c>
      <c r="G9" s="82">
        <f>Таблица4[[#This Row],[Прибыль]]/Таблица4[[#This Row],[Объем партии, т]]</f>
        <v>1157.6546099999996</v>
      </c>
      <c r="H9"/>
      <c r="I9"/>
    </row>
    <row r="10" spans="1:43" ht="15" x14ac:dyDescent="0.25">
      <c r="A10" s="76" t="s">
        <v>62</v>
      </c>
      <c r="B10" s="76">
        <v>34</v>
      </c>
      <c r="C10" s="79">
        <v>267036</v>
      </c>
      <c r="D10" s="79">
        <v>309421.39313999994</v>
      </c>
      <c r="E10" s="79">
        <v>42385.393139999942</v>
      </c>
      <c r="F10" s="80">
        <f>Таблица4[[#This Row],[Прибыль]]/Таблица4[[#This Row],[Выручка]]</f>
        <v>0.13698274934992088</v>
      </c>
      <c r="G10" s="82">
        <f>Таблица4[[#This Row],[Прибыль]]/Таблица4[[#This Row],[Объем партии, т]]</f>
        <v>1246.6292099999982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ht="15" x14ac:dyDescent="0.25">
      <c r="A11" s="76" t="s">
        <v>64</v>
      </c>
      <c r="B11" s="76">
        <v>34</v>
      </c>
      <c r="C11" s="79">
        <v>286110</v>
      </c>
      <c r="D11" s="79">
        <v>326896.08448000002</v>
      </c>
      <c r="E11" s="79">
        <v>40786.08448000002</v>
      </c>
      <c r="F11" s="80">
        <f>Таблица4[[#This Row],[Прибыль]]/Таблица4[[#This Row],[Выручка]]</f>
        <v>0.12476773634312335</v>
      </c>
      <c r="G11" s="82">
        <f>Таблица4[[#This Row],[Прибыль]]/Таблица4[[#This Row],[Объем партии, т]]</f>
        <v>1199.5907200000006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ht="15" x14ac:dyDescent="0.25">
      <c r="A12" s="76" t="s">
        <v>60</v>
      </c>
      <c r="B12" s="76">
        <v>34</v>
      </c>
      <c r="C12" s="79">
        <v>190740</v>
      </c>
      <c r="D12" s="79">
        <v>217945.39648000002</v>
      </c>
      <c r="E12" s="79">
        <v>27205.396480000025</v>
      </c>
      <c r="F12" s="80">
        <f>Таблица4[[#This Row],[Прибыль]]/Таблица4[[#This Row],[Выручка]]</f>
        <v>0.12482666263839418</v>
      </c>
      <c r="G12" s="82">
        <f>Таблица4[[#This Row],[Прибыль]]/Таблица4[[#This Row],[Объем партии, т]]</f>
        <v>800.1587200000007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ht="15" x14ac:dyDescent="0.25">
      <c r="A13" s="76" t="s">
        <v>65</v>
      </c>
      <c r="B13" s="76">
        <v>34</v>
      </c>
      <c r="C13" s="79">
        <v>305184</v>
      </c>
      <c r="D13" s="79">
        <v>348686.22207999998</v>
      </c>
      <c r="E13" s="79">
        <v>43502.222079999978</v>
      </c>
      <c r="F13" s="80">
        <f>Таблица4[[#This Row],[Прибыль]]/Таблица4[[#This Row],[Выручка]]</f>
        <v>0.12476036999827068</v>
      </c>
      <c r="G13" s="82">
        <f>Таблица4[[#This Row],[Прибыль]]/Таблица4[[#This Row],[Объем партии, т]]</f>
        <v>1279.4771199999993</v>
      </c>
      <c r="H13"/>
      <c r="I13" s="72" t="s">
        <v>275</v>
      </c>
      <c r="J13" t="s">
        <v>361</v>
      </c>
      <c r="K13" t="s">
        <v>363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ht="15" x14ac:dyDescent="0.25">
      <c r="A14" s="76" t="s">
        <v>60</v>
      </c>
      <c r="B14" s="76">
        <v>34</v>
      </c>
      <c r="C14" s="79">
        <v>203456</v>
      </c>
      <c r="D14" s="79">
        <v>241228.85488</v>
      </c>
      <c r="E14" s="79">
        <v>37772.854879999999</v>
      </c>
      <c r="F14" s="80">
        <f>Таблица4[[#This Row],[Прибыль]]/Таблица4[[#This Row],[Выручка]]</f>
        <v>0.15658514359233772</v>
      </c>
      <c r="G14" s="82">
        <f>Таблица4[[#This Row],[Прибыль]]/Таблица4[[#This Row],[Объем партии, т]]</f>
        <v>1110.96632</v>
      </c>
      <c r="H14"/>
      <c r="I14" s="73" t="s">
        <v>59</v>
      </c>
      <c r="J14" s="75">
        <v>0.14987199676691434</v>
      </c>
      <c r="K14" s="74">
        <v>1070.1030479999999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ht="15" x14ac:dyDescent="0.25">
      <c r="A15" s="76" t="s">
        <v>65</v>
      </c>
      <c r="B15" s="76">
        <v>36</v>
      </c>
      <c r="C15" s="79">
        <v>336600</v>
      </c>
      <c r="D15" s="79">
        <v>390022.29863999999</v>
      </c>
      <c r="E15" s="79">
        <v>53422.298639999994</v>
      </c>
      <c r="F15" s="80">
        <f>Таблица4[[#This Row],[Прибыль]]/Таблица4[[#This Row],[Выручка]]</f>
        <v>0.13697242138791163</v>
      </c>
      <c r="G15" s="82">
        <f>Таблица4[[#This Row],[Прибыль]]/Таблица4[[#This Row],[Объем партии, т]]</f>
        <v>1483.9527399999997</v>
      </c>
      <c r="H15"/>
      <c r="I15" s="73" t="s">
        <v>60</v>
      </c>
      <c r="J15" s="75">
        <v>0.22631835579191653</v>
      </c>
      <c r="K15" s="74">
        <v>972.27142428571381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ht="15" x14ac:dyDescent="0.25">
      <c r="A16" s="76" t="s">
        <v>60</v>
      </c>
      <c r="B16" s="76">
        <v>36</v>
      </c>
      <c r="C16" s="79">
        <v>228888</v>
      </c>
      <c r="D16" s="79">
        <v>265227.17543999996</v>
      </c>
      <c r="E16" s="79">
        <v>36339.175439999963</v>
      </c>
      <c r="F16" s="80">
        <f>Таблица4[[#This Row],[Прибыль]]/Таблица4[[#This Row],[Выручка]]</f>
        <v>0.13701150864241157</v>
      </c>
      <c r="G16" s="82">
        <f>Таблица4[[#This Row],[Прибыль]]/Таблица4[[#This Row],[Объем партии, т]]</f>
        <v>1009.4215399999989</v>
      </c>
      <c r="H16"/>
      <c r="I16" s="73" t="s">
        <v>66</v>
      </c>
      <c r="J16" s="75">
        <v>5.3686737055022152E-2</v>
      </c>
      <c r="K16" s="74">
        <v>733.16722749999974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ht="15" x14ac:dyDescent="0.25">
      <c r="A17" s="76" t="s">
        <v>60</v>
      </c>
      <c r="B17" s="76">
        <v>43</v>
      </c>
      <c r="C17" s="79">
        <v>249271</v>
      </c>
      <c r="D17" s="79">
        <v>294357.39095999999</v>
      </c>
      <c r="E17" s="79">
        <v>45086.39095999999</v>
      </c>
      <c r="F17" s="80">
        <f>Таблица4[[#This Row],[Прибыль]]/Таблица4[[#This Row],[Выручка]]</f>
        <v>0.1531688768301617</v>
      </c>
      <c r="G17" s="82">
        <f>Таблица4[[#This Row],[Прибыль]]/Таблица4[[#This Row],[Объем партии, т]]</f>
        <v>1048.5207199999998</v>
      </c>
      <c r="H17"/>
      <c r="I17" s="73" t="s">
        <v>64</v>
      </c>
      <c r="J17" s="75">
        <v>5.2191347202493681E-2</v>
      </c>
      <c r="K17" s="74">
        <v>1049.8865600000008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ht="15" x14ac:dyDescent="0.25">
      <c r="A18" s="76" t="s">
        <v>59</v>
      </c>
      <c r="B18" s="76">
        <v>45</v>
      </c>
      <c r="C18" s="79">
        <v>336600</v>
      </c>
      <c r="D18" s="79">
        <v>380568.94200000004</v>
      </c>
      <c r="E18" s="79">
        <v>43968.942000000039</v>
      </c>
      <c r="F18" s="80">
        <f>Таблица4[[#This Row],[Прибыль]]/Таблица4[[#This Row],[Выручка]]</f>
        <v>0.11553476163590888</v>
      </c>
      <c r="G18" s="82">
        <f>Таблица4[[#This Row],[Прибыль]]/Таблица4[[#This Row],[Объем партии, т]]</f>
        <v>977.08760000000086</v>
      </c>
      <c r="H18"/>
      <c r="I18" s="73" t="s">
        <v>61</v>
      </c>
      <c r="J18" s="75">
        <v>0.17604807995377669</v>
      </c>
      <c r="K18" s="74">
        <v>1368.2422541666656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ht="15" x14ac:dyDescent="0.25">
      <c r="A19" s="76" t="s">
        <v>63</v>
      </c>
      <c r="B19" s="76">
        <v>45</v>
      </c>
      <c r="C19" s="79">
        <v>336600</v>
      </c>
      <c r="D19" s="79">
        <v>384589.67399999994</v>
      </c>
      <c r="E19" s="79">
        <v>47989.673999999941</v>
      </c>
      <c r="F19" s="80">
        <f>Таблица4[[#This Row],[Прибыль]]/Таблица4[[#This Row],[Выручка]]</f>
        <v>0.12478149374338103</v>
      </c>
      <c r="G19" s="82">
        <f>Таблица4[[#This Row],[Прибыль]]/Таблица4[[#This Row],[Объем партии, т]]</f>
        <v>1066.4371999999987</v>
      </c>
      <c r="H19"/>
      <c r="I19" s="73" t="s">
        <v>62</v>
      </c>
      <c r="J19" s="75">
        <v>0.19992842896423926</v>
      </c>
      <c r="K19" s="74">
        <v>1136.8658278571422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ht="15" x14ac:dyDescent="0.25">
      <c r="A20" s="76" t="s">
        <v>64</v>
      </c>
      <c r="B20" s="76">
        <v>45</v>
      </c>
      <c r="C20" s="79">
        <v>328185</v>
      </c>
      <c r="D20" s="79">
        <v>368693.20800000004</v>
      </c>
      <c r="E20" s="79">
        <v>40508.208000000042</v>
      </c>
      <c r="F20" s="80">
        <f>Таблица4[[#This Row],[Прибыль]]/Таблица4[[#This Row],[Выручка]]</f>
        <v>0.10986968873047435</v>
      </c>
      <c r="G20" s="82">
        <f>Таблица4[[#This Row],[Прибыль]]/Таблица4[[#This Row],[Объем партии, т]]</f>
        <v>900.18240000000094</v>
      </c>
      <c r="H20"/>
      <c r="I20" s="73" t="s">
        <v>65</v>
      </c>
      <c r="J20" s="75">
        <v>5.8218278628097621E-2</v>
      </c>
      <c r="K20" s="74">
        <v>1381.7149299999996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ht="15" x14ac:dyDescent="0.25">
      <c r="A21" s="76" t="s">
        <v>62</v>
      </c>
      <c r="B21" s="76">
        <v>45</v>
      </c>
      <c r="C21" s="79">
        <v>387090</v>
      </c>
      <c r="D21" s="79">
        <v>447844.27499999997</v>
      </c>
      <c r="E21" s="79">
        <v>60754.274999999965</v>
      </c>
      <c r="F21" s="80">
        <f>Таблица4[[#This Row],[Прибыль]]/Таблица4[[#This Row],[Выручка]]</f>
        <v>0.1356593762418867</v>
      </c>
      <c r="G21" s="82">
        <f>Таблица4[[#This Row],[Прибыль]]/Таблица4[[#This Row],[Объем партии, т]]</f>
        <v>1350.0949999999991</v>
      </c>
      <c r="H21"/>
      <c r="I21" s="73" t="s">
        <v>63</v>
      </c>
      <c r="J21" s="75">
        <v>8.373677563753984E-2</v>
      </c>
      <c r="K21" s="74">
        <v>1036.5095999999992</v>
      </c>
    </row>
    <row r="22" spans="1:43" ht="15" x14ac:dyDescent="0.25">
      <c r="A22" s="76" t="s">
        <v>63</v>
      </c>
      <c r="B22" s="76">
        <v>45</v>
      </c>
      <c r="C22" s="79">
        <v>311355</v>
      </c>
      <c r="D22" s="79">
        <v>360234.02699999994</v>
      </c>
      <c r="E22" s="79">
        <v>48879.026999999944</v>
      </c>
      <c r="F22" s="80">
        <f>Таблица4[[#This Row],[Прибыль]]/Таблица4[[#This Row],[Выручка]]</f>
        <v>0.13568686835905136</v>
      </c>
      <c r="G22" s="82">
        <f>Таблица4[[#This Row],[Прибыль]]/Таблица4[[#This Row],[Объем партии, т]]</f>
        <v>1086.2005999999988</v>
      </c>
      <c r="H22"/>
      <c r="I22" s="73" t="s">
        <v>357</v>
      </c>
      <c r="J22" s="75">
        <v>1</v>
      </c>
      <c r="K22" s="74">
        <v>1110.6763460294114</v>
      </c>
    </row>
    <row r="23" spans="1:43" ht="15" x14ac:dyDescent="0.25">
      <c r="A23" s="76" t="s">
        <v>61</v>
      </c>
      <c r="B23" s="76">
        <v>45</v>
      </c>
      <c r="C23" s="79">
        <v>420750</v>
      </c>
      <c r="D23" s="79">
        <v>481751.87399999995</v>
      </c>
      <c r="E23" s="79">
        <v>61001.873999999953</v>
      </c>
      <c r="F23" s="80">
        <f>Таблица4[[#This Row],[Прибыль]]/Таблица4[[#This Row],[Выручка]]</f>
        <v>0.12662508916363854</v>
      </c>
      <c r="G23" s="82">
        <f>Таблица4[[#This Row],[Прибыль]]/Таблица4[[#This Row],[Объем партии, т]]</f>
        <v>1355.597199999999</v>
      </c>
      <c r="H23"/>
      <c r="I23"/>
      <c r="J23"/>
      <c r="K23"/>
    </row>
    <row r="24" spans="1:43" ht="15" x14ac:dyDescent="0.25">
      <c r="A24" s="76" t="s">
        <v>60</v>
      </c>
      <c r="B24" s="76">
        <v>54</v>
      </c>
      <c r="C24" s="79">
        <v>282744</v>
      </c>
      <c r="D24" s="79">
        <v>335419.75745999994</v>
      </c>
      <c r="E24" s="79">
        <v>52675.757459999935</v>
      </c>
      <c r="F24" s="80">
        <f>Таблица4[[#This Row],[Прибыль]]/Таблица4[[#This Row],[Выручка]]</f>
        <v>0.15704428939694084</v>
      </c>
      <c r="G24" s="82">
        <f>Таблица4[[#This Row],[Прибыль]]/Таблица4[[#This Row],[Объем партии, т]]</f>
        <v>975.47698999999875</v>
      </c>
      <c r="H24"/>
      <c r="I24"/>
      <c r="J24"/>
      <c r="K24"/>
    </row>
    <row r="25" spans="1:43" ht="15" x14ac:dyDescent="0.25">
      <c r="A25" s="76" t="s">
        <v>61</v>
      </c>
      <c r="B25" s="76">
        <v>54</v>
      </c>
      <c r="C25" s="79">
        <v>484704</v>
      </c>
      <c r="D25" s="79">
        <v>560789.91791999992</v>
      </c>
      <c r="E25" s="79">
        <v>76085.91791999992</v>
      </c>
      <c r="F25" s="80">
        <f>Таблица4[[#This Row],[Прибыль]]/Таблица4[[#This Row],[Выручка]]</f>
        <v>0.13567632992084933</v>
      </c>
      <c r="G25" s="82">
        <f>Таблица4[[#This Row],[Прибыль]]/Таблица4[[#This Row],[Объем партии, т]]</f>
        <v>1408.9984799999986</v>
      </c>
      <c r="H25"/>
      <c r="I25"/>
      <c r="J25"/>
      <c r="K25"/>
    </row>
    <row r="26" spans="1:43" ht="15" x14ac:dyDescent="0.25">
      <c r="A26" s="76" t="s">
        <v>59</v>
      </c>
      <c r="B26" s="76">
        <v>54</v>
      </c>
      <c r="C26" s="79">
        <v>383724</v>
      </c>
      <c r="D26" s="79">
        <v>449474.46911999991</v>
      </c>
      <c r="E26" s="79">
        <v>65750.469119999907</v>
      </c>
      <c r="F26" s="80">
        <f>Таблица4[[#This Row],[Прибыль]]/Таблица4[[#This Row],[Выручка]]</f>
        <v>0.14628298966285883</v>
      </c>
      <c r="G26" s="82">
        <f>Таблица4[[#This Row],[Прибыль]]/Таблица4[[#This Row],[Объем партии, т]]</f>
        <v>1217.6012799999983</v>
      </c>
      <c r="H26"/>
      <c r="I26"/>
      <c r="J26"/>
      <c r="K26"/>
    </row>
    <row r="27" spans="1:43" ht="15" x14ac:dyDescent="0.25">
      <c r="A27" s="76" t="s">
        <v>59</v>
      </c>
      <c r="B27" s="76">
        <v>56</v>
      </c>
      <c r="C27" s="79">
        <v>366520</v>
      </c>
      <c r="D27" s="79">
        <v>424740.90623999998</v>
      </c>
      <c r="E27" s="79">
        <v>58220.906239999982</v>
      </c>
      <c r="F27" s="80">
        <f>Таблица4[[#This Row],[Прибыль]]/Таблица4[[#This Row],[Выручка]]</f>
        <v>0.13707393233064827</v>
      </c>
      <c r="G27" s="82">
        <f>Таблица4[[#This Row],[Прибыль]]/Таблица4[[#This Row],[Объем партии, т]]</f>
        <v>1039.6590399999998</v>
      </c>
      <c r="H27"/>
      <c r="I27"/>
      <c r="J27"/>
      <c r="K27"/>
    </row>
    <row r="28" spans="1:43" ht="15" x14ac:dyDescent="0.25">
      <c r="A28" s="76" t="s">
        <v>61</v>
      </c>
      <c r="B28" s="76">
        <v>56</v>
      </c>
      <c r="C28" s="79">
        <v>492184</v>
      </c>
      <c r="D28" s="79">
        <v>562360.56575999991</v>
      </c>
      <c r="E28" s="79">
        <v>70176.56575999991</v>
      </c>
      <c r="F28" s="80">
        <f>Таблица4[[#This Row],[Прибыль]]/Таблица4[[#This Row],[Выручка]]</f>
        <v>0.12478927227971626</v>
      </c>
      <c r="G28" s="82">
        <f>Таблица4[[#This Row],[Прибыль]]/Таблица4[[#This Row],[Объем партии, т]]</f>
        <v>1253.1529599999983</v>
      </c>
      <c r="H28"/>
      <c r="I28"/>
      <c r="J28"/>
      <c r="K28"/>
    </row>
    <row r="29" spans="1:43" ht="15" x14ac:dyDescent="0.25">
      <c r="A29" s="76" t="s">
        <v>62</v>
      </c>
      <c r="B29" s="76">
        <v>56</v>
      </c>
      <c r="C29" s="79">
        <v>492184</v>
      </c>
      <c r="D29" s="79">
        <v>555330.94400000002</v>
      </c>
      <c r="E29" s="79">
        <v>63146.944000000018</v>
      </c>
      <c r="F29" s="80">
        <f>Таблица4[[#This Row],[Прибыль]]/Таблица4[[#This Row],[Выручка]]</f>
        <v>0.11371047243497387</v>
      </c>
      <c r="G29" s="82">
        <f>Таблица4[[#This Row],[Прибыль]]/Таблица4[[#This Row],[Объем партии, т]]</f>
        <v>1127.6240000000003</v>
      </c>
      <c r="H29"/>
      <c r="I29"/>
      <c r="J29"/>
      <c r="K29"/>
    </row>
    <row r="30" spans="1:43" ht="15" x14ac:dyDescent="0.25">
      <c r="A30" s="76" t="s">
        <v>61</v>
      </c>
      <c r="B30" s="76">
        <v>65</v>
      </c>
      <c r="C30" s="79">
        <v>559130</v>
      </c>
      <c r="D30" s="79">
        <v>647930.39512499992</v>
      </c>
      <c r="E30" s="79">
        <v>88800.395124999923</v>
      </c>
      <c r="F30" s="80">
        <f>Таблица4[[#This Row],[Прибыль]]/Таблица4[[#This Row],[Выручка]]</f>
        <v>0.13705236826845943</v>
      </c>
      <c r="G30" s="82">
        <f>Таблица4[[#This Row],[Прибыль]]/Таблица4[[#This Row],[Объем партии, т]]</f>
        <v>1366.1599249999988</v>
      </c>
      <c r="H30"/>
      <c r="I30"/>
      <c r="J30"/>
      <c r="K30"/>
    </row>
    <row r="31" spans="1:43" ht="15" x14ac:dyDescent="0.25">
      <c r="A31" s="76" t="s">
        <v>59</v>
      </c>
      <c r="B31" s="76">
        <v>67</v>
      </c>
      <c r="C31" s="79">
        <v>451044</v>
      </c>
      <c r="D31" s="79">
        <v>524019.61743999994</v>
      </c>
      <c r="E31" s="79">
        <v>72975.617439999944</v>
      </c>
      <c r="F31" s="80">
        <f>Таблица4[[#This Row],[Прибыль]]/Таблица4[[#This Row],[Выручка]]</f>
        <v>0.13926123185332012</v>
      </c>
      <c r="G31" s="82">
        <f>Таблица4[[#This Row],[Прибыль]]/Таблица4[[#This Row],[Объем партии, т]]</f>
        <v>1089.1883199999991</v>
      </c>
      <c r="H31"/>
    </row>
    <row r="32" spans="1:43" ht="15" x14ac:dyDescent="0.25">
      <c r="A32" s="76" t="s">
        <v>61</v>
      </c>
      <c r="B32" s="76">
        <v>67</v>
      </c>
      <c r="C32" s="79">
        <v>601392</v>
      </c>
      <c r="D32" s="79">
        <v>704437.93567999988</v>
      </c>
      <c r="E32" s="79">
        <v>103045.93567999988</v>
      </c>
      <c r="F32" s="80">
        <f>Таблица4[[#This Row],[Прибыль]]/Таблица4[[#This Row],[Выручка]]</f>
        <v>0.14628107099389639</v>
      </c>
      <c r="G32" s="82">
        <f>Таблица4[[#This Row],[Прибыль]]/Таблица4[[#This Row],[Объем партии, т]]</f>
        <v>1537.9990399999981</v>
      </c>
      <c r="H32"/>
    </row>
    <row r="33" spans="1:8" ht="15" x14ac:dyDescent="0.25">
      <c r="A33" s="76" t="s">
        <v>66</v>
      </c>
      <c r="B33" s="76">
        <v>67</v>
      </c>
      <c r="C33" s="79">
        <v>338283</v>
      </c>
      <c r="D33" s="79">
        <v>382809.61712500005</v>
      </c>
      <c r="E33" s="79">
        <v>44526.617125000048</v>
      </c>
      <c r="F33" s="80">
        <f>Таблица4[[#This Row],[Прибыль]]/Таблица4[[#This Row],[Выручка]]</f>
        <v>0.11631530435260885</v>
      </c>
      <c r="G33" s="82">
        <f>Таблица4[[#This Row],[Прибыль]]/Таблица4[[#This Row],[Объем партии, т]]</f>
        <v>664.57637500000067</v>
      </c>
      <c r="H33"/>
    </row>
    <row r="34" spans="1:8" ht="15" x14ac:dyDescent="0.25">
      <c r="A34" s="76" t="s">
        <v>62</v>
      </c>
      <c r="B34" s="76">
        <v>67</v>
      </c>
      <c r="C34" s="79">
        <v>538747</v>
      </c>
      <c r="D34" s="79">
        <v>624322.2980849999</v>
      </c>
      <c r="E34" s="79">
        <v>85575.2980849999</v>
      </c>
      <c r="F34" s="80">
        <f>Таблица4[[#This Row],[Прибыль]]/Таблица4[[#This Row],[Выручка]]</f>
        <v>0.13706910412696655</v>
      </c>
      <c r="G34" s="82">
        <f>Таблица4[[#This Row],[Прибыль]]/Таблица4[[#This Row],[Объем партии, т]]</f>
        <v>1277.2432549999985</v>
      </c>
      <c r="H34"/>
    </row>
    <row r="35" spans="1:8" ht="15" x14ac:dyDescent="0.25">
      <c r="A35" s="76" t="s">
        <v>66</v>
      </c>
      <c r="B35" s="76">
        <v>76</v>
      </c>
      <c r="C35" s="79">
        <v>426360</v>
      </c>
      <c r="D35" s="79">
        <v>487293.61407999991</v>
      </c>
      <c r="E35" s="79">
        <v>60933.614079999912</v>
      </c>
      <c r="F35" s="80">
        <f>Таблица4[[#This Row],[Прибыль]]/Таблица4[[#This Row],[Выручка]]</f>
        <v>0.12504496738591844</v>
      </c>
      <c r="G35" s="82">
        <f>Таблица4[[#This Row],[Прибыль]]/Таблица4[[#This Row],[Объем партии, т]]</f>
        <v>801.75807999999881</v>
      </c>
      <c r="H35"/>
    </row>
    <row r="36" spans="1:8" ht="15" x14ac:dyDescent="0.25">
      <c r="H36"/>
    </row>
    <row r="37" spans="1:8" ht="15" x14ac:dyDescent="0.25">
      <c r="H37"/>
    </row>
    <row r="38" spans="1:8" ht="15" x14ac:dyDescent="0.25">
      <c r="H38"/>
    </row>
    <row r="39" spans="1:8" ht="15" x14ac:dyDescent="0.25">
      <c r="H39"/>
    </row>
    <row r="40" spans="1:8" ht="15" x14ac:dyDescent="0.25">
      <c r="H40"/>
    </row>
    <row r="41" spans="1:8" ht="15" x14ac:dyDescent="0.25">
      <c r="H41"/>
    </row>
    <row r="42" spans="1:8" ht="15" x14ac:dyDescent="0.25">
      <c r="H42"/>
    </row>
    <row r="43" spans="1:8" ht="15" x14ac:dyDescent="0.25">
      <c r="H43"/>
    </row>
    <row r="44" spans="1:8" ht="15" x14ac:dyDescent="0.25">
      <c r="H44"/>
    </row>
    <row r="45" spans="1:8" ht="15" x14ac:dyDescent="0.25">
      <c r="H45"/>
    </row>
    <row r="46" spans="1:8" ht="15" x14ac:dyDescent="0.25">
      <c r="H46"/>
    </row>
    <row r="47" spans="1:8" ht="15" x14ac:dyDescent="0.25">
      <c r="H47"/>
    </row>
    <row r="48" spans="1:8" ht="15" x14ac:dyDescent="0.25">
      <c r="H48"/>
    </row>
    <row r="49" spans="8:8" ht="15" x14ac:dyDescent="0.25">
      <c r="H49"/>
    </row>
    <row r="50" spans="8:8" ht="15" x14ac:dyDescent="0.25">
      <c r="H50"/>
    </row>
    <row r="51" spans="8:8" ht="15" x14ac:dyDescent="0.25">
      <c r="H51"/>
    </row>
    <row r="52" spans="8:8" ht="15" x14ac:dyDescent="0.25">
      <c r="H52"/>
    </row>
    <row r="53" spans="8:8" ht="15" x14ac:dyDescent="0.25">
      <c r="H53"/>
    </row>
    <row r="54" spans="8:8" ht="15" x14ac:dyDescent="0.25">
      <c r="H54"/>
    </row>
    <row r="55" spans="8:8" ht="15" x14ac:dyDescent="0.25">
      <c r="H55"/>
    </row>
    <row r="56" spans="8:8" ht="15" x14ac:dyDescent="0.25">
      <c r="H56"/>
    </row>
    <row r="57" spans="8:8" ht="15" x14ac:dyDescent="0.25">
      <c r="H57"/>
    </row>
    <row r="58" spans="8:8" ht="15" x14ac:dyDescent="0.25">
      <c r="H58"/>
    </row>
    <row r="59" spans="8:8" ht="15" x14ac:dyDescent="0.25">
      <c r="H59"/>
    </row>
    <row r="60" spans="8:8" ht="15" x14ac:dyDescent="0.25">
      <c r="H60"/>
    </row>
    <row r="61" spans="8:8" ht="15" x14ac:dyDescent="0.25">
      <c r="H61"/>
    </row>
    <row r="62" spans="8:8" ht="15" x14ac:dyDescent="0.25">
      <c r="H62"/>
    </row>
    <row r="63" spans="8:8" ht="15" x14ac:dyDescent="0.25">
      <c r="H63"/>
    </row>
    <row r="64" spans="8:8" ht="15" x14ac:dyDescent="0.25">
      <c r="H64"/>
    </row>
    <row r="65" spans="8:8" ht="15" x14ac:dyDescent="0.25">
      <c r="H65"/>
    </row>
    <row r="66" spans="8:8" ht="15" x14ac:dyDescent="0.25">
      <c r="H66"/>
    </row>
    <row r="67" spans="8:8" ht="15" x14ac:dyDescent="0.25">
      <c r="H67"/>
    </row>
    <row r="68" spans="8:8" ht="15" x14ac:dyDescent="0.25">
      <c r="H68"/>
    </row>
    <row r="69" spans="8:8" ht="15" x14ac:dyDescent="0.25">
      <c r="H69"/>
    </row>
    <row r="70" spans="8:8" ht="15" x14ac:dyDescent="0.25">
      <c r="H70"/>
    </row>
    <row r="71" spans="8:8" ht="15" x14ac:dyDescent="0.25">
      <c r="H71"/>
    </row>
    <row r="72" spans="8:8" ht="15" x14ac:dyDescent="0.25">
      <c r="H72"/>
    </row>
    <row r="73" spans="8:8" ht="15" x14ac:dyDescent="0.25">
      <c r="H73"/>
    </row>
    <row r="74" spans="8:8" ht="15" x14ac:dyDescent="0.25">
      <c r="H74"/>
    </row>
    <row r="75" spans="8:8" ht="15" x14ac:dyDescent="0.25">
      <c r="H75"/>
    </row>
    <row r="76" spans="8:8" ht="15" x14ac:dyDescent="0.25">
      <c r="H76"/>
    </row>
    <row r="77" spans="8:8" ht="15" x14ac:dyDescent="0.25">
      <c r="H77"/>
    </row>
    <row r="78" spans="8:8" ht="15" x14ac:dyDescent="0.25">
      <c r="H78"/>
    </row>
    <row r="79" spans="8:8" ht="15" x14ac:dyDescent="0.25">
      <c r="H79"/>
    </row>
  </sheetData>
  <dataConsolidate/>
  <pageMargins left="0.75" right="0.75" top="1" bottom="1" header="0.5" footer="0.5"/>
  <headerFooter alignWithMargins="0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F1F7-09D4-4111-8941-03EC30D82976}">
  <sheetPr>
    <tabColor indexed="46"/>
  </sheetPr>
  <dimension ref="A1:K37"/>
  <sheetViews>
    <sheetView workbookViewId="0">
      <selection activeCell="J21" sqref="J21"/>
    </sheetView>
  </sheetViews>
  <sheetFormatPr defaultColWidth="8.85546875" defaultRowHeight="12.75" x14ac:dyDescent="0.2"/>
  <cols>
    <col min="1" max="1" width="25" style="13" bestFit="1" customWidth="1"/>
    <col min="2" max="2" width="20.85546875" style="13" bestFit="1" customWidth="1"/>
    <col min="3" max="3" width="11.85546875" style="13" bestFit="1" customWidth="1"/>
    <col min="4" max="4" width="7.42578125" style="13" bestFit="1" customWidth="1"/>
    <col min="5" max="5" width="17" style="13" bestFit="1" customWidth="1"/>
    <col min="6" max="6" width="11.85546875" style="13" bestFit="1" customWidth="1"/>
    <col min="7" max="9" width="8.85546875" style="13"/>
    <col min="10" max="10" width="11.42578125" style="13" customWidth="1"/>
    <col min="11" max="16384" width="8.85546875" style="13"/>
  </cols>
  <sheetData>
    <row r="1" spans="1:11" ht="15" x14ac:dyDescent="0.25">
      <c r="A1"/>
      <c r="B1"/>
      <c r="J1" s="21"/>
    </row>
    <row r="3" spans="1:11" ht="15" x14ac:dyDescent="0.25">
      <c r="A3" s="72" t="s">
        <v>364</v>
      </c>
      <c r="B3" s="72" t="s">
        <v>274</v>
      </c>
      <c r="C3"/>
      <c r="D3"/>
      <c r="E3"/>
      <c r="F3"/>
    </row>
    <row r="4" spans="1:11" ht="15" x14ac:dyDescent="0.25">
      <c r="A4" s="72" t="s">
        <v>275</v>
      </c>
      <c r="B4" t="s">
        <v>70</v>
      </c>
      <c r="C4" t="s">
        <v>104</v>
      </c>
      <c r="D4" t="s">
        <v>69</v>
      </c>
      <c r="E4" t="s">
        <v>88</v>
      </c>
      <c r="F4" t="s">
        <v>357</v>
      </c>
    </row>
    <row r="5" spans="1:11" ht="15" x14ac:dyDescent="0.25">
      <c r="A5" s="73" t="s">
        <v>71</v>
      </c>
      <c r="B5" s="74">
        <v>20500</v>
      </c>
      <c r="C5" s="74"/>
      <c r="D5" s="74">
        <v>13800</v>
      </c>
      <c r="E5" s="74">
        <v>8200</v>
      </c>
      <c r="F5" s="74">
        <v>42500</v>
      </c>
    </row>
    <row r="6" spans="1:11" ht="15" x14ac:dyDescent="0.25">
      <c r="A6" s="73" t="s">
        <v>72</v>
      </c>
      <c r="B6" s="74">
        <v>6800</v>
      </c>
      <c r="C6" s="74">
        <v>1500</v>
      </c>
      <c r="D6" s="74">
        <v>21500</v>
      </c>
      <c r="E6" s="74">
        <v>6900</v>
      </c>
      <c r="F6" s="74">
        <v>36700</v>
      </c>
    </row>
    <row r="7" spans="1:11" ht="15" x14ac:dyDescent="0.25">
      <c r="A7" s="73" t="s">
        <v>89</v>
      </c>
      <c r="B7" s="74">
        <v>12200</v>
      </c>
      <c r="C7" s="74"/>
      <c r="D7" s="74">
        <v>8400</v>
      </c>
      <c r="E7" s="74">
        <v>8100</v>
      </c>
      <c r="F7" s="74">
        <v>28700</v>
      </c>
    </row>
    <row r="8" spans="1:11" ht="15" x14ac:dyDescent="0.25">
      <c r="A8" s="73" t="s">
        <v>90</v>
      </c>
      <c r="B8" s="74">
        <v>11000</v>
      </c>
      <c r="C8" s="74">
        <v>7800</v>
      </c>
      <c r="D8" s="74">
        <v>9900</v>
      </c>
      <c r="E8" s="74">
        <v>3600</v>
      </c>
      <c r="F8" s="74">
        <v>32300</v>
      </c>
    </row>
    <row r="9" spans="1:11" ht="15" x14ac:dyDescent="0.25">
      <c r="A9" s="73" t="s">
        <v>73</v>
      </c>
      <c r="B9" s="74">
        <v>17000</v>
      </c>
      <c r="C9" s="74">
        <v>3700</v>
      </c>
      <c r="D9" s="74">
        <v>11800</v>
      </c>
      <c r="E9" s="74">
        <v>7400</v>
      </c>
      <c r="F9" s="74">
        <v>39900</v>
      </c>
    </row>
    <row r="10" spans="1:11" ht="15" x14ac:dyDescent="0.25">
      <c r="A10" s="73" t="s">
        <v>74</v>
      </c>
      <c r="B10" s="74">
        <v>17400</v>
      </c>
      <c r="C10" s="74">
        <v>8000</v>
      </c>
      <c r="D10" s="74">
        <v>4000</v>
      </c>
      <c r="E10" s="74"/>
      <c r="F10" s="74">
        <v>29400</v>
      </c>
      <c r="K10" s="22" t="s">
        <v>67</v>
      </c>
    </row>
    <row r="11" spans="1:11" ht="15" x14ac:dyDescent="0.25">
      <c r="A11" s="73" t="s">
        <v>75</v>
      </c>
      <c r="B11" s="74">
        <v>23600</v>
      </c>
      <c r="C11" s="74"/>
      <c r="D11" s="74">
        <v>30200</v>
      </c>
      <c r="E11" s="74">
        <v>18800</v>
      </c>
      <c r="F11" s="74">
        <v>72600</v>
      </c>
    </row>
    <row r="12" spans="1:11" ht="15" x14ac:dyDescent="0.25">
      <c r="A12" s="73" t="s">
        <v>76</v>
      </c>
      <c r="B12" s="74">
        <v>19500</v>
      </c>
      <c r="C12" s="74">
        <v>3100</v>
      </c>
      <c r="D12" s="74">
        <v>4300</v>
      </c>
      <c r="E12" s="74"/>
      <c r="F12" s="74">
        <v>26900</v>
      </c>
    </row>
    <row r="13" spans="1:11" ht="15" x14ac:dyDescent="0.25">
      <c r="A13" s="73" t="s">
        <v>77</v>
      </c>
      <c r="B13" s="74">
        <v>14800</v>
      </c>
      <c r="C13" s="74"/>
      <c r="D13" s="74">
        <v>9200</v>
      </c>
      <c r="E13" s="74"/>
      <c r="F13" s="74">
        <v>24000</v>
      </c>
    </row>
    <row r="14" spans="1:11" ht="15" x14ac:dyDescent="0.25">
      <c r="A14" s="73" t="s">
        <v>78</v>
      </c>
      <c r="B14" s="74">
        <v>13900</v>
      </c>
      <c r="C14" s="74">
        <v>3100</v>
      </c>
      <c r="D14" s="74">
        <v>5400</v>
      </c>
      <c r="E14" s="74"/>
      <c r="F14" s="74">
        <v>22400</v>
      </c>
    </row>
    <row r="15" spans="1:11" ht="15" x14ac:dyDescent="0.25">
      <c r="A15" s="73" t="s">
        <v>79</v>
      </c>
      <c r="B15" s="74">
        <v>12300</v>
      </c>
      <c r="C15" s="74">
        <v>3400</v>
      </c>
      <c r="D15" s="74">
        <v>9300</v>
      </c>
      <c r="E15" s="74"/>
      <c r="F15" s="74">
        <v>25000</v>
      </c>
    </row>
    <row r="16" spans="1:11" ht="15" x14ac:dyDescent="0.25">
      <c r="A16" s="73" t="s">
        <v>80</v>
      </c>
      <c r="B16" s="74">
        <v>18900</v>
      </c>
      <c r="C16" s="74"/>
      <c r="D16" s="74">
        <v>4000</v>
      </c>
      <c r="E16" s="74">
        <v>11800</v>
      </c>
      <c r="F16" s="74">
        <v>34700</v>
      </c>
    </row>
    <row r="17" spans="1:6" ht="15" x14ac:dyDescent="0.25">
      <c r="A17" s="73" t="s">
        <v>81</v>
      </c>
      <c r="B17" s="74">
        <v>7900</v>
      </c>
      <c r="C17" s="74"/>
      <c r="D17" s="74">
        <v>6300</v>
      </c>
      <c r="E17" s="74">
        <v>5400</v>
      </c>
      <c r="F17" s="74">
        <v>19600</v>
      </c>
    </row>
    <row r="18" spans="1:6" ht="15" x14ac:dyDescent="0.25">
      <c r="A18" s="73" t="s">
        <v>82</v>
      </c>
      <c r="B18" s="74">
        <v>20600</v>
      </c>
      <c r="C18" s="74">
        <v>8100</v>
      </c>
      <c r="D18" s="74">
        <v>12900</v>
      </c>
      <c r="E18" s="74"/>
      <c r="F18" s="74">
        <v>41600</v>
      </c>
    </row>
    <row r="19" spans="1:6" ht="15" x14ac:dyDescent="0.25">
      <c r="A19" s="73" t="s">
        <v>91</v>
      </c>
      <c r="B19" s="74">
        <v>9700</v>
      </c>
      <c r="C19" s="74">
        <v>8700</v>
      </c>
      <c r="D19" s="74">
        <v>4800</v>
      </c>
      <c r="E19" s="74"/>
      <c r="F19" s="74">
        <v>23200</v>
      </c>
    </row>
    <row r="20" spans="1:6" ht="15" x14ac:dyDescent="0.25">
      <c r="A20" s="73" t="s">
        <v>92</v>
      </c>
      <c r="B20" s="74">
        <v>3100</v>
      </c>
      <c r="C20" s="74">
        <v>2200</v>
      </c>
      <c r="D20" s="74">
        <v>3900</v>
      </c>
      <c r="E20" s="74"/>
      <c r="F20" s="74">
        <v>9200</v>
      </c>
    </row>
    <row r="21" spans="1:6" ht="15" x14ac:dyDescent="0.25">
      <c r="A21" s="73" t="s">
        <v>93</v>
      </c>
      <c r="B21" s="74">
        <v>11800</v>
      </c>
      <c r="C21" s="74">
        <v>5800</v>
      </c>
      <c r="D21" s="74">
        <v>3400</v>
      </c>
      <c r="E21" s="74"/>
      <c r="F21" s="74">
        <v>21000</v>
      </c>
    </row>
    <row r="22" spans="1:6" ht="15" x14ac:dyDescent="0.25">
      <c r="A22" s="73" t="s">
        <v>94</v>
      </c>
      <c r="B22" s="74">
        <v>10000</v>
      </c>
      <c r="C22" s="74">
        <v>8000</v>
      </c>
      <c r="D22" s="74">
        <v>11600</v>
      </c>
      <c r="E22" s="74"/>
      <c r="F22" s="74">
        <v>29600</v>
      </c>
    </row>
    <row r="23" spans="1:6" ht="15" x14ac:dyDescent="0.25">
      <c r="A23" s="73" t="s">
        <v>83</v>
      </c>
      <c r="B23" s="74">
        <v>8000</v>
      </c>
      <c r="C23" s="74"/>
      <c r="D23" s="74">
        <v>12000</v>
      </c>
      <c r="E23" s="74">
        <v>1100</v>
      </c>
      <c r="F23" s="74">
        <v>21100</v>
      </c>
    </row>
    <row r="24" spans="1:6" ht="15" x14ac:dyDescent="0.25">
      <c r="A24" s="73" t="s">
        <v>95</v>
      </c>
      <c r="B24" s="74">
        <v>2000</v>
      </c>
      <c r="C24" s="74"/>
      <c r="D24" s="74"/>
      <c r="E24" s="74"/>
      <c r="F24" s="74">
        <v>2000</v>
      </c>
    </row>
    <row r="25" spans="1:6" ht="15" x14ac:dyDescent="0.25">
      <c r="A25" s="73" t="s">
        <v>96</v>
      </c>
      <c r="B25" s="74">
        <v>5200</v>
      </c>
      <c r="C25" s="74">
        <v>4000</v>
      </c>
      <c r="D25" s="74">
        <v>3800</v>
      </c>
      <c r="E25" s="74"/>
      <c r="F25" s="74">
        <v>13000</v>
      </c>
    </row>
    <row r="26" spans="1:6" ht="15" x14ac:dyDescent="0.25">
      <c r="A26" s="73" t="s">
        <v>84</v>
      </c>
      <c r="B26" s="74">
        <v>7400</v>
      </c>
      <c r="C26" s="74"/>
      <c r="D26" s="74">
        <v>2600</v>
      </c>
      <c r="E26" s="74">
        <v>5900</v>
      </c>
      <c r="F26" s="74">
        <v>15900</v>
      </c>
    </row>
    <row r="27" spans="1:6" ht="15" x14ac:dyDescent="0.25">
      <c r="A27" s="73" t="s">
        <v>85</v>
      </c>
      <c r="B27" s="74">
        <v>18700</v>
      </c>
      <c r="C27" s="74"/>
      <c r="D27" s="74">
        <v>3300</v>
      </c>
      <c r="E27" s="74">
        <v>4300</v>
      </c>
      <c r="F27" s="74">
        <v>26300</v>
      </c>
    </row>
    <row r="28" spans="1:6" ht="15" x14ac:dyDescent="0.25">
      <c r="A28" s="73" t="s">
        <v>97</v>
      </c>
      <c r="B28" s="74">
        <v>16400</v>
      </c>
      <c r="C28" s="74"/>
      <c r="D28" s="74">
        <v>500</v>
      </c>
      <c r="E28" s="74"/>
      <c r="F28" s="74">
        <v>16900</v>
      </c>
    </row>
    <row r="29" spans="1:6" ht="15" x14ac:dyDescent="0.25">
      <c r="A29" s="73" t="s">
        <v>86</v>
      </c>
      <c r="B29" s="74">
        <v>100</v>
      </c>
      <c r="C29" s="74"/>
      <c r="D29" s="74">
        <v>300</v>
      </c>
      <c r="E29" s="74"/>
      <c r="F29" s="74">
        <v>400</v>
      </c>
    </row>
    <row r="30" spans="1:6" ht="15" x14ac:dyDescent="0.25">
      <c r="A30" s="73" t="s">
        <v>98</v>
      </c>
      <c r="B30" s="74">
        <v>9100</v>
      </c>
      <c r="C30" s="74">
        <v>6200</v>
      </c>
      <c r="D30" s="74">
        <v>600</v>
      </c>
      <c r="E30" s="74"/>
      <c r="F30" s="74">
        <v>15900</v>
      </c>
    </row>
    <row r="31" spans="1:6" ht="15" x14ac:dyDescent="0.25">
      <c r="A31" s="73" t="s">
        <v>99</v>
      </c>
      <c r="B31" s="74">
        <v>9600</v>
      </c>
      <c r="C31" s="74">
        <v>5600</v>
      </c>
      <c r="D31" s="74">
        <v>10400</v>
      </c>
      <c r="E31" s="74"/>
      <c r="F31" s="74">
        <v>25600</v>
      </c>
    </row>
    <row r="32" spans="1:6" ht="15" x14ac:dyDescent="0.25">
      <c r="A32" s="73" t="s">
        <v>100</v>
      </c>
      <c r="B32" s="74">
        <v>8600</v>
      </c>
      <c r="C32" s="74">
        <v>8300</v>
      </c>
      <c r="D32" s="74">
        <v>300</v>
      </c>
      <c r="E32" s="74"/>
      <c r="F32" s="74">
        <v>17200</v>
      </c>
    </row>
    <row r="33" spans="1:6" ht="15" x14ac:dyDescent="0.25">
      <c r="A33" s="73" t="s">
        <v>101</v>
      </c>
      <c r="B33" s="74">
        <v>11100</v>
      </c>
      <c r="C33" s="74">
        <v>900</v>
      </c>
      <c r="D33" s="74">
        <v>4800</v>
      </c>
      <c r="E33" s="74"/>
      <c r="F33" s="74">
        <v>16800</v>
      </c>
    </row>
    <row r="34" spans="1:6" ht="15" x14ac:dyDescent="0.25">
      <c r="A34" s="73" t="s">
        <v>102</v>
      </c>
      <c r="B34" s="74">
        <v>10600</v>
      </c>
      <c r="C34" s="74">
        <v>8200</v>
      </c>
      <c r="D34" s="74">
        <v>9700</v>
      </c>
      <c r="E34" s="74"/>
      <c r="F34" s="74">
        <v>28500</v>
      </c>
    </row>
    <row r="35" spans="1:6" ht="15" x14ac:dyDescent="0.25">
      <c r="A35" s="73" t="s">
        <v>87</v>
      </c>
      <c r="B35" s="74">
        <v>4200</v>
      </c>
      <c r="C35" s="74"/>
      <c r="D35" s="74">
        <v>8600</v>
      </c>
      <c r="E35" s="74">
        <v>1600</v>
      </c>
      <c r="F35" s="74">
        <v>14400</v>
      </c>
    </row>
    <row r="36" spans="1:6" ht="15" x14ac:dyDescent="0.25">
      <c r="A36" s="73" t="s">
        <v>103</v>
      </c>
      <c r="B36" s="74">
        <v>2000</v>
      </c>
      <c r="C36" s="74"/>
      <c r="D36" s="74">
        <v>8500</v>
      </c>
      <c r="E36" s="74"/>
      <c r="F36" s="74">
        <v>10500</v>
      </c>
    </row>
    <row r="37" spans="1:6" ht="15" x14ac:dyDescent="0.25">
      <c r="A37" s="73" t="s">
        <v>357</v>
      </c>
      <c r="B37" s="74">
        <v>364000</v>
      </c>
      <c r="C37" s="74">
        <v>96600</v>
      </c>
      <c r="D37" s="74">
        <v>240100</v>
      </c>
      <c r="E37" s="74">
        <v>83100</v>
      </c>
      <c r="F37" s="74">
        <v>783800</v>
      </c>
    </row>
  </sheetData>
  <pageMargins left="0.75" right="0.75" top="1" bottom="1" header="0.5" footer="0.5"/>
  <pageSetup paperSize="9" orientation="portrait" r:id="rId2"/>
  <headerFooter alignWithMargins="0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422-9EE0-4D8A-AFA3-8D0069C803A0}">
  <dimension ref="B1:D22"/>
  <sheetViews>
    <sheetView showGridLines="0" workbookViewId="0">
      <selection activeCell="B8" sqref="B8"/>
    </sheetView>
  </sheetViews>
  <sheetFormatPr defaultColWidth="9.140625" defaultRowHeight="12.75" x14ac:dyDescent="0.2"/>
  <cols>
    <col min="1" max="1" width="2.85546875" style="3" customWidth="1"/>
    <col min="2" max="4" width="21.42578125" style="3" customWidth="1"/>
    <col min="5" max="16384" width="9.140625" style="3"/>
  </cols>
  <sheetData>
    <row r="1" spans="2:4" ht="13.5" thickBot="1" x14ac:dyDescent="0.25"/>
    <row r="2" spans="2:4" ht="15.75" thickTop="1" thickBot="1" x14ac:dyDescent="0.25">
      <c r="B2" s="23" t="s">
        <v>68</v>
      </c>
      <c r="C2" s="24" t="s">
        <v>69</v>
      </c>
      <c r="D2" s="25" t="s">
        <v>70</v>
      </c>
    </row>
    <row r="3" spans="2:4" ht="15" thickTop="1" x14ac:dyDescent="0.2">
      <c r="B3" s="26" t="s">
        <v>71</v>
      </c>
      <c r="C3" s="27">
        <v>4100</v>
      </c>
      <c r="D3" s="28">
        <v>9200</v>
      </c>
    </row>
    <row r="4" spans="2:4" ht="14.25" x14ac:dyDescent="0.2">
      <c r="B4" s="26" t="s">
        <v>72</v>
      </c>
      <c r="C4" s="27">
        <v>9000</v>
      </c>
      <c r="D4" s="28"/>
    </row>
    <row r="5" spans="2:4" ht="14.25" x14ac:dyDescent="0.2">
      <c r="B5" s="26" t="s">
        <v>73</v>
      </c>
      <c r="C5" s="27"/>
      <c r="D5" s="28"/>
    </row>
    <row r="6" spans="2:4" ht="14.25" x14ac:dyDescent="0.2">
      <c r="B6" s="26" t="s">
        <v>74</v>
      </c>
      <c r="C6" s="27">
        <v>500</v>
      </c>
      <c r="D6" s="28">
        <v>3400</v>
      </c>
    </row>
    <row r="7" spans="2:4" ht="14.25" x14ac:dyDescent="0.2">
      <c r="B7" s="26" t="s">
        <v>75</v>
      </c>
      <c r="C7" s="27">
        <v>5000</v>
      </c>
      <c r="D7" s="28">
        <v>5400</v>
      </c>
    </row>
    <row r="8" spans="2:4" ht="14.25" x14ac:dyDescent="0.2">
      <c r="B8" s="26" t="s">
        <v>75</v>
      </c>
      <c r="C8" s="27">
        <v>6200</v>
      </c>
      <c r="D8" s="28">
        <v>1000</v>
      </c>
    </row>
    <row r="9" spans="2:4" ht="14.25" x14ac:dyDescent="0.2">
      <c r="B9" s="26" t="s">
        <v>76</v>
      </c>
      <c r="C9" s="27">
        <v>1800</v>
      </c>
      <c r="D9" s="28"/>
    </row>
    <row r="10" spans="2:4" ht="14.25" x14ac:dyDescent="0.2">
      <c r="B10" s="26" t="s">
        <v>76</v>
      </c>
      <c r="C10" s="27">
        <v>2500</v>
      </c>
      <c r="D10" s="28">
        <v>3400</v>
      </c>
    </row>
    <row r="11" spans="2:4" ht="14.25" x14ac:dyDescent="0.2">
      <c r="B11" s="26" t="s">
        <v>77</v>
      </c>
      <c r="C11" s="27">
        <v>400</v>
      </c>
      <c r="D11" s="28">
        <v>7000</v>
      </c>
    </row>
    <row r="12" spans="2:4" ht="14.25" x14ac:dyDescent="0.2">
      <c r="B12" s="26" t="s">
        <v>78</v>
      </c>
      <c r="C12" s="27">
        <v>3900</v>
      </c>
      <c r="D12" s="28">
        <v>4900</v>
      </c>
    </row>
    <row r="13" spans="2:4" ht="14.25" x14ac:dyDescent="0.2">
      <c r="B13" s="26" t="s">
        <v>79</v>
      </c>
      <c r="C13" s="27">
        <v>1600</v>
      </c>
      <c r="D13" s="28">
        <v>8900</v>
      </c>
    </row>
    <row r="14" spans="2:4" ht="14.25" x14ac:dyDescent="0.2">
      <c r="B14" s="26" t="s">
        <v>80</v>
      </c>
      <c r="C14" s="27">
        <v>2400</v>
      </c>
      <c r="D14" s="28">
        <v>3700</v>
      </c>
    </row>
    <row r="15" spans="2:4" ht="14.25" x14ac:dyDescent="0.2">
      <c r="B15" s="26" t="s">
        <v>81</v>
      </c>
      <c r="C15" s="27"/>
      <c r="D15" s="28">
        <v>4500</v>
      </c>
    </row>
    <row r="16" spans="2:4" ht="14.25" x14ac:dyDescent="0.2">
      <c r="B16" s="26" t="s">
        <v>82</v>
      </c>
      <c r="C16" s="27">
        <v>4200</v>
      </c>
      <c r="D16" s="28">
        <v>8100</v>
      </c>
    </row>
    <row r="17" spans="2:4" ht="14.25" x14ac:dyDescent="0.2">
      <c r="B17" s="26" t="s">
        <v>83</v>
      </c>
      <c r="C17" s="27">
        <v>3200</v>
      </c>
      <c r="D17" s="28">
        <v>3400</v>
      </c>
    </row>
    <row r="18" spans="2:4" ht="14.25" x14ac:dyDescent="0.2">
      <c r="B18" s="26" t="s">
        <v>84</v>
      </c>
      <c r="C18" s="27">
        <v>300</v>
      </c>
      <c r="D18" s="28"/>
    </row>
    <row r="19" spans="2:4" ht="14.25" x14ac:dyDescent="0.2">
      <c r="B19" s="26" t="s">
        <v>85</v>
      </c>
      <c r="C19" s="27">
        <v>3300</v>
      </c>
      <c r="D19" s="28">
        <v>9500</v>
      </c>
    </row>
    <row r="20" spans="2:4" ht="14.25" x14ac:dyDescent="0.2">
      <c r="B20" s="26" t="s">
        <v>86</v>
      </c>
      <c r="C20" s="27">
        <v>300</v>
      </c>
      <c r="D20" s="28">
        <v>100</v>
      </c>
    </row>
    <row r="21" spans="2:4" ht="15" thickBot="1" x14ac:dyDescent="0.25">
      <c r="B21" s="29" t="s">
        <v>87</v>
      </c>
      <c r="C21" s="30">
        <v>3200</v>
      </c>
      <c r="D21" s="31">
        <v>4000</v>
      </c>
    </row>
    <row r="22" spans="2:4" ht="13.5" thickTop="1" x14ac:dyDescent="0.2"/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60B1-9888-4BB8-B350-059FC6D16889}">
  <dimension ref="B1:I18"/>
  <sheetViews>
    <sheetView showGridLines="0" workbookViewId="0">
      <selection sqref="A1:D1"/>
    </sheetView>
  </sheetViews>
  <sheetFormatPr defaultColWidth="8.85546875" defaultRowHeight="12.75" x14ac:dyDescent="0.2"/>
  <cols>
    <col min="1" max="1" width="2.85546875" style="13" customWidth="1"/>
    <col min="2" max="4" width="21.42578125" style="13" customWidth="1"/>
    <col min="5" max="5" width="23.140625" style="13" bestFit="1" customWidth="1"/>
    <col min="6" max="16384" width="8.85546875" style="13"/>
  </cols>
  <sheetData>
    <row r="1" spans="2:9" ht="13.5" thickBot="1" x14ac:dyDescent="0.25"/>
    <row r="2" spans="2:9" ht="15.75" thickTop="1" thickBot="1" x14ac:dyDescent="0.25">
      <c r="B2" s="23" t="s">
        <v>68</v>
      </c>
      <c r="C2" s="24" t="s">
        <v>69</v>
      </c>
      <c r="D2" s="25" t="s">
        <v>70</v>
      </c>
      <c r="E2" s="25" t="s">
        <v>88</v>
      </c>
    </row>
    <row r="3" spans="2:9" ht="15" thickTop="1" x14ac:dyDescent="0.2">
      <c r="B3" s="26" t="s">
        <v>71</v>
      </c>
      <c r="C3" s="27">
        <v>9700</v>
      </c>
      <c r="D3" s="28">
        <v>4300</v>
      </c>
      <c r="E3" s="28">
        <v>8200</v>
      </c>
      <c r="H3" s="32"/>
      <c r="I3" s="32"/>
    </row>
    <row r="4" spans="2:9" ht="14.25" x14ac:dyDescent="0.2">
      <c r="B4" s="26" t="s">
        <v>72</v>
      </c>
      <c r="C4" s="27">
        <v>8300</v>
      </c>
      <c r="D4" s="28"/>
      <c r="E4" s="28">
        <v>6900</v>
      </c>
      <c r="H4" s="32"/>
      <c r="I4" s="32"/>
    </row>
    <row r="5" spans="2:9" ht="14.25" x14ac:dyDescent="0.2">
      <c r="B5" s="26" t="s">
        <v>89</v>
      </c>
      <c r="C5" s="27">
        <v>8400</v>
      </c>
      <c r="D5" s="28">
        <v>9900</v>
      </c>
      <c r="E5" s="28">
        <v>8100</v>
      </c>
      <c r="H5" s="32"/>
      <c r="I5" s="32"/>
    </row>
    <row r="6" spans="2:9" ht="14.25" x14ac:dyDescent="0.2">
      <c r="B6" s="26" t="s">
        <v>90</v>
      </c>
      <c r="C6" s="27">
        <v>4900</v>
      </c>
      <c r="D6" s="28">
        <v>3500</v>
      </c>
      <c r="E6" s="28">
        <v>3600</v>
      </c>
      <c r="H6" s="32"/>
      <c r="I6" s="32"/>
    </row>
    <row r="7" spans="2:9" ht="14.25" x14ac:dyDescent="0.2">
      <c r="B7" s="26" t="s">
        <v>73</v>
      </c>
      <c r="C7" s="27">
        <v>9600</v>
      </c>
      <c r="D7" s="28">
        <v>6800</v>
      </c>
      <c r="E7" s="28">
        <v>7400</v>
      </c>
      <c r="H7" s="32"/>
      <c r="I7" s="32"/>
    </row>
    <row r="8" spans="2:9" ht="14.25" x14ac:dyDescent="0.2">
      <c r="B8" s="26" t="s">
        <v>75</v>
      </c>
      <c r="C8" s="27">
        <v>9000</v>
      </c>
      <c r="D8" s="28">
        <v>2400</v>
      </c>
      <c r="E8" s="28">
        <v>9500</v>
      </c>
      <c r="H8" s="32"/>
      <c r="I8" s="32"/>
    </row>
    <row r="9" spans="2:9" ht="14.25" x14ac:dyDescent="0.2">
      <c r="B9" s="26" t="s">
        <v>75</v>
      </c>
      <c r="C9" s="27">
        <v>8300</v>
      </c>
      <c r="D9" s="28">
        <v>9400</v>
      </c>
      <c r="E9" s="28">
        <v>2500</v>
      </c>
      <c r="H9" s="32"/>
      <c r="I9" s="32"/>
    </row>
    <row r="10" spans="2:9" ht="14.25" x14ac:dyDescent="0.2">
      <c r="B10" s="26" t="s">
        <v>75</v>
      </c>
      <c r="C10" s="27">
        <v>1700</v>
      </c>
      <c r="D10" s="28">
        <v>5400</v>
      </c>
      <c r="E10" s="28">
        <v>6800</v>
      </c>
      <c r="H10" s="32"/>
      <c r="I10" s="32"/>
    </row>
    <row r="11" spans="2:9" ht="14.25" x14ac:dyDescent="0.2">
      <c r="B11" s="26" t="s">
        <v>80</v>
      </c>
      <c r="C11" s="27">
        <v>1600</v>
      </c>
      <c r="D11" s="28">
        <v>4500</v>
      </c>
      <c r="E11" s="28">
        <v>2900</v>
      </c>
      <c r="H11" s="32"/>
      <c r="I11" s="32"/>
    </row>
    <row r="12" spans="2:9" ht="14.25" x14ac:dyDescent="0.2">
      <c r="B12" s="26" t="s">
        <v>80</v>
      </c>
      <c r="C12" s="27"/>
      <c r="D12" s="28">
        <v>1100</v>
      </c>
      <c r="E12" s="28">
        <v>8900</v>
      </c>
      <c r="H12" s="32"/>
      <c r="I12" s="32"/>
    </row>
    <row r="13" spans="2:9" ht="14.25" x14ac:dyDescent="0.2">
      <c r="B13" s="26" t="s">
        <v>81</v>
      </c>
      <c r="C13" s="27">
        <v>6300</v>
      </c>
      <c r="D13" s="28">
        <v>3400</v>
      </c>
      <c r="E13" s="28">
        <v>5400</v>
      </c>
      <c r="H13" s="32"/>
      <c r="I13" s="32"/>
    </row>
    <row r="14" spans="2:9" ht="14.25" x14ac:dyDescent="0.2">
      <c r="B14" s="26" t="s">
        <v>83</v>
      </c>
      <c r="C14" s="27">
        <v>8800</v>
      </c>
      <c r="D14" s="28">
        <v>4600</v>
      </c>
      <c r="E14" s="28">
        <v>1100</v>
      </c>
      <c r="H14" s="32"/>
      <c r="I14" s="32"/>
    </row>
    <row r="15" spans="2:9" ht="14.25" x14ac:dyDescent="0.2">
      <c r="B15" s="26" t="s">
        <v>84</v>
      </c>
      <c r="C15" s="27">
        <v>2300</v>
      </c>
      <c r="D15" s="28">
        <v>5100</v>
      </c>
      <c r="E15" s="28">
        <v>5900</v>
      </c>
      <c r="H15" s="32"/>
      <c r="I15" s="32"/>
    </row>
    <row r="16" spans="2:9" ht="14.25" x14ac:dyDescent="0.2">
      <c r="B16" s="26" t="s">
        <v>85</v>
      </c>
      <c r="C16" s="27"/>
      <c r="D16" s="28">
        <v>2200</v>
      </c>
      <c r="E16" s="28">
        <v>4300</v>
      </c>
      <c r="H16" s="32"/>
      <c r="I16" s="32"/>
    </row>
    <row r="17" spans="2:9" ht="15" thickBot="1" x14ac:dyDescent="0.25">
      <c r="B17" s="29" t="s">
        <v>87</v>
      </c>
      <c r="C17" s="30">
        <v>5400</v>
      </c>
      <c r="D17" s="31">
        <v>200</v>
      </c>
      <c r="E17" s="31">
        <v>1600</v>
      </c>
      <c r="H17" s="32"/>
      <c r="I17" s="32"/>
    </row>
    <row r="18" spans="2:9" ht="13.5" thickTop="1" x14ac:dyDescent="0.2"/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221C-FE96-47A2-B0BB-4AB64EED0A46}">
  <dimension ref="B1:H30"/>
  <sheetViews>
    <sheetView showGridLines="0" workbookViewId="0">
      <selection sqref="A1:D1"/>
    </sheetView>
  </sheetViews>
  <sheetFormatPr defaultColWidth="9.140625" defaultRowHeight="12.75" x14ac:dyDescent="0.2"/>
  <cols>
    <col min="1" max="1" width="2.85546875" style="3" customWidth="1"/>
    <col min="2" max="3" width="21.42578125" style="3" customWidth="1"/>
    <col min="4" max="16384" width="9.140625" style="3"/>
  </cols>
  <sheetData>
    <row r="1" spans="2:8" ht="13.5" thickBot="1" x14ac:dyDescent="0.25"/>
    <row r="2" spans="2:8" ht="15.75" thickTop="1" thickBot="1" x14ac:dyDescent="0.25">
      <c r="B2" s="23" t="s">
        <v>68</v>
      </c>
      <c r="C2" s="24" t="s">
        <v>70</v>
      </c>
    </row>
    <row r="3" spans="2:8" ht="15" thickTop="1" x14ac:dyDescent="0.2">
      <c r="B3" s="26" t="s">
        <v>71</v>
      </c>
      <c r="C3" s="27">
        <v>7000</v>
      </c>
      <c r="H3" s="33"/>
    </row>
    <row r="4" spans="2:8" ht="14.25" x14ac:dyDescent="0.2">
      <c r="B4" s="26" t="s">
        <v>72</v>
      </c>
      <c r="C4" s="27">
        <v>4300</v>
      </c>
      <c r="H4" s="33"/>
    </row>
    <row r="5" spans="2:8" ht="14.25" x14ac:dyDescent="0.2">
      <c r="B5" s="26" t="s">
        <v>89</v>
      </c>
      <c r="C5" s="27">
        <v>2300</v>
      </c>
      <c r="H5" s="33"/>
    </row>
    <row r="6" spans="2:8" ht="14.25" x14ac:dyDescent="0.2">
      <c r="B6" s="26" t="s">
        <v>90</v>
      </c>
      <c r="C6" s="27"/>
      <c r="H6" s="33"/>
    </row>
    <row r="7" spans="2:8" ht="14.25" x14ac:dyDescent="0.2">
      <c r="B7" s="26" t="s">
        <v>73</v>
      </c>
      <c r="C7" s="27">
        <v>5300</v>
      </c>
      <c r="H7" s="33"/>
    </row>
    <row r="8" spans="2:8" ht="14.25" x14ac:dyDescent="0.2">
      <c r="B8" s="26" t="s">
        <v>74</v>
      </c>
      <c r="C8" s="27">
        <v>8600</v>
      </c>
      <c r="H8" s="33"/>
    </row>
    <row r="9" spans="2:8" ht="14.25" x14ac:dyDescent="0.2">
      <c r="B9" s="26" t="s">
        <v>76</v>
      </c>
      <c r="C9" s="27">
        <v>9800</v>
      </c>
      <c r="H9" s="33"/>
    </row>
    <row r="10" spans="2:8" ht="14.25" x14ac:dyDescent="0.2">
      <c r="B10" s="26" t="s">
        <v>77</v>
      </c>
      <c r="C10" s="27"/>
      <c r="H10" s="33"/>
    </row>
    <row r="11" spans="2:8" ht="14.25" x14ac:dyDescent="0.2">
      <c r="B11" s="26" t="s">
        <v>78</v>
      </c>
      <c r="C11" s="27"/>
      <c r="H11" s="33"/>
    </row>
    <row r="12" spans="2:8" ht="14.25" x14ac:dyDescent="0.2">
      <c r="B12" s="26" t="s">
        <v>79</v>
      </c>
      <c r="C12" s="27">
        <v>700</v>
      </c>
      <c r="H12" s="33"/>
    </row>
    <row r="13" spans="2:8" ht="14.25" x14ac:dyDescent="0.2">
      <c r="B13" s="26" t="s">
        <v>80</v>
      </c>
      <c r="C13" s="27">
        <v>9600</v>
      </c>
      <c r="H13" s="33"/>
    </row>
    <row r="14" spans="2:8" ht="14.25" x14ac:dyDescent="0.2">
      <c r="B14" s="26" t="s">
        <v>82</v>
      </c>
      <c r="C14" s="27">
        <v>5300</v>
      </c>
      <c r="H14" s="33"/>
    </row>
    <row r="15" spans="2:8" ht="14.25" x14ac:dyDescent="0.2">
      <c r="B15" s="26" t="s">
        <v>91</v>
      </c>
      <c r="C15" s="27">
        <v>6400</v>
      </c>
      <c r="H15" s="33"/>
    </row>
    <row r="16" spans="2:8" ht="14.25" x14ac:dyDescent="0.2">
      <c r="B16" s="26" t="s">
        <v>92</v>
      </c>
      <c r="C16" s="27">
        <v>2300</v>
      </c>
      <c r="H16" s="33"/>
    </row>
    <row r="17" spans="2:8" ht="14.25" x14ac:dyDescent="0.2">
      <c r="B17" s="26" t="s">
        <v>93</v>
      </c>
      <c r="C17" s="27">
        <v>3700</v>
      </c>
      <c r="H17" s="33"/>
    </row>
    <row r="18" spans="2:8" ht="14.25" x14ac:dyDescent="0.2">
      <c r="B18" s="26" t="s">
        <v>94</v>
      </c>
      <c r="C18" s="27">
        <v>2200</v>
      </c>
      <c r="H18" s="33"/>
    </row>
    <row r="19" spans="2:8" ht="14.25" x14ac:dyDescent="0.2">
      <c r="B19" s="26" t="s">
        <v>95</v>
      </c>
      <c r="C19" s="27"/>
      <c r="H19" s="33"/>
    </row>
    <row r="20" spans="2:8" ht="14.25" x14ac:dyDescent="0.2">
      <c r="B20" s="26" t="s">
        <v>96</v>
      </c>
      <c r="C20" s="27"/>
      <c r="H20" s="33"/>
    </row>
    <row r="21" spans="2:8" ht="14.25" x14ac:dyDescent="0.2">
      <c r="B21" s="26" t="s">
        <v>84</v>
      </c>
      <c r="C21" s="27">
        <v>2300</v>
      </c>
      <c r="H21" s="33"/>
    </row>
    <row r="22" spans="2:8" ht="14.25" x14ac:dyDescent="0.2">
      <c r="B22" s="26" t="s">
        <v>85</v>
      </c>
      <c r="C22" s="27">
        <v>7000</v>
      </c>
      <c r="H22" s="33"/>
    </row>
    <row r="23" spans="2:8" ht="14.25" x14ac:dyDescent="0.2">
      <c r="B23" s="26" t="s">
        <v>97</v>
      </c>
      <c r="C23" s="27">
        <v>9100</v>
      </c>
      <c r="H23" s="33"/>
    </row>
    <row r="24" spans="2:8" ht="14.25" x14ac:dyDescent="0.2">
      <c r="B24" s="26" t="s">
        <v>98</v>
      </c>
      <c r="C24" s="27">
        <v>9100</v>
      </c>
      <c r="H24" s="33"/>
    </row>
    <row r="25" spans="2:8" ht="14.25" x14ac:dyDescent="0.2">
      <c r="B25" s="26" t="s">
        <v>99</v>
      </c>
      <c r="C25" s="27">
        <v>1500</v>
      </c>
      <c r="H25" s="33"/>
    </row>
    <row r="26" spans="2:8" ht="14.25" x14ac:dyDescent="0.2">
      <c r="B26" s="26" t="s">
        <v>100</v>
      </c>
      <c r="C26" s="27">
        <v>2600</v>
      </c>
      <c r="H26" s="33"/>
    </row>
    <row r="27" spans="2:8" ht="14.25" x14ac:dyDescent="0.2">
      <c r="B27" s="26" t="s">
        <v>101</v>
      </c>
      <c r="C27" s="27">
        <v>1800</v>
      </c>
      <c r="H27" s="33"/>
    </row>
    <row r="28" spans="2:8" ht="14.25" x14ac:dyDescent="0.2">
      <c r="B28" s="26" t="s">
        <v>102</v>
      </c>
      <c r="C28" s="27">
        <v>5600</v>
      </c>
      <c r="H28" s="33"/>
    </row>
    <row r="29" spans="2:8" ht="15" thickBot="1" x14ac:dyDescent="0.25">
      <c r="B29" s="29" t="s">
        <v>103</v>
      </c>
      <c r="C29" s="30">
        <v>2000</v>
      </c>
      <c r="H29" s="33"/>
    </row>
    <row r="30" spans="2:8" ht="13.5" thickTop="1" x14ac:dyDescent="0.2"/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70D9-52E4-4817-99A4-27A2F18C7FF1}">
  <dimension ref="B1:I27"/>
  <sheetViews>
    <sheetView showGridLines="0" workbookViewId="0">
      <selection activeCell="G36" sqref="G36"/>
    </sheetView>
  </sheetViews>
  <sheetFormatPr defaultColWidth="8.85546875" defaultRowHeight="12.75" x14ac:dyDescent="0.2"/>
  <cols>
    <col min="1" max="1" width="2.85546875" style="13" customWidth="1"/>
    <col min="2" max="5" width="21.42578125" style="13" customWidth="1"/>
    <col min="6" max="16384" width="8.85546875" style="13"/>
  </cols>
  <sheetData>
    <row r="1" spans="2:9" ht="13.5" thickBot="1" x14ac:dyDescent="0.25"/>
    <row r="2" spans="2:9" ht="15.75" thickTop="1" thickBot="1" x14ac:dyDescent="0.25">
      <c r="B2" s="23" t="s">
        <v>68</v>
      </c>
      <c r="C2" s="24" t="s">
        <v>69</v>
      </c>
      <c r="D2" s="25" t="s">
        <v>70</v>
      </c>
      <c r="E2" s="25" t="s">
        <v>104</v>
      </c>
    </row>
    <row r="3" spans="2:9" ht="15" thickTop="1" x14ac:dyDescent="0.2">
      <c r="B3" s="26" t="s">
        <v>72</v>
      </c>
      <c r="C3" s="27">
        <v>4200</v>
      </c>
      <c r="D3" s="28">
        <v>2500</v>
      </c>
      <c r="E3" s="28">
        <v>1500</v>
      </c>
      <c r="G3" s="32"/>
      <c r="H3" s="32"/>
      <c r="I3" s="32"/>
    </row>
    <row r="4" spans="2:9" ht="14.25" x14ac:dyDescent="0.2">
      <c r="B4" s="26" t="s">
        <v>90</v>
      </c>
      <c r="C4" s="27">
        <v>5000</v>
      </c>
      <c r="D4" s="28">
        <v>7500</v>
      </c>
      <c r="E4" s="28">
        <v>7800</v>
      </c>
      <c r="G4" s="32"/>
      <c r="H4" s="32"/>
      <c r="I4" s="32"/>
    </row>
    <row r="5" spans="2:9" ht="14.25" x14ac:dyDescent="0.2">
      <c r="B5" s="26" t="s">
        <v>73</v>
      </c>
      <c r="C5" s="27">
        <v>2200</v>
      </c>
      <c r="D5" s="28">
        <v>4900</v>
      </c>
      <c r="E5" s="28">
        <v>3700</v>
      </c>
      <c r="G5" s="32"/>
      <c r="H5" s="32"/>
      <c r="I5" s="32"/>
    </row>
    <row r="6" spans="2:9" ht="14.25" x14ac:dyDescent="0.2">
      <c r="B6" s="26" t="s">
        <v>74</v>
      </c>
      <c r="C6" s="27">
        <v>3500</v>
      </c>
      <c r="D6" s="28">
        <v>5400</v>
      </c>
      <c r="E6" s="28">
        <v>8000</v>
      </c>
      <c r="G6" s="32"/>
      <c r="H6" s="32"/>
      <c r="I6" s="32"/>
    </row>
    <row r="7" spans="2:9" ht="14.25" x14ac:dyDescent="0.2">
      <c r="B7" s="26" t="s">
        <v>76</v>
      </c>
      <c r="C7" s="27"/>
      <c r="D7" s="28">
        <v>6300</v>
      </c>
      <c r="E7" s="28">
        <v>3100</v>
      </c>
      <c r="G7" s="32"/>
      <c r="H7" s="32"/>
      <c r="I7" s="32"/>
    </row>
    <row r="8" spans="2:9" ht="14.25" x14ac:dyDescent="0.2">
      <c r="B8" s="26" t="s">
        <v>77</v>
      </c>
      <c r="C8" s="27">
        <v>8800</v>
      </c>
      <c r="D8" s="28">
        <v>7800</v>
      </c>
      <c r="E8" s="28"/>
      <c r="G8" s="32"/>
      <c r="H8" s="32"/>
      <c r="I8" s="32"/>
    </row>
    <row r="9" spans="2:9" ht="14.25" x14ac:dyDescent="0.2">
      <c r="B9" s="26" t="s">
        <v>78</v>
      </c>
      <c r="C9" s="27">
        <v>1500</v>
      </c>
      <c r="D9" s="28">
        <v>9000</v>
      </c>
      <c r="E9" s="28">
        <v>3100</v>
      </c>
      <c r="G9" s="32"/>
      <c r="H9" s="32"/>
      <c r="I9" s="32"/>
    </row>
    <row r="10" spans="2:9" ht="14.25" x14ac:dyDescent="0.2">
      <c r="B10" s="26" t="s">
        <v>79</v>
      </c>
      <c r="C10" s="27">
        <v>7700</v>
      </c>
      <c r="D10" s="28">
        <v>2700</v>
      </c>
      <c r="E10" s="28">
        <v>3400</v>
      </c>
      <c r="G10" s="32"/>
      <c r="H10" s="32"/>
      <c r="I10" s="32"/>
    </row>
    <row r="11" spans="2:9" ht="14.25" x14ac:dyDescent="0.2">
      <c r="B11" s="26" t="s">
        <v>82</v>
      </c>
      <c r="C11" s="27">
        <v>8700</v>
      </c>
      <c r="D11" s="28">
        <v>7200</v>
      </c>
      <c r="E11" s="28">
        <v>8100</v>
      </c>
      <c r="G11" s="32"/>
      <c r="H11" s="32"/>
      <c r="I11" s="32"/>
    </row>
    <row r="12" spans="2:9" ht="14.25" x14ac:dyDescent="0.2">
      <c r="B12" s="26" t="s">
        <v>91</v>
      </c>
      <c r="C12" s="27">
        <v>4800</v>
      </c>
      <c r="D12" s="28">
        <v>3300</v>
      </c>
      <c r="E12" s="28">
        <v>8700</v>
      </c>
      <c r="G12" s="32"/>
      <c r="H12" s="32"/>
      <c r="I12" s="32"/>
    </row>
    <row r="13" spans="2:9" ht="14.25" x14ac:dyDescent="0.2">
      <c r="B13" s="26" t="s">
        <v>92</v>
      </c>
      <c r="C13" s="27">
        <v>3900</v>
      </c>
      <c r="D13" s="28">
        <v>800</v>
      </c>
      <c r="E13" s="28">
        <v>2200</v>
      </c>
      <c r="G13" s="32"/>
      <c r="H13" s="32"/>
      <c r="I13" s="32"/>
    </row>
    <row r="14" spans="2:9" ht="14.25" x14ac:dyDescent="0.2">
      <c r="B14" s="26" t="s">
        <v>93</v>
      </c>
      <c r="C14" s="27">
        <v>3400</v>
      </c>
      <c r="D14" s="28">
        <v>8100</v>
      </c>
      <c r="E14" s="28">
        <v>5800</v>
      </c>
      <c r="G14" s="32"/>
      <c r="H14" s="32"/>
      <c r="I14" s="32"/>
    </row>
    <row r="15" spans="2:9" ht="14.25" x14ac:dyDescent="0.2">
      <c r="B15" s="26" t="s">
        <v>94</v>
      </c>
      <c r="C15" s="27">
        <v>6200</v>
      </c>
      <c r="D15" s="28">
        <v>7000</v>
      </c>
      <c r="E15" s="28">
        <v>2700</v>
      </c>
      <c r="G15" s="32"/>
      <c r="H15" s="32"/>
      <c r="I15" s="32"/>
    </row>
    <row r="16" spans="2:9" ht="14.25" x14ac:dyDescent="0.2">
      <c r="B16" s="26" t="s">
        <v>94</v>
      </c>
      <c r="C16" s="27">
        <v>5400</v>
      </c>
      <c r="D16" s="28">
        <v>800</v>
      </c>
      <c r="E16" s="28">
        <v>5300</v>
      </c>
      <c r="G16" s="32"/>
      <c r="H16" s="32"/>
      <c r="I16" s="32"/>
    </row>
    <row r="17" spans="2:9" ht="14.25" x14ac:dyDescent="0.2">
      <c r="B17" s="26" t="s">
        <v>95</v>
      </c>
      <c r="C17" s="27"/>
      <c r="D17" s="28">
        <v>2000</v>
      </c>
      <c r="E17" s="28"/>
      <c r="G17" s="32"/>
      <c r="H17" s="32"/>
      <c r="I17" s="32"/>
    </row>
    <row r="18" spans="2:9" ht="14.25" x14ac:dyDescent="0.2">
      <c r="B18" s="26" t="s">
        <v>96</v>
      </c>
      <c r="C18" s="27">
        <v>3800</v>
      </c>
      <c r="D18" s="28">
        <v>5200</v>
      </c>
      <c r="E18" s="28">
        <v>4000</v>
      </c>
      <c r="G18" s="32"/>
      <c r="H18" s="32"/>
      <c r="I18" s="32"/>
    </row>
    <row r="19" spans="2:9" ht="14.25" x14ac:dyDescent="0.2">
      <c r="B19" s="26" t="s">
        <v>97</v>
      </c>
      <c r="C19" s="27">
        <v>500</v>
      </c>
      <c r="D19" s="28">
        <v>7300</v>
      </c>
      <c r="E19" s="28"/>
      <c r="G19" s="32"/>
      <c r="H19" s="32"/>
      <c r="I19" s="32"/>
    </row>
    <row r="20" spans="2:9" ht="14.25" x14ac:dyDescent="0.2">
      <c r="B20" s="26" t="s">
        <v>98</v>
      </c>
      <c r="C20" s="27">
        <v>600</v>
      </c>
      <c r="D20" s="28"/>
      <c r="E20" s="28">
        <v>6200</v>
      </c>
      <c r="G20" s="32"/>
      <c r="H20" s="32"/>
      <c r="I20" s="32"/>
    </row>
    <row r="21" spans="2:9" ht="14.25" x14ac:dyDescent="0.2">
      <c r="B21" s="26" t="s">
        <v>99</v>
      </c>
      <c r="C21" s="27">
        <v>2500</v>
      </c>
      <c r="D21" s="28">
        <v>3400</v>
      </c>
      <c r="E21" s="28">
        <v>3300</v>
      </c>
      <c r="G21" s="32"/>
      <c r="H21" s="32"/>
      <c r="I21" s="32"/>
    </row>
    <row r="22" spans="2:9" ht="14.25" x14ac:dyDescent="0.2">
      <c r="B22" s="26" t="s">
        <v>99</v>
      </c>
      <c r="C22" s="27">
        <v>7900</v>
      </c>
      <c r="D22" s="28">
        <v>4700</v>
      </c>
      <c r="E22" s="28">
        <v>2300</v>
      </c>
      <c r="G22" s="32"/>
      <c r="H22" s="32"/>
      <c r="I22" s="32"/>
    </row>
    <row r="23" spans="2:9" ht="14.25" x14ac:dyDescent="0.2">
      <c r="B23" s="26" t="s">
        <v>100</v>
      </c>
      <c r="C23" s="27">
        <v>300</v>
      </c>
      <c r="D23" s="28">
        <v>6000</v>
      </c>
      <c r="E23" s="28">
        <v>8300</v>
      </c>
      <c r="G23" s="32"/>
      <c r="H23" s="32"/>
      <c r="I23" s="32"/>
    </row>
    <row r="24" spans="2:9" ht="14.25" x14ac:dyDescent="0.2">
      <c r="B24" s="26" t="s">
        <v>101</v>
      </c>
      <c r="C24" s="27">
        <v>4800</v>
      </c>
      <c r="D24" s="28">
        <v>9300</v>
      </c>
      <c r="E24" s="28">
        <v>900</v>
      </c>
      <c r="G24" s="32"/>
      <c r="H24" s="32"/>
      <c r="I24" s="32"/>
    </row>
    <row r="25" spans="2:9" ht="14.25" x14ac:dyDescent="0.2">
      <c r="B25" s="26" t="s">
        <v>102</v>
      </c>
      <c r="C25" s="27">
        <v>9700</v>
      </c>
      <c r="D25" s="28">
        <v>5000</v>
      </c>
      <c r="E25" s="28">
        <v>8200</v>
      </c>
      <c r="G25" s="32"/>
      <c r="H25" s="32"/>
      <c r="I25" s="32"/>
    </row>
    <row r="26" spans="2:9" ht="15" thickBot="1" x14ac:dyDescent="0.25">
      <c r="B26" s="29" t="s">
        <v>103</v>
      </c>
      <c r="C26" s="30">
        <v>8500</v>
      </c>
      <c r="D26" s="31"/>
      <c r="E26" s="31"/>
      <c r="G26" s="32"/>
      <c r="H26" s="32"/>
      <c r="I26" s="32"/>
    </row>
    <row r="27" spans="2:9" ht="13.5" thickTop="1" x14ac:dyDescent="0.2"/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9557-9C5A-4F94-86DF-1045A880B0EC}">
  <sheetPr>
    <tabColor rgb="FFFF0000"/>
  </sheetPr>
  <dimension ref="A1:C22"/>
  <sheetViews>
    <sheetView topLeftCell="B1" workbookViewId="0">
      <selection activeCell="D19" sqref="D19"/>
    </sheetView>
  </sheetViews>
  <sheetFormatPr defaultRowHeight="15" x14ac:dyDescent="0.25"/>
  <cols>
    <col min="2" max="2" width="21.42578125" bestFit="1" customWidth="1"/>
    <col min="3" max="3" width="25" bestFit="1" customWidth="1"/>
    <col min="4" max="4" width="11.28515625" bestFit="1" customWidth="1"/>
    <col min="5" max="5" width="8.7109375" bestFit="1" customWidth="1"/>
    <col min="6" max="6" width="11.85546875" bestFit="1" customWidth="1"/>
  </cols>
  <sheetData>
    <row r="1" spans="1:3" x14ac:dyDescent="0.25">
      <c r="A1" t="s">
        <v>379</v>
      </c>
    </row>
    <row r="3" spans="1:3" x14ac:dyDescent="0.25">
      <c r="B3" s="72" t="s">
        <v>275</v>
      </c>
      <c r="C3" t="s">
        <v>364</v>
      </c>
    </row>
    <row r="4" spans="1:3" x14ac:dyDescent="0.25">
      <c r="B4" s="73" t="s">
        <v>107</v>
      </c>
      <c r="C4" s="74">
        <v>249852</v>
      </c>
    </row>
    <row r="5" spans="1:3" x14ac:dyDescent="0.25">
      <c r="B5" s="81" t="s">
        <v>110</v>
      </c>
      <c r="C5" s="74">
        <v>5633</v>
      </c>
    </row>
    <row r="6" spans="1:3" x14ac:dyDescent="0.25">
      <c r="B6" s="81" t="s">
        <v>109</v>
      </c>
      <c r="C6" s="74">
        <v>64850</v>
      </c>
    </row>
    <row r="7" spans="1:3" x14ac:dyDescent="0.25">
      <c r="B7" s="81" t="s">
        <v>112</v>
      </c>
      <c r="C7" s="74">
        <v>61270</v>
      </c>
    </row>
    <row r="8" spans="1:3" x14ac:dyDescent="0.25">
      <c r="B8" s="81" t="s">
        <v>113</v>
      </c>
      <c r="C8" s="74">
        <v>67286</v>
      </c>
    </row>
    <row r="9" spans="1:3" x14ac:dyDescent="0.25">
      <c r="B9" s="81" t="s">
        <v>111</v>
      </c>
      <c r="C9" s="74">
        <v>50813</v>
      </c>
    </row>
    <row r="10" spans="1:3" x14ac:dyDescent="0.25">
      <c r="B10" s="73" t="s">
        <v>108</v>
      </c>
      <c r="C10" s="74">
        <v>213631</v>
      </c>
    </row>
    <row r="11" spans="1:3" x14ac:dyDescent="0.25">
      <c r="B11" s="81" t="s">
        <v>110</v>
      </c>
      <c r="C11" s="74">
        <v>40013</v>
      </c>
    </row>
    <row r="12" spans="1:3" x14ac:dyDescent="0.25">
      <c r="B12" s="81" t="s">
        <v>109</v>
      </c>
      <c r="C12" s="74">
        <v>53934</v>
      </c>
    </row>
    <row r="13" spans="1:3" x14ac:dyDescent="0.25">
      <c r="B13" s="81" t="s">
        <v>112</v>
      </c>
      <c r="C13" s="74">
        <v>71479</v>
      </c>
    </row>
    <row r="14" spans="1:3" x14ac:dyDescent="0.25">
      <c r="B14" s="81" t="s">
        <v>113</v>
      </c>
      <c r="C14" s="74">
        <v>27561</v>
      </c>
    </row>
    <row r="15" spans="1:3" x14ac:dyDescent="0.25">
      <c r="B15" s="81" t="s">
        <v>111</v>
      </c>
      <c r="C15" s="74">
        <v>20644</v>
      </c>
    </row>
    <row r="16" spans="1:3" x14ac:dyDescent="0.25">
      <c r="B16" s="73" t="s">
        <v>106</v>
      </c>
      <c r="C16" s="74">
        <v>289140</v>
      </c>
    </row>
    <row r="17" spans="2:3" x14ac:dyDescent="0.25">
      <c r="B17" s="81" t="s">
        <v>110</v>
      </c>
      <c r="C17" s="74">
        <v>86993</v>
      </c>
    </row>
    <row r="18" spans="2:3" x14ac:dyDescent="0.25">
      <c r="B18" s="81" t="s">
        <v>109</v>
      </c>
      <c r="C18" s="74">
        <v>84163</v>
      </c>
    </row>
    <row r="19" spans="2:3" x14ac:dyDescent="0.25">
      <c r="B19" s="81" t="s">
        <v>112</v>
      </c>
      <c r="C19" s="74">
        <v>572</v>
      </c>
    </row>
    <row r="20" spans="2:3" x14ac:dyDescent="0.25">
      <c r="B20" s="81" t="s">
        <v>113</v>
      </c>
      <c r="C20" s="74">
        <v>82692</v>
      </c>
    </row>
    <row r="21" spans="2:3" x14ac:dyDescent="0.25">
      <c r="B21" s="81" t="s">
        <v>111</v>
      </c>
      <c r="C21" s="74">
        <v>34720</v>
      </c>
    </row>
    <row r="22" spans="2:3" x14ac:dyDescent="0.25">
      <c r="B22" s="73" t="s">
        <v>357</v>
      </c>
      <c r="C22" s="74">
        <v>752623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032D-05BF-426E-8AE9-2B33E71E5DD4}">
  <dimension ref="A1:D7"/>
  <sheetViews>
    <sheetView workbookViewId="0">
      <selection activeCell="C36" sqref="C36"/>
    </sheetView>
  </sheetViews>
  <sheetFormatPr defaultRowHeight="15" x14ac:dyDescent="0.25"/>
  <cols>
    <col min="1" max="1" width="20.7109375" customWidth="1"/>
    <col min="2" max="2" width="10.85546875" customWidth="1"/>
    <col min="3" max="3" width="9.42578125" customWidth="1"/>
    <col min="4" max="4" width="13.42578125" customWidth="1"/>
  </cols>
  <sheetData>
    <row r="1" spans="1:4" ht="19.5" x14ac:dyDescent="0.3">
      <c r="A1" s="34" t="s">
        <v>105</v>
      </c>
    </row>
    <row r="2" spans="1:4" ht="15.75" thickBot="1" x14ac:dyDescent="0.3">
      <c r="A2" s="35" t="s">
        <v>378</v>
      </c>
      <c r="B2" s="36" t="s">
        <v>106</v>
      </c>
      <c r="C2" s="37" t="s">
        <v>107</v>
      </c>
      <c r="D2" s="38" t="s">
        <v>108</v>
      </c>
    </row>
    <row r="3" spans="1:4" x14ac:dyDescent="0.25">
      <c r="A3" s="39" t="s">
        <v>109</v>
      </c>
      <c r="B3" s="40">
        <v>5291</v>
      </c>
      <c r="C3" s="40">
        <v>44445</v>
      </c>
      <c r="D3" s="40">
        <v>98707</v>
      </c>
    </row>
    <row r="4" spans="1:4" x14ac:dyDescent="0.25">
      <c r="A4" s="41" t="s">
        <v>110</v>
      </c>
      <c r="B4" s="40">
        <v>64505</v>
      </c>
      <c r="C4" s="40">
        <v>50112</v>
      </c>
      <c r="D4" s="40">
        <v>38034</v>
      </c>
    </row>
    <row r="5" spans="1:4" x14ac:dyDescent="0.25">
      <c r="A5" s="41" t="s">
        <v>111</v>
      </c>
      <c r="B5" s="40">
        <v>58783</v>
      </c>
      <c r="C5" s="40">
        <v>86743</v>
      </c>
      <c r="D5" s="40">
        <v>1000</v>
      </c>
    </row>
    <row r="6" spans="1:4" x14ac:dyDescent="0.25">
      <c r="A6" s="41" t="s">
        <v>112</v>
      </c>
      <c r="B6" s="40">
        <v>57563</v>
      </c>
      <c r="C6" s="40">
        <v>8620</v>
      </c>
      <c r="D6" s="40">
        <v>36961</v>
      </c>
    </row>
    <row r="7" spans="1:4" x14ac:dyDescent="0.25">
      <c r="A7" s="41" t="s">
        <v>113</v>
      </c>
      <c r="B7" s="40">
        <v>76150</v>
      </c>
      <c r="C7" s="40">
        <v>79697</v>
      </c>
      <c r="D7" s="40">
        <v>24470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0A0B-947A-46E6-A98A-AFF8DBCAE014}">
  <dimension ref="A1:D7"/>
  <sheetViews>
    <sheetView workbookViewId="0">
      <selection activeCell="A2" sqref="A2:D7"/>
    </sheetView>
  </sheetViews>
  <sheetFormatPr defaultRowHeight="15" x14ac:dyDescent="0.25"/>
  <cols>
    <col min="1" max="1" width="20.7109375" customWidth="1"/>
    <col min="2" max="2" width="10.85546875" customWidth="1"/>
    <col min="3" max="3" width="9.42578125" customWidth="1"/>
    <col min="4" max="4" width="13.42578125" customWidth="1"/>
  </cols>
  <sheetData>
    <row r="1" spans="1:4" ht="19.5" x14ac:dyDescent="0.3">
      <c r="A1" s="34" t="s">
        <v>114</v>
      </c>
    </row>
    <row r="2" spans="1:4" ht="15.75" thickBot="1" x14ac:dyDescent="0.3">
      <c r="A2" s="35" t="s">
        <v>378</v>
      </c>
      <c r="B2" s="36" t="s">
        <v>106</v>
      </c>
      <c r="C2" s="37" t="s">
        <v>107</v>
      </c>
      <c r="D2" s="38" t="s">
        <v>108</v>
      </c>
    </row>
    <row r="3" spans="1:4" x14ac:dyDescent="0.25">
      <c r="A3" s="39" t="s">
        <v>109</v>
      </c>
      <c r="B3" s="40">
        <v>2507</v>
      </c>
      <c r="C3" s="40">
        <v>57269</v>
      </c>
      <c r="D3" s="40">
        <v>28062</v>
      </c>
    </row>
    <row r="4" spans="1:4" x14ac:dyDescent="0.25">
      <c r="A4" s="41" t="s">
        <v>110</v>
      </c>
      <c r="B4" s="40">
        <v>29204</v>
      </c>
      <c r="C4" s="40">
        <v>28969</v>
      </c>
      <c r="D4" s="40">
        <v>88847</v>
      </c>
    </row>
    <row r="5" spans="1:4" x14ac:dyDescent="0.25">
      <c r="A5" s="41" t="s">
        <v>111</v>
      </c>
      <c r="B5" s="40">
        <v>25443</v>
      </c>
      <c r="C5" s="40">
        <v>85717</v>
      </c>
      <c r="D5" s="40">
        <v>38459</v>
      </c>
    </row>
    <row r="6" spans="1:4" x14ac:dyDescent="0.25">
      <c r="A6" s="41" t="s">
        <v>112</v>
      </c>
      <c r="B6" s="40">
        <v>48294</v>
      </c>
      <c r="C6" s="40">
        <v>8358</v>
      </c>
      <c r="D6" s="40">
        <v>78208</v>
      </c>
    </row>
    <row r="7" spans="1:4" x14ac:dyDescent="0.25">
      <c r="A7" s="41" t="s">
        <v>113</v>
      </c>
      <c r="B7" s="40">
        <v>62281</v>
      </c>
      <c r="C7" s="40">
        <v>97945</v>
      </c>
      <c r="D7" s="40">
        <v>21051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9469-8CE9-4D1B-A221-D76D7EA01500}">
  <dimension ref="A1:D7"/>
  <sheetViews>
    <sheetView workbookViewId="0">
      <selection activeCell="A2" sqref="A2:D7"/>
    </sheetView>
  </sheetViews>
  <sheetFormatPr defaultRowHeight="15" x14ac:dyDescent="0.25"/>
  <cols>
    <col min="1" max="1" width="20.7109375" customWidth="1"/>
    <col min="2" max="2" width="10.85546875" customWidth="1"/>
    <col min="3" max="3" width="9.42578125" customWidth="1"/>
    <col min="4" max="4" width="13.42578125" customWidth="1"/>
  </cols>
  <sheetData>
    <row r="1" spans="1:4" ht="19.5" x14ac:dyDescent="0.3">
      <c r="A1" s="34" t="s">
        <v>115</v>
      </c>
    </row>
    <row r="2" spans="1:4" ht="15.75" thickBot="1" x14ac:dyDescent="0.3">
      <c r="A2" s="35" t="s">
        <v>378</v>
      </c>
      <c r="B2" s="36" t="s">
        <v>106</v>
      </c>
      <c r="C2" s="37" t="s">
        <v>107</v>
      </c>
      <c r="D2" s="38" t="s">
        <v>108</v>
      </c>
    </row>
    <row r="3" spans="1:4" x14ac:dyDescent="0.25">
      <c r="A3" s="42" t="s">
        <v>109</v>
      </c>
      <c r="B3" s="40">
        <v>84163</v>
      </c>
      <c r="C3" s="40">
        <v>64850</v>
      </c>
      <c r="D3" s="40">
        <v>53934</v>
      </c>
    </row>
    <row r="4" spans="1:4" x14ac:dyDescent="0.25">
      <c r="A4" s="43" t="s">
        <v>110</v>
      </c>
      <c r="B4" s="40">
        <v>86993</v>
      </c>
      <c r="C4" s="40">
        <v>5633</v>
      </c>
      <c r="D4" s="40">
        <v>40013</v>
      </c>
    </row>
    <row r="5" spans="1:4" x14ac:dyDescent="0.25">
      <c r="A5" s="43" t="s">
        <v>111</v>
      </c>
      <c r="B5" s="40">
        <v>34720</v>
      </c>
      <c r="C5" s="40">
        <v>50813</v>
      </c>
      <c r="D5" s="40">
        <v>20644</v>
      </c>
    </row>
    <row r="6" spans="1:4" x14ac:dyDescent="0.25">
      <c r="A6" s="43" t="s">
        <v>112</v>
      </c>
      <c r="B6" s="40">
        <v>572</v>
      </c>
      <c r="C6" s="40">
        <v>61270</v>
      </c>
      <c r="D6" s="40">
        <v>71479</v>
      </c>
    </row>
    <row r="7" spans="1:4" x14ac:dyDescent="0.25">
      <c r="A7" s="43" t="s">
        <v>113</v>
      </c>
      <c r="B7" s="40">
        <v>82692</v>
      </c>
      <c r="C7" s="40">
        <v>67286</v>
      </c>
      <c r="D7" s="40">
        <v>27561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2C1C-7059-4D10-A4A1-6FCBFE67284E}">
  <sheetPr>
    <tabColor rgb="FF00B050"/>
  </sheetPr>
  <dimension ref="A1:V88"/>
  <sheetViews>
    <sheetView topLeftCell="A4" zoomScale="70" zoomScaleNormal="70" workbookViewId="0">
      <selection activeCell="Q12" sqref="Q12"/>
    </sheetView>
  </sheetViews>
  <sheetFormatPr defaultRowHeight="15" x14ac:dyDescent="0.25"/>
  <cols>
    <col min="1" max="1" width="15.5703125" customWidth="1"/>
    <col min="2" max="2" width="11.28515625" customWidth="1"/>
    <col min="3" max="3" width="25.28515625" bestFit="1" customWidth="1"/>
    <col min="4" max="4" width="23.85546875" bestFit="1" customWidth="1"/>
    <col min="5" max="5" width="13.42578125" customWidth="1"/>
    <col min="6" max="6" width="20.140625" customWidth="1"/>
    <col min="7" max="7" width="19.85546875" bestFit="1" customWidth="1"/>
    <col min="8" max="8" width="17.140625" customWidth="1"/>
    <col min="9" max="9" width="14.28515625" bestFit="1" customWidth="1"/>
    <col min="10" max="10" width="19.85546875" style="20" bestFit="1" customWidth="1"/>
    <col min="11" max="11" width="11.85546875" style="20" bestFit="1" customWidth="1"/>
    <col min="12" max="12" width="15.85546875" style="20" customWidth="1"/>
    <col min="13" max="13" width="15.7109375" customWidth="1"/>
    <col min="14" max="14" width="19.85546875" bestFit="1" customWidth="1"/>
    <col min="15" max="15" width="17.7109375" bestFit="1" customWidth="1"/>
    <col min="16" max="16" width="14.28515625" bestFit="1" customWidth="1"/>
    <col min="17" max="17" width="18.28515625" bestFit="1" customWidth="1"/>
    <col min="18" max="18" width="21.7109375" bestFit="1" customWidth="1"/>
    <col min="19" max="19" width="11.85546875" bestFit="1" customWidth="1"/>
    <col min="20" max="20" width="18.28515625" bestFit="1" customWidth="1"/>
    <col min="21" max="21" width="19.85546875" bestFit="1" customWidth="1"/>
    <col min="22" max="22" width="12.42578125" bestFit="1" customWidth="1"/>
    <col min="23" max="23" width="21.140625" bestFit="1" customWidth="1"/>
    <col min="24" max="24" width="19.85546875" bestFit="1" customWidth="1"/>
    <col min="25" max="25" width="22.7109375" bestFit="1" customWidth="1"/>
    <col min="26" max="26" width="12.42578125" bestFit="1" customWidth="1"/>
    <col min="27" max="27" width="15.28515625" bestFit="1" customWidth="1"/>
    <col min="28" max="28" width="12.140625" bestFit="1" customWidth="1"/>
    <col min="29" max="29" width="22.7109375" bestFit="1" customWidth="1"/>
    <col min="30" max="30" width="11.85546875" bestFit="1" customWidth="1"/>
    <col min="31" max="31" width="14.7109375" bestFit="1" customWidth="1"/>
    <col min="32" max="32" width="12.42578125" bestFit="1" customWidth="1"/>
    <col min="33" max="33" width="15.28515625" bestFit="1" customWidth="1"/>
    <col min="34" max="34" width="12.140625" bestFit="1" customWidth="1"/>
    <col min="35" max="35" width="22.7109375" bestFit="1" customWidth="1"/>
    <col min="36" max="36" width="11.85546875" bestFit="1" customWidth="1"/>
    <col min="37" max="37" width="14.28515625" bestFit="1" customWidth="1"/>
    <col min="38" max="38" width="14.7109375" bestFit="1" customWidth="1"/>
    <col min="39" max="39" width="12.42578125" bestFit="1" customWidth="1"/>
    <col min="40" max="40" width="8.85546875" bestFit="1" customWidth="1"/>
    <col min="41" max="41" width="14.28515625" bestFit="1" customWidth="1"/>
    <col min="42" max="42" width="15.28515625" bestFit="1" customWidth="1"/>
    <col min="43" max="43" width="12.85546875" bestFit="1" customWidth="1"/>
    <col min="44" max="44" width="14.28515625" bestFit="1" customWidth="1"/>
    <col min="45" max="45" width="15.7109375" bestFit="1" customWidth="1"/>
    <col min="46" max="46" width="8.85546875" bestFit="1" customWidth="1"/>
    <col min="47" max="47" width="11.5703125" bestFit="1" customWidth="1"/>
    <col min="48" max="48" width="12.140625" bestFit="1" customWidth="1"/>
  </cols>
  <sheetData>
    <row r="1" spans="1:22" ht="259.14999999999998" customHeight="1" x14ac:dyDescent="0.25"/>
    <row r="2" spans="1:22" ht="25.5" x14ac:dyDescent="0.25">
      <c r="A2" s="110" t="s">
        <v>116</v>
      </c>
      <c r="B2" s="111" t="s">
        <v>117</v>
      </c>
      <c r="C2" s="111" t="s">
        <v>118</v>
      </c>
      <c r="D2" s="111" t="s">
        <v>119</v>
      </c>
      <c r="E2" s="112" t="s">
        <v>120</v>
      </c>
      <c r="F2" s="111" t="s">
        <v>121</v>
      </c>
      <c r="G2" s="113" t="s">
        <v>122</v>
      </c>
      <c r="H2" s="111" t="s">
        <v>123</v>
      </c>
      <c r="I2" s="111" t="s">
        <v>124</v>
      </c>
      <c r="J2" s="114" t="s">
        <v>125</v>
      </c>
      <c r="K2" s="114" t="s">
        <v>126</v>
      </c>
      <c r="L2" s="115" t="s">
        <v>127</v>
      </c>
      <c r="M2" s="113" t="s">
        <v>128</v>
      </c>
      <c r="N2" s="113" t="s">
        <v>129</v>
      </c>
      <c r="O2" s="116" t="s">
        <v>130</v>
      </c>
    </row>
    <row r="3" spans="1:22" x14ac:dyDescent="0.25">
      <c r="A3" s="108" t="s">
        <v>131</v>
      </c>
      <c r="B3" s="7" t="s">
        <v>132</v>
      </c>
      <c r="C3" s="7" t="s">
        <v>133</v>
      </c>
      <c r="D3" s="10" t="s">
        <v>134</v>
      </c>
      <c r="E3" s="9" t="s">
        <v>13</v>
      </c>
      <c r="F3" s="8">
        <v>21132234</v>
      </c>
      <c r="G3" s="4" t="s">
        <v>135</v>
      </c>
      <c r="H3" s="6">
        <v>31108</v>
      </c>
      <c r="I3" s="6">
        <v>39836</v>
      </c>
      <c r="J3" s="5">
        <v>29</v>
      </c>
      <c r="K3" s="5">
        <v>5</v>
      </c>
      <c r="L3" s="55">
        <v>1</v>
      </c>
      <c r="M3" s="4" t="s">
        <v>136</v>
      </c>
      <c r="N3" s="56">
        <v>998971234567</v>
      </c>
      <c r="O3" s="109">
        <v>2300000</v>
      </c>
    </row>
    <row r="4" spans="1:22" x14ac:dyDescent="0.25">
      <c r="A4" s="108" t="s">
        <v>137</v>
      </c>
      <c r="B4" s="7" t="s">
        <v>138</v>
      </c>
      <c r="C4" s="7" t="s">
        <v>139</v>
      </c>
      <c r="D4" s="10" t="s">
        <v>140</v>
      </c>
      <c r="E4" s="9" t="s">
        <v>13</v>
      </c>
      <c r="F4" s="8">
        <v>21132235</v>
      </c>
      <c r="G4" s="4" t="s">
        <v>141</v>
      </c>
      <c r="H4" s="6">
        <v>30813</v>
      </c>
      <c r="I4" s="6">
        <v>38942</v>
      </c>
      <c r="J4" s="5">
        <v>29</v>
      </c>
      <c r="K4" s="5">
        <v>7</v>
      </c>
      <c r="L4" s="55">
        <v>2</v>
      </c>
      <c r="M4" s="4" t="s">
        <v>136</v>
      </c>
      <c r="N4" s="56">
        <v>998971234567</v>
      </c>
      <c r="O4" s="109">
        <v>3772500</v>
      </c>
    </row>
    <row r="5" spans="1:22" x14ac:dyDescent="0.25">
      <c r="A5" s="108" t="s">
        <v>142</v>
      </c>
      <c r="B5" s="7" t="s">
        <v>143</v>
      </c>
      <c r="C5" s="7" t="s">
        <v>144</v>
      </c>
      <c r="D5" s="10" t="s">
        <v>140</v>
      </c>
      <c r="E5" s="9" t="s">
        <v>145</v>
      </c>
      <c r="F5" s="8">
        <v>21132218</v>
      </c>
      <c r="G5" s="4" t="s">
        <v>146</v>
      </c>
      <c r="H5" s="11">
        <v>29067</v>
      </c>
      <c r="I5" s="11">
        <v>37814</v>
      </c>
      <c r="J5" s="5">
        <v>34</v>
      </c>
      <c r="K5" s="5">
        <v>10</v>
      </c>
      <c r="L5" s="55">
        <v>2</v>
      </c>
      <c r="M5" s="4" t="s">
        <v>147</v>
      </c>
      <c r="N5" s="56">
        <v>998971234567</v>
      </c>
      <c r="O5" s="109">
        <v>3135000</v>
      </c>
    </row>
    <row r="6" spans="1:22" x14ac:dyDescent="0.25">
      <c r="A6" s="108" t="s">
        <v>148</v>
      </c>
      <c r="B6" s="7" t="s">
        <v>149</v>
      </c>
      <c r="C6" s="7" t="s">
        <v>150</v>
      </c>
      <c r="D6" s="10" t="s">
        <v>134</v>
      </c>
      <c r="E6" s="9" t="s">
        <v>151</v>
      </c>
      <c r="F6" s="8">
        <v>21132221</v>
      </c>
      <c r="G6" s="4" t="s">
        <v>141</v>
      </c>
      <c r="H6" s="6">
        <v>29358</v>
      </c>
      <c r="I6" s="6">
        <v>37719</v>
      </c>
      <c r="J6" s="5">
        <v>33</v>
      </c>
      <c r="K6" s="5">
        <v>10</v>
      </c>
      <c r="L6" s="55">
        <v>1</v>
      </c>
      <c r="M6" s="4" t="s">
        <v>152</v>
      </c>
      <c r="N6" s="56">
        <v>998971234567</v>
      </c>
      <c r="O6" s="109">
        <v>1885000</v>
      </c>
    </row>
    <row r="7" spans="1:22" x14ac:dyDescent="0.25">
      <c r="A7" s="108" t="s">
        <v>153</v>
      </c>
      <c r="B7" s="7" t="s">
        <v>154</v>
      </c>
      <c r="C7" s="7" t="s">
        <v>155</v>
      </c>
      <c r="D7" s="10" t="s">
        <v>134</v>
      </c>
      <c r="E7" s="9" t="s">
        <v>145</v>
      </c>
      <c r="F7" s="8">
        <v>21132209</v>
      </c>
      <c r="G7" s="4" t="s">
        <v>146</v>
      </c>
      <c r="H7" s="11">
        <v>25710</v>
      </c>
      <c r="I7" s="11">
        <v>34682</v>
      </c>
      <c r="J7" s="5">
        <v>43</v>
      </c>
      <c r="K7" s="5">
        <v>19</v>
      </c>
      <c r="L7" s="55">
        <v>3</v>
      </c>
      <c r="M7" s="4" t="s">
        <v>136</v>
      </c>
      <c r="N7" s="56">
        <v>998971234567</v>
      </c>
      <c r="O7" s="109">
        <v>2950000</v>
      </c>
    </row>
    <row r="8" spans="1:22" x14ac:dyDescent="0.25">
      <c r="A8" s="108" t="s">
        <v>156</v>
      </c>
      <c r="B8" s="7" t="s">
        <v>157</v>
      </c>
      <c r="C8" s="7" t="s">
        <v>158</v>
      </c>
      <c r="D8" s="10" t="s">
        <v>134</v>
      </c>
      <c r="E8" s="9" t="s">
        <v>159</v>
      </c>
      <c r="F8" s="8">
        <v>21132207</v>
      </c>
      <c r="G8" s="4" t="s">
        <v>146</v>
      </c>
      <c r="H8" s="6">
        <v>25204</v>
      </c>
      <c r="I8" s="6">
        <v>34800</v>
      </c>
      <c r="J8" s="5">
        <v>45</v>
      </c>
      <c r="K8" s="5">
        <v>18</v>
      </c>
      <c r="L8" s="55">
        <v>2</v>
      </c>
      <c r="M8" s="4" t="s">
        <v>147</v>
      </c>
      <c r="N8" s="56">
        <v>998971234567</v>
      </c>
      <c r="O8" s="109">
        <v>5430000</v>
      </c>
    </row>
    <row r="9" spans="1:22" x14ac:dyDescent="0.25">
      <c r="A9" s="108" t="s">
        <v>160</v>
      </c>
      <c r="B9" s="7" t="s">
        <v>161</v>
      </c>
      <c r="C9" s="7" t="s">
        <v>162</v>
      </c>
      <c r="D9" s="10" t="s">
        <v>134</v>
      </c>
      <c r="E9" s="9" t="s">
        <v>159</v>
      </c>
      <c r="F9" s="8">
        <v>21132210</v>
      </c>
      <c r="G9" s="7" t="s">
        <v>135</v>
      </c>
      <c r="H9" s="6">
        <v>26137</v>
      </c>
      <c r="I9" s="6">
        <v>35459</v>
      </c>
      <c r="J9" s="5">
        <v>42</v>
      </c>
      <c r="K9" s="5">
        <v>17</v>
      </c>
      <c r="L9" s="55">
        <v>4</v>
      </c>
      <c r="M9" s="4" t="s">
        <v>147</v>
      </c>
      <c r="N9" s="56">
        <v>998971234567</v>
      </c>
      <c r="O9" s="109">
        <v>4797500</v>
      </c>
      <c r="Q9" s="72" t="s">
        <v>381</v>
      </c>
      <c r="R9" s="72" t="s">
        <v>274</v>
      </c>
    </row>
    <row r="10" spans="1:22" x14ac:dyDescent="0.25">
      <c r="A10" s="108" t="s">
        <v>163</v>
      </c>
      <c r="B10" s="7" t="s">
        <v>164</v>
      </c>
      <c r="C10" s="7" t="s">
        <v>165</v>
      </c>
      <c r="D10" s="10" t="s">
        <v>140</v>
      </c>
      <c r="E10" s="9" t="s">
        <v>166</v>
      </c>
      <c r="F10" s="8">
        <v>21132236</v>
      </c>
      <c r="G10" s="7" t="s">
        <v>167</v>
      </c>
      <c r="H10" s="11">
        <v>30935</v>
      </c>
      <c r="I10" s="11">
        <v>39280</v>
      </c>
      <c r="J10" s="5">
        <v>29</v>
      </c>
      <c r="K10" s="5">
        <v>6</v>
      </c>
      <c r="L10" s="55">
        <v>2</v>
      </c>
      <c r="M10" s="4" t="s">
        <v>152</v>
      </c>
      <c r="N10" s="56">
        <v>998971234567</v>
      </c>
      <c r="O10" s="109">
        <v>1772500</v>
      </c>
      <c r="R10" t="s">
        <v>176</v>
      </c>
      <c r="S10" t="s">
        <v>227</v>
      </c>
      <c r="T10" t="s">
        <v>198</v>
      </c>
      <c r="U10" t="s">
        <v>159</v>
      </c>
      <c r="V10" t="s">
        <v>182</v>
      </c>
    </row>
    <row r="11" spans="1:22" x14ac:dyDescent="0.25">
      <c r="A11" s="108" t="s">
        <v>168</v>
      </c>
      <c r="B11" s="7" t="s">
        <v>169</v>
      </c>
      <c r="C11" s="7" t="s">
        <v>150</v>
      </c>
      <c r="D11" s="10" t="s">
        <v>134</v>
      </c>
      <c r="E11" s="9" t="s">
        <v>159</v>
      </c>
      <c r="F11" s="8">
        <v>21132203</v>
      </c>
      <c r="G11" s="4" t="s">
        <v>167</v>
      </c>
      <c r="H11" s="12">
        <v>22819</v>
      </c>
      <c r="I11" s="12">
        <v>30633</v>
      </c>
      <c r="J11" s="5">
        <v>51</v>
      </c>
      <c r="K11" s="5">
        <v>30</v>
      </c>
      <c r="L11" s="55">
        <v>2</v>
      </c>
      <c r="M11" s="4" t="s">
        <v>147</v>
      </c>
      <c r="N11" s="56">
        <v>998971234567</v>
      </c>
      <c r="O11" s="109">
        <v>6210000</v>
      </c>
      <c r="Q11" s="72" t="s">
        <v>275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</row>
    <row r="12" spans="1:22" x14ac:dyDescent="0.25">
      <c r="A12" s="108" t="s">
        <v>170</v>
      </c>
      <c r="B12" s="7" t="s">
        <v>171</v>
      </c>
      <c r="C12" s="7" t="s">
        <v>172</v>
      </c>
      <c r="D12" s="10" t="s">
        <v>140</v>
      </c>
      <c r="E12" s="9" t="s">
        <v>13</v>
      </c>
      <c r="F12" s="8">
        <v>21132228</v>
      </c>
      <c r="G12" s="4" t="s">
        <v>135</v>
      </c>
      <c r="H12" s="12">
        <v>30258</v>
      </c>
      <c r="I12" s="12">
        <v>39971</v>
      </c>
      <c r="J12" s="5">
        <v>31</v>
      </c>
      <c r="K12" s="5">
        <v>4</v>
      </c>
      <c r="L12" s="55">
        <v>2</v>
      </c>
      <c r="M12" s="4" t="s">
        <v>147</v>
      </c>
      <c r="N12" s="56">
        <v>998971234567</v>
      </c>
      <c r="O12" s="109">
        <v>3135000</v>
      </c>
      <c r="Q12" s="73" t="s">
        <v>228</v>
      </c>
      <c r="R12" s="74"/>
      <c r="S12" s="74">
        <v>7210000</v>
      </c>
      <c r="T12" s="74"/>
      <c r="U12" s="74"/>
      <c r="V12" s="74">
        <v>1780000</v>
      </c>
    </row>
    <row r="13" spans="1:22" x14ac:dyDescent="0.25">
      <c r="A13" s="108" t="s">
        <v>173</v>
      </c>
      <c r="B13" s="7" t="s">
        <v>174</v>
      </c>
      <c r="C13" s="7" t="s">
        <v>175</v>
      </c>
      <c r="D13" s="10" t="s">
        <v>140</v>
      </c>
      <c r="E13" s="9" t="s">
        <v>176</v>
      </c>
      <c r="F13" s="8">
        <v>21132212</v>
      </c>
      <c r="G13" s="7" t="s">
        <v>167</v>
      </c>
      <c r="H13" s="12">
        <v>27126</v>
      </c>
      <c r="I13" s="12">
        <v>37315</v>
      </c>
      <c r="J13" s="5">
        <v>39</v>
      </c>
      <c r="K13" s="5">
        <v>12</v>
      </c>
      <c r="L13" s="55">
        <v>2</v>
      </c>
      <c r="M13" s="4" t="s">
        <v>147</v>
      </c>
      <c r="N13" s="56">
        <v>998971234567</v>
      </c>
      <c r="O13" s="109">
        <v>3947500</v>
      </c>
      <c r="Q13" s="73" t="s">
        <v>167</v>
      </c>
      <c r="R13" s="74">
        <v>3947500</v>
      </c>
      <c r="S13" s="74"/>
      <c r="T13" s="74">
        <v>4760000</v>
      </c>
      <c r="U13" s="74">
        <v>6210000</v>
      </c>
      <c r="V13" s="74">
        <v>1885000</v>
      </c>
    </row>
    <row r="14" spans="1:22" x14ac:dyDescent="0.25">
      <c r="A14" s="108" t="s">
        <v>177</v>
      </c>
      <c r="B14" s="7" t="s">
        <v>149</v>
      </c>
      <c r="C14" s="7" t="s">
        <v>178</v>
      </c>
      <c r="D14" s="10" t="s">
        <v>134</v>
      </c>
      <c r="E14" s="9" t="s">
        <v>13</v>
      </c>
      <c r="F14" s="8">
        <v>21132219</v>
      </c>
      <c r="G14" s="7" t="s">
        <v>141</v>
      </c>
      <c r="H14" s="6">
        <v>28967</v>
      </c>
      <c r="I14" s="6">
        <v>38573</v>
      </c>
      <c r="J14" s="5">
        <v>34</v>
      </c>
      <c r="K14" s="5">
        <v>8</v>
      </c>
      <c r="L14" s="55">
        <v>3</v>
      </c>
      <c r="M14" s="4" t="s">
        <v>147</v>
      </c>
      <c r="N14" s="56">
        <v>998901234567</v>
      </c>
      <c r="O14" s="109">
        <v>2285000</v>
      </c>
    </row>
    <row r="15" spans="1:22" ht="25.5" x14ac:dyDescent="0.25">
      <c r="A15" s="108" t="s">
        <v>179</v>
      </c>
      <c r="B15" s="7" t="s">
        <v>180</v>
      </c>
      <c r="C15" s="7" t="s">
        <v>181</v>
      </c>
      <c r="D15" s="10" t="s">
        <v>140</v>
      </c>
      <c r="E15" s="9" t="s">
        <v>182</v>
      </c>
      <c r="F15" s="8">
        <v>21132229</v>
      </c>
      <c r="G15" s="7" t="s">
        <v>146</v>
      </c>
      <c r="H15" s="12">
        <v>30145</v>
      </c>
      <c r="I15" s="12">
        <v>38527</v>
      </c>
      <c r="J15" s="5">
        <v>31</v>
      </c>
      <c r="K15" s="5">
        <v>8</v>
      </c>
      <c r="L15" s="55">
        <v>3</v>
      </c>
      <c r="M15" s="4" t="s">
        <v>152</v>
      </c>
      <c r="N15" s="56">
        <v>998901234567</v>
      </c>
      <c r="O15" s="109">
        <v>1422500</v>
      </c>
    </row>
    <row r="16" spans="1:22" ht="25.5" x14ac:dyDescent="0.25">
      <c r="A16" s="108" t="s">
        <v>183</v>
      </c>
      <c r="B16" s="7" t="s">
        <v>132</v>
      </c>
      <c r="C16" s="7" t="s">
        <v>184</v>
      </c>
      <c r="D16" s="10" t="s">
        <v>134</v>
      </c>
      <c r="E16" s="9" t="s">
        <v>145</v>
      </c>
      <c r="F16" s="8">
        <v>21132214</v>
      </c>
      <c r="G16" s="7" t="s">
        <v>146</v>
      </c>
      <c r="H16" s="6">
        <v>28892</v>
      </c>
      <c r="I16" s="6">
        <v>38999</v>
      </c>
      <c r="J16" s="5">
        <v>35</v>
      </c>
      <c r="K16" s="5">
        <v>7</v>
      </c>
      <c r="L16" s="55">
        <v>3</v>
      </c>
      <c r="M16" s="4" t="s">
        <v>147</v>
      </c>
      <c r="N16" s="56">
        <v>998901234567</v>
      </c>
      <c r="O16" s="109">
        <v>3272500</v>
      </c>
    </row>
    <row r="17" spans="1:15" x14ac:dyDescent="0.25">
      <c r="A17" s="108" t="s">
        <v>185</v>
      </c>
      <c r="B17" s="7" t="s">
        <v>186</v>
      </c>
      <c r="C17" s="7" t="s">
        <v>187</v>
      </c>
      <c r="D17" s="10" t="s">
        <v>134</v>
      </c>
      <c r="E17" s="9" t="s">
        <v>188</v>
      </c>
      <c r="F17" s="8">
        <v>21132204</v>
      </c>
      <c r="G17" s="7" t="s">
        <v>189</v>
      </c>
      <c r="H17" s="6">
        <v>23994</v>
      </c>
      <c r="I17" s="6">
        <v>32808</v>
      </c>
      <c r="J17" s="5">
        <v>48</v>
      </c>
      <c r="K17" s="5">
        <v>24</v>
      </c>
      <c r="L17" s="55">
        <v>3</v>
      </c>
      <c r="M17" s="4" t="s">
        <v>147</v>
      </c>
      <c r="N17" s="56">
        <v>998901234567</v>
      </c>
      <c r="O17" s="109">
        <v>3622500</v>
      </c>
    </row>
    <row r="18" spans="1:15" x14ac:dyDescent="0.25">
      <c r="A18" s="108" t="s">
        <v>190</v>
      </c>
      <c r="B18" s="7" t="s">
        <v>191</v>
      </c>
      <c r="C18" s="7" t="s">
        <v>192</v>
      </c>
      <c r="D18" s="10" t="s">
        <v>134</v>
      </c>
      <c r="E18" s="9" t="s">
        <v>159</v>
      </c>
      <c r="F18" s="8">
        <v>21132205</v>
      </c>
      <c r="G18" s="7" t="s">
        <v>189</v>
      </c>
      <c r="H18" s="6">
        <v>24733</v>
      </c>
      <c r="I18" s="6">
        <v>33190</v>
      </c>
      <c r="J18" s="5">
        <v>46</v>
      </c>
      <c r="K18" s="5">
        <v>23</v>
      </c>
      <c r="L18" s="55">
        <v>1</v>
      </c>
      <c r="M18" s="4" t="s">
        <v>147</v>
      </c>
      <c r="N18" s="56">
        <v>998901234567</v>
      </c>
      <c r="O18" s="109">
        <v>4772500</v>
      </c>
    </row>
    <row r="19" spans="1:15" x14ac:dyDescent="0.25">
      <c r="A19" s="108" t="s">
        <v>193</v>
      </c>
      <c r="B19" s="7" t="s">
        <v>194</v>
      </c>
      <c r="C19" s="7" t="s">
        <v>195</v>
      </c>
      <c r="D19" s="10" t="s">
        <v>140</v>
      </c>
      <c r="E19" s="9" t="s">
        <v>182</v>
      </c>
      <c r="F19" s="8">
        <v>21132230</v>
      </c>
      <c r="G19" s="7" t="s">
        <v>141</v>
      </c>
      <c r="H19" s="12">
        <v>30358</v>
      </c>
      <c r="I19" s="12">
        <v>38736</v>
      </c>
      <c r="J19" s="5">
        <v>31</v>
      </c>
      <c r="K19" s="5">
        <v>8</v>
      </c>
      <c r="L19" s="55">
        <v>2</v>
      </c>
      <c r="M19" s="4" t="s">
        <v>152</v>
      </c>
      <c r="N19" s="56">
        <v>998971234567</v>
      </c>
      <c r="O19" s="109">
        <v>2447500</v>
      </c>
    </row>
    <row r="20" spans="1:15" x14ac:dyDescent="0.25">
      <c r="A20" s="108" t="s">
        <v>196</v>
      </c>
      <c r="B20" s="7" t="s">
        <v>157</v>
      </c>
      <c r="C20" s="7" t="s">
        <v>197</v>
      </c>
      <c r="D20" s="10" t="s">
        <v>134</v>
      </c>
      <c r="E20" s="9" t="s">
        <v>198</v>
      </c>
      <c r="F20" s="8">
        <v>21132232</v>
      </c>
      <c r="G20" s="7" t="s">
        <v>199</v>
      </c>
      <c r="H20" s="6">
        <v>30743</v>
      </c>
      <c r="I20" s="6">
        <v>40291</v>
      </c>
      <c r="J20" s="5">
        <v>30</v>
      </c>
      <c r="K20" s="5">
        <v>3</v>
      </c>
      <c r="L20" s="55">
        <v>1</v>
      </c>
      <c r="M20" s="4" t="s">
        <v>147</v>
      </c>
      <c r="N20" s="56">
        <v>998971234567</v>
      </c>
      <c r="O20" s="109">
        <v>4155000</v>
      </c>
    </row>
    <row r="21" spans="1:15" x14ac:dyDescent="0.25">
      <c r="A21" s="108" t="s">
        <v>200</v>
      </c>
      <c r="B21" s="7" t="s">
        <v>174</v>
      </c>
      <c r="C21" s="7" t="s">
        <v>201</v>
      </c>
      <c r="D21" s="10" t="s">
        <v>140</v>
      </c>
      <c r="E21" s="9" t="s">
        <v>182</v>
      </c>
      <c r="F21" s="8">
        <v>21132247</v>
      </c>
      <c r="G21" s="7" t="s">
        <v>167</v>
      </c>
      <c r="H21" s="11">
        <v>32628</v>
      </c>
      <c r="I21" s="11">
        <v>40258</v>
      </c>
      <c r="J21" s="5">
        <v>24</v>
      </c>
      <c r="K21" s="5">
        <v>3</v>
      </c>
      <c r="L21" s="55">
        <v>1</v>
      </c>
      <c r="M21" s="4" t="s">
        <v>147</v>
      </c>
      <c r="N21" s="56">
        <v>998971234567</v>
      </c>
      <c r="O21" s="109">
        <v>1885000</v>
      </c>
    </row>
    <row r="22" spans="1:15" x14ac:dyDescent="0.25">
      <c r="A22" s="108" t="s">
        <v>202</v>
      </c>
      <c r="B22" s="7" t="s">
        <v>203</v>
      </c>
      <c r="C22" s="7" t="s">
        <v>155</v>
      </c>
      <c r="D22" s="10" t="s">
        <v>134</v>
      </c>
      <c r="E22" s="9" t="s">
        <v>151</v>
      </c>
      <c r="F22" s="8">
        <v>21132238</v>
      </c>
      <c r="G22" s="4" t="s">
        <v>167</v>
      </c>
      <c r="H22" s="12">
        <v>31449</v>
      </c>
      <c r="I22" s="12">
        <v>39365</v>
      </c>
      <c r="J22" s="5">
        <v>28</v>
      </c>
      <c r="K22" s="5">
        <v>6</v>
      </c>
      <c r="L22" s="55">
        <v>0</v>
      </c>
      <c r="M22" s="4" t="s">
        <v>152</v>
      </c>
      <c r="N22" s="56">
        <v>998971234567</v>
      </c>
      <c r="O22" s="109">
        <v>1480000</v>
      </c>
    </row>
    <row r="23" spans="1:15" x14ac:dyDescent="0.25">
      <c r="A23" s="108" t="s">
        <v>204</v>
      </c>
      <c r="B23" s="7" t="s">
        <v>149</v>
      </c>
      <c r="C23" s="7" t="s">
        <v>205</v>
      </c>
      <c r="D23" s="10" t="s">
        <v>134</v>
      </c>
      <c r="E23" s="9" t="s">
        <v>206</v>
      </c>
      <c r="F23" s="8">
        <v>21132245</v>
      </c>
      <c r="G23" s="7" t="s">
        <v>199</v>
      </c>
      <c r="H23" s="6">
        <v>31870</v>
      </c>
      <c r="I23" s="6">
        <v>39350</v>
      </c>
      <c r="J23" s="5">
        <v>26</v>
      </c>
      <c r="K23" s="5">
        <v>6</v>
      </c>
      <c r="L23" s="55">
        <v>1</v>
      </c>
      <c r="M23" s="4" t="s">
        <v>152</v>
      </c>
      <c r="N23" s="56">
        <v>998971234567</v>
      </c>
      <c r="O23" s="109">
        <v>2735000</v>
      </c>
    </row>
    <row r="24" spans="1:15" x14ac:dyDescent="0.25">
      <c r="A24" s="108" t="s">
        <v>207</v>
      </c>
      <c r="B24" s="7" t="s">
        <v>138</v>
      </c>
      <c r="C24" s="7" t="s">
        <v>208</v>
      </c>
      <c r="D24" s="10" t="s">
        <v>140</v>
      </c>
      <c r="E24" s="9" t="s">
        <v>13</v>
      </c>
      <c r="F24" s="8">
        <v>21132233</v>
      </c>
      <c r="G24" s="7" t="s">
        <v>141</v>
      </c>
      <c r="H24" s="12">
        <v>30460</v>
      </c>
      <c r="I24" s="12">
        <v>39782</v>
      </c>
      <c r="J24" s="5">
        <v>30</v>
      </c>
      <c r="K24" s="5">
        <v>5</v>
      </c>
      <c r="L24" s="55">
        <v>1</v>
      </c>
      <c r="M24" s="4" t="s">
        <v>147</v>
      </c>
      <c r="N24" s="56">
        <v>998971234567</v>
      </c>
      <c r="O24" s="109">
        <v>2797500</v>
      </c>
    </row>
    <row r="25" spans="1:15" x14ac:dyDescent="0.25">
      <c r="A25" s="108" t="s">
        <v>209</v>
      </c>
      <c r="B25" s="7" t="s">
        <v>210</v>
      </c>
      <c r="C25" s="7" t="s">
        <v>211</v>
      </c>
      <c r="D25" s="10" t="s">
        <v>140</v>
      </c>
      <c r="E25" s="9" t="s">
        <v>166</v>
      </c>
      <c r="F25" s="8">
        <v>21132222</v>
      </c>
      <c r="G25" s="7" t="s">
        <v>167</v>
      </c>
      <c r="H25" s="12">
        <v>29314</v>
      </c>
      <c r="I25" s="12">
        <v>38254</v>
      </c>
      <c r="J25" s="5">
        <v>33</v>
      </c>
      <c r="K25" s="5">
        <v>9</v>
      </c>
      <c r="L25" s="55">
        <v>1</v>
      </c>
      <c r="M25" s="4" t="s">
        <v>136</v>
      </c>
      <c r="N25" s="56">
        <v>998971234567</v>
      </c>
      <c r="O25" s="109">
        <v>1950000</v>
      </c>
    </row>
    <row r="26" spans="1:15" x14ac:dyDescent="0.25">
      <c r="A26" s="108" t="s">
        <v>212</v>
      </c>
      <c r="B26" s="7" t="s">
        <v>213</v>
      </c>
      <c r="C26" s="7" t="s">
        <v>214</v>
      </c>
      <c r="D26" s="10" t="s">
        <v>140</v>
      </c>
      <c r="E26" s="9" t="s">
        <v>151</v>
      </c>
      <c r="F26" s="8">
        <v>21132248</v>
      </c>
      <c r="G26" s="7" t="s">
        <v>135</v>
      </c>
      <c r="H26" s="11">
        <v>32637</v>
      </c>
      <c r="I26" s="11">
        <v>39687</v>
      </c>
      <c r="J26" s="5">
        <v>24</v>
      </c>
      <c r="K26" s="5">
        <v>5</v>
      </c>
      <c r="L26" s="55">
        <v>0</v>
      </c>
      <c r="M26" s="4" t="s">
        <v>136</v>
      </c>
      <c r="N26" s="56">
        <v>998971234567</v>
      </c>
      <c r="O26" s="109">
        <v>1635000</v>
      </c>
    </row>
    <row r="27" spans="1:15" x14ac:dyDescent="0.25">
      <c r="A27" s="108" t="s">
        <v>215</v>
      </c>
      <c r="B27" s="7" t="s">
        <v>216</v>
      </c>
      <c r="C27" s="7" t="s">
        <v>217</v>
      </c>
      <c r="D27" s="10" t="s">
        <v>134</v>
      </c>
      <c r="E27" s="9" t="s">
        <v>206</v>
      </c>
      <c r="F27" s="8">
        <v>21132239</v>
      </c>
      <c r="G27" s="7" t="s">
        <v>199</v>
      </c>
      <c r="H27" s="6">
        <v>31196</v>
      </c>
      <c r="I27" s="6">
        <v>39638</v>
      </c>
      <c r="J27" s="5">
        <v>28</v>
      </c>
      <c r="K27" s="5">
        <v>5</v>
      </c>
      <c r="L27" s="55">
        <v>1</v>
      </c>
      <c r="M27" s="4" t="s">
        <v>136</v>
      </c>
      <c r="N27" s="56">
        <v>998971234567</v>
      </c>
      <c r="O27" s="109">
        <v>2710000</v>
      </c>
    </row>
    <row r="28" spans="1:15" x14ac:dyDescent="0.25">
      <c r="A28" s="108" t="s">
        <v>218</v>
      </c>
      <c r="B28" s="7" t="s">
        <v>219</v>
      </c>
      <c r="C28" s="7" t="s">
        <v>220</v>
      </c>
      <c r="D28" s="10" t="s">
        <v>140</v>
      </c>
      <c r="E28" s="9" t="s">
        <v>198</v>
      </c>
      <c r="F28" s="8">
        <v>21132211</v>
      </c>
      <c r="G28" s="4" t="s">
        <v>146</v>
      </c>
      <c r="H28" s="11">
        <v>26918</v>
      </c>
      <c r="I28" s="11">
        <v>36093</v>
      </c>
      <c r="J28" s="5">
        <v>40</v>
      </c>
      <c r="K28" s="5">
        <v>15</v>
      </c>
      <c r="L28" s="55">
        <v>3</v>
      </c>
      <c r="M28" s="4" t="s">
        <v>147</v>
      </c>
      <c r="N28" s="56">
        <v>998971234567</v>
      </c>
      <c r="O28" s="109">
        <v>4400000</v>
      </c>
    </row>
    <row r="29" spans="1:15" x14ac:dyDescent="0.25">
      <c r="A29" s="108" t="s">
        <v>221</v>
      </c>
      <c r="B29" s="7" t="s">
        <v>222</v>
      </c>
      <c r="C29" s="7" t="s">
        <v>223</v>
      </c>
      <c r="D29" s="10" t="s">
        <v>134</v>
      </c>
      <c r="E29" s="9" t="s">
        <v>198</v>
      </c>
      <c r="F29" s="8">
        <v>21132223</v>
      </c>
      <c r="G29" s="4" t="s">
        <v>135</v>
      </c>
      <c r="H29" s="6">
        <v>29647</v>
      </c>
      <c r="I29" s="6">
        <v>38799</v>
      </c>
      <c r="J29" s="5">
        <v>33</v>
      </c>
      <c r="K29" s="5">
        <v>7</v>
      </c>
      <c r="L29" s="55">
        <v>3</v>
      </c>
      <c r="M29" s="4" t="s">
        <v>147</v>
      </c>
      <c r="N29" s="56">
        <v>998971234567</v>
      </c>
      <c r="O29" s="109">
        <v>4235000</v>
      </c>
    </row>
    <row r="30" spans="1:15" x14ac:dyDescent="0.25">
      <c r="A30" s="108" t="s">
        <v>224</v>
      </c>
      <c r="B30" s="7" t="s">
        <v>180</v>
      </c>
      <c r="C30" s="7" t="s">
        <v>208</v>
      </c>
      <c r="D30" s="10" t="s">
        <v>140</v>
      </c>
      <c r="E30" s="9" t="s">
        <v>151</v>
      </c>
      <c r="F30" s="8">
        <v>21132226</v>
      </c>
      <c r="G30" s="4" t="s">
        <v>141</v>
      </c>
      <c r="H30" s="12">
        <v>29897</v>
      </c>
      <c r="I30" s="12">
        <v>38699</v>
      </c>
      <c r="J30" s="5">
        <v>32</v>
      </c>
      <c r="K30" s="5">
        <v>8</v>
      </c>
      <c r="L30" s="55">
        <v>0</v>
      </c>
      <c r="M30" s="4" t="s">
        <v>136</v>
      </c>
      <c r="N30" s="56">
        <v>998971234567</v>
      </c>
      <c r="O30" s="109">
        <v>1622500</v>
      </c>
    </row>
    <row r="31" spans="1:15" x14ac:dyDescent="0.25">
      <c r="A31" s="108" t="s">
        <v>225</v>
      </c>
      <c r="B31" s="7" t="s">
        <v>161</v>
      </c>
      <c r="C31" s="7" t="s">
        <v>226</v>
      </c>
      <c r="D31" s="10" t="s">
        <v>134</v>
      </c>
      <c r="E31" s="9" t="s">
        <v>227</v>
      </c>
      <c r="F31" s="8">
        <v>21132206</v>
      </c>
      <c r="G31" s="7" t="s">
        <v>228</v>
      </c>
      <c r="H31" s="11">
        <v>24852</v>
      </c>
      <c r="I31" s="11">
        <v>34578</v>
      </c>
      <c r="J31" s="5">
        <v>46</v>
      </c>
      <c r="K31" s="5">
        <v>19</v>
      </c>
      <c r="L31" s="55">
        <v>3</v>
      </c>
      <c r="M31" s="4" t="s">
        <v>147</v>
      </c>
      <c r="N31" s="56">
        <v>998971234567</v>
      </c>
      <c r="O31" s="109">
        <v>7210000</v>
      </c>
    </row>
    <row r="32" spans="1:15" x14ac:dyDescent="0.25">
      <c r="A32" s="108" t="s">
        <v>229</v>
      </c>
      <c r="B32" s="7" t="s">
        <v>230</v>
      </c>
      <c r="C32" s="7" t="s">
        <v>231</v>
      </c>
      <c r="D32" s="10" t="s">
        <v>140</v>
      </c>
      <c r="E32" s="9" t="s">
        <v>182</v>
      </c>
      <c r="F32" s="8">
        <v>21132242</v>
      </c>
      <c r="G32" s="7" t="s">
        <v>135</v>
      </c>
      <c r="H32" s="6">
        <v>31659</v>
      </c>
      <c r="I32" s="6">
        <v>40513</v>
      </c>
      <c r="J32" s="5">
        <v>27</v>
      </c>
      <c r="K32" s="5">
        <v>3</v>
      </c>
      <c r="L32" s="55">
        <v>0</v>
      </c>
      <c r="M32" s="4" t="s">
        <v>136</v>
      </c>
      <c r="N32" s="56">
        <v>998971234567</v>
      </c>
      <c r="O32" s="109">
        <v>1780000</v>
      </c>
    </row>
    <row r="33" spans="1:15" x14ac:dyDescent="0.25">
      <c r="A33" s="108" t="s">
        <v>232</v>
      </c>
      <c r="B33" s="7" t="s">
        <v>233</v>
      </c>
      <c r="C33" s="7" t="s">
        <v>234</v>
      </c>
      <c r="D33" s="10" t="s">
        <v>140</v>
      </c>
      <c r="E33" s="9" t="s">
        <v>159</v>
      </c>
      <c r="F33" s="8">
        <v>21132202</v>
      </c>
      <c r="G33" s="7" t="s">
        <v>141</v>
      </c>
      <c r="H33" s="6">
        <v>21919</v>
      </c>
      <c r="I33" s="6">
        <v>31622</v>
      </c>
      <c r="J33" s="5">
        <v>54</v>
      </c>
      <c r="K33" s="5">
        <v>27</v>
      </c>
      <c r="L33" s="55">
        <v>3</v>
      </c>
      <c r="M33" s="4" t="s">
        <v>147</v>
      </c>
      <c r="N33" s="56">
        <v>998971234567</v>
      </c>
      <c r="O33" s="109">
        <v>5772500</v>
      </c>
    </row>
    <row r="34" spans="1:15" x14ac:dyDescent="0.25">
      <c r="A34" s="108" t="s">
        <v>235</v>
      </c>
      <c r="B34" s="7" t="s">
        <v>236</v>
      </c>
      <c r="C34" s="7" t="s">
        <v>237</v>
      </c>
      <c r="D34" s="10" t="s">
        <v>140</v>
      </c>
      <c r="E34" s="9" t="s">
        <v>13</v>
      </c>
      <c r="F34" s="8">
        <v>21132237</v>
      </c>
      <c r="G34" s="7" t="s">
        <v>141</v>
      </c>
      <c r="H34" s="6">
        <v>30895</v>
      </c>
      <c r="I34" s="6">
        <v>39627</v>
      </c>
      <c r="J34" s="5">
        <v>29</v>
      </c>
      <c r="K34" s="5">
        <v>5</v>
      </c>
      <c r="L34" s="55">
        <v>1</v>
      </c>
      <c r="M34" s="4" t="s">
        <v>147</v>
      </c>
      <c r="N34" s="56">
        <v>998971234567</v>
      </c>
      <c r="O34" s="109">
        <v>3297500</v>
      </c>
    </row>
    <row r="35" spans="1:15" ht="25.5" x14ac:dyDescent="0.25">
      <c r="A35" s="108" t="s">
        <v>238</v>
      </c>
      <c r="B35" s="7" t="s">
        <v>239</v>
      </c>
      <c r="C35" s="7" t="s">
        <v>240</v>
      </c>
      <c r="D35" s="10" t="s">
        <v>140</v>
      </c>
      <c r="E35" s="9" t="s">
        <v>188</v>
      </c>
      <c r="F35" s="8">
        <v>21132215</v>
      </c>
      <c r="G35" s="4" t="s">
        <v>189</v>
      </c>
      <c r="H35" s="11">
        <v>28742</v>
      </c>
      <c r="I35" s="11">
        <v>38287</v>
      </c>
      <c r="J35" s="5">
        <v>35</v>
      </c>
      <c r="K35" s="5">
        <v>9</v>
      </c>
      <c r="L35" s="55">
        <v>4</v>
      </c>
      <c r="M35" s="4" t="s">
        <v>147</v>
      </c>
      <c r="N35" s="56">
        <v>998971234567</v>
      </c>
      <c r="O35" s="109">
        <v>3435000</v>
      </c>
    </row>
    <row r="36" spans="1:15" x14ac:dyDescent="0.25">
      <c r="A36" s="108" t="s">
        <v>241</v>
      </c>
      <c r="B36" s="7" t="s">
        <v>132</v>
      </c>
      <c r="C36" s="7" t="s">
        <v>242</v>
      </c>
      <c r="D36" s="10" t="s">
        <v>134</v>
      </c>
      <c r="E36" s="9" t="s">
        <v>159</v>
      </c>
      <c r="F36" s="8">
        <v>21132201</v>
      </c>
      <c r="G36" s="4" t="s">
        <v>199</v>
      </c>
      <c r="H36" s="6">
        <v>21472</v>
      </c>
      <c r="I36" s="6">
        <v>30215</v>
      </c>
      <c r="J36" s="5">
        <v>55</v>
      </c>
      <c r="K36" s="5">
        <v>31</v>
      </c>
      <c r="L36" s="55">
        <v>2</v>
      </c>
      <c r="M36" s="4" t="s">
        <v>147</v>
      </c>
      <c r="N36" s="56">
        <v>998971234567</v>
      </c>
      <c r="O36" s="109">
        <v>4295000</v>
      </c>
    </row>
    <row r="37" spans="1:15" x14ac:dyDescent="0.25">
      <c r="A37" s="108" t="s">
        <v>243</v>
      </c>
      <c r="B37" s="7" t="s">
        <v>244</v>
      </c>
      <c r="C37" s="7" t="s">
        <v>226</v>
      </c>
      <c r="D37" s="10" t="s">
        <v>134</v>
      </c>
      <c r="E37" s="9" t="s">
        <v>13</v>
      </c>
      <c r="F37" s="8">
        <v>21132243</v>
      </c>
      <c r="G37" s="7" t="s">
        <v>135</v>
      </c>
      <c r="H37" s="6">
        <v>31678</v>
      </c>
      <c r="I37" s="6">
        <v>40883</v>
      </c>
      <c r="J37" s="5">
        <v>27</v>
      </c>
      <c r="K37" s="5">
        <v>2</v>
      </c>
      <c r="L37" s="55">
        <v>0</v>
      </c>
      <c r="M37" s="4" t="s">
        <v>147</v>
      </c>
      <c r="N37" s="56">
        <v>998971234567</v>
      </c>
      <c r="O37" s="109">
        <v>3710000</v>
      </c>
    </row>
    <row r="38" spans="1:15" x14ac:dyDescent="0.25">
      <c r="A38" s="108" t="s">
        <v>245</v>
      </c>
      <c r="B38" s="7" t="s">
        <v>246</v>
      </c>
      <c r="C38" s="7" t="s">
        <v>181</v>
      </c>
      <c r="D38" s="10" t="s">
        <v>140</v>
      </c>
      <c r="E38" s="9" t="s">
        <v>13</v>
      </c>
      <c r="F38" s="8">
        <v>21132249</v>
      </c>
      <c r="G38" s="7" t="s">
        <v>135</v>
      </c>
      <c r="H38" s="11">
        <v>33198</v>
      </c>
      <c r="I38" s="11">
        <v>41059</v>
      </c>
      <c r="J38" s="5">
        <v>23</v>
      </c>
      <c r="K38" s="5">
        <v>1</v>
      </c>
      <c r="L38" s="55">
        <v>0</v>
      </c>
      <c r="M38" s="4" t="s">
        <v>136</v>
      </c>
      <c r="N38" s="56">
        <v>998971234567</v>
      </c>
      <c r="O38" s="109">
        <v>1922500</v>
      </c>
    </row>
    <row r="39" spans="1:15" x14ac:dyDescent="0.25">
      <c r="A39" s="108" t="s">
        <v>247</v>
      </c>
      <c r="B39" s="7" t="s">
        <v>248</v>
      </c>
      <c r="C39" s="7" t="s">
        <v>249</v>
      </c>
      <c r="D39" s="10" t="s">
        <v>134</v>
      </c>
      <c r="E39" s="9" t="s">
        <v>13</v>
      </c>
      <c r="F39" s="8">
        <v>21132227</v>
      </c>
      <c r="G39" s="7" t="s">
        <v>141</v>
      </c>
      <c r="H39" s="11">
        <v>29990</v>
      </c>
      <c r="I39" s="11">
        <v>39716</v>
      </c>
      <c r="J39" s="5">
        <v>32</v>
      </c>
      <c r="K39" s="5">
        <v>5</v>
      </c>
      <c r="L39" s="55">
        <v>2</v>
      </c>
      <c r="M39" s="4" t="s">
        <v>147</v>
      </c>
      <c r="N39" s="56">
        <v>998971234567</v>
      </c>
      <c r="O39" s="109">
        <v>3285000</v>
      </c>
    </row>
    <row r="40" spans="1:15" x14ac:dyDescent="0.25">
      <c r="A40" s="108" t="s">
        <v>250</v>
      </c>
      <c r="B40" s="7" t="s">
        <v>251</v>
      </c>
      <c r="C40" s="7" t="s">
        <v>240</v>
      </c>
      <c r="D40" s="10" t="s">
        <v>140</v>
      </c>
      <c r="E40" s="9" t="s">
        <v>176</v>
      </c>
      <c r="F40" s="8">
        <v>21132250</v>
      </c>
      <c r="G40" s="4" t="s">
        <v>167</v>
      </c>
      <c r="H40" s="6">
        <v>33161</v>
      </c>
      <c r="I40" s="6">
        <v>40950</v>
      </c>
      <c r="J40" s="5">
        <v>23</v>
      </c>
      <c r="K40" s="5">
        <v>2</v>
      </c>
      <c r="L40" s="55">
        <v>1</v>
      </c>
      <c r="M40" s="4" t="s">
        <v>136</v>
      </c>
      <c r="N40" s="56">
        <v>998971234567</v>
      </c>
      <c r="O40" s="109">
        <v>3480000</v>
      </c>
    </row>
    <row r="41" spans="1:15" x14ac:dyDescent="0.25">
      <c r="A41" s="108" t="s">
        <v>252</v>
      </c>
      <c r="B41" s="7" t="s">
        <v>253</v>
      </c>
      <c r="C41" s="7" t="s">
        <v>217</v>
      </c>
      <c r="D41" s="10" t="s">
        <v>134</v>
      </c>
      <c r="E41" s="9" t="s">
        <v>151</v>
      </c>
      <c r="F41" s="8">
        <v>21132246</v>
      </c>
      <c r="G41" s="4" t="s">
        <v>141</v>
      </c>
      <c r="H41" s="11">
        <v>32088</v>
      </c>
      <c r="I41" s="11">
        <v>40191</v>
      </c>
      <c r="J41" s="5">
        <v>26</v>
      </c>
      <c r="K41" s="5">
        <v>4</v>
      </c>
      <c r="L41" s="55">
        <v>0</v>
      </c>
      <c r="M41" s="4" t="s">
        <v>136</v>
      </c>
      <c r="N41" s="56">
        <v>998971234567</v>
      </c>
      <c r="O41" s="109">
        <v>1930000</v>
      </c>
    </row>
    <row r="42" spans="1:15" x14ac:dyDescent="0.25">
      <c r="A42" s="108" t="s">
        <v>254</v>
      </c>
      <c r="B42" s="7" t="s">
        <v>255</v>
      </c>
      <c r="C42" s="7" t="s">
        <v>155</v>
      </c>
      <c r="D42" s="10" t="s">
        <v>134</v>
      </c>
      <c r="E42" s="9" t="s">
        <v>13</v>
      </c>
      <c r="F42" s="8">
        <v>21132231</v>
      </c>
      <c r="G42" s="7" t="s">
        <v>141</v>
      </c>
      <c r="H42" s="12">
        <v>30165</v>
      </c>
      <c r="I42" s="12">
        <v>39262</v>
      </c>
      <c r="J42" s="5">
        <v>31</v>
      </c>
      <c r="K42" s="5">
        <v>6</v>
      </c>
      <c r="L42" s="55">
        <v>2</v>
      </c>
      <c r="M42" s="4" t="s">
        <v>136</v>
      </c>
      <c r="N42" s="56">
        <v>998971234567</v>
      </c>
      <c r="O42" s="109">
        <v>3280000</v>
      </c>
    </row>
    <row r="43" spans="1:15" x14ac:dyDescent="0.25">
      <c r="A43" s="108" t="s">
        <v>256</v>
      </c>
      <c r="B43" s="7" t="s">
        <v>257</v>
      </c>
      <c r="C43" s="7" t="s">
        <v>155</v>
      </c>
      <c r="D43" s="10" t="s">
        <v>134</v>
      </c>
      <c r="E43" s="9" t="s">
        <v>206</v>
      </c>
      <c r="F43" s="8">
        <v>21132240</v>
      </c>
      <c r="G43" s="4" t="s">
        <v>199</v>
      </c>
      <c r="H43" s="6">
        <v>31301</v>
      </c>
      <c r="I43" s="6">
        <v>38691</v>
      </c>
      <c r="J43" s="5">
        <v>28</v>
      </c>
      <c r="K43" s="5">
        <v>8</v>
      </c>
      <c r="L43" s="55">
        <v>0</v>
      </c>
      <c r="M43" s="4" t="s">
        <v>152</v>
      </c>
      <c r="N43" s="56">
        <v>998971234567</v>
      </c>
      <c r="O43" s="109">
        <v>2272500</v>
      </c>
    </row>
    <row r="44" spans="1:15" x14ac:dyDescent="0.25">
      <c r="A44" s="108" t="s">
        <v>258</v>
      </c>
      <c r="B44" s="7" t="s">
        <v>253</v>
      </c>
      <c r="C44" s="7" t="s">
        <v>162</v>
      </c>
      <c r="D44" s="10" t="s">
        <v>134</v>
      </c>
      <c r="E44" s="9" t="s">
        <v>13</v>
      </c>
      <c r="F44" s="8">
        <v>21132216</v>
      </c>
      <c r="G44" s="7" t="s">
        <v>141</v>
      </c>
      <c r="H44" s="11">
        <v>28744</v>
      </c>
      <c r="I44" s="11">
        <v>37908</v>
      </c>
      <c r="J44" s="5">
        <v>35</v>
      </c>
      <c r="K44" s="5">
        <v>10</v>
      </c>
      <c r="L44" s="55">
        <v>2</v>
      </c>
      <c r="M44" s="4" t="s">
        <v>147</v>
      </c>
      <c r="N44" s="56">
        <v>998971234567</v>
      </c>
      <c r="O44" s="109">
        <v>3225000</v>
      </c>
    </row>
    <row r="45" spans="1:15" x14ac:dyDescent="0.25">
      <c r="A45" s="108" t="s">
        <v>259</v>
      </c>
      <c r="B45" s="7" t="s">
        <v>253</v>
      </c>
      <c r="C45" s="7" t="s">
        <v>223</v>
      </c>
      <c r="D45" s="10" t="s">
        <v>134</v>
      </c>
      <c r="E45" s="9" t="s">
        <v>13</v>
      </c>
      <c r="F45" s="8">
        <v>21132224</v>
      </c>
      <c r="G45" s="7" t="s">
        <v>141</v>
      </c>
      <c r="H45" s="12">
        <v>29474</v>
      </c>
      <c r="I45" s="12">
        <v>38639</v>
      </c>
      <c r="J45" s="5">
        <v>33</v>
      </c>
      <c r="K45" s="5">
        <v>8</v>
      </c>
      <c r="L45" s="55">
        <v>2</v>
      </c>
      <c r="M45" s="4" t="s">
        <v>136</v>
      </c>
      <c r="N45" s="56">
        <v>998971234567</v>
      </c>
      <c r="O45" s="109">
        <v>2772500</v>
      </c>
    </row>
    <row r="46" spans="1:15" x14ac:dyDescent="0.25">
      <c r="A46" s="108" t="s">
        <v>260</v>
      </c>
      <c r="B46" s="7" t="s">
        <v>261</v>
      </c>
      <c r="C46" s="7" t="s">
        <v>139</v>
      </c>
      <c r="D46" s="10" t="s">
        <v>140</v>
      </c>
      <c r="E46" s="9" t="s">
        <v>182</v>
      </c>
      <c r="F46" s="8">
        <v>21132241</v>
      </c>
      <c r="G46" s="4" t="s">
        <v>228</v>
      </c>
      <c r="H46" s="12">
        <v>31168</v>
      </c>
      <c r="I46" s="11">
        <v>39993</v>
      </c>
      <c r="J46" s="5">
        <v>28</v>
      </c>
      <c r="K46" s="5">
        <v>4</v>
      </c>
      <c r="L46" s="55">
        <v>1</v>
      </c>
      <c r="M46" s="4" t="s">
        <v>147</v>
      </c>
      <c r="N46" s="56">
        <v>998971234567</v>
      </c>
      <c r="O46" s="109">
        <v>1780000</v>
      </c>
    </row>
    <row r="47" spans="1:15" x14ac:dyDescent="0.25">
      <c r="A47" s="108" t="s">
        <v>262</v>
      </c>
      <c r="B47" s="7" t="s">
        <v>132</v>
      </c>
      <c r="C47" s="7" t="s">
        <v>263</v>
      </c>
      <c r="D47" s="10" t="s">
        <v>134</v>
      </c>
      <c r="E47" s="9" t="s">
        <v>176</v>
      </c>
      <c r="F47" s="8">
        <v>21132225</v>
      </c>
      <c r="G47" s="4" t="s">
        <v>167</v>
      </c>
      <c r="H47" s="6">
        <v>29569</v>
      </c>
      <c r="I47" s="6">
        <v>37733</v>
      </c>
      <c r="J47" s="5">
        <v>33</v>
      </c>
      <c r="K47" s="5">
        <v>10</v>
      </c>
      <c r="L47" s="55">
        <v>1</v>
      </c>
      <c r="M47" s="4" t="s">
        <v>136</v>
      </c>
      <c r="N47" s="56">
        <v>998971234567</v>
      </c>
      <c r="O47" s="109">
        <v>3272500</v>
      </c>
    </row>
    <row r="48" spans="1:15" x14ac:dyDescent="0.25">
      <c r="A48" s="108" t="s">
        <v>264</v>
      </c>
      <c r="B48" s="7" t="s">
        <v>265</v>
      </c>
      <c r="C48" s="7" t="s">
        <v>133</v>
      </c>
      <c r="D48" s="10" t="s">
        <v>134</v>
      </c>
      <c r="E48" s="9" t="s">
        <v>13</v>
      </c>
      <c r="F48" s="8">
        <v>21132217</v>
      </c>
      <c r="G48" s="4" t="s">
        <v>141</v>
      </c>
      <c r="H48" s="12">
        <v>28908</v>
      </c>
      <c r="I48" s="12">
        <v>37719</v>
      </c>
      <c r="J48" s="5">
        <v>35</v>
      </c>
      <c r="K48" s="5">
        <v>10</v>
      </c>
      <c r="L48" s="55">
        <v>2</v>
      </c>
      <c r="M48" s="4" t="s">
        <v>136</v>
      </c>
      <c r="N48" s="56">
        <v>998971234567</v>
      </c>
      <c r="O48" s="109">
        <v>2422500</v>
      </c>
    </row>
    <row r="49" spans="1:15" x14ac:dyDescent="0.25">
      <c r="A49" s="108" t="s">
        <v>266</v>
      </c>
      <c r="B49" s="7" t="s">
        <v>180</v>
      </c>
      <c r="C49" s="7" t="s">
        <v>181</v>
      </c>
      <c r="D49" s="10" t="s">
        <v>140</v>
      </c>
      <c r="E49" s="9" t="s">
        <v>198</v>
      </c>
      <c r="F49" s="8">
        <v>21132220</v>
      </c>
      <c r="G49" s="4" t="s">
        <v>141</v>
      </c>
      <c r="H49" s="11">
        <v>29108</v>
      </c>
      <c r="I49" s="11">
        <v>37819</v>
      </c>
      <c r="J49" s="5">
        <v>34</v>
      </c>
      <c r="K49" s="5">
        <v>10</v>
      </c>
      <c r="L49" s="55">
        <v>4</v>
      </c>
      <c r="M49" s="4" t="s">
        <v>147</v>
      </c>
      <c r="N49" s="56">
        <v>998971234567</v>
      </c>
      <c r="O49" s="109">
        <v>4360000</v>
      </c>
    </row>
    <row r="50" spans="1:15" x14ac:dyDescent="0.25">
      <c r="A50" s="108" t="s">
        <v>267</v>
      </c>
      <c r="B50" s="7" t="s">
        <v>268</v>
      </c>
      <c r="C50" s="7" t="s">
        <v>269</v>
      </c>
      <c r="D50" s="10" t="s">
        <v>134</v>
      </c>
      <c r="E50" s="9" t="s">
        <v>13</v>
      </c>
      <c r="F50" s="8">
        <v>21132244</v>
      </c>
      <c r="G50" s="7" t="s">
        <v>141</v>
      </c>
      <c r="H50" s="6">
        <v>31669</v>
      </c>
      <c r="I50" s="6">
        <v>39165</v>
      </c>
      <c r="J50" s="5">
        <v>27</v>
      </c>
      <c r="K50" s="5">
        <v>6</v>
      </c>
      <c r="L50" s="55">
        <v>1</v>
      </c>
      <c r="M50" s="4" t="s">
        <v>147</v>
      </c>
      <c r="N50" s="56">
        <v>998971234567</v>
      </c>
      <c r="O50" s="109">
        <v>2430000</v>
      </c>
    </row>
    <row r="51" spans="1:15" x14ac:dyDescent="0.25">
      <c r="A51" s="108" t="s">
        <v>270</v>
      </c>
      <c r="B51" s="7" t="s">
        <v>222</v>
      </c>
      <c r="C51" s="7" t="s">
        <v>271</v>
      </c>
      <c r="D51" s="10" t="s">
        <v>134</v>
      </c>
      <c r="E51" s="9" t="s">
        <v>198</v>
      </c>
      <c r="F51" s="8">
        <v>21132213</v>
      </c>
      <c r="G51" s="7" t="s">
        <v>167</v>
      </c>
      <c r="H51" s="6">
        <v>27639</v>
      </c>
      <c r="I51" s="6">
        <v>36865</v>
      </c>
      <c r="J51" s="5">
        <v>38</v>
      </c>
      <c r="K51" s="5">
        <v>13</v>
      </c>
      <c r="L51" s="55">
        <v>3</v>
      </c>
      <c r="M51" s="4" t="s">
        <v>147</v>
      </c>
      <c r="N51" s="56">
        <v>998971234567</v>
      </c>
      <c r="O51" s="109">
        <v>4760000</v>
      </c>
    </row>
    <row r="52" spans="1:15" x14ac:dyDescent="0.25">
      <c r="A52" s="117" t="s">
        <v>272</v>
      </c>
      <c r="B52" s="118" t="s">
        <v>257</v>
      </c>
      <c r="C52" s="118" t="s">
        <v>178</v>
      </c>
      <c r="D52" s="119" t="s">
        <v>134</v>
      </c>
      <c r="E52" s="120" t="s">
        <v>13</v>
      </c>
      <c r="F52" s="121">
        <v>21132208</v>
      </c>
      <c r="G52" s="118" t="s">
        <v>141</v>
      </c>
      <c r="H52" s="122">
        <v>25604</v>
      </c>
      <c r="I52" s="122">
        <v>35506</v>
      </c>
      <c r="J52" s="123">
        <v>44</v>
      </c>
      <c r="K52" s="123">
        <v>16</v>
      </c>
      <c r="L52" s="124">
        <v>3</v>
      </c>
      <c r="M52" s="125" t="s">
        <v>147</v>
      </c>
      <c r="N52" s="126">
        <v>998971234567</v>
      </c>
      <c r="O52" s="127">
        <v>3430000</v>
      </c>
    </row>
    <row r="56" spans="1:15" x14ac:dyDescent="0.25">
      <c r="C56" s="57" t="s">
        <v>273</v>
      </c>
      <c r="D56" s="57" t="s">
        <v>274</v>
      </c>
      <c r="E56" s="57"/>
      <c r="F56" s="57"/>
      <c r="G56" s="57"/>
      <c r="H56" s="57"/>
      <c r="J56"/>
      <c r="K56"/>
      <c r="L56"/>
    </row>
    <row r="57" spans="1:15" x14ac:dyDescent="0.25">
      <c r="C57" s="57"/>
      <c r="D57" s="58" t="s">
        <v>176</v>
      </c>
      <c r="E57" s="58" t="s">
        <v>227</v>
      </c>
      <c r="F57" s="58" t="s">
        <v>198</v>
      </c>
      <c r="G57" s="58" t="s">
        <v>159</v>
      </c>
      <c r="H57" s="58" t="s">
        <v>182</v>
      </c>
      <c r="J57"/>
      <c r="K57"/>
      <c r="L57"/>
    </row>
    <row r="58" spans="1:15" x14ac:dyDescent="0.25">
      <c r="C58" s="57" t="s">
        <v>275</v>
      </c>
      <c r="D58" s="58" t="s">
        <v>147</v>
      </c>
      <c r="E58" s="58" t="s">
        <v>147</v>
      </c>
      <c r="F58" s="58" t="s">
        <v>147</v>
      </c>
      <c r="G58" s="58" t="s">
        <v>147</v>
      </c>
      <c r="H58" s="58" t="s">
        <v>147</v>
      </c>
      <c r="J58"/>
      <c r="K58"/>
      <c r="L58"/>
    </row>
    <row r="59" spans="1:15" x14ac:dyDescent="0.25">
      <c r="C59" s="59" t="s">
        <v>228</v>
      </c>
      <c r="D59" s="60"/>
      <c r="E59" s="60">
        <v>7210000</v>
      </c>
      <c r="F59" s="60"/>
      <c r="G59" s="60"/>
      <c r="H59" s="60">
        <v>1780000</v>
      </c>
      <c r="J59"/>
      <c r="K59"/>
      <c r="L59"/>
    </row>
    <row r="60" spans="1:15" x14ac:dyDescent="0.25">
      <c r="C60" s="59" t="s">
        <v>167</v>
      </c>
      <c r="D60" s="60">
        <v>3947500</v>
      </c>
      <c r="E60" s="60"/>
      <c r="F60" s="60">
        <v>4760000</v>
      </c>
      <c r="G60" s="60">
        <v>6210000</v>
      </c>
      <c r="H60" s="60">
        <v>1885000</v>
      </c>
      <c r="J60"/>
      <c r="K60"/>
      <c r="L60"/>
    </row>
    <row r="61" spans="1:15" x14ac:dyDescent="0.25">
      <c r="J61"/>
      <c r="K61"/>
      <c r="L61"/>
    </row>
    <row r="62" spans="1:15" x14ac:dyDescent="0.25">
      <c r="J62"/>
      <c r="K62"/>
      <c r="L62"/>
    </row>
    <row r="63" spans="1:15" x14ac:dyDescent="0.25">
      <c r="J63"/>
      <c r="K63"/>
      <c r="L63"/>
    </row>
    <row r="64" spans="1:15" x14ac:dyDescent="0.25">
      <c r="J64"/>
      <c r="K64"/>
      <c r="L64"/>
    </row>
    <row r="65" spans="10:12" x14ac:dyDescent="0.25">
      <c r="J65"/>
      <c r="K65"/>
      <c r="L65"/>
    </row>
    <row r="66" spans="10:12" x14ac:dyDescent="0.25">
      <c r="J66"/>
      <c r="K66"/>
    </row>
    <row r="67" spans="10:12" x14ac:dyDescent="0.25">
      <c r="J67"/>
      <c r="K67"/>
    </row>
    <row r="68" spans="10:12" x14ac:dyDescent="0.25">
      <c r="J68"/>
      <c r="K68"/>
    </row>
    <row r="69" spans="10:12" x14ac:dyDescent="0.25">
      <c r="J69"/>
      <c r="K69"/>
    </row>
    <row r="70" spans="10:12" x14ac:dyDescent="0.25">
      <c r="J70"/>
      <c r="K70"/>
    </row>
    <row r="71" spans="10:12" x14ac:dyDescent="0.25">
      <c r="J71"/>
      <c r="K71"/>
    </row>
    <row r="72" spans="10:12" x14ac:dyDescent="0.25">
      <c r="J72"/>
      <c r="K72"/>
    </row>
    <row r="73" spans="10:12" x14ac:dyDescent="0.25">
      <c r="J73"/>
      <c r="K73"/>
    </row>
    <row r="74" spans="10:12" x14ac:dyDescent="0.25">
      <c r="J74"/>
      <c r="K74"/>
    </row>
    <row r="75" spans="10:12" x14ac:dyDescent="0.25">
      <c r="J75"/>
      <c r="K75"/>
    </row>
    <row r="76" spans="10:12" x14ac:dyDescent="0.25">
      <c r="J76"/>
      <c r="K76"/>
    </row>
    <row r="77" spans="10:12" x14ac:dyDescent="0.25">
      <c r="J77"/>
      <c r="K77"/>
    </row>
    <row r="78" spans="10:12" x14ac:dyDescent="0.25">
      <c r="J78"/>
      <c r="K78"/>
    </row>
    <row r="79" spans="10:12" x14ac:dyDescent="0.25">
      <c r="J79"/>
      <c r="K79"/>
    </row>
    <row r="80" spans="10:12" x14ac:dyDescent="0.25">
      <c r="J80"/>
      <c r="K80"/>
    </row>
    <row r="81" spans="10:11" x14ac:dyDescent="0.25">
      <c r="J81"/>
      <c r="K81"/>
    </row>
    <row r="82" spans="10:11" x14ac:dyDescent="0.25">
      <c r="J82"/>
      <c r="K82"/>
    </row>
    <row r="83" spans="10:11" x14ac:dyDescent="0.25">
      <c r="J83"/>
      <c r="K83"/>
    </row>
    <row r="84" spans="10:11" x14ac:dyDescent="0.25">
      <c r="J84"/>
      <c r="K84"/>
    </row>
    <row r="85" spans="10:11" x14ac:dyDescent="0.25">
      <c r="J85"/>
      <c r="K85"/>
    </row>
    <row r="86" spans="10:11" x14ac:dyDescent="0.25">
      <c r="J86"/>
      <c r="K86"/>
    </row>
    <row r="87" spans="10:11" x14ac:dyDescent="0.25">
      <c r="J87"/>
      <c r="K87"/>
    </row>
    <row r="88" spans="10:11" x14ac:dyDescent="0.25">
      <c r="J88"/>
      <c r="K88"/>
    </row>
  </sheetData>
  <pageMargins left="0.7" right="0.7" top="0.75" bottom="0.75" header="0.3" footer="0.3"/>
  <drawing r:id="rId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019B-C752-475E-B3BB-4C0733C8CF26}">
  <sheetPr>
    <tabColor rgb="FF0070C0"/>
  </sheetPr>
  <dimension ref="A1:C24"/>
  <sheetViews>
    <sheetView workbookViewId="0">
      <selection activeCell="F16" sqref="F16"/>
    </sheetView>
  </sheetViews>
  <sheetFormatPr defaultRowHeight="15" x14ac:dyDescent="0.25"/>
  <cols>
    <col min="1" max="1" width="24.85546875" bestFit="1" customWidth="1"/>
    <col min="2" max="2" width="20.85546875" bestFit="1" customWidth="1"/>
    <col min="3" max="3" width="6.140625" bestFit="1" customWidth="1"/>
    <col min="4" max="4" width="11.85546875" bestFit="1" customWidth="1"/>
    <col min="5" max="10" width="8.7109375" bestFit="1" customWidth="1"/>
    <col min="11" max="16" width="9.7109375" bestFit="1" customWidth="1"/>
    <col min="17" max="17" width="11.85546875" bestFit="1" customWidth="1"/>
    <col min="18" max="20" width="9.7109375" bestFit="1" customWidth="1"/>
    <col min="21" max="21" width="11.85546875" bestFit="1" customWidth="1"/>
    <col min="22" max="22" width="14.140625" bestFit="1" customWidth="1"/>
    <col min="23" max="31" width="9.7109375" bestFit="1" customWidth="1"/>
    <col min="32" max="32" width="11.85546875" bestFit="1" customWidth="1"/>
    <col min="33" max="33" width="8.7109375" bestFit="1" customWidth="1"/>
    <col min="34" max="39" width="9.7109375" bestFit="1" customWidth="1"/>
    <col min="40" max="40" width="11.5703125" bestFit="1" customWidth="1"/>
    <col min="41" max="44" width="9.7109375" bestFit="1" customWidth="1"/>
    <col min="45" max="52" width="8.7109375" bestFit="1" customWidth="1"/>
    <col min="53" max="63" width="9.7109375" bestFit="1" customWidth="1"/>
    <col min="64" max="71" width="8.7109375" bestFit="1" customWidth="1"/>
    <col min="72" max="77" width="9.7109375" bestFit="1" customWidth="1"/>
    <col min="78" max="78" width="14.140625" bestFit="1" customWidth="1"/>
    <col min="79" max="82" width="9.7109375" bestFit="1" customWidth="1"/>
    <col min="83" max="90" width="8.7109375" bestFit="1" customWidth="1"/>
    <col min="91" max="101" width="9.7109375" bestFit="1" customWidth="1"/>
    <col min="102" max="109" width="8.7109375" bestFit="1" customWidth="1"/>
    <col min="110" max="115" width="9.7109375" bestFit="1" customWidth="1"/>
    <col min="116" max="116" width="11.85546875" bestFit="1" customWidth="1"/>
  </cols>
  <sheetData>
    <row r="1" spans="1:3" x14ac:dyDescent="0.25">
      <c r="A1" s="72" t="s">
        <v>365</v>
      </c>
      <c r="B1" s="72" t="s">
        <v>274</v>
      </c>
    </row>
    <row r="2" spans="1:3" x14ac:dyDescent="0.25">
      <c r="B2" t="s">
        <v>366</v>
      </c>
      <c r="C2" t="s">
        <v>374</v>
      </c>
    </row>
    <row r="3" spans="1:3" x14ac:dyDescent="0.25">
      <c r="A3" s="72" t="s">
        <v>275</v>
      </c>
    </row>
    <row r="4" spans="1:3" x14ac:dyDescent="0.25">
      <c r="A4" s="73" t="s">
        <v>292</v>
      </c>
      <c r="B4" s="74"/>
      <c r="C4" s="74"/>
    </row>
    <row r="5" spans="1:3" x14ac:dyDescent="0.25">
      <c r="A5" s="81" t="s">
        <v>285</v>
      </c>
      <c r="B5" s="74">
        <v>0</v>
      </c>
      <c r="C5" s="74">
        <v>560</v>
      </c>
    </row>
    <row r="6" spans="1:3" x14ac:dyDescent="0.25">
      <c r="A6" s="81" t="s">
        <v>287</v>
      </c>
      <c r="B6" s="74">
        <v>420</v>
      </c>
      <c r="C6" s="74">
        <v>0</v>
      </c>
    </row>
    <row r="7" spans="1:3" x14ac:dyDescent="0.25">
      <c r="A7" s="73" t="s">
        <v>293</v>
      </c>
      <c r="B7" s="74"/>
      <c r="C7" s="74"/>
    </row>
    <row r="8" spans="1:3" x14ac:dyDescent="0.25">
      <c r="A8" s="81" t="s">
        <v>288</v>
      </c>
      <c r="B8" s="74">
        <v>0</v>
      </c>
      <c r="C8" s="74">
        <v>260</v>
      </c>
    </row>
    <row r="9" spans="1:3" x14ac:dyDescent="0.25">
      <c r="A9" s="81" t="s">
        <v>286</v>
      </c>
      <c r="B9" s="74">
        <v>0</v>
      </c>
      <c r="C9" s="74">
        <v>195</v>
      </c>
    </row>
    <row r="10" spans="1:3" x14ac:dyDescent="0.25">
      <c r="A10" s="73" t="s">
        <v>291</v>
      </c>
      <c r="B10" s="74"/>
      <c r="C10" s="74"/>
    </row>
    <row r="11" spans="1:3" x14ac:dyDescent="0.25">
      <c r="A11" s="81" t="s">
        <v>285</v>
      </c>
      <c r="B11" s="74">
        <v>0</v>
      </c>
      <c r="C11" s="74">
        <v>480</v>
      </c>
    </row>
    <row r="12" spans="1:3" x14ac:dyDescent="0.25">
      <c r="A12" s="81" t="s">
        <v>287</v>
      </c>
      <c r="B12" s="74">
        <v>600</v>
      </c>
      <c r="C12" s="74">
        <v>0</v>
      </c>
    </row>
    <row r="13" spans="1:3" x14ac:dyDescent="0.25">
      <c r="A13" s="73" t="s">
        <v>290</v>
      </c>
      <c r="B13" s="74"/>
      <c r="C13" s="74"/>
    </row>
    <row r="14" spans="1:3" x14ac:dyDescent="0.25">
      <c r="A14" s="81" t="s">
        <v>283</v>
      </c>
      <c r="B14" s="74">
        <v>0</v>
      </c>
      <c r="C14" s="74">
        <v>1080</v>
      </c>
    </row>
    <row r="15" spans="1:3" x14ac:dyDescent="0.25">
      <c r="A15" s="81" t="s">
        <v>284</v>
      </c>
      <c r="B15" s="74">
        <v>180</v>
      </c>
      <c r="C15" s="74">
        <v>180</v>
      </c>
    </row>
    <row r="16" spans="1:3" x14ac:dyDescent="0.25">
      <c r="A16" s="81" t="s">
        <v>287</v>
      </c>
      <c r="B16" s="74">
        <v>0</v>
      </c>
      <c r="C16" s="74">
        <v>360</v>
      </c>
    </row>
    <row r="17" spans="1:3" x14ac:dyDescent="0.25">
      <c r="A17" s="81" t="s">
        <v>286</v>
      </c>
      <c r="B17" s="74">
        <v>450</v>
      </c>
      <c r="C17" s="74">
        <v>450</v>
      </c>
    </row>
    <row r="18" spans="1:3" x14ac:dyDescent="0.25">
      <c r="A18" s="73" t="s">
        <v>294</v>
      </c>
      <c r="B18" s="74"/>
      <c r="C18" s="74"/>
    </row>
    <row r="19" spans="1:3" x14ac:dyDescent="0.25">
      <c r="A19" s="81" t="s">
        <v>283</v>
      </c>
      <c r="B19" s="74">
        <v>200</v>
      </c>
      <c r="C19" s="74">
        <v>0</v>
      </c>
    </row>
    <row r="20" spans="1:3" x14ac:dyDescent="0.25">
      <c r="A20" s="81" t="s">
        <v>287</v>
      </c>
      <c r="B20" s="74">
        <v>0</v>
      </c>
      <c r="C20" s="74">
        <v>200</v>
      </c>
    </row>
    <row r="21" spans="1:3" x14ac:dyDescent="0.25">
      <c r="A21" s="81" t="s">
        <v>286</v>
      </c>
      <c r="B21" s="74">
        <v>0</v>
      </c>
      <c r="C21" s="74">
        <v>600</v>
      </c>
    </row>
    <row r="22" spans="1:3" x14ac:dyDescent="0.25">
      <c r="A22" s="73" t="s">
        <v>289</v>
      </c>
      <c r="B22" s="74"/>
      <c r="C22" s="74"/>
    </row>
    <row r="23" spans="1:3" x14ac:dyDescent="0.25">
      <c r="A23" s="81" t="s">
        <v>283</v>
      </c>
      <c r="B23" s="74">
        <v>0</v>
      </c>
      <c r="C23" s="74">
        <v>120</v>
      </c>
    </row>
    <row r="24" spans="1:3" x14ac:dyDescent="0.25">
      <c r="A24" s="81" t="s">
        <v>284</v>
      </c>
      <c r="B24" s="74">
        <v>0</v>
      </c>
      <c r="C24" s="74">
        <v>360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9928-889B-4E54-8124-367D85FA6E06}">
  <dimension ref="A1:F34"/>
  <sheetViews>
    <sheetView workbookViewId="0">
      <selection activeCell="B2" sqref="B2"/>
    </sheetView>
  </sheetViews>
  <sheetFormatPr defaultColWidth="12.28515625" defaultRowHeight="15.75" x14ac:dyDescent="0.25"/>
  <cols>
    <col min="1" max="1" width="12.28515625" style="44"/>
    <col min="2" max="2" width="17.85546875" style="44" customWidth="1"/>
    <col min="3" max="3" width="11.7109375" style="44" customWidth="1"/>
    <col min="4" max="4" width="17.140625" style="44" customWidth="1"/>
    <col min="5" max="5" width="15" style="44" customWidth="1"/>
    <col min="6" max="16384" width="12.28515625" style="44"/>
  </cols>
  <sheetData>
    <row r="1" spans="1:6" x14ac:dyDescent="0.25">
      <c r="A1" s="84" t="s">
        <v>14</v>
      </c>
      <c r="B1" s="84" t="s">
        <v>276</v>
      </c>
      <c r="C1" s="84" t="s">
        <v>277</v>
      </c>
      <c r="D1" s="84" t="s">
        <v>278</v>
      </c>
      <c r="E1" s="84" t="s">
        <v>279</v>
      </c>
      <c r="F1" s="84" t="s">
        <v>12</v>
      </c>
    </row>
    <row r="2" spans="1:6" x14ac:dyDescent="0.25">
      <c r="A2" s="85">
        <v>45311</v>
      </c>
      <c r="B2" s="44">
        <v>102</v>
      </c>
      <c r="C2" s="44">
        <v>7829</v>
      </c>
      <c r="D2" s="44">
        <f>IFERROR(VLOOKUP(C2,'Прайс-лист'!$A$2:$C$7,3,0),"")</f>
        <v>90</v>
      </c>
      <c r="E2" s="44">
        <v>2</v>
      </c>
      <c r="F2" s="86">
        <f t="shared" ref="F2:F33" si="0">IFERROR(D2*E2,"")</f>
        <v>180</v>
      </c>
    </row>
    <row r="3" spans="1:6" x14ac:dyDescent="0.25">
      <c r="A3" s="85">
        <v>45312</v>
      </c>
      <c r="B3" s="44">
        <v>104</v>
      </c>
      <c r="C3" s="44">
        <v>7829</v>
      </c>
      <c r="D3" s="44">
        <f>IFERROR(VLOOKUP(C3,'Прайс-лист'!$A$2:$C$7,3,0),"")</f>
        <v>90</v>
      </c>
      <c r="E3" s="44">
        <v>5</v>
      </c>
      <c r="F3" s="86">
        <f t="shared" si="0"/>
        <v>450</v>
      </c>
    </row>
    <row r="4" spans="1:6" x14ac:dyDescent="0.25">
      <c r="A4" s="85">
        <v>45313</v>
      </c>
      <c r="B4" s="44">
        <v>105</v>
      </c>
      <c r="C4" s="44">
        <v>2938</v>
      </c>
      <c r="D4" s="44">
        <f>IFERROR(VLOOKUP(C4,'Прайс-лист'!$A$2:$C$7,3,0),"")</f>
        <v>70</v>
      </c>
      <c r="E4" s="44">
        <v>6</v>
      </c>
      <c r="F4" s="86">
        <f t="shared" si="0"/>
        <v>420</v>
      </c>
    </row>
    <row r="5" spans="1:6" x14ac:dyDescent="0.25">
      <c r="A5" s="85">
        <v>45314</v>
      </c>
      <c r="B5" s="44">
        <v>101</v>
      </c>
      <c r="C5" s="44">
        <v>8752</v>
      </c>
      <c r="D5" s="44">
        <f>IFERROR(VLOOKUP(C5,'Прайс-лист'!$A$2:$C$7,3,0),"")</f>
        <v>100</v>
      </c>
      <c r="E5" s="44">
        <v>2</v>
      </c>
      <c r="F5" s="86">
        <f t="shared" si="0"/>
        <v>200</v>
      </c>
    </row>
    <row r="6" spans="1:6" x14ac:dyDescent="0.25">
      <c r="A6" s="85">
        <v>45315</v>
      </c>
      <c r="B6" s="44">
        <v>105</v>
      </c>
      <c r="C6" s="44">
        <v>8652</v>
      </c>
      <c r="D6" s="44">
        <f>IFERROR(VLOOKUP(C6,'Прайс-лист'!$A$2:$C$7,3,0),"")</f>
        <v>120</v>
      </c>
      <c r="E6" s="44">
        <v>5</v>
      </c>
      <c r="F6" s="86">
        <f t="shared" si="0"/>
        <v>600</v>
      </c>
    </row>
    <row r="7" spans="1:6" x14ac:dyDescent="0.25">
      <c r="A7" s="85">
        <v>45324</v>
      </c>
      <c r="B7" s="44">
        <v>103</v>
      </c>
      <c r="C7" s="44">
        <v>8652</v>
      </c>
      <c r="D7" s="44">
        <f>IFERROR(VLOOKUP(C7,'Прайс-лист'!$A$2:$C$7,3,0),"")</f>
        <v>120</v>
      </c>
      <c r="E7" s="44">
        <v>4</v>
      </c>
      <c r="F7" s="86">
        <f t="shared" si="0"/>
        <v>480</v>
      </c>
    </row>
    <row r="8" spans="1:6" x14ac:dyDescent="0.25">
      <c r="A8" s="85">
        <v>45325</v>
      </c>
      <c r="B8" s="44">
        <v>101</v>
      </c>
      <c r="C8" s="44">
        <v>8725</v>
      </c>
      <c r="D8" s="44">
        <f>IFERROR(VLOOKUP(C8,'Прайс-лист'!$A$2:$C$7,3,0),"")</f>
        <v>60</v>
      </c>
      <c r="E8" s="44">
        <v>2</v>
      </c>
      <c r="F8" s="86">
        <f t="shared" si="0"/>
        <v>120</v>
      </c>
    </row>
    <row r="9" spans="1:6" x14ac:dyDescent="0.25">
      <c r="A9" s="85">
        <v>45326</v>
      </c>
      <c r="B9" s="44">
        <v>104</v>
      </c>
      <c r="C9" s="44">
        <v>7829</v>
      </c>
      <c r="D9" s="44">
        <f>IFERROR(VLOOKUP(C9,'Прайс-лист'!$A$2:$C$7,3,0),"")</f>
        <v>90</v>
      </c>
      <c r="E9" s="44">
        <v>5</v>
      </c>
      <c r="F9" s="86">
        <f t="shared" si="0"/>
        <v>450</v>
      </c>
    </row>
    <row r="10" spans="1:6" x14ac:dyDescent="0.25">
      <c r="A10" s="85">
        <v>45327</v>
      </c>
      <c r="B10" s="44">
        <v>105</v>
      </c>
      <c r="C10" s="44">
        <v>8752</v>
      </c>
      <c r="D10" s="44">
        <f>IFERROR(VLOOKUP(C10,'Прайс-лист'!$A$2:$C$7,3,0),"")</f>
        <v>100</v>
      </c>
      <c r="E10" s="44">
        <v>2</v>
      </c>
      <c r="F10" s="86">
        <f t="shared" si="0"/>
        <v>200</v>
      </c>
    </row>
    <row r="11" spans="1:6" x14ac:dyDescent="0.25">
      <c r="A11" s="85">
        <v>45328</v>
      </c>
      <c r="B11" s="44">
        <v>103</v>
      </c>
      <c r="C11" s="44">
        <v>2938</v>
      </c>
      <c r="D11" s="44">
        <f>IFERROR(VLOOKUP(C11,'Прайс-лист'!$A$2:$C$7,3,0),"")</f>
        <v>70</v>
      </c>
      <c r="E11" s="44">
        <v>8</v>
      </c>
      <c r="F11" s="86">
        <f t="shared" si="0"/>
        <v>560</v>
      </c>
    </row>
    <row r="12" spans="1:6" x14ac:dyDescent="0.25">
      <c r="A12" s="85">
        <v>45329</v>
      </c>
      <c r="B12" s="44">
        <v>101</v>
      </c>
      <c r="C12" s="44">
        <v>7829</v>
      </c>
      <c r="D12" s="44">
        <f>IFERROR(VLOOKUP(C12,'Прайс-лист'!$A$2:$C$7,3,0),"")</f>
        <v>90</v>
      </c>
      <c r="E12" s="44">
        <v>9</v>
      </c>
      <c r="F12" s="86">
        <f t="shared" si="0"/>
        <v>810</v>
      </c>
    </row>
    <row r="13" spans="1:6" x14ac:dyDescent="0.25">
      <c r="A13" s="85">
        <v>45330</v>
      </c>
      <c r="B13" s="44">
        <v>104</v>
      </c>
      <c r="C13" s="44">
        <v>4932</v>
      </c>
      <c r="D13" s="44">
        <f>IFERROR(VLOOKUP(C13,'Прайс-лист'!$A$2:$C$7,3,0),"")</f>
        <v>65</v>
      </c>
      <c r="E13" s="44">
        <v>3</v>
      </c>
      <c r="F13" s="86">
        <f t="shared" si="0"/>
        <v>195</v>
      </c>
    </row>
    <row r="14" spans="1:6" x14ac:dyDescent="0.25">
      <c r="A14" s="85">
        <v>45331</v>
      </c>
      <c r="B14" s="44">
        <v>105</v>
      </c>
      <c r="C14" s="44">
        <v>7829</v>
      </c>
      <c r="D14" s="44">
        <f>IFERROR(VLOOKUP(C14,'Прайс-лист'!$A$2:$C$7,3,0),"")</f>
        <v>90</v>
      </c>
      <c r="E14" s="44">
        <v>2</v>
      </c>
      <c r="F14" s="86">
        <f t="shared" si="0"/>
        <v>180</v>
      </c>
    </row>
    <row r="15" spans="1:6" x14ac:dyDescent="0.25">
      <c r="A15" s="85">
        <v>45332</v>
      </c>
      <c r="B15" s="44">
        <v>102</v>
      </c>
      <c r="C15" s="44">
        <v>8725</v>
      </c>
      <c r="D15" s="44">
        <f>IFERROR(VLOOKUP(C15,'Прайс-лист'!$A$2:$C$7,3,0),"")</f>
        <v>60</v>
      </c>
      <c r="E15" s="44">
        <v>6</v>
      </c>
      <c r="F15" s="86">
        <f t="shared" si="0"/>
        <v>360</v>
      </c>
    </row>
    <row r="16" spans="1:6" x14ac:dyDescent="0.25">
      <c r="A16" s="85">
        <v>45333</v>
      </c>
      <c r="B16" s="44">
        <v>106</v>
      </c>
      <c r="C16" s="44">
        <v>4932</v>
      </c>
      <c r="D16" s="44">
        <f>IFERROR(VLOOKUP(C16,'Прайс-лист'!$A$2:$C$7,3,0),"")</f>
        <v>65</v>
      </c>
      <c r="E16" s="44">
        <v>4</v>
      </c>
      <c r="F16" s="86">
        <f t="shared" si="0"/>
        <v>260</v>
      </c>
    </row>
    <row r="17" spans="1:6" x14ac:dyDescent="0.25">
      <c r="A17" s="85">
        <v>45334</v>
      </c>
      <c r="B17" s="44">
        <v>101</v>
      </c>
      <c r="C17" s="44">
        <v>7829</v>
      </c>
      <c r="D17" s="44">
        <f>IFERROR(VLOOKUP(C17,'Прайс-лист'!$A$2:$C$7,3,0),"")</f>
        <v>90</v>
      </c>
      <c r="E17" s="44">
        <v>3</v>
      </c>
      <c r="F17" s="86">
        <f t="shared" si="0"/>
        <v>270</v>
      </c>
    </row>
    <row r="18" spans="1:6" x14ac:dyDescent="0.25">
      <c r="A18" s="85">
        <v>45335</v>
      </c>
      <c r="B18" s="44">
        <v>104</v>
      </c>
      <c r="C18" s="44">
        <v>8752</v>
      </c>
      <c r="D18" s="44">
        <f>IFERROR(VLOOKUP(C18,'Прайс-лист'!$A$2:$C$7,3,0),"")</f>
        <v>100</v>
      </c>
      <c r="E18" s="44">
        <v>6</v>
      </c>
      <c r="F18" s="86">
        <f t="shared" si="0"/>
        <v>600</v>
      </c>
    </row>
    <row r="19" spans="1:6" x14ac:dyDescent="0.25">
      <c r="A19" s="85">
        <v>45336</v>
      </c>
      <c r="B19" s="44">
        <v>105</v>
      </c>
      <c r="C19" s="44">
        <v>7829</v>
      </c>
      <c r="D19" s="44">
        <f>IFERROR(VLOOKUP(C19,'Прайс-лист'!$A$2:$C$7,3,0),"")</f>
        <v>90</v>
      </c>
      <c r="E19" s="44">
        <v>2</v>
      </c>
      <c r="F19" s="86">
        <f t="shared" si="0"/>
        <v>180</v>
      </c>
    </row>
    <row r="20" spans="1:6" x14ac:dyDescent="0.25">
      <c r="A20" s="85">
        <v>45337</v>
      </c>
      <c r="B20" s="86">
        <v>102</v>
      </c>
      <c r="C20" s="86">
        <v>7829</v>
      </c>
      <c r="D20" s="86">
        <f>IFERROR(VLOOKUP(C20,'Прайс-лист'!$A$2:$C$7,3,0),"")</f>
        <v>90</v>
      </c>
      <c r="E20" s="86">
        <v>2</v>
      </c>
      <c r="F20" s="86">
        <f t="shared" si="0"/>
        <v>180</v>
      </c>
    </row>
    <row r="21" spans="1:6" x14ac:dyDescent="0.25">
      <c r="A21" s="45"/>
      <c r="D21" s="44" t="str">
        <f>IFERROR(VLOOKUP(C21,'Прайс-лист'!$A$2:$C$7,3,0),"")</f>
        <v/>
      </c>
      <c r="F21" s="44" t="str">
        <f t="shared" si="0"/>
        <v/>
      </c>
    </row>
    <row r="22" spans="1:6" x14ac:dyDescent="0.25">
      <c r="A22" s="45"/>
      <c r="D22" s="44" t="str">
        <f>IFERROR(VLOOKUP(C22,'Прайс-лист'!$A$2:$C$7,3,0),"")</f>
        <v/>
      </c>
      <c r="F22" s="44" t="str">
        <f t="shared" si="0"/>
        <v/>
      </c>
    </row>
    <row r="23" spans="1:6" x14ac:dyDescent="0.25">
      <c r="A23" s="45"/>
      <c r="D23" s="44" t="str">
        <f>IFERROR(VLOOKUP(C23,'Прайс-лист'!$A$2:$C$7,3,0),"")</f>
        <v/>
      </c>
      <c r="F23" s="44" t="str">
        <f t="shared" si="0"/>
        <v/>
      </c>
    </row>
    <row r="24" spans="1:6" x14ac:dyDescent="0.25">
      <c r="A24" s="45"/>
      <c r="D24" s="44" t="str">
        <f>IFERROR(VLOOKUP(C24,'Прайс-лист'!$A$2:$C$7,3,0),"")</f>
        <v/>
      </c>
      <c r="F24" s="44" t="str">
        <f t="shared" si="0"/>
        <v/>
      </c>
    </row>
    <row r="25" spans="1:6" x14ac:dyDescent="0.25">
      <c r="A25" s="45"/>
      <c r="D25" s="44" t="str">
        <f>IFERROR(VLOOKUP(C25,'Прайс-лист'!$A$2:$C$7,3,0),"")</f>
        <v/>
      </c>
      <c r="F25" s="44" t="str">
        <f t="shared" si="0"/>
        <v/>
      </c>
    </row>
    <row r="26" spans="1:6" x14ac:dyDescent="0.25">
      <c r="A26" s="45"/>
      <c r="D26" s="44" t="str">
        <f>IFERROR(VLOOKUP(C26,'Прайс-лист'!$A$2:$C$7,3,0),"")</f>
        <v/>
      </c>
      <c r="F26" s="44" t="str">
        <f t="shared" si="0"/>
        <v/>
      </c>
    </row>
    <row r="27" spans="1:6" x14ac:dyDescent="0.25">
      <c r="A27" s="45"/>
      <c r="D27" s="44" t="str">
        <f>IFERROR(VLOOKUP(C27,'Прайс-лист'!$A$2:$C$7,3,0),"")</f>
        <v/>
      </c>
      <c r="F27" s="44" t="str">
        <f t="shared" si="0"/>
        <v/>
      </c>
    </row>
    <row r="28" spans="1:6" x14ac:dyDescent="0.25">
      <c r="A28" s="45"/>
      <c r="D28" s="44" t="str">
        <f>IFERROR(VLOOKUP(C28,'Прайс-лист'!$A$2:$C$7,3,0),"")</f>
        <v/>
      </c>
      <c r="F28" s="44" t="str">
        <f t="shared" si="0"/>
        <v/>
      </c>
    </row>
    <row r="29" spans="1:6" x14ac:dyDescent="0.25">
      <c r="A29" s="45"/>
      <c r="D29" s="44" t="str">
        <f>IFERROR(VLOOKUP(C29,'Прайс-лист'!$A$2:$C$7,3,0),"")</f>
        <v/>
      </c>
      <c r="F29" s="44" t="str">
        <f t="shared" si="0"/>
        <v/>
      </c>
    </row>
    <row r="30" spans="1:6" x14ac:dyDescent="0.25">
      <c r="A30" s="45"/>
      <c r="D30" s="44" t="str">
        <f>IFERROR(VLOOKUP(C30,'Прайс-лист'!$A$2:$C$7,3,0),"")</f>
        <v/>
      </c>
      <c r="F30" s="44" t="str">
        <f t="shared" si="0"/>
        <v/>
      </c>
    </row>
    <row r="31" spans="1:6" x14ac:dyDescent="0.25">
      <c r="A31" s="45"/>
      <c r="D31" s="44" t="str">
        <f>IFERROR(VLOOKUP(C31,'Прайс-лист'!$A$2:$C$7,3,0),"")</f>
        <v/>
      </c>
      <c r="F31" s="44" t="str">
        <f t="shared" si="0"/>
        <v/>
      </c>
    </row>
    <row r="32" spans="1:6" x14ac:dyDescent="0.25">
      <c r="A32" s="45"/>
      <c r="D32" s="44" t="str">
        <f>IFERROR(VLOOKUP(C32,'Прайс-лист'!$A$2:$C$7,3,0),"")</f>
        <v/>
      </c>
      <c r="F32" s="44" t="str">
        <f t="shared" si="0"/>
        <v/>
      </c>
    </row>
    <row r="33" spans="1:6" x14ac:dyDescent="0.25">
      <c r="A33" s="45"/>
      <c r="D33" s="44" t="str">
        <f>IFERROR(VLOOKUP(C33,'Прайс-лист'!$A$2:$C$7,3,0),"")</f>
        <v/>
      </c>
      <c r="F33" s="44" t="str">
        <f t="shared" si="0"/>
        <v/>
      </c>
    </row>
    <row r="34" spans="1:6" x14ac:dyDescent="0.25">
      <c r="A34" s="4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D322C6-58A6-46B9-80ED-8363A7D24D45}">
          <x14:formula1>
            <xm:f>'Прайс-лист'!$A$2:$A$7</xm:f>
          </x14:formula1>
          <xm:sqref>C2:C20</xm:sqref>
        </x14:dataValidation>
        <x14:dataValidation type="list" allowBlank="1" showInputMessage="1" showErrorMessage="1" xr:uid="{0B6907DB-7014-4344-8CC7-0F72B1A8F2E9}">
          <x14:formula1>
            <xm:f>Заказчик!$B$2:$B$7</xm:f>
          </x14:formula1>
          <xm:sqref>B2:B20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1B3B-7160-4A16-9FD4-C11A4582551E}">
  <dimension ref="A1:C7"/>
  <sheetViews>
    <sheetView workbookViewId="0">
      <selection activeCell="A2" sqref="A2"/>
    </sheetView>
  </sheetViews>
  <sheetFormatPr defaultColWidth="12.28515625" defaultRowHeight="15.75" x14ac:dyDescent="0.25"/>
  <cols>
    <col min="1" max="1" width="18.85546875" style="44" customWidth="1"/>
    <col min="2" max="2" width="9.42578125" style="44" customWidth="1"/>
    <col min="3" max="3" width="19.85546875" style="44" customWidth="1"/>
    <col min="4" max="16384" width="12.28515625" style="44"/>
  </cols>
  <sheetData>
    <row r="1" spans="1:3" x14ac:dyDescent="0.25">
      <c r="A1" s="87" t="s">
        <v>280</v>
      </c>
      <c r="B1" s="87" t="s">
        <v>281</v>
      </c>
      <c r="C1" s="87" t="s">
        <v>282</v>
      </c>
    </row>
    <row r="2" spans="1:3" x14ac:dyDescent="0.25">
      <c r="A2" s="46" t="s">
        <v>283</v>
      </c>
      <c r="B2" s="46">
        <v>101</v>
      </c>
      <c r="C2" s="46" t="s">
        <v>106</v>
      </c>
    </row>
    <row r="3" spans="1:3" x14ac:dyDescent="0.25">
      <c r="A3" s="46" t="s">
        <v>284</v>
      </c>
      <c r="B3" s="46">
        <v>102</v>
      </c>
      <c r="C3" s="46" t="s">
        <v>108</v>
      </c>
    </row>
    <row r="4" spans="1:3" x14ac:dyDescent="0.25">
      <c r="A4" s="46" t="s">
        <v>285</v>
      </c>
      <c r="B4" s="46">
        <v>103</v>
      </c>
      <c r="C4" s="46" t="s">
        <v>108</v>
      </c>
    </row>
    <row r="5" spans="1:3" x14ac:dyDescent="0.25">
      <c r="A5" s="46" t="s">
        <v>286</v>
      </c>
      <c r="B5" s="46">
        <v>104</v>
      </c>
      <c r="C5" s="46" t="s">
        <v>106</v>
      </c>
    </row>
    <row r="6" spans="1:3" x14ac:dyDescent="0.25">
      <c r="A6" s="46" t="s">
        <v>287</v>
      </c>
      <c r="B6" s="46">
        <v>105</v>
      </c>
      <c r="C6" s="46" t="s">
        <v>106</v>
      </c>
    </row>
    <row r="7" spans="1:3" x14ac:dyDescent="0.25">
      <c r="A7" s="47" t="s">
        <v>288</v>
      </c>
      <c r="B7" s="47">
        <v>106</v>
      </c>
      <c r="C7" s="46" t="s">
        <v>108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675C-3377-49F1-8DA6-BA3E1D792435}">
  <dimension ref="A1:C7"/>
  <sheetViews>
    <sheetView workbookViewId="0">
      <selection activeCell="B3" sqref="B3"/>
    </sheetView>
  </sheetViews>
  <sheetFormatPr defaultColWidth="12.28515625" defaultRowHeight="15.75" x14ac:dyDescent="0.25"/>
  <cols>
    <col min="1" max="1" width="11.7109375" style="44" customWidth="1"/>
    <col min="2" max="2" width="18.85546875" style="44" customWidth="1"/>
    <col min="3" max="16384" width="12.28515625" style="44"/>
  </cols>
  <sheetData>
    <row r="1" spans="1:3" x14ac:dyDescent="0.25">
      <c r="A1" s="87" t="s">
        <v>277</v>
      </c>
      <c r="B1" s="87" t="s">
        <v>280</v>
      </c>
      <c r="C1" s="87" t="s">
        <v>18</v>
      </c>
    </row>
    <row r="2" spans="1:3" x14ac:dyDescent="0.25">
      <c r="A2" s="46">
        <v>8725</v>
      </c>
      <c r="B2" s="46" t="s">
        <v>289</v>
      </c>
      <c r="C2" s="46">
        <v>60</v>
      </c>
    </row>
    <row r="3" spans="1:3" x14ac:dyDescent="0.25">
      <c r="A3" s="46">
        <v>7829</v>
      </c>
      <c r="B3" s="46" t="s">
        <v>290</v>
      </c>
      <c r="C3" s="46">
        <v>90</v>
      </c>
    </row>
    <row r="4" spans="1:3" x14ac:dyDescent="0.25">
      <c r="A4" s="46">
        <v>8652</v>
      </c>
      <c r="B4" s="46" t="s">
        <v>291</v>
      </c>
      <c r="C4" s="46">
        <v>120</v>
      </c>
    </row>
    <row r="5" spans="1:3" x14ac:dyDescent="0.25">
      <c r="A5" s="46">
        <v>2938</v>
      </c>
      <c r="B5" s="46" t="s">
        <v>292</v>
      </c>
      <c r="C5" s="46">
        <v>70</v>
      </c>
    </row>
    <row r="6" spans="1:3" x14ac:dyDescent="0.25">
      <c r="A6" s="46">
        <v>4932</v>
      </c>
      <c r="B6" s="46" t="s">
        <v>293</v>
      </c>
      <c r="C6" s="46">
        <v>65</v>
      </c>
    </row>
    <row r="7" spans="1:3" x14ac:dyDescent="0.25">
      <c r="A7" s="46">
        <v>8752</v>
      </c>
      <c r="B7" s="46" t="s">
        <v>294</v>
      </c>
      <c r="C7" s="46">
        <v>100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CA00-2A00-4E51-9BF3-C9E6FD9B76D9}">
  <sheetPr>
    <tabColor rgb="FFFF0000"/>
  </sheetPr>
  <dimension ref="A1:K55"/>
  <sheetViews>
    <sheetView workbookViewId="0">
      <selection activeCell="J12" sqref="J12"/>
    </sheetView>
  </sheetViews>
  <sheetFormatPr defaultRowHeight="15" x14ac:dyDescent="0.25"/>
  <cols>
    <col min="1" max="1" width="21.5703125" customWidth="1"/>
    <col min="2" max="2" width="43.5703125" customWidth="1"/>
    <col min="3" max="3" width="13.7109375" customWidth="1"/>
    <col min="4" max="4" width="9.42578125" customWidth="1"/>
    <col min="6" max="6" width="17" customWidth="1"/>
    <col min="7" max="7" width="16.85546875" customWidth="1"/>
    <col min="8" max="8" width="11" customWidth="1"/>
    <col min="9" max="9" width="17.28515625" bestFit="1" customWidth="1"/>
    <col min="10" max="10" width="15.28515625" bestFit="1" customWidth="1"/>
    <col min="11" max="11" width="28.85546875" bestFit="1" customWidth="1"/>
  </cols>
  <sheetData>
    <row r="1" spans="1:11" ht="60.75" customHeight="1" x14ac:dyDescent="0.25">
      <c r="A1" s="71" t="s">
        <v>295</v>
      </c>
      <c r="B1" s="71"/>
      <c r="C1" s="71"/>
      <c r="D1" s="71"/>
      <c r="E1" s="71"/>
      <c r="F1" s="71"/>
      <c r="G1" s="48"/>
      <c r="H1" s="49"/>
    </row>
    <row r="2" spans="1:11" x14ac:dyDescent="0.25">
      <c r="A2" s="50" t="s">
        <v>296</v>
      </c>
    </row>
    <row r="3" spans="1:11" ht="33" customHeight="1" x14ac:dyDescent="0.25"/>
    <row r="4" spans="1:11" x14ac:dyDescent="0.25">
      <c r="A4" s="90" t="s">
        <v>297</v>
      </c>
      <c r="B4" s="91" t="s">
        <v>16</v>
      </c>
      <c r="C4" s="91" t="s">
        <v>298</v>
      </c>
      <c r="D4" s="91" t="s">
        <v>299</v>
      </c>
      <c r="E4" s="91" t="s">
        <v>18</v>
      </c>
      <c r="F4" s="91" t="s">
        <v>14</v>
      </c>
      <c r="G4" s="92" t="s">
        <v>300</v>
      </c>
      <c r="I4" s="72" t="s">
        <v>275</v>
      </c>
      <c r="J4" t="s">
        <v>367</v>
      </c>
      <c r="K4" t="s">
        <v>368</v>
      </c>
    </row>
    <row r="5" spans="1:11" x14ac:dyDescent="0.25">
      <c r="A5" s="88" t="s">
        <v>301</v>
      </c>
      <c r="B5" s="51" t="s">
        <v>302</v>
      </c>
      <c r="C5" s="51" t="s">
        <v>303</v>
      </c>
      <c r="D5" s="51">
        <v>509</v>
      </c>
      <c r="E5" s="52">
        <v>14630</v>
      </c>
      <c r="F5" s="53">
        <v>43609</v>
      </c>
      <c r="G5" s="89">
        <f>D5*E5</f>
        <v>7446670</v>
      </c>
      <c r="H5" s="54"/>
      <c r="I5" s="73" t="s">
        <v>311</v>
      </c>
      <c r="J5" s="98">
        <v>51470338</v>
      </c>
      <c r="K5" s="75">
        <v>0.19907561833643272</v>
      </c>
    </row>
    <row r="6" spans="1:11" x14ac:dyDescent="0.25">
      <c r="A6" s="88" t="s">
        <v>301</v>
      </c>
      <c r="B6" s="51" t="s">
        <v>302</v>
      </c>
      <c r="C6" s="51" t="s">
        <v>303</v>
      </c>
      <c r="D6" s="51">
        <v>590</v>
      </c>
      <c r="E6" s="52">
        <v>10710</v>
      </c>
      <c r="F6" s="53">
        <v>43794</v>
      </c>
      <c r="G6" s="89">
        <f t="shared" ref="G6:G55" si="0">D6*E6</f>
        <v>6318900</v>
      </c>
      <c r="H6" s="54"/>
      <c r="I6" s="73" t="s">
        <v>301</v>
      </c>
      <c r="J6" s="98">
        <v>58789929</v>
      </c>
      <c r="K6" s="75">
        <v>0.22738613971468338</v>
      </c>
    </row>
    <row r="7" spans="1:11" x14ac:dyDescent="0.25">
      <c r="A7" s="88" t="s">
        <v>304</v>
      </c>
      <c r="B7" s="51" t="s">
        <v>302</v>
      </c>
      <c r="C7" s="51" t="s">
        <v>305</v>
      </c>
      <c r="D7" s="51">
        <v>578</v>
      </c>
      <c r="E7" s="52">
        <v>23990</v>
      </c>
      <c r="F7" s="53">
        <v>43871</v>
      </c>
      <c r="G7" s="89">
        <f t="shared" si="0"/>
        <v>13866220</v>
      </c>
      <c r="H7" s="54"/>
      <c r="I7" s="73" t="s">
        <v>304</v>
      </c>
      <c r="J7" s="98">
        <v>68833547</v>
      </c>
      <c r="K7" s="75">
        <v>0.26623258101228914</v>
      </c>
    </row>
    <row r="8" spans="1:11" x14ac:dyDescent="0.25">
      <c r="A8" s="88" t="s">
        <v>306</v>
      </c>
      <c r="B8" s="51" t="s">
        <v>302</v>
      </c>
      <c r="C8" s="51" t="s">
        <v>307</v>
      </c>
      <c r="D8" s="51">
        <v>75</v>
      </c>
      <c r="E8" s="52">
        <v>9856</v>
      </c>
      <c r="F8" s="53">
        <v>43617</v>
      </c>
      <c r="G8" s="89">
        <f t="shared" si="0"/>
        <v>739200</v>
      </c>
      <c r="H8" s="54"/>
      <c r="I8" s="73" t="s">
        <v>306</v>
      </c>
      <c r="J8" s="98">
        <v>34581500</v>
      </c>
      <c r="K8" s="75">
        <v>0.13375341532634483</v>
      </c>
    </row>
    <row r="9" spans="1:11" x14ac:dyDescent="0.25">
      <c r="A9" s="88" t="s">
        <v>308</v>
      </c>
      <c r="B9" s="51" t="s">
        <v>309</v>
      </c>
      <c r="C9" s="51" t="s">
        <v>303</v>
      </c>
      <c r="D9" s="51">
        <v>309</v>
      </c>
      <c r="E9" s="52">
        <v>12490</v>
      </c>
      <c r="F9" s="53">
        <v>43689</v>
      </c>
      <c r="G9" s="89">
        <f t="shared" si="0"/>
        <v>3859410</v>
      </c>
      <c r="H9" s="54"/>
      <c r="I9" s="73" t="s">
        <v>316</v>
      </c>
      <c r="J9" s="98">
        <v>16182788</v>
      </c>
      <c r="K9" s="75">
        <v>6.2591361407174043E-2</v>
      </c>
    </row>
    <row r="10" spans="1:11" x14ac:dyDescent="0.25">
      <c r="A10" s="88" t="s">
        <v>304</v>
      </c>
      <c r="B10" s="51" t="s">
        <v>309</v>
      </c>
      <c r="C10" s="51" t="s">
        <v>305</v>
      </c>
      <c r="D10" s="51">
        <v>564</v>
      </c>
      <c r="E10" s="52">
        <v>27830</v>
      </c>
      <c r="F10" s="53">
        <v>43884</v>
      </c>
      <c r="G10" s="89">
        <f t="shared" si="0"/>
        <v>15696120</v>
      </c>
      <c r="H10" s="54"/>
      <c r="I10" s="73" t="s">
        <v>308</v>
      </c>
      <c r="J10" s="98">
        <v>28688567</v>
      </c>
      <c r="K10" s="75">
        <v>0.11096088420307593</v>
      </c>
    </row>
    <row r="11" spans="1:11" x14ac:dyDescent="0.25">
      <c r="A11" s="88" t="s">
        <v>308</v>
      </c>
      <c r="B11" s="51" t="s">
        <v>309</v>
      </c>
      <c r="C11" s="51" t="s">
        <v>303</v>
      </c>
      <c r="D11" s="51">
        <v>385</v>
      </c>
      <c r="E11" s="52">
        <v>4490</v>
      </c>
      <c r="F11" s="53">
        <v>43613</v>
      </c>
      <c r="G11" s="89">
        <f t="shared" si="0"/>
        <v>1728650</v>
      </c>
      <c r="H11" s="54"/>
      <c r="I11" s="73" t="s">
        <v>357</v>
      </c>
      <c r="J11" s="98">
        <v>258546669</v>
      </c>
      <c r="K11" s="75">
        <v>1</v>
      </c>
    </row>
    <row r="12" spans="1:11" x14ac:dyDescent="0.25">
      <c r="A12" s="88" t="s">
        <v>306</v>
      </c>
      <c r="B12" s="51" t="s">
        <v>310</v>
      </c>
      <c r="C12" s="51" t="s">
        <v>307</v>
      </c>
      <c r="D12" s="51">
        <v>647</v>
      </c>
      <c r="E12" s="52">
        <v>1340</v>
      </c>
      <c r="F12" s="53">
        <v>43557</v>
      </c>
      <c r="G12" s="89">
        <f t="shared" si="0"/>
        <v>866980</v>
      </c>
      <c r="H12" s="54"/>
    </row>
    <row r="13" spans="1:11" x14ac:dyDescent="0.25">
      <c r="A13" s="88" t="s">
        <v>306</v>
      </c>
      <c r="B13" s="51" t="s">
        <v>310</v>
      </c>
      <c r="C13" s="51" t="s">
        <v>307</v>
      </c>
      <c r="D13" s="51">
        <v>689</v>
      </c>
      <c r="E13" s="52">
        <v>3150</v>
      </c>
      <c r="F13" s="53">
        <v>43897</v>
      </c>
      <c r="G13" s="89">
        <f t="shared" si="0"/>
        <v>2170350</v>
      </c>
      <c r="H13" s="54"/>
    </row>
    <row r="14" spans="1:11" x14ac:dyDescent="0.25">
      <c r="A14" s="88" t="s">
        <v>304</v>
      </c>
      <c r="B14" s="51" t="s">
        <v>310</v>
      </c>
      <c r="C14" s="51" t="s">
        <v>305</v>
      </c>
      <c r="D14" s="51">
        <v>678</v>
      </c>
      <c r="E14" s="51">
        <v>1970</v>
      </c>
      <c r="F14" s="53">
        <v>43802</v>
      </c>
      <c r="G14" s="89">
        <f t="shared" si="0"/>
        <v>1335660</v>
      </c>
      <c r="H14" s="54"/>
    </row>
    <row r="15" spans="1:11" x14ac:dyDescent="0.25">
      <c r="A15" s="88" t="s">
        <v>304</v>
      </c>
      <c r="B15" s="51" t="s">
        <v>310</v>
      </c>
      <c r="C15" s="51" t="s">
        <v>305</v>
      </c>
      <c r="D15" s="51">
        <v>583</v>
      </c>
      <c r="E15" s="52">
        <v>3750</v>
      </c>
      <c r="F15" s="53">
        <v>43721</v>
      </c>
      <c r="G15" s="89">
        <f t="shared" si="0"/>
        <v>2186250</v>
      </c>
      <c r="H15" s="54"/>
    </row>
    <row r="16" spans="1:11" x14ac:dyDescent="0.25">
      <c r="A16" s="88" t="s">
        <v>301</v>
      </c>
      <c r="B16" s="51" t="s">
        <v>310</v>
      </c>
      <c r="C16" s="51" t="s">
        <v>303</v>
      </c>
      <c r="D16" s="51">
        <v>576</v>
      </c>
      <c r="E16" s="52">
        <v>54900</v>
      </c>
      <c r="F16" s="53">
        <v>43601</v>
      </c>
      <c r="G16" s="89">
        <f t="shared" si="0"/>
        <v>31622400</v>
      </c>
      <c r="H16" s="54"/>
    </row>
    <row r="17" spans="1:8" x14ac:dyDescent="0.25">
      <c r="A17" s="88" t="s">
        <v>306</v>
      </c>
      <c r="B17" s="51" t="s">
        <v>310</v>
      </c>
      <c r="C17" s="51" t="s">
        <v>307</v>
      </c>
      <c r="D17" s="51">
        <v>875</v>
      </c>
      <c r="E17" s="52">
        <v>1712</v>
      </c>
      <c r="F17" s="53">
        <v>43643</v>
      </c>
      <c r="G17" s="89">
        <f t="shared" si="0"/>
        <v>1498000</v>
      </c>
      <c r="H17" s="54"/>
    </row>
    <row r="18" spans="1:8" x14ac:dyDescent="0.25">
      <c r="A18" s="88" t="s">
        <v>311</v>
      </c>
      <c r="B18" s="51" t="s">
        <v>312</v>
      </c>
      <c r="C18" s="51" t="s">
        <v>313</v>
      </c>
      <c r="D18" s="51">
        <v>937</v>
      </c>
      <c r="E18" s="52">
        <v>22990</v>
      </c>
      <c r="F18" s="53">
        <v>43911</v>
      </c>
      <c r="G18" s="89">
        <f t="shared" si="0"/>
        <v>21541630</v>
      </c>
      <c r="H18" s="54"/>
    </row>
    <row r="19" spans="1:8" x14ac:dyDescent="0.25">
      <c r="A19" s="88" t="s">
        <v>308</v>
      </c>
      <c r="B19" s="51" t="s">
        <v>312</v>
      </c>
      <c r="C19" s="51" t="s">
        <v>314</v>
      </c>
      <c r="D19" s="51">
        <v>394</v>
      </c>
      <c r="E19" s="51">
        <v>311</v>
      </c>
      <c r="F19" s="53">
        <v>43903</v>
      </c>
      <c r="G19" s="89">
        <f t="shared" si="0"/>
        <v>122534</v>
      </c>
      <c r="H19" s="54"/>
    </row>
    <row r="20" spans="1:8" x14ac:dyDescent="0.25">
      <c r="A20" s="88" t="s">
        <v>311</v>
      </c>
      <c r="B20" s="51" t="s">
        <v>315</v>
      </c>
      <c r="C20" s="51" t="s">
        <v>313</v>
      </c>
      <c r="D20" s="51">
        <v>837</v>
      </c>
      <c r="E20" s="52">
        <v>14134</v>
      </c>
      <c r="F20" s="53">
        <v>43801</v>
      </c>
      <c r="G20" s="89">
        <f t="shared" si="0"/>
        <v>11830158</v>
      </c>
      <c r="H20" s="54"/>
    </row>
    <row r="21" spans="1:8" x14ac:dyDescent="0.25">
      <c r="A21" s="88" t="s">
        <v>316</v>
      </c>
      <c r="B21" s="51" t="s">
        <v>315</v>
      </c>
      <c r="C21" s="51" t="s">
        <v>317</v>
      </c>
      <c r="D21" s="51">
        <v>905</v>
      </c>
      <c r="E21" s="52">
        <v>8687</v>
      </c>
      <c r="F21" s="53">
        <v>43591</v>
      </c>
      <c r="G21" s="89">
        <f t="shared" si="0"/>
        <v>7861735</v>
      </c>
      <c r="H21" s="54"/>
    </row>
    <row r="22" spans="1:8" x14ac:dyDescent="0.25">
      <c r="A22" s="88" t="s">
        <v>304</v>
      </c>
      <c r="B22" s="51" t="s">
        <v>315</v>
      </c>
      <c r="C22" s="51" t="s">
        <v>305</v>
      </c>
      <c r="D22" s="51">
        <v>407</v>
      </c>
      <c r="E22" s="52">
        <v>2170</v>
      </c>
      <c r="F22" s="53">
        <v>43848</v>
      </c>
      <c r="G22" s="89">
        <f t="shared" si="0"/>
        <v>883190</v>
      </c>
      <c r="H22" s="54"/>
    </row>
    <row r="23" spans="1:8" x14ac:dyDescent="0.25">
      <c r="A23" s="88" t="s">
        <v>304</v>
      </c>
      <c r="B23" s="51" t="s">
        <v>47</v>
      </c>
      <c r="C23" s="51" t="s">
        <v>305</v>
      </c>
      <c r="D23" s="51">
        <v>386</v>
      </c>
      <c r="E23" s="52">
        <v>16070</v>
      </c>
      <c r="F23" s="53">
        <v>43863</v>
      </c>
      <c r="G23" s="89">
        <f t="shared" si="0"/>
        <v>6203020</v>
      </c>
      <c r="H23" s="54"/>
    </row>
    <row r="24" spans="1:8" x14ac:dyDescent="0.25">
      <c r="A24" s="88" t="s">
        <v>304</v>
      </c>
      <c r="B24" s="51" t="s">
        <v>47</v>
      </c>
      <c r="C24" s="51" t="s">
        <v>305</v>
      </c>
      <c r="D24" s="51">
        <v>308</v>
      </c>
      <c r="E24" s="52">
        <v>18380</v>
      </c>
      <c r="F24" s="53">
        <v>43614</v>
      </c>
      <c r="G24" s="89">
        <f t="shared" si="0"/>
        <v>5661040</v>
      </c>
      <c r="H24" s="54"/>
    </row>
    <row r="25" spans="1:8" x14ac:dyDescent="0.25">
      <c r="A25" s="88" t="s">
        <v>304</v>
      </c>
      <c r="B25" s="51" t="s">
        <v>47</v>
      </c>
      <c r="C25" s="51" t="s">
        <v>305</v>
      </c>
      <c r="D25" s="51">
        <v>847</v>
      </c>
      <c r="E25" s="51">
        <v>481</v>
      </c>
      <c r="F25" s="53">
        <v>43715</v>
      </c>
      <c r="G25" s="89">
        <f t="shared" si="0"/>
        <v>407407</v>
      </c>
      <c r="H25" s="54"/>
    </row>
    <row r="26" spans="1:8" x14ac:dyDescent="0.25">
      <c r="A26" s="88" t="s">
        <v>301</v>
      </c>
      <c r="B26" s="51" t="s">
        <v>47</v>
      </c>
      <c r="C26" s="51" t="s">
        <v>303</v>
      </c>
      <c r="D26" s="51">
        <v>409</v>
      </c>
      <c r="E26" s="52">
        <v>9286</v>
      </c>
      <c r="F26" s="53">
        <v>43823</v>
      </c>
      <c r="G26" s="89">
        <f t="shared" si="0"/>
        <v>3797974</v>
      </c>
      <c r="H26" s="54"/>
    </row>
    <row r="27" spans="1:8" x14ac:dyDescent="0.25">
      <c r="A27" s="88" t="s">
        <v>301</v>
      </c>
      <c r="B27" s="51" t="s">
        <v>47</v>
      </c>
      <c r="C27" s="51" t="s">
        <v>303</v>
      </c>
      <c r="D27" s="51">
        <v>65</v>
      </c>
      <c r="E27" s="52">
        <v>3645</v>
      </c>
      <c r="F27" s="53">
        <v>43565</v>
      </c>
      <c r="G27" s="89">
        <f t="shared" si="0"/>
        <v>236925</v>
      </c>
      <c r="H27" s="54"/>
    </row>
    <row r="28" spans="1:8" x14ac:dyDescent="0.25">
      <c r="A28" s="88" t="s">
        <v>301</v>
      </c>
      <c r="B28" s="51" t="s">
        <v>47</v>
      </c>
      <c r="C28" s="51" t="s">
        <v>307</v>
      </c>
      <c r="D28" s="51">
        <v>145</v>
      </c>
      <c r="E28" s="52">
        <v>8890</v>
      </c>
      <c r="F28" s="53">
        <v>43617</v>
      </c>
      <c r="G28" s="89">
        <f t="shared" si="0"/>
        <v>1289050</v>
      </c>
      <c r="H28" s="54"/>
    </row>
    <row r="29" spans="1:8" x14ac:dyDescent="0.25">
      <c r="A29" s="88" t="s">
        <v>311</v>
      </c>
      <c r="B29" s="51" t="s">
        <v>47</v>
      </c>
      <c r="C29" s="51" t="s">
        <v>313</v>
      </c>
      <c r="D29" s="51">
        <v>475</v>
      </c>
      <c r="E29" s="52">
        <v>5990</v>
      </c>
      <c r="F29" s="53">
        <v>43905</v>
      </c>
      <c r="G29" s="89">
        <f t="shared" si="0"/>
        <v>2845250</v>
      </c>
      <c r="H29" s="54"/>
    </row>
    <row r="30" spans="1:8" x14ac:dyDescent="0.25">
      <c r="A30" s="88" t="s">
        <v>308</v>
      </c>
      <c r="B30" s="51" t="s">
        <v>318</v>
      </c>
      <c r="C30" s="51" t="s">
        <v>314</v>
      </c>
      <c r="D30" s="51">
        <v>295</v>
      </c>
      <c r="E30" s="52">
        <v>2919</v>
      </c>
      <c r="F30" s="53">
        <v>43718</v>
      </c>
      <c r="G30" s="89">
        <f t="shared" si="0"/>
        <v>861105</v>
      </c>
      <c r="H30" s="54"/>
    </row>
    <row r="31" spans="1:8" x14ac:dyDescent="0.25">
      <c r="A31" s="88" t="s">
        <v>308</v>
      </c>
      <c r="B31" s="51" t="s">
        <v>318</v>
      </c>
      <c r="C31" s="51" t="s">
        <v>314</v>
      </c>
      <c r="D31" s="51">
        <v>294</v>
      </c>
      <c r="E31" s="51">
        <v>227</v>
      </c>
      <c r="F31" s="53">
        <v>43757</v>
      </c>
      <c r="G31" s="89">
        <f t="shared" si="0"/>
        <v>66738</v>
      </c>
      <c r="H31" s="54"/>
    </row>
    <row r="32" spans="1:8" x14ac:dyDescent="0.25">
      <c r="A32" s="88" t="s">
        <v>308</v>
      </c>
      <c r="B32" s="51" t="s">
        <v>318</v>
      </c>
      <c r="C32" s="51" t="s">
        <v>314</v>
      </c>
      <c r="D32" s="51">
        <v>475</v>
      </c>
      <c r="E32" s="52">
        <v>23990</v>
      </c>
      <c r="F32" s="53">
        <v>43569</v>
      </c>
      <c r="G32" s="89">
        <f t="shared" si="0"/>
        <v>11395250</v>
      </c>
      <c r="H32" s="54"/>
    </row>
    <row r="33" spans="1:8" x14ac:dyDescent="0.25">
      <c r="A33" s="88" t="s">
        <v>306</v>
      </c>
      <c r="B33" s="51" t="s">
        <v>318</v>
      </c>
      <c r="C33" s="51" t="s">
        <v>307</v>
      </c>
      <c r="D33" s="51">
        <v>647</v>
      </c>
      <c r="E33" s="52">
        <v>5690</v>
      </c>
      <c r="F33" s="53">
        <v>43624</v>
      </c>
      <c r="G33" s="89">
        <f t="shared" si="0"/>
        <v>3681430</v>
      </c>
      <c r="H33" s="54"/>
    </row>
    <row r="34" spans="1:8" x14ac:dyDescent="0.25">
      <c r="A34" s="88" t="s">
        <v>304</v>
      </c>
      <c r="B34" s="51" t="s">
        <v>319</v>
      </c>
      <c r="C34" s="51" t="s">
        <v>305</v>
      </c>
      <c r="D34" s="51">
        <v>673</v>
      </c>
      <c r="E34" s="52">
        <v>3280</v>
      </c>
      <c r="F34" s="53">
        <v>43620</v>
      </c>
      <c r="G34" s="89">
        <f t="shared" si="0"/>
        <v>2207440</v>
      </c>
      <c r="H34" s="54"/>
    </row>
    <row r="35" spans="1:8" x14ac:dyDescent="0.25">
      <c r="A35" s="88" t="s">
        <v>301</v>
      </c>
      <c r="B35" s="51" t="s">
        <v>319</v>
      </c>
      <c r="C35" s="51" t="s">
        <v>303</v>
      </c>
      <c r="D35" s="51">
        <v>367</v>
      </c>
      <c r="E35" s="52">
        <v>14550</v>
      </c>
      <c r="F35" s="53">
        <v>43689</v>
      </c>
      <c r="G35" s="89">
        <f t="shared" si="0"/>
        <v>5339850</v>
      </c>
      <c r="H35" s="54"/>
    </row>
    <row r="36" spans="1:8" x14ac:dyDescent="0.25">
      <c r="A36" s="88" t="s">
        <v>306</v>
      </c>
      <c r="B36" s="51" t="s">
        <v>319</v>
      </c>
      <c r="C36" s="51" t="s">
        <v>307</v>
      </c>
      <c r="D36" s="51">
        <v>580</v>
      </c>
      <c r="E36" s="52">
        <v>12550</v>
      </c>
      <c r="F36" s="53">
        <v>43574</v>
      </c>
      <c r="G36" s="89">
        <f t="shared" si="0"/>
        <v>7279000</v>
      </c>
      <c r="H36" s="54"/>
    </row>
    <row r="37" spans="1:8" x14ac:dyDescent="0.25">
      <c r="A37" s="88" t="s">
        <v>306</v>
      </c>
      <c r="B37" s="51" t="s">
        <v>319</v>
      </c>
      <c r="C37" s="51" t="s">
        <v>307</v>
      </c>
      <c r="D37" s="51">
        <v>386</v>
      </c>
      <c r="E37" s="51">
        <v>17090</v>
      </c>
      <c r="F37" s="53">
        <v>43577</v>
      </c>
      <c r="G37" s="89">
        <f t="shared" si="0"/>
        <v>6596740</v>
      </c>
      <c r="H37" s="54"/>
    </row>
    <row r="38" spans="1:8" x14ac:dyDescent="0.25">
      <c r="A38" s="88" t="s">
        <v>316</v>
      </c>
      <c r="B38" s="51" t="s">
        <v>319</v>
      </c>
      <c r="C38" s="51" t="s">
        <v>317</v>
      </c>
      <c r="D38" s="51">
        <v>385</v>
      </c>
      <c r="E38" s="52">
        <v>6990</v>
      </c>
      <c r="F38" s="53">
        <v>43906</v>
      </c>
      <c r="G38" s="89">
        <f t="shared" si="0"/>
        <v>2691150</v>
      </c>
      <c r="H38" s="54"/>
    </row>
    <row r="39" spans="1:8" x14ac:dyDescent="0.25">
      <c r="A39" s="88" t="s">
        <v>308</v>
      </c>
      <c r="B39" s="51" t="s">
        <v>320</v>
      </c>
      <c r="C39" s="51" t="s">
        <v>314</v>
      </c>
      <c r="D39" s="51">
        <v>185</v>
      </c>
      <c r="E39" s="52">
        <v>4090</v>
      </c>
      <c r="F39" s="53">
        <v>43944</v>
      </c>
      <c r="G39" s="89">
        <f t="shared" si="0"/>
        <v>756650</v>
      </c>
      <c r="H39" s="54"/>
    </row>
    <row r="40" spans="1:8" x14ac:dyDescent="0.25">
      <c r="A40" s="88" t="s">
        <v>316</v>
      </c>
      <c r="B40" s="51" t="s">
        <v>320</v>
      </c>
      <c r="C40" s="51" t="s">
        <v>317</v>
      </c>
      <c r="D40" s="51">
        <v>563</v>
      </c>
      <c r="E40" s="52">
        <v>4990</v>
      </c>
      <c r="F40" s="53">
        <v>43572</v>
      </c>
      <c r="G40" s="89">
        <f t="shared" si="0"/>
        <v>2809370</v>
      </c>
      <c r="H40" s="54"/>
    </row>
    <row r="41" spans="1:8" x14ac:dyDescent="0.25">
      <c r="A41" s="88" t="s">
        <v>308</v>
      </c>
      <c r="B41" s="51" t="s">
        <v>321</v>
      </c>
      <c r="C41" s="51" t="s">
        <v>314</v>
      </c>
      <c r="D41" s="51">
        <v>473</v>
      </c>
      <c r="E41" s="52">
        <v>8290</v>
      </c>
      <c r="F41" s="53">
        <v>43618</v>
      </c>
      <c r="G41" s="89">
        <f t="shared" si="0"/>
        <v>3921170</v>
      </c>
      <c r="H41" s="54"/>
    </row>
    <row r="42" spans="1:8" x14ac:dyDescent="0.25">
      <c r="A42" s="88" t="s">
        <v>311</v>
      </c>
      <c r="B42" s="51" t="s">
        <v>321</v>
      </c>
      <c r="C42" s="51" t="s">
        <v>313</v>
      </c>
      <c r="D42" s="51">
        <v>394</v>
      </c>
      <c r="E42" s="52">
        <v>9350</v>
      </c>
      <c r="F42" s="53">
        <v>43844</v>
      </c>
      <c r="G42" s="89">
        <f t="shared" si="0"/>
        <v>3683900</v>
      </c>
      <c r="H42" s="54"/>
    </row>
    <row r="43" spans="1:8" x14ac:dyDescent="0.25">
      <c r="A43" s="88" t="s">
        <v>304</v>
      </c>
      <c r="B43" s="51" t="s">
        <v>321</v>
      </c>
      <c r="C43" s="51" t="s">
        <v>305</v>
      </c>
      <c r="D43" s="51">
        <v>736</v>
      </c>
      <c r="E43" s="52">
        <v>27700</v>
      </c>
      <c r="F43" s="53">
        <v>43858</v>
      </c>
      <c r="G43" s="89">
        <f t="shared" si="0"/>
        <v>20387200</v>
      </c>
      <c r="H43" s="54"/>
    </row>
    <row r="44" spans="1:8" x14ac:dyDescent="0.25">
      <c r="A44" s="88" t="s">
        <v>301</v>
      </c>
      <c r="B44" s="51" t="s">
        <v>321</v>
      </c>
      <c r="C44" s="51" t="s">
        <v>303</v>
      </c>
      <c r="D44" s="51">
        <v>578</v>
      </c>
      <c r="E44" s="51">
        <v>353</v>
      </c>
      <c r="F44" s="53">
        <v>43901</v>
      </c>
      <c r="G44" s="89">
        <f t="shared" si="0"/>
        <v>204034</v>
      </c>
      <c r="H44" s="54"/>
    </row>
    <row r="45" spans="1:8" x14ac:dyDescent="0.25">
      <c r="A45" s="88" t="s">
        <v>306</v>
      </c>
      <c r="B45" s="51" t="s">
        <v>321</v>
      </c>
      <c r="C45" s="51" t="s">
        <v>307</v>
      </c>
      <c r="D45" s="51">
        <v>457</v>
      </c>
      <c r="E45" s="52">
        <v>3790</v>
      </c>
      <c r="F45" s="53">
        <v>43872</v>
      </c>
      <c r="G45" s="89">
        <f t="shared" si="0"/>
        <v>1732030</v>
      </c>
      <c r="H45" s="54"/>
    </row>
    <row r="46" spans="1:8" x14ac:dyDescent="0.25">
      <c r="A46" s="88" t="s">
        <v>306</v>
      </c>
      <c r="B46" s="51" t="s">
        <v>322</v>
      </c>
      <c r="C46" s="51" t="s">
        <v>307</v>
      </c>
      <c r="D46" s="51">
        <v>567</v>
      </c>
      <c r="E46" s="52">
        <v>14990</v>
      </c>
      <c r="F46" s="53">
        <v>43694</v>
      </c>
      <c r="G46" s="89">
        <f t="shared" si="0"/>
        <v>8499330</v>
      </c>
      <c r="H46" s="54"/>
    </row>
    <row r="47" spans="1:8" x14ac:dyDescent="0.25">
      <c r="A47" s="88" t="s">
        <v>301</v>
      </c>
      <c r="B47" s="51" t="s">
        <v>322</v>
      </c>
      <c r="C47" s="51" t="s">
        <v>303</v>
      </c>
      <c r="D47" s="51">
        <v>847</v>
      </c>
      <c r="E47" s="51">
        <v>428</v>
      </c>
      <c r="F47" s="53">
        <v>43911</v>
      </c>
      <c r="G47" s="89">
        <f t="shared" si="0"/>
        <v>362516</v>
      </c>
      <c r="H47" s="54"/>
    </row>
    <row r="48" spans="1:8" x14ac:dyDescent="0.25">
      <c r="A48" s="88" t="s">
        <v>306</v>
      </c>
      <c r="B48" s="51" t="s">
        <v>322</v>
      </c>
      <c r="C48" s="51" t="s">
        <v>307</v>
      </c>
      <c r="D48" s="51">
        <v>476</v>
      </c>
      <c r="E48" s="52">
        <v>3190</v>
      </c>
      <c r="F48" s="53">
        <v>43831</v>
      </c>
      <c r="G48" s="89">
        <f t="shared" si="0"/>
        <v>1518440</v>
      </c>
      <c r="H48" s="54"/>
    </row>
    <row r="49" spans="1:8" x14ac:dyDescent="0.25">
      <c r="A49" s="88" t="s">
        <v>308</v>
      </c>
      <c r="B49" s="51" t="s">
        <v>322</v>
      </c>
      <c r="C49" s="51" t="s">
        <v>314</v>
      </c>
      <c r="D49" s="51">
        <v>476</v>
      </c>
      <c r="E49" s="52">
        <v>10710</v>
      </c>
      <c r="F49" s="53">
        <v>43579</v>
      </c>
      <c r="G49" s="89">
        <f t="shared" si="0"/>
        <v>5097960</v>
      </c>
      <c r="H49" s="54"/>
    </row>
    <row r="50" spans="1:8" x14ac:dyDescent="0.25">
      <c r="A50" s="88" t="s">
        <v>308</v>
      </c>
      <c r="B50" s="51" t="s">
        <v>322</v>
      </c>
      <c r="C50" s="51" t="s">
        <v>314</v>
      </c>
      <c r="D50" s="51">
        <v>298</v>
      </c>
      <c r="E50" s="52">
        <v>2950</v>
      </c>
      <c r="F50" s="53">
        <v>43620</v>
      </c>
      <c r="G50" s="89">
        <f t="shared" si="0"/>
        <v>879100</v>
      </c>
      <c r="H50" s="54"/>
    </row>
    <row r="51" spans="1:8" x14ac:dyDescent="0.25">
      <c r="A51" s="88" t="s">
        <v>311</v>
      </c>
      <c r="B51" s="51" t="s">
        <v>322</v>
      </c>
      <c r="C51" s="51" t="s">
        <v>313</v>
      </c>
      <c r="D51" s="51">
        <v>846</v>
      </c>
      <c r="E51" s="52">
        <v>3327</v>
      </c>
      <c r="F51" s="53">
        <v>43591</v>
      </c>
      <c r="G51" s="89">
        <f t="shared" si="0"/>
        <v>2814642</v>
      </c>
      <c r="H51" s="54"/>
    </row>
    <row r="52" spans="1:8" x14ac:dyDescent="0.25">
      <c r="A52" s="88" t="s">
        <v>311</v>
      </c>
      <c r="B52" s="51" t="s">
        <v>323</v>
      </c>
      <c r="C52" s="51" t="s">
        <v>313</v>
      </c>
      <c r="D52" s="51">
        <v>648</v>
      </c>
      <c r="E52" s="52">
        <v>6221</v>
      </c>
      <c r="F52" s="53">
        <v>43887</v>
      </c>
      <c r="G52" s="89">
        <f t="shared" si="0"/>
        <v>4031208</v>
      </c>
      <c r="H52" s="54"/>
    </row>
    <row r="53" spans="1:8" x14ac:dyDescent="0.25">
      <c r="A53" s="88" t="s">
        <v>301</v>
      </c>
      <c r="B53" s="51" t="s">
        <v>323</v>
      </c>
      <c r="C53" s="51" t="s">
        <v>303</v>
      </c>
      <c r="D53" s="51">
        <v>189</v>
      </c>
      <c r="E53" s="52">
        <v>11490</v>
      </c>
      <c r="F53" s="53">
        <v>43882</v>
      </c>
      <c r="G53" s="89">
        <f t="shared" si="0"/>
        <v>2171610</v>
      </c>
      <c r="H53" s="54"/>
    </row>
    <row r="54" spans="1:8" x14ac:dyDescent="0.25">
      <c r="A54" s="88" t="s">
        <v>311</v>
      </c>
      <c r="B54" s="51" t="s">
        <v>323</v>
      </c>
      <c r="C54" s="51" t="s">
        <v>313</v>
      </c>
      <c r="D54" s="51">
        <v>845</v>
      </c>
      <c r="E54" s="52">
        <v>5590</v>
      </c>
      <c r="F54" s="53">
        <v>43919</v>
      </c>
      <c r="G54" s="89">
        <f t="shared" si="0"/>
        <v>4723550</v>
      </c>
      <c r="H54" s="54"/>
    </row>
    <row r="55" spans="1:8" x14ac:dyDescent="0.25">
      <c r="A55" s="93" t="s">
        <v>316</v>
      </c>
      <c r="B55" s="94" t="s">
        <v>323</v>
      </c>
      <c r="C55" s="94" t="s">
        <v>317</v>
      </c>
      <c r="D55" s="94">
        <v>569</v>
      </c>
      <c r="E55" s="95">
        <v>4957</v>
      </c>
      <c r="F55" s="96">
        <v>43896</v>
      </c>
      <c r="G55" s="97">
        <f t="shared" si="0"/>
        <v>2820533</v>
      </c>
      <c r="H55" s="54"/>
    </row>
  </sheetData>
  <mergeCells count="1">
    <mergeCell ref="A1:F1"/>
  </mergeCells>
  <conditionalFormatting pivot="1" sqref="K5:K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{FD16471F-99AD-455E-B73C-17D21E513F50}</x14:id>
        </ext>
      </extLst>
    </cfRule>
  </conditionalFormatting>
  <pageMargins left="0.7" right="0.7" top="0.75" bottom="0.75" header="0.3" footer="0.3"/>
  <pageSetup paperSize="9" orientation="portrait" r:id="rId2"/>
  <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FD16471F-99AD-455E-B73C-17D21E513F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K5:K10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D39C-537E-4BE6-84E6-EC97CC9000DB}">
  <sheetPr>
    <tabColor rgb="FFFFFF00"/>
  </sheetPr>
  <dimension ref="A1:BK303"/>
  <sheetViews>
    <sheetView showGridLines="0" workbookViewId="0">
      <selection activeCell="H48" sqref="H48"/>
    </sheetView>
  </sheetViews>
  <sheetFormatPr defaultColWidth="8.85546875" defaultRowHeight="12.75" x14ac:dyDescent="0.2"/>
  <cols>
    <col min="1" max="1" width="11.28515625" style="13" bestFit="1" customWidth="1"/>
    <col min="2" max="2" width="25.28515625" style="13" bestFit="1" customWidth="1"/>
    <col min="3" max="3" width="15.5703125" style="13" customWidth="1"/>
    <col min="4" max="4" width="14.5703125" style="13" customWidth="1"/>
    <col min="5" max="5" width="22.5703125" style="13" bestFit="1" customWidth="1"/>
    <col min="6" max="6" width="8.85546875" style="13"/>
    <col min="7" max="7" width="28.85546875" style="13" bestFit="1" customWidth="1"/>
    <col min="8" max="8" width="21" style="13" bestFit="1" customWidth="1"/>
    <col min="9" max="9" width="6.28515625" style="13" bestFit="1" customWidth="1"/>
    <col min="10" max="10" width="5.28515625" style="13" bestFit="1" customWidth="1"/>
    <col min="11" max="11" width="6.28515625" style="13" bestFit="1" customWidth="1"/>
    <col min="12" max="12" width="5.28515625" style="13" bestFit="1" customWidth="1"/>
    <col min="13" max="13" width="11.85546875" style="13" bestFit="1" customWidth="1"/>
    <col min="14" max="14" width="28.85546875" style="13" bestFit="1" customWidth="1"/>
    <col min="15" max="15" width="16.28515625" style="13" bestFit="1" customWidth="1"/>
    <col min="16" max="16" width="7.28515625" style="13" bestFit="1" customWidth="1"/>
    <col min="17" max="17" width="6.28515625" style="13" bestFit="1" customWidth="1"/>
    <col min="18" max="18" width="7.28515625" style="13" bestFit="1" customWidth="1"/>
    <col min="19" max="19" width="6.28515625" style="13" bestFit="1" customWidth="1"/>
    <col min="20" max="20" width="28.7109375" style="13" bestFit="1" customWidth="1"/>
    <col min="21" max="21" width="11.28515625" style="13" bestFit="1" customWidth="1"/>
    <col min="22" max="24" width="5" style="13" bestFit="1" customWidth="1"/>
    <col min="25" max="25" width="14.140625" style="13" bestFit="1" customWidth="1"/>
    <col min="26" max="26" width="8.85546875" style="13" bestFit="1" customWidth="1"/>
    <col min="27" max="29" width="5" style="13" bestFit="1" customWidth="1"/>
    <col min="30" max="30" width="11.5703125" style="13" bestFit="1" customWidth="1"/>
    <col min="31" max="31" width="10.7109375" style="13" bestFit="1" customWidth="1"/>
    <col min="32" max="34" width="5" style="13" bestFit="1" customWidth="1"/>
    <col min="35" max="35" width="13.5703125" style="13" bestFit="1" customWidth="1"/>
    <col min="36" max="36" width="9.42578125" style="13" bestFit="1" customWidth="1"/>
    <col min="37" max="39" width="5" style="13" bestFit="1" customWidth="1"/>
    <col min="40" max="40" width="12.140625" style="13" bestFit="1" customWidth="1"/>
    <col min="41" max="41" width="14.7109375" style="13" bestFit="1" customWidth="1"/>
    <col min="42" max="43" width="5" style="13" bestFit="1" customWidth="1"/>
    <col min="44" max="44" width="17.7109375" style="13" bestFit="1" customWidth="1"/>
    <col min="45" max="45" width="11.85546875" style="13" bestFit="1" customWidth="1"/>
    <col min="46" max="46" width="7.85546875" style="13" bestFit="1" customWidth="1"/>
    <col min="47" max="47" width="4.85546875" style="13" bestFit="1" customWidth="1"/>
    <col min="48" max="48" width="4" style="13" bestFit="1" customWidth="1"/>
    <col min="49" max="49" width="10.5703125" style="13" bestFit="1" customWidth="1"/>
    <col min="50" max="50" width="9.5703125" style="13" bestFit="1" customWidth="1"/>
    <col min="51" max="51" width="7.85546875" style="13" bestFit="1" customWidth="1"/>
    <col min="52" max="52" width="4.5703125" style="13" bestFit="1" customWidth="1"/>
    <col min="53" max="53" width="10.5703125" style="13" bestFit="1" customWidth="1"/>
    <col min="54" max="54" width="7.85546875" style="13" bestFit="1" customWidth="1"/>
    <col min="55" max="55" width="4" style="13" bestFit="1" customWidth="1"/>
    <col min="56" max="56" width="10.5703125" style="13" bestFit="1" customWidth="1"/>
    <col min="57" max="57" width="7.85546875" style="13" bestFit="1" customWidth="1"/>
    <col min="58" max="58" width="10.5703125" style="13" bestFit="1" customWidth="1"/>
    <col min="59" max="59" width="7.85546875" style="13" bestFit="1" customWidth="1"/>
    <col min="60" max="60" width="4.5703125" style="13" bestFit="1" customWidth="1"/>
    <col min="61" max="61" width="10.5703125" style="13" bestFit="1" customWidth="1"/>
    <col min="62" max="62" width="9.5703125" style="13" bestFit="1" customWidth="1"/>
    <col min="63" max="63" width="11.85546875" style="13" bestFit="1" customWidth="1"/>
    <col min="64" max="16384" width="8.85546875" style="13"/>
  </cols>
  <sheetData>
    <row r="1" spans="1:63" ht="15" thickBot="1" x14ac:dyDescent="0.25">
      <c r="A1" s="102" t="s">
        <v>14</v>
      </c>
      <c r="B1" s="103" t="s">
        <v>280</v>
      </c>
      <c r="C1" s="103" t="s">
        <v>279</v>
      </c>
      <c r="D1" s="103" t="s">
        <v>324</v>
      </c>
      <c r="E1" s="104" t="s">
        <v>325</v>
      </c>
    </row>
    <row r="2" spans="1:63" ht="15" thickTop="1" x14ac:dyDescent="0.2">
      <c r="A2" s="99">
        <v>43859</v>
      </c>
      <c r="B2" s="18" t="s">
        <v>326</v>
      </c>
      <c r="C2" s="19">
        <v>1</v>
      </c>
      <c r="D2" s="18">
        <v>3300</v>
      </c>
      <c r="E2" s="19" t="s">
        <v>327</v>
      </c>
    </row>
    <row r="3" spans="1:63" ht="14.25" x14ac:dyDescent="0.2">
      <c r="A3" s="100">
        <v>44324</v>
      </c>
      <c r="B3" s="16" t="s">
        <v>328</v>
      </c>
      <c r="C3" s="17">
        <v>1</v>
      </c>
      <c r="D3" s="16">
        <v>300</v>
      </c>
      <c r="E3" s="17" t="s">
        <v>327</v>
      </c>
    </row>
    <row r="4" spans="1:63" ht="14.25" x14ac:dyDescent="0.2">
      <c r="A4" s="101">
        <v>43859</v>
      </c>
      <c r="B4" s="14" t="s">
        <v>326</v>
      </c>
      <c r="C4" s="15">
        <v>1</v>
      </c>
      <c r="D4" s="14">
        <v>3300</v>
      </c>
      <c r="E4" s="15" t="s">
        <v>329</v>
      </c>
    </row>
    <row r="5" spans="1:63" ht="14.25" x14ac:dyDescent="0.2">
      <c r="A5" s="100">
        <v>44324</v>
      </c>
      <c r="B5" s="16" t="s">
        <v>328</v>
      </c>
      <c r="C5" s="17">
        <v>1</v>
      </c>
      <c r="D5" s="16">
        <v>300</v>
      </c>
      <c r="E5" s="17" t="s">
        <v>329</v>
      </c>
    </row>
    <row r="6" spans="1:63" ht="14.25" x14ac:dyDescent="0.2">
      <c r="A6" s="101">
        <v>43578</v>
      </c>
      <c r="B6" s="14" t="s">
        <v>330</v>
      </c>
      <c r="C6" s="15">
        <v>1</v>
      </c>
      <c r="D6" s="14">
        <v>6500</v>
      </c>
      <c r="E6" s="15" t="s">
        <v>331</v>
      </c>
    </row>
    <row r="7" spans="1:63" ht="14.25" x14ac:dyDescent="0.2">
      <c r="A7" s="100">
        <v>44019</v>
      </c>
      <c r="B7" s="16" t="s">
        <v>330</v>
      </c>
      <c r="C7" s="17">
        <v>1</v>
      </c>
      <c r="D7" s="16">
        <v>1250</v>
      </c>
      <c r="E7" s="17" t="s">
        <v>331</v>
      </c>
    </row>
    <row r="8" spans="1:63" ht="14.25" x14ac:dyDescent="0.2">
      <c r="A8" s="101">
        <v>43578</v>
      </c>
      <c r="B8" s="14" t="s">
        <v>330</v>
      </c>
      <c r="C8" s="15">
        <v>1</v>
      </c>
      <c r="D8" s="14">
        <v>6500</v>
      </c>
      <c r="E8" s="15" t="s">
        <v>332</v>
      </c>
    </row>
    <row r="9" spans="1:63" ht="14.25" x14ac:dyDescent="0.2">
      <c r="A9" s="100">
        <v>44019</v>
      </c>
      <c r="B9" s="16" t="s">
        <v>330</v>
      </c>
      <c r="C9" s="17">
        <v>1</v>
      </c>
      <c r="D9" s="16">
        <v>1250</v>
      </c>
      <c r="E9" s="17" t="s">
        <v>332</v>
      </c>
    </row>
    <row r="10" spans="1:63" ht="14.25" x14ac:dyDescent="0.2">
      <c r="A10" s="101">
        <v>44206</v>
      </c>
      <c r="B10" s="14" t="s">
        <v>333</v>
      </c>
      <c r="C10" s="15">
        <v>1</v>
      </c>
      <c r="D10" s="14">
        <v>150</v>
      </c>
      <c r="E10" s="15" t="s">
        <v>334</v>
      </c>
    </row>
    <row r="11" spans="1:63" ht="14.25" x14ac:dyDescent="0.2">
      <c r="A11" s="100">
        <v>44326</v>
      </c>
      <c r="B11" s="16" t="s">
        <v>326</v>
      </c>
      <c r="C11" s="17">
        <v>1</v>
      </c>
      <c r="D11" s="16">
        <v>7250</v>
      </c>
      <c r="E11" s="17" t="s">
        <v>334</v>
      </c>
    </row>
    <row r="12" spans="1:63" ht="14.25" x14ac:dyDescent="0.2">
      <c r="A12" s="101">
        <v>44206</v>
      </c>
      <c r="B12" s="14" t="s">
        <v>333</v>
      </c>
      <c r="C12" s="15">
        <v>1</v>
      </c>
      <c r="D12" s="14">
        <v>150</v>
      </c>
      <c r="E12" s="15" t="s">
        <v>335</v>
      </c>
    </row>
    <row r="13" spans="1:63" ht="14.25" x14ac:dyDescent="0.2">
      <c r="A13" s="100">
        <v>44326</v>
      </c>
      <c r="B13" s="16" t="s">
        <v>326</v>
      </c>
      <c r="C13" s="17">
        <v>1</v>
      </c>
      <c r="D13" s="16">
        <v>7250</v>
      </c>
      <c r="E13" s="17" t="s">
        <v>335</v>
      </c>
    </row>
    <row r="14" spans="1:63" ht="14.25" x14ac:dyDescent="0.2">
      <c r="A14" s="101">
        <v>44562</v>
      </c>
      <c r="B14" s="14" t="s">
        <v>336</v>
      </c>
      <c r="C14" s="15">
        <v>1</v>
      </c>
      <c r="D14" s="14">
        <v>7250</v>
      </c>
      <c r="E14" s="15" t="s">
        <v>337</v>
      </c>
    </row>
    <row r="15" spans="1:63" ht="15" x14ac:dyDescent="0.25">
      <c r="A15" s="100">
        <v>44562</v>
      </c>
      <c r="B15" s="16" t="s">
        <v>336</v>
      </c>
      <c r="C15" s="17">
        <v>1</v>
      </c>
      <c r="D15" s="16">
        <v>7250</v>
      </c>
      <c r="E15" s="17" t="s">
        <v>338</v>
      </c>
      <c r="G15" s="72" t="s">
        <v>375</v>
      </c>
      <c r="H15" s="72" t="s">
        <v>274</v>
      </c>
      <c r="I15"/>
      <c r="J15"/>
      <c r="K15"/>
      <c r="L15"/>
      <c r="M15"/>
      <c r="N15" s="72" t="s">
        <v>375</v>
      </c>
      <c r="O15" s="72" t="s">
        <v>274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1:63" ht="15" x14ac:dyDescent="0.25">
      <c r="A16" s="101">
        <v>44299</v>
      </c>
      <c r="B16" s="14" t="s">
        <v>336</v>
      </c>
      <c r="C16" s="15">
        <v>1</v>
      </c>
      <c r="D16" s="14">
        <v>7250</v>
      </c>
      <c r="E16" s="15" t="s">
        <v>339</v>
      </c>
      <c r="G16" s="72" t="s">
        <v>275</v>
      </c>
      <c r="H16" s="54" t="s">
        <v>369</v>
      </c>
      <c r="I16" s="54" t="s">
        <v>370</v>
      </c>
      <c r="J16" s="54" t="s">
        <v>371</v>
      </c>
      <c r="K16" s="54" t="s">
        <v>372</v>
      </c>
      <c r="L16" s="54" t="s">
        <v>373</v>
      </c>
      <c r="M16"/>
      <c r="N16" s="72" t="s">
        <v>275</v>
      </c>
      <c r="O16" s="54" t="s">
        <v>369</v>
      </c>
      <c r="P16" s="54" t="s">
        <v>370</v>
      </c>
      <c r="Q16" s="54" t="s">
        <v>371</v>
      </c>
      <c r="R16" s="54" t="s">
        <v>372</v>
      </c>
      <c r="S16" s="54" t="s">
        <v>373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1:63" ht="15" x14ac:dyDescent="0.25">
      <c r="A17" s="100">
        <v>45227</v>
      </c>
      <c r="B17" s="16" t="s">
        <v>340</v>
      </c>
      <c r="C17" s="17">
        <v>1</v>
      </c>
      <c r="D17" s="16">
        <v>45000</v>
      </c>
      <c r="E17" s="17" t="s">
        <v>339</v>
      </c>
      <c r="G17" s="73" t="s">
        <v>340</v>
      </c>
      <c r="H17" s="129">
        <v>0</v>
      </c>
      <c r="I17" s="129">
        <v>0</v>
      </c>
      <c r="J17" s="129">
        <v>0</v>
      </c>
      <c r="K17" s="129">
        <v>0</v>
      </c>
      <c r="L17" s="129">
        <v>8.5</v>
      </c>
      <c r="M17"/>
      <c r="N17" s="73" t="s">
        <v>340</v>
      </c>
      <c r="O17" s="128">
        <v>0</v>
      </c>
      <c r="P17" s="128">
        <v>0</v>
      </c>
      <c r="Q17" s="128">
        <v>0</v>
      </c>
      <c r="R17" s="128">
        <v>0</v>
      </c>
      <c r="S17" s="128">
        <v>8.5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1:63" ht="15" x14ac:dyDescent="0.25">
      <c r="A18" s="101">
        <v>44299</v>
      </c>
      <c r="B18" s="14" t="s">
        <v>336</v>
      </c>
      <c r="C18" s="15">
        <v>1</v>
      </c>
      <c r="D18" s="14">
        <v>7250</v>
      </c>
      <c r="E18" s="15" t="s">
        <v>341</v>
      </c>
      <c r="G18" s="73" t="s">
        <v>328</v>
      </c>
      <c r="H18" s="129">
        <v>3</v>
      </c>
      <c r="I18" s="129">
        <v>4</v>
      </c>
      <c r="J18" s="129">
        <v>2.8571428571428572</v>
      </c>
      <c r="K18" s="129">
        <v>2.3333333333333335</v>
      </c>
      <c r="L18" s="129">
        <v>4</v>
      </c>
      <c r="M18"/>
      <c r="N18" s="73" t="s">
        <v>328</v>
      </c>
      <c r="O18" s="128">
        <v>3</v>
      </c>
      <c r="P18" s="128">
        <v>4</v>
      </c>
      <c r="Q18" s="128">
        <v>2.8571428571428572</v>
      </c>
      <c r="R18" s="128">
        <v>2.3333333333333335</v>
      </c>
      <c r="S18" s="128">
        <v>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1:63" ht="15" x14ac:dyDescent="0.25">
      <c r="A19" s="100">
        <v>45227</v>
      </c>
      <c r="B19" s="16" t="s">
        <v>340</v>
      </c>
      <c r="C19" s="17">
        <v>1</v>
      </c>
      <c r="D19" s="16">
        <v>45000</v>
      </c>
      <c r="E19" s="17" t="s">
        <v>341</v>
      </c>
      <c r="G19" s="73" t="s">
        <v>336</v>
      </c>
      <c r="H19" s="129">
        <v>2</v>
      </c>
      <c r="I19" s="129">
        <v>3</v>
      </c>
      <c r="J19" s="129">
        <v>2</v>
      </c>
      <c r="K19" s="129">
        <v>2</v>
      </c>
      <c r="L19" s="129">
        <v>0</v>
      </c>
      <c r="M19"/>
      <c r="N19" s="73" t="s">
        <v>336</v>
      </c>
      <c r="O19" s="128">
        <v>2</v>
      </c>
      <c r="P19" s="128">
        <v>3</v>
      </c>
      <c r="Q19" s="128">
        <v>2</v>
      </c>
      <c r="R19" s="128">
        <v>2</v>
      </c>
      <c r="S19" s="128">
        <v>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1:63" ht="15" x14ac:dyDescent="0.25">
      <c r="A20" s="101">
        <v>44272</v>
      </c>
      <c r="B20" s="14" t="s">
        <v>47</v>
      </c>
      <c r="C20" s="15">
        <v>1</v>
      </c>
      <c r="D20" s="14">
        <v>9800</v>
      </c>
      <c r="E20" s="15" t="s">
        <v>342</v>
      </c>
      <c r="G20" s="73" t="s">
        <v>47</v>
      </c>
      <c r="H20" s="129">
        <v>3</v>
      </c>
      <c r="I20" s="129">
        <v>10</v>
      </c>
      <c r="J20" s="129">
        <v>5.2</v>
      </c>
      <c r="K20" s="129">
        <v>10</v>
      </c>
      <c r="L20" s="129">
        <v>0</v>
      </c>
      <c r="M20"/>
      <c r="N20" s="73" t="s">
        <v>47</v>
      </c>
      <c r="O20" s="128">
        <v>3</v>
      </c>
      <c r="P20" s="128">
        <v>10</v>
      </c>
      <c r="Q20" s="128">
        <v>5.2</v>
      </c>
      <c r="R20" s="128">
        <v>10</v>
      </c>
      <c r="S20" s="128">
        <v>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1:63" ht="15" x14ac:dyDescent="0.25">
      <c r="A21" s="100">
        <v>44272</v>
      </c>
      <c r="B21" s="16" t="s">
        <v>47</v>
      </c>
      <c r="C21" s="17">
        <v>1</v>
      </c>
      <c r="D21" s="16">
        <v>9800</v>
      </c>
      <c r="E21" s="17" t="s">
        <v>343</v>
      </c>
      <c r="G21" s="73" t="s">
        <v>333</v>
      </c>
      <c r="H21" s="129">
        <v>4.4000000000000004</v>
      </c>
      <c r="I21" s="129">
        <v>5.5</v>
      </c>
      <c r="J21" s="129">
        <v>4.8</v>
      </c>
      <c r="K21" s="129">
        <v>5</v>
      </c>
      <c r="L21" s="129">
        <v>0</v>
      </c>
      <c r="M21"/>
      <c r="N21" s="73" t="s">
        <v>333</v>
      </c>
      <c r="O21" s="128">
        <v>4.4000000000000004</v>
      </c>
      <c r="P21" s="128">
        <v>5.5</v>
      </c>
      <c r="Q21" s="128">
        <v>4.8</v>
      </c>
      <c r="R21" s="128">
        <v>5</v>
      </c>
      <c r="S21" s="128">
        <v>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1:63" ht="15" x14ac:dyDescent="0.25">
      <c r="A22" s="101">
        <v>43859</v>
      </c>
      <c r="B22" s="14" t="s">
        <v>326</v>
      </c>
      <c r="C22" s="15">
        <v>1</v>
      </c>
      <c r="D22" s="14">
        <v>3300</v>
      </c>
      <c r="E22" s="15" t="s">
        <v>344</v>
      </c>
      <c r="G22" s="73" t="s">
        <v>330</v>
      </c>
      <c r="H22" s="129">
        <v>4.5</v>
      </c>
      <c r="I22" s="129">
        <v>2.5</v>
      </c>
      <c r="J22" s="129">
        <v>3.2</v>
      </c>
      <c r="K22" s="129">
        <v>8</v>
      </c>
      <c r="L22" s="129">
        <v>0</v>
      </c>
      <c r="M22"/>
      <c r="N22" s="73" t="s">
        <v>330</v>
      </c>
      <c r="O22" s="128">
        <v>4.5</v>
      </c>
      <c r="P22" s="128">
        <v>2.5</v>
      </c>
      <c r="Q22" s="128">
        <v>3.2</v>
      </c>
      <c r="R22" s="128">
        <v>8</v>
      </c>
      <c r="S22" s="128">
        <v>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1:63" ht="15" x14ac:dyDescent="0.25">
      <c r="A23" s="100">
        <v>44324</v>
      </c>
      <c r="B23" s="16" t="s">
        <v>328</v>
      </c>
      <c r="C23" s="17">
        <v>1</v>
      </c>
      <c r="D23" s="16">
        <v>300</v>
      </c>
      <c r="E23" s="17" t="s">
        <v>344</v>
      </c>
      <c r="G23" s="73" t="s">
        <v>326</v>
      </c>
      <c r="H23" s="129">
        <v>3</v>
      </c>
      <c r="I23" s="129">
        <v>3</v>
      </c>
      <c r="J23" s="129">
        <v>2.25</v>
      </c>
      <c r="K23" s="129">
        <v>2</v>
      </c>
      <c r="L23" s="129">
        <v>0</v>
      </c>
      <c r="M23"/>
      <c r="N23" s="73" t="s">
        <v>326</v>
      </c>
      <c r="O23" s="128">
        <v>3</v>
      </c>
      <c r="P23" s="128">
        <v>3</v>
      </c>
      <c r="Q23" s="128">
        <v>2.25</v>
      </c>
      <c r="R23" s="128">
        <v>2</v>
      </c>
      <c r="S23" s="128">
        <v>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1:63" ht="15" x14ac:dyDescent="0.25">
      <c r="A24" s="101">
        <v>43859</v>
      </c>
      <c r="B24" s="14" t="s">
        <v>326</v>
      </c>
      <c r="C24" s="15">
        <v>1</v>
      </c>
      <c r="D24" s="14">
        <v>3300</v>
      </c>
      <c r="E24" s="15" t="s">
        <v>345</v>
      </c>
      <c r="G24" s="73" t="s">
        <v>356</v>
      </c>
      <c r="H24" s="129">
        <v>3.6666666666666665</v>
      </c>
      <c r="I24" s="129">
        <v>5</v>
      </c>
      <c r="J24" s="129">
        <v>7.5</v>
      </c>
      <c r="K24" s="129">
        <v>0</v>
      </c>
      <c r="L24" s="129">
        <v>0</v>
      </c>
      <c r="M24"/>
      <c r="N24" s="73" t="s">
        <v>356</v>
      </c>
      <c r="O24" s="128">
        <v>3.6666666666666665</v>
      </c>
      <c r="P24" s="128">
        <v>5</v>
      </c>
      <c r="Q24" s="128">
        <v>7.5</v>
      </c>
      <c r="R24" s="128">
        <v>0</v>
      </c>
      <c r="S24" s="128">
        <v>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5" x14ac:dyDescent="0.25">
      <c r="A25" s="100">
        <v>44324</v>
      </c>
      <c r="B25" s="16" t="s">
        <v>328</v>
      </c>
      <c r="C25" s="17">
        <v>1</v>
      </c>
      <c r="D25" s="16">
        <v>300</v>
      </c>
      <c r="E25" s="17" t="s">
        <v>345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5" x14ac:dyDescent="0.25">
      <c r="A26" s="101">
        <v>43578</v>
      </c>
      <c r="B26" s="14" t="s">
        <v>330</v>
      </c>
      <c r="C26" s="15">
        <v>1</v>
      </c>
      <c r="D26" s="14">
        <v>6500</v>
      </c>
      <c r="E26" s="15" t="s">
        <v>346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5" x14ac:dyDescent="0.25">
      <c r="A27" s="100">
        <v>44019</v>
      </c>
      <c r="B27" s="16" t="s">
        <v>330</v>
      </c>
      <c r="C27" s="17">
        <v>1</v>
      </c>
      <c r="D27" s="16">
        <v>1250</v>
      </c>
      <c r="E27" s="17" t="s">
        <v>346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5" x14ac:dyDescent="0.25">
      <c r="A28" s="101">
        <v>43578</v>
      </c>
      <c r="B28" s="14" t="s">
        <v>330</v>
      </c>
      <c r="C28" s="15">
        <v>1</v>
      </c>
      <c r="D28" s="14">
        <v>6500</v>
      </c>
      <c r="E28" s="15" t="s">
        <v>347</v>
      </c>
      <c r="G28" s="72" t="s">
        <v>275</v>
      </c>
      <c r="H28" t="s">
        <v>380</v>
      </c>
      <c r="I28"/>
    </row>
    <row r="29" spans="1:63" ht="15" x14ac:dyDescent="0.25">
      <c r="A29" s="100">
        <v>44019</v>
      </c>
      <c r="B29" s="16" t="s">
        <v>330</v>
      </c>
      <c r="C29" s="17">
        <v>1</v>
      </c>
      <c r="D29" s="16">
        <v>1250</v>
      </c>
      <c r="E29" s="17" t="s">
        <v>347</v>
      </c>
      <c r="G29" s="73" t="s">
        <v>355</v>
      </c>
      <c r="H29" s="74">
        <v>992050</v>
      </c>
      <c r="I29"/>
    </row>
    <row r="30" spans="1:63" ht="15" x14ac:dyDescent="0.25">
      <c r="A30" s="101">
        <v>44206</v>
      </c>
      <c r="B30" s="14" t="s">
        <v>333</v>
      </c>
      <c r="C30" s="15">
        <v>1</v>
      </c>
      <c r="D30" s="14">
        <v>150</v>
      </c>
      <c r="E30" s="15" t="s">
        <v>348</v>
      </c>
      <c r="G30" s="73" t="s">
        <v>354</v>
      </c>
      <c r="H30" s="74">
        <v>992050</v>
      </c>
      <c r="I30"/>
    </row>
    <row r="31" spans="1:63" ht="15" x14ac:dyDescent="0.25">
      <c r="A31" s="100">
        <v>44326</v>
      </c>
      <c r="B31" s="16" t="s">
        <v>326</v>
      </c>
      <c r="C31" s="17">
        <v>1</v>
      </c>
      <c r="D31" s="16">
        <v>7250</v>
      </c>
      <c r="E31" s="17" t="s">
        <v>348</v>
      </c>
      <c r="G31" s="73" t="s">
        <v>342</v>
      </c>
      <c r="H31" s="74">
        <v>992050</v>
      </c>
      <c r="I31"/>
    </row>
    <row r="32" spans="1:63" ht="15" x14ac:dyDescent="0.25">
      <c r="A32" s="101">
        <v>44206</v>
      </c>
      <c r="B32" s="14" t="s">
        <v>333</v>
      </c>
      <c r="C32" s="15">
        <v>1</v>
      </c>
      <c r="D32" s="14">
        <v>150</v>
      </c>
      <c r="E32" s="15" t="s">
        <v>349</v>
      </c>
      <c r="G32" s="73" t="s">
        <v>343</v>
      </c>
      <c r="H32" s="74">
        <v>992050</v>
      </c>
      <c r="I32"/>
    </row>
    <row r="33" spans="1:9" ht="15" x14ac:dyDescent="0.25">
      <c r="A33" s="100">
        <v>44326</v>
      </c>
      <c r="B33" s="16" t="s">
        <v>326</v>
      </c>
      <c r="C33" s="17">
        <v>1</v>
      </c>
      <c r="D33" s="16">
        <v>7250</v>
      </c>
      <c r="E33" s="17" t="s">
        <v>349</v>
      </c>
      <c r="G33" s="73" t="s">
        <v>334</v>
      </c>
      <c r="H33" s="74">
        <v>879950</v>
      </c>
      <c r="I33"/>
    </row>
    <row r="34" spans="1:9" ht="15" x14ac:dyDescent="0.25">
      <c r="A34" s="101">
        <v>44562</v>
      </c>
      <c r="B34" s="14" t="s">
        <v>336</v>
      </c>
      <c r="C34" s="15">
        <v>1</v>
      </c>
      <c r="D34" s="14">
        <v>7250</v>
      </c>
      <c r="E34" s="15" t="s">
        <v>350</v>
      </c>
      <c r="G34" s="73" t="s">
        <v>348</v>
      </c>
      <c r="H34" s="74">
        <v>879950</v>
      </c>
      <c r="I34"/>
    </row>
    <row r="35" spans="1:9" ht="15" x14ac:dyDescent="0.25">
      <c r="A35" s="100">
        <v>44562</v>
      </c>
      <c r="B35" s="16" t="s">
        <v>336</v>
      </c>
      <c r="C35" s="17">
        <v>1</v>
      </c>
      <c r="D35" s="16">
        <v>7250</v>
      </c>
      <c r="E35" s="17" t="s">
        <v>351</v>
      </c>
      <c r="G35" s="73" t="s">
        <v>349</v>
      </c>
      <c r="H35" s="74">
        <v>879950</v>
      </c>
      <c r="I35"/>
    </row>
    <row r="36" spans="1:9" ht="15" x14ac:dyDescent="0.25">
      <c r="A36" s="101">
        <v>44299</v>
      </c>
      <c r="B36" s="14" t="s">
        <v>336</v>
      </c>
      <c r="C36" s="15">
        <v>1</v>
      </c>
      <c r="D36" s="14">
        <v>7250</v>
      </c>
      <c r="E36" s="15" t="s">
        <v>352</v>
      </c>
      <c r="G36" s="73" t="s">
        <v>335</v>
      </c>
      <c r="H36" s="74">
        <v>879950</v>
      </c>
      <c r="I36"/>
    </row>
    <row r="37" spans="1:9" ht="15" x14ac:dyDescent="0.25">
      <c r="A37" s="100">
        <v>45227</v>
      </c>
      <c r="B37" s="16" t="s">
        <v>340</v>
      </c>
      <c r="C37" s="17">
        <v>1</v>
      </c>
      <c r="D37" s="16">
        <v>45000</v>
      </c>
      <c r="E37" s="17" t="s">
        <v>352</v>
      </c>
      <c r="G37" s="73" t="s">
        <v>351</v>
      </c>
      <c r="H37" s="74">
        <v>393500</v>
      </c>
      <c r="I37"/>
    </row>
    <row r="38" spans="1:9" ht="15" x14ac:dyDescent="0.25">
      <c r="A38" s="101">
        <v>44299</v>
      </c>
      <c r="B38" s="14" t="s">
        <v>336</v>
      </c>
      <c r="C38" s="15">
        <v>1</v>
      </c>
      <c r="D38" s="14">
        <v>7250</v>
      </c>
      <c r="E38" s="15" t="s">
        <v>353</v>
      </c>
      <c r="G38" s="73" t="s">
        <v>350</v>
      </c>
      <c r="H38" s="74">
        <v>393500</v>
      </c>
      <c r="I38"/>
    </row>
    <row r="39" spans="1:9" ht="15" x14ac:dyDescent="0.25">
      <c r="A39" s="100">
        <v>45227</v>
      </c>
      <c r="B39" s="16" t="s">
        <v>340</v>
      </c>
      <c r="C39" s="17">
        <v>1</v>
      </c>
      <c r="D39" s="16">
        <v>45000</v>
      </c>
      <c r="E39" s="17" t="s">
        <v>353</v>
      </c>
      <c r="G39" s="73" t="s">
        <v>337</v>
      </c>
      <c r="H39" s="74">
        <v>393500</v>
      </c>
      <c r="I39"/>
    </row>
    <row r="40" spans="1:9" ht="15" x14ac:dyDescent="0.25">
      <c r="A40" s="101">
        <v>44272</v>
      </c>
      <c r="B40" s="14" t="s">
        <v>47</v>
      </c>
      <c r="C40" s="15">
        <v>1</v>
      </c>
      <c r="D40" s="14">
        <v>9800</v>
      </c>
      <c r="E40" s="15" t="s">
        <v>354</v>
      </c>
      <c r="G40" s="73" t="s">
        <v>338</v>
      </c>
      <c r="H40" s="74">
        <v>393500</v>
      </c>
      <c r="I40"/>
    </row>
    <row r="41" spans="1:9" ht="15" x14ac:dyDescent="0.25">
      <c r="A41" s="100">
        <v>44272</v>
      </c>
      <c r="B41" s="16" t="s">
        <v>47</v>
      </c>
      <c r="C41" s="17">
        <v>1</v>
      </c>
      <c r="D41" s="16">
        <v>9800</v>
      </c>
      <c r="E41" s="17" t="s">
        <v>355</v>
      </c>
      <c r="G41" s="73" t="s">
        <v>331</v>
      </c>
      <c r="H41" s="74">
        <v>375100</v>
      </c>
      <c r="I41"/>
    </row>
    <row r="42" spans="1:9" ht="15" x14ac:dyDescent="0.25">
      <c r="A42" s="101">
        <v>43578</v>
      </c>
      <c r="B42" s="14" t="s">
        <v>328</v>
      </c>
      <c r="C42" s="15">
        <v>2</v>
      </c>
      <c r="D42" s="14">
        <v>600</v>
      </c>
      <c r="E42" s="15" t="s">
        <v>327</v>
      </c>
      <c r="G42" s="73" t="s">
        <v>346</v>
      </c>
      <c r="H42" s="74">
        <v>375100</v>
      </c>
      <c r="I42"/>
    </row>
    <row r="43" spans="1:9" ht="15" x14ac:dyDescent="0.25">
      <c r="A43" s="100">
        <v>44206</v>
      </c>
      <c r="B43" s="16" t="s">
        <v>328</v>
      </c>
      <c r="C43" s="17">
        <v>2</v>
      </c>
      <c r="D43" s="16">
        <v>600</v>
      </c>
      <c r="E43" s="17" t="s">
        <v>327</v>
      </c>
      <c r="G43" s="73" t="s">
        <v>332</v>
      </c>
      <c r="H43" s="74">
        <v>374200</v>
      </c>
      <c r="I43"/>
    </row>
    <row r="44" spans="1:9" ht="15" x14ac:dyDescent="0.25">
      <c r="A44" s="101">
        <v>44324</v>
      </c>
      <c r="B44" s="14" t="s">
        <v>333</v>
      </c>
      <c r="C44" s="15">
        <v>2</v>
      </c>
      <c r="D44" s="14">
        <v>300</v>
      </c>
      <c r="E44" s="15" t="s">
        <v>327</v>
      </c>
      <c r="G44" s="73" t="s">
        <v>347</v>
      </c>
      <c r="H44" s="74">
        <v>374200</v>
      </c>
      <c r="I44"/>
    </row>
    <row r="45" spans="1:9" ht="15" x14ac:dyDescent="0.25">
      <c r="A45" s="100">
        <v>43578</v>
      </c>
      <c r="B45" s="16" t="s">
        <v>328</v>
      </c>
      <c r="C45" s="17">
        <v>2</v>
      </c>
      <c r="D45" s="16">
        <v>600</v>
      </c>
      <c r="E45" s="17" t="s">
        <v>329</v>
      </c>
      <c r="G45" s="73" t="s">
        <v>329</v>
      </c>
      <c r="H45" s="74">
        <v>273050</v>
      </c>
      <c r="I45"/>
    </row>
    <row r="46" spans="1:9" ht="15" x14ac:dyDescent="0.25">
      <c r="A46" s="101">
        <v>44206</v>
      </c>
      <c r="B46" s="14" t="s">
        <v>328</v>
      </c>
      <c r="C46" s="15">
        <v>2</v>
      </c>
      <c r="D46" s="14">
        <v>600</v>
      </c>
      <c r="E46" s="15" t="s">
        <v>329</v>
      </c>
      <c r="G46" s="73" t="s">
        <v>344</v>
      </c>
      <c r="H46" s="74">
        <v>273050</v>
      </c>
    </row>
    <row r="47" spans="1:9" ht="15" x14ac:dyDescent="0.25">
      <c r="A47" s="100">
        <v>44324</v>
      </c>
      <c r="B47" s="16" t="s">
        <v>333</v>
      </c>
      <c r="C47" s="17">
        <v>2</v>
      </c>
      <c r="D47" s="16">
        <v>300</v>
      </c>
      <c r="E47" s="17" t="s">
        <v>329</v>
      </c>
      <c r="G47" s="73" t="s">
        <v>345</v>
      </c>
      <c r="H47" s="74">
        <v>273050</v>
      </c>
    </row>
    <row r="48" spans="1:9" ht="15" x14ac:dyDescent="0.25">
      <c r="A48" s="101">
        <v>43577</v>
      </c>
      <c r="B48" s="14" t="s">
        <v>326</v>
      </c>
      <c r="C48" s="15">
        <v>2</v>
      </c>
      <c r="D48" s="14">
        <v>6600</v>
      </c>
      <c r="E48" s="15" t="s">
        <v>331</v>
      </c>
      <c r="G48" s="73" t="s">
        <v>327</v>
      </c>
      <c r="H48" s="74">
        <v>273050</v>
      </c>
    </row>
    <row r="49" spans="1:8" ht="15" x14ac:dyDescent="0.25">
      <c r="A49" s="100">
        <v>44242</v>
      </c>
      <c r="B49" s="16" t="s">
        <v>330</v>
      </c>
      <c r="C49" s="17">
        <v>2</v>
      </c>
      <c r="D49" s="16">
        <v>13000</v>
      </c>
      <c r="E49" s="17" t="s">
        <v>331</v>
      </c>
      <c r="G49" s="73" t="s">
        <v>353</v>
      </c>
      <c r="H49" s="74">
        <v>194800</v>
      </c>
    </row>
    <row r="50" spans="1:8" ht="15" x14ac:dyDescent="0.25">
      <c r="A50" s="101">
        <v>43577</v>
      </c>
      <c r="B50" s="14" t="s">
        <v>326</v>
      </c>
      <c r="C50" s="15">
        <v>2</v>
      </c>
      <c r="D50" s="14">
        <v>6600</v>
      </c>
      <c r="E50" s="15" t="s">
        <v>332</v>
      </c>
      <c r="G50" s="73" t="s">
        <v>352</v>
      </c>
      <c r="H50" s="74">
        <v>194800</v>
      </c>
    </row>
    <row r="51" spans="1:8" ht="15" x14ac:dyDescent="0.25">
      <c r="A51" s="100">
        <v>44242</v>
      </c>
      <c r="B51" s="16" t="s">
        <v>330</v>
      </c>
      <c r="C51" s="17">
        <v>2</v>
      </c>
      <c r="D51" s="16">
        <v>13000</v>
      </c>
      <c r="E51" s="17" t="s">
        <v>332</v>
      </c>
      <c r="G51" s="73" t="s">
        <v>341</v>
      </c>
      <c r="H51" s="74">
        <v>194800</v>
      </c>
    </row>
    <row r="52" spans="1:8" ht="15" x14ac:dyDescent="0.25">
      <c r="A52" s="101">
        <v>43863</v>
      </c>
      <c r="B52" s="14" t="s">
        <v>356</v>
      </c>
      <c r="C52" s="15">
        <v>2</v>
      </c>
      <c r="D52" s="14">
        <v>2500</v>
      </c>
      <c r="E52" s="15" t="s">
        <v>334</v>
      </c>
      <c r="G52" s="73" t="s">
        <v>339</v>
      </c>
      <c r="H52" s="74">
        <v>194800</v>
      </c>
    </row>
    <row r="53" spans="1:8" ht="15" x14ac:dyDescent="0.25">
      <c r="A53" s="100">
        <v>44288</v>
      </c>
      <c r="B53" s="16" t="s">
        <v>330</v>
      </c>
      <c r="C53" s="17">
        <v>2</v>
      </c>
      <c r="D53" s="16">
        <v>13000</v>
      </c>
      <c r="E53" s="17" t="s">
        <v>334</v>
      </c>
      <c r="G53" s="73" t="s">
        <v>357</v>
      </c>
      <c r="H53" s="74">
        <v>12432000</v>
      </c>
    </row>
    <row r="54" spans="1:8" ht="14.25" x14ac:dyDescent="0.2">
      <c r="A54" s="101">
        <v>44560</v>
      </c>
      <c r="B54" s="14" t="s">
        <v>336</v>
      </c>
      <c r="C54" s="15">
        <v>2</v>
      </c>
      <c r="D54" s="14">
        <v>14500</v>
      </c>
      <c r="E54" s="15" t="s">
        <v>334</v>
      </c>
    </row>
    <row r="55" spans="1:8" ht="14.25" x14ac:dyDescent="0.2">
      <c r="A55" s="100">
        <v>44600</v>
      </c>
      <c r="B55" s="16" t="s">
        <v>328</v>
      </c>
      <c r="C55" s="17">
        <v>2</v>
      </c>
      <c r="D55" s="16">
        <v>600</v>
      </c>
      <c r="E55" s="17" t="s">
        <v>334</v>
      </c>
    </row>
    <row r="56" spans="1:8" ht="14.25" x14ac:dyDescent="0.2">
      <c r="A56" s="101">
        <v>43863</v>
      </c>
      <c r="B56" s="14" t="s">
        <v>356</v>
      </c>
      <c r="C56" s="15">
        <v>2</v>
      </c>
      <c r="D56" s="14">
        <v>2500</v>
      </c>
      <c r="E56" s="15" t="s">
        <v>335</v>
      </c>
    </row>
    <row r="57" spans="1:8" ht="14.25" x14ac:dyDescent="0.2">
      <c r="A57" s="100">
        <v>44288</v>
      </c>
      <c r="B57" s="16" t="s">
        <v>330</v>
      </c>
      <c r="C57" s="17">
        <v>2</v>
      </c>
      <c r="D57" s="16">
        <v>13000</v>
      </c>
      <c r="E57" s="17" t="s">
        <v>335</v>
      </c>
    </row>
    <row r="58" spans="1:8" ht="14.25" x14ac:dyDescent="0.2">
      <c r="A58" s="101">
        <v>44560</v>
      </c>
      <c r="B58" s="14" t="s">
        <v>336</v>
      </c>
      <c r="C58" s="15">
        <v>2</v>
      </c>
      <c r="D58" s="14">
        <v>14500</v>
      </c>
      <c r="E58" s="15" t="s">
        <v>335</v>
      </c>
    </row>
    <row r="59" spans="1:8" ht="14.25" x14ac:dyDescent="0.2">
      <c r="A59" s="100">
        <v>44600</v>
      </c>
      <c r="B59" s="16" t="s">
        <v>328</v>
      </c>
      <c r="C59" s="17">
        <v>2</v>
      </c>
      <c r="D59" s="16">
        <v>600</v>
      </c>
      <c r="E59" s="17" t="s">
        <v>335</v>
      </c>
    </row>
    <row r="60" spans="1:8" ht="14.25" x14ac:dyDescent="0.2">
      <c r="A60" s="101">
        <v>43577</v>
      </c>
      <c r="B60" s="14" t="s">
        <v>47</v>
      </c>
      <c r="C60" s="15">
        <v>2</v>
      </c>
      <c r="D60" s="14">
        <v>19600</v>
      </c>
      <c r="E60" s="15" t="s">
        <v>337</v>
      </c>
    </row>
    <row r="61" spans="1:8" ht="14.25" x14ac:dyDescent="0.2">
      <c r="A61" s="100">
        <v>44511</v>
      </c>
      <c r="B61" s="16" t="s">
        <v>326</v>
      </c>
      <c r="C61" s="17">
        <v>2</v>
      </c>
      <c r="D61" s="16">
        <v>6600</v>
      </c>
      <c r="E61" s="17" t="s">
        <v>337</v>
      </c>
    </row>
    <row r="62" spans="1:8" ht="14.25" x14ac:dyDescent="0.2">
      <c r="A62" s="101">
        <v>44642</v>
      </c>
      <c r="B62" s="14" t="s">
        <v>328</v>
      </c>
      <c r="C62" s="15">
        <v>2</v>
      </c>
      <c r="D62" s="14">
        <v>600</v>
      </c>
      <c r="E62" s="15" t="s">
        <v>337</v>
      </c>
    </row>
    <row r="63" spans="1:8" ht="14.25" x14ac:dyDescent="0.2">
      <c r="A63" s="100">
        <v>44713</v>
      </c>
      <c r="B63" s="16" t="s">
        <v>326</v>
      </c>
      <c r="C63" s="17">
        <v>2</v>
      </c>
      <c r="D63" s="16">
        <v>6600</v>
      </c>
      <c r="E63" s="17" t="s">
        <v>337</v>
      </c>
    </row>
    <row r="64" spans="1:8" ht="14.25" x14ac:dyDescent="0.2">
      <c r="A64" s="101">
        <v>43577</v>
      </c>
      <c r="B64" s="14" t="s">
        <v>47</v>
      </c>
      <c r="C64" s="15">
        <v>2</v>
      </c>
      <c r="D64" s="14">
        <v>19600</v>
      </c>
      <c r="E64" s="15" t="s">
        <v>338</v>
      </c>
    </row>
    <row r="65" spans="1:5" ht="14.25" x14ac:dyDescent="0.2">
      <c r="A65" s="100">
        <v>44511</v>
      </c>
      <c r="B65" s="16" t="s">
        <v>326</v>
      </c>
      <c r="C65" s="17">
        <v>2</v>
      </c>
      <c r="D65" s="16">
        <v>6600</v>
      </c>
      <c r="E65" s="17" t="s">
        <v>338</v>
      </c>
    </row>
    <row r="66" spans="1:5" ht="14.25" x14ac:dyDescent="0.2">
      <c r="A66" s="101">
        <v>44642</v>
      </c>
      <c r="B66" s="14" t="s">
        <v>328</v>
      </c>
      <c r="C66" s="15">
        <v>2</v>
      </c>
      <c r="D66" s="14">
        <v>600</v>
      </c>
      <c r="E66" s="15" t="s">
        <v>338</v>
      </c>
    </row>
    <row r="67" spans="1:5" ht="14.25" x14ac:dyDescent="0.2">
      <c r="A67" s="100">
        <v>44713</v>
      </c>
      <c r="B67" s="16" t="s">
        <v>326</v>
      </c>
      <c r="C67" s="17">
        <v>2</v>
      </c>
      <c r="D67" s="16">
        <v>6600</v>
      </c>
      <c r="E67" s="17" t="s">
        <v>338</v>
      </c>
    </row>
    <row r="68" spans="1:5" ht="14.25" x14ac:dyDescent="0.2">
      <c r="A68" s="101">
        <v>43577</v>
      </c>
      <c r="B68" s="14" t="s">
        <v>328</v>
      </c>
      <c r="C68" s="15">
        <v>2</v>
      </c>
      <c r="D68" s="14">
        <v>600</v>
      </c>
      <c r="E68" s="15" t="s">
        <v>339</v>
      </c>
    </row>
    <row r="69" spans="1:5" ht="14.25" x14ac:dyDescent="0.2">
      <c r="A69" s="100">
        <v>44325</v>
      </c>
      <c r="B69" s="16" t="s">
        <v>328</v>
      </c>
      <c r="C69" s="17">
        <v>2</v>
      </c>
      <c r="D69" s="16">
        <v>600</v>
      </c>
      <c r="E69" s="17" t="s">
        <v>339</v>
      </c>
    </row>
    <row r="70" spans="1:5" ht="14.25" x14ac:dyDescent="0.2">
      <c r="A70" s="101">
        <v>43577</v>
      </c>
      <c r="B70" s="14" t="s">
        <v>328</v>
      </c>
      <c r="C70" s="15">
        <v>2</v>
      </c>
      <c r="D70" s="14">
        <v>600</v>
      </c>
      <c r="E70" s="15" t="s">
        <v>341</v>
      </c>
    </row>
    <row r="71" spans="1:5" ht="14.25" x14ac:dyDescent="0.2">
      <c r="A71" s="100">
        <v>44325</v>
      </c>
      <c r="B71" s="16" t="s">
        <v>328</v>
      </c>
      <c r="C71" s="17">
        <v>2</v>
      </c>
      <c r="D71" s="16">
        <v>600</v>
      </c>
      <c r="E71" s="17" t="s">
        <v>341</v>
      </c>
    </row>
    <row r="72" spans="1:5" ht="14.25" x14ac:dyDescent="0.2">
      <c r="A72" s="101">
        <v>43578</v>
      </c>
      <c r="B72" s="14" t="s">
        <v>336</v>
      </c>
      <c r="C72" s="15">
        <v>2</v>
      </c>
      <c r="D72" s="14">
        <v>14500</v>
      </c>
      <c r="E72" s="15" t="s">
        <v>342</v>
      </c>
    </row>
    <row r="73" spans="1:5" ht="14.25" x14ac:dyDescent="0.2">
      <c r="A73" s="100">
        <v>43578</v>
      </c>
      <c r="B73" s="16" t="s">
        <v>336</v>
      </c>
      <c r="C73" s="17">
        <v>2</v>
      </c>
      <c r="D73" s="16">
        <v>14500</v>
      </c>
      <c r="E73" s="17" t="s">
        <v>343</v>
      </c>
    </row>
    <row r="74" spans="1:5" ht="14.25" x14ac:dyDescent="0.2">
      <c r="A74" s="101">
        <v>43578</v>
      </c>
      <c r="B74" s="14" t="s">
        <v>328</v>
      </c>
      <c r="C74" s="15">
        <v>2</v>
      </c>
      <c r="D74" s="14">
        <v>600</v>
      </c>
      <c r="E74" s="15" t="s">
        <v>344</v>
      </c>
    </row>
    <row r="75" spans="1:5" ht="14.25" x14ac:dyDescent="0.2">
      <c r="A75" s="100">
        <v>44206</v>
      </c>
      <c r="B75" s="16" t="s">
        <v>328</v>
      </c>
      <c r="C75" s="17">
        <v>2</v>
      </c>
      <c r="D75" s="16">
        <v>600</v>
      </c>
      <c r="E75" s="17" t="s">
        <v>344</v>
      </c>
    </row>
    <row r="76" spans="1:5" ht="14.25" x14ac:dyDescent="0.2">
      <c r="A76" s="101">
        <v>44324</v>
      </c>
      <c r="B76" s="14" t="s">
        <v>333</v>
      </c>
      <c r="C76" s="15">
        <v>2</v>
      </c>
      <c r="D76" s="14">
        <v>300</v>
      </c>
      <c r="E76" s="15" t="s">
        <v>344</v>
      </c>
    </row>
    <row r="77" spans="1:5" ht="14.25" x14ac:dyDescent="0.2">
      <c r="A77" s="100">
        <v>43578</v>
      </c>
      <c r="B77" s="16" t="s">
        <v>328</v>
      </c>
      <c r="C77" s="17">
        <v>2</v>
      </c>
      <c r="D77" s="16">
        <v>600</v>
      </c>
      <c r="E77" s="17" t="s">
        <v>345</v>
      </c>
    </row>
    <row r="78" spans="1:5" ht="14.25" x14ac:dyDescent="0.2">
      <c r="A78" s="101">
        <v>44206</v>
      </c>
      <c r="B78" s="14" t="s">
        <v>328</v>
      </c>
      <c r="C78" s="15">
        <v>2</v>
      </c>
      <c r="D78" s="14">
        <v>600</v>
      </c>
      <c r="E78" s="15" t="s">
        <v>345</v>
      </c>
    </row>
    <row r="79" spans="1:5" ht="14.25" x14ac:dyDescent="0.2">
      <c r="A79" s="100">
        <v>44324</v>
      </c>
      <c r="B79" s="16" t="s">
        <v>333</v>
      </c>
      <c r="C79" s="17">
        <v>2</v>
      </c>
      <c r="D79" s="16">
        <v>300</v>
      </c>
      <c r="E79" s="17" t="s">
        <v>345</v>
      </c>
    </row>
    <row r="80" spans="1:5" ht="14.25" x14ac:dyDescent="0.2">
      <c r="A80" s="101">
        <v>43577</v>
      </c>
      <c r="B80" s="14" t="s">
        <v>326</v>
      </c>
      <c r="C80" s="15">
        <v>2</v>
      </c>
      <c r="D80" s="14">
        <v>6600</v>
      </c>
      <c r="E80" s="15" t="s">
        <v>346</v>
      </c>
    </row>
    <row r="81" spans="1:5" ht="14.25" x14ac:dyDescent="0.2">
      <c r="A81" s="100">
        <v>44242</v>
      </c>
      <c r="B81" s="16" t="s">
        <v>330</v>
      </c>
      <c r="C81" s="17">
        <v>2</v>
      </c>
      <c r="D81" s="16">
        <v>13000</v>
      </c>
      <c r="E81" s="17" t="s">
        <v>346</v>
      </c>
    </row>
    <row r="82" spans="1:5" ht="14.25" x14ac:dyDescent="0.2">
      <c r="A82" s="101">
        <v>43577</v>
      </c>
      <c r="B82" s="14" t="s">
        <v>326</v>
      </c>
      <c r="C82" s="15">
        <v>2</v>
      </c>
      <c r="D82" s="14">
        <v>6600</v>
      </c>
      <c r="E82" s="15" t="s">
        <v>347</v>
      </c>
    </row>
    <row r="83" spans="1:5" ht="14.25" x14ac:dyDescent="0.2">
      <c r="A83" s="100">
        <v>44242</v>
      </c>
      <c r="B83" s="16" t="s">
        <v>330</v>
      </c>
      <c r="C83" s="17">
        <v>2</v>
      </c>
      <c r="D83" s="16">
        <v>13000</v>
      </c>
      <c r="E83" s="17" t="s">
        <v>347</v>
      </c>
    </row>
    <row r="84" spans="1:5" ht="14.25" x14ac:dyDescent="0.2">
      <c r="A84" s="101">
        <v>43863</v>
      </c>
      <c r="B84" s="14" t="s">
        <v>356</v>
      </c>
      <c r="C84" s="15">
        <v>2</v>
      </c>
      <c r="D84" s="14">
        <v>2500</v>
      </c>
      <c r="E84" s="15" t="s">
        <v>348</v>
      </c>
    </row>
    <row r="85" spans="1:5" ht="14.25" x14ac:dyDescent="0.2">
      <c r="A85" s="100">
        <v>44288</v>
      </c>
      <c r="B85" s="16" t="s">
        <v>330</v>
      </c>
      <c r="C85" s="17">
        <v>2</v>
      </c>
      <c r="D85" s="16">
        <v>13000</v>
      </c>
      <c r="E85" s="17" t="s">
        <v>348</v>
      </c>
    </row>
    <row r="86" spans="1:5" ht="14.25" x14ac:dyDescent="0.2">
      <c r="A86" s="101">
        <v>44560</v>
      </c>
      <c r="B86" s="14" t="s">
        <v>336</v>
      </c>
      <c r="C86" s="15">
        <v>2</v>
      </c>
      <c r="D86" s="14">
        <v>14500</v>
      </c>
      <c r="E86" s="15" t="s">
        <v>348</v>
      </c>
    </row>
    <row r="87" spans="1:5" ht="14.25" x14ac:dyDescent="0.2">
      <c r="A87" s="100">
        <v>44600</v>
      </c>
      <c r="B87" s="16" t="s">
        <v>328</v>
      </c>
      <c r="C87" s="17">
        <v>2</v>
      </c>
      <c r="D87" s="16">
        <v>600</v>
      </c>
      <c r="E87" s="17" t="s">
        <v>348</v>
      </c>
    </row>
    <row r="88" spans="1:5" ht="14.25" x14ac:dyDescent="0.2">
      <c r="A88" s="101">
        <v>43863</v>
      </c>
      <c r="B88" s="14" t="s">
        <v>356</v>
      </c>
      <c r="C88" s="15">
        <v>2</v>
      </c>
      <c r="D88" s="14">
        <v>2500</v>
      </c>
      <c r="E88" s="15" t="s">
        <v>349</v>
      </c>
    </row>
    <row r="89" spans="1:5" ht="14.25" x14ac:dyDescent="0.2">
      <c r="A89" s="100">
        <v>44288</v>
      </c>
      <c r="B89" s="16" t="s">
        <v>330</v>
      </c>
      <c r="C89" s="17">
        <v>2</v>
      </c>
      <c r="D89" s="16">
        <v>13000</v>
      </c>
      <c r="E89" s="17" t="s">
        <v>349</v>
      </c>
    </row>
    <row r="90" spans="1:5" ht="14.25" x14ac:dyDescent="0.2">
      <c r="A90" s="101">
        <v>44560</v>
      </c>
      <c r="B90" s="14" t="s">
        <v>336</v>
      </c>
      <c r="C90" s="15">
        <v>2</v>
      </c>
      <c r="D90" s="14">
        <v>14500</v>
      </c>
      <c r="E90" s="15" t="s">
        <v>349</v>
      </c>
    </row>
    <row r="91" spans="1:5" ht="14.25" x14ac:dyDescent="0.2">
      <c r="A91" s="100">
        <v>44600</v>
      </c>
      <c r="B91" s="16" t="s">
        <v>328</v>
      </c>
      <c r="C91" s="17">
        <v>2</v>
      </c>
      <c r="D91" s="16">
        <v>600</v>
      </c>
      <c r="E91" s="17" t="s">
        <v>349</v>
      </c>
    </row>
    <row r="92" spans="1:5" ht="14.25" x14ac:dyDescent="0.2">
      <c r="A92" s="101">
        <v>43577</v>
      </c>
      <c r="B92" s="14" t="s">
        <v>47</v>
      </c>
      <c r="C92" s="15">
        <v>2</v>
      </c>
      <c r="D92" s="14">
        <v>19600</v>
      </c>
      <c r="E92" s="15" t="s">
        <v>350</v>
      </c>
    </row>
    <row r="93" spans="1:5" ht="14.25" x14ac:dyDescent="0.2">
      <c r="A93" s="100">
        <v>44511</v>
      </c>
      <c r="B93" s="16" t="s">
        <v>326</v>
      </c>
      <c r="C93" s="17">
        <v>2</v>
      </c>
      <c r="D93" s="16">
        <v>6600</v>
      </c>
      <c r="E93" s="17" t="s">
        <v>350</v>
      </c>
    </row>
    <row r="94" spans="1:5" ht="14.25" x14ac:dyDescent="0.2">
      <c r="A94" s="101">
        <v>44642</v>
      </c>
      <c r="B94" s="14" t="s">
        <v>328</v>
      </c>
      <c r="C94" s="15">
        <v>2</v>
      </c>
      <c r="D94" s="14">
        <v>600</v>
      </c>
      <c r="E94" s="15" t="s">
        <v>350</v>
      </c>
    </row>
    <row r="95" spans="1:5" ht="14.25" x14ac:dyDescent="0.2">
      <c r="A95" s="100">
        <v>44713</v>
      </c>
      <c r="B95" s="16" t="s">
        <v>326</v>
      </c>
      <c r="C95" s="17">
        <v>2</v>
      </c>
      <c r="D95" s="16">
        <v>6600</v>
      </c>
      <c r="E95" s="17" t="s">
        <v>350</v>
      </c>
    </row>
    <row r="96" spans="1:5" ht="14.25" x14ac:dyDescent="0.2">
      <c r="A96" s="101">
        <v>43577</v>
      </c>
      <c r="B96" s="14" t="s">
        <v>47</v>
      </c>
      <c r="C96" s="15">
        <v>2</v>
      </c>
      <c r="D96" s="14">
        <v>19600</v>
      </c>
      <c r="E96" s="15" t="s">
        <v>351</v>
      </c>
    </row>
    <row r="97" spans="1:5" ht="14.25" x14ac:dyDescent="0.2">
      <c r="A97" s="100">
        <v>44511</v>
      </c>
      <c r="B97" s="16" t="s">
        <v>326</v>
      </c>
      <c r="C97" s="17">
        <v>2</v>
      </c>
      <c r="D97" s="16">
        <v>6600</v>
      </c>
      <c r="E97" s="17" t="s">
        <v>351</v>
      </c>
    </row>
    <row r="98" spans="1:5" ht="14.25" x14ac:dyDescent="0.2">
      <c r="A98" s="101">
        <v>44642</v>
      </c>
      <c r="B98" s="14" t="s">
        <v>328</v>
      </c>
      <c r="C98" s="15">
        <v>2</v>
      </c>
      <c r="D98" s="14">
        <v>600</v>
      </c>
      <c r="E98" s="15" t="s">
        <v>351</v>
      </c>
    </row>
    <row r="99" spans="1:5" ht="14.25" x14ac:dyDescent="0.2">
      <c r="A99" s="100">
        <v>44713</v>
      </c>
      <c r="B99" s="16" t="s">
        <v>326</v>
      </c>
      <c r="C99" s="17">
        <v>2</v>
      </c>
      <c r="D99" s="16">
        <v>6600</v>
      </c>
      <c r="E99" s="17" t="s">
        <v>351</v>
      </c>
    </row>
    <row r="100" spans="1:5" ht="14.25" x14ac:dyDescent="0.2">
      <c r="A100" s="101">
        <v>43577</v>
      </c>
      <c r="B100" s="14" t="s">
        <v>328</v>
      </c>
      <c r="C100" s="15">
        <v>2</v>
      </c>
      <c r="D100" s="14">
        <v>600</v>
      </c>
      <c r="E100" s="15" t="s">
        <v>352</v>
      </c>
    </row>
    <row r="101" spans="1:5" ht="14.25" x14ac:dyDescent="0.2">
      <c r="A101" s="100">
        <v>44325</v>
      </c>
      <c r="B101" s="16" t="s">
        <v>328</v>
      </c>
      <c r="C101" s="17">
        <v>2</v>
      </c>
      <c r="D101" s="16">
        <v>600</v>
      </c>
      <c r="E101" s="17" t="s">
        <v>352</v>
      </c>
    </row>
    <row r="102" spans="1:5" ht="14.25" x14ac:dyDescent="0.2">
      <c r="A102" s="101">
        <v>43577</v>
      </c>
      <c r="B102" s="14" t="s">
        <v>328</v>
      </c>
      <c r="C102" s="15">
        <v>2</v>
      </c>
      <c r="D102" s="14">
        <v>600</v>
      </c>
      <c r="E102" s="15" t="s">
        <v>353</v>
      </c>
    </row>
    <row r="103" spans="1:5" ht="14.25" x14ac:dyDescent="0.2">
      <c r="A103" s="100">
        <v>44325</v>
      </c>
      <c r="B103" s="16" t="s">
        <v>328</v>
      </c>
      <c r="C103" s="17">
        <v>2</v>
      </c>
      <c r="D103" s="16">
        <v>600</v>
      </c>
      <c r="E103" s="17" t="s">
        <v>353</v>
      </c>
    </row>
    <row r="104" spans="1:5" ht="14.25" x14ac:dyDescent="0.2">
      <c r="A104" s="101">
        <v>43578</v>
      </c>
      <c r="B104" s="14" t="s">
        <v>336</v>
      </c>
      <c r="C104" s="15">
        <v>2</v>
      </c>
      <c r="D104" s="14">
        <v>14500</v>
      </c>
      <c r="E104" s="15" t="s">
        <v>354</v>
      </c>
    </row>
    <row r="105" spans="1:5" ht="14.25" x14ac:dyDescent="0.2">
      <c r="A105" s="100">
        <v>43578</v>
      </c>
      <c r="B105" s="16" t="s">
        <v>336</v>
      </c>
      <c r="C105" s="17">
        <v>2</v>
      </c>
      <c r="D105" s="16">
        <v>14500</v>
      </c>
      <c r="E105" s="17" t="s">
        <v>355</v>
      </c>
    </row>
    <row r="106" spans="1:5" ht="14.25" x14ac:dyDescent="0.2">
      <c r="A106" s="101">
        <v>43579</v>
      </c>
      <c r="B106" s="14" t="s">
        <v>356</v>
      </c>
      <c r="C106" s="15">
        <v>3</v>
      </c>
      <c r="D106" s="14">
        <v>3750</v>
      </c>
      <c r="E106" s="15" t="s">
        <v>327</v>
      </c>
    </row>
    <row r="107" spans="1:5" ht="14.25" x14ac:dyDescent="0.2">
      <c r="A107" s="100">
        <v>44168</v>
      </c>
      <c r="B107" s="16" t="s">
        <v>336</v>
      </c>
      <c r="C107" s="17">
        <v>3</v>
      </c>
      <c r="D107" s="16">
        <v>21750</v>
      </c>
      <c r="E107" s="17" t="s">
        <v>327</v>
      </c>
    </row>
    <row r="108" spans="1:5" ht="14.25" x14ac:dyDescent="0.2">
      <c r="A108" s="101">
        <v>44324</v>
      </c>
      <c r="B108" s="14" t="s">
        <v>336</v>
      </c>
      <c r="C108" s="15">
        <v>3</v>
      </c>
      <c r="D108" s="14">
        <v>21750</v>
      </c>
      <c r="E108" s="15" t="s">
        <v>327</v>
      </c>
    </row>
    <row r="109" spans="1:5" ht="14.25" x14ac:dyDescent="0.2">
      <c r="A109" s="100">
        <v>43579</v>
      </c>
      <c r="B109" s="16" t="s">
        <v>356</v>
      </c>
      <c r="C109" s="17">
        <v>3</v>
      </c>
      <c r="D109" s="16">
        <v>3750</v>
      </c>
      <c r="E109" s="17" t="s">
        <v>329</v>
      </c>
    </row>
    <row r="110" spans="1:5" ht="14.25" x14ac:dyDescent="0.2">
      <c r="A110" s="101">
        <v>44168</v>
      </c>
      <c r="B110" s="14" t="s">
        <v>336</v>
      </c>
      <c r="C110" s="15">
        <v>3</v>
      </c>
      <c r="D110" s="14">
        <v>21750</v>
      </c>
      <c r="E110" s="15" t="s">
        <v>329</v>
      </c>
    </row>
    <row r="111" spans="1:5" ht="14.25" x14ac:dyDescent="0.2">
      <c r="A111" s="100">
        <v>44324</v>
      </c>
      <c r="B111" s="16" t="s">
        <v>336</v>
      </c>
      <c r="C111" s="17">
        <v>3</v>
      </c>
      <c r="D111" s="16">
        <v>21750</v>
      </c>
      <c r="E111" s="17" t="s">
        <v>329</v>
      </c>
    </row>
    <row r="112" spans="1:5" ht="14.25" x14ac:dyDescent="0.2">
      <c r="A112" s="101">
        <v>44242</v>
      </c>
      <c r="B112" s="14" t="s">
        <v>328</v>
      </c>
      <c r="C112" s="15">
        <v>3</v>
      </c>
      <c r="D112" s="14">
        <v>750</v>
      </c>
      <c r="E112" s="15" t="s">
        <v>331</v>
      </c>
    </row>
    <row r="113" spans="1:5" ht="14.25" x14ac:dyDescent="0.2">
      <c r="A113" s="100">
        <v>44663</v>
      </c>
      <c r="B113" s="16" t="s">
        <v>336</v>
      </c>
      <c r="C113" s="17">
        <v>3</v>
      </c>
      <c r="D113" s="16">
        <v>21750</v>
      </c>
      <c r="E113" s="17" t="s">
        <v>331</v>
      </c>
    </row>
    <row r="114" spans="1:5" ht="14.25" x14ac:dyDescent="0.2">
      <c r="A114" s="101">
        <v>44242</v>
      </c>
      <c r="B114" s="14" t="s">
        <v>328</v>
      </c>
      <c r="C114" s="15">
        <v>3</v>
      </c>
      <c r="D114" s="14">
        <v>750</v>
      </c>
      <c r="E114" s="15" t="s">
        <v>332</v>
      </c>
    </row>
    <row r="115" spans="1:5" ht="14.25" x14ac:dyDescent="0.2">
      <c r="A115" s="100">
        <v>44663</v>
      </c>
      <c r="B115" s="16" t="s">
        <v>336</v>
      </c>
      <c r="C115" s="17">
        <v>3</v>
      </c>
      <c r="D115" s="16">
        <v>21750</v>
      </c>
      <c r="E115" s="17" t="s">
        <v>332</v>
      </c>
    </row>
    <row r="116" spans="1:5" ht="14.25" x14ac:dyDescent="0.2">
      <c r="A116" s="101">
        <v>45114</v>
      </c>
      <c r="B116" s="14" t="s">
        <v>340</v>
      </c>
      <c r="C116" s="15">
        <v>3</v>
      </c>
      <c r="D116" s="14">
        <v>135000</v>
      </c>
      <c r="E116" s="15" t="s">
        <v>337</v>
      </c>
    </row>
    <row r="117" spans="1:5" ht="14.25" x14ac:dyDescent="0.2">
      <c r="A117" s="100">
        <v>45114</v>
      </c>
      <c r="B117" s="16" t="s">
        <v>340</v>
      </c>
      <c r="C117" s="17">
        <v>3</v>
      </c>
      <c r="D117" s="16">
        <v>135000</v>
      </c>
      <c r="E117" s="17" t="s">
        <v>338</v>
      </c>
    </row>
    <row r="118" spans="1:5" ht="14.25" x14ac:dyDescent="0.2">
      <c r="A118" s="101">
        <v>43577</v>
      </c>
      <c r="B118" s="14" t="s">
        <v>333</v>
      </c>
      <c r="C118" s="15">
        <v>3</v>
      </c>
      <c r="D118" s="14">
        <v>450</v>
      </c>
      <c r="E118" s="15" t="s">
        <v>339</v>
      </c>
    </row>
    <row r="119" spans="1:5" ht="14.25" x14ac:dyDescent="0.2">
      <c r="A119" s="100">
        <v>44206</v>
      </c>
      <c r="B119" s="16" t="s">
        <v>330</v>
      </c>
      <c r="C119" s="17">
        <v>3</v>
      </c>
      <c r="D119" s="16">
        <v>19500</v>
      </c>
      <c r="E119" s="17" t="s">
        <v>339</v>
      </c>
    </row>
    <row r="120" spans="1:5" ht="14.25" x14ac:dyDescent="0.2">
      <c r="A120" s="101">
        <v>44242</v>
      </c>
      <c r="B120" s="14" t="s">
        <v>328</v>
      </c>
      <c r="C120" s="15">
        <v>3</v>
      </c>
      <c r="D120" s="14">
        <v>750</v>
      </c>
      <c r="E120" s="15" t="s">
        <v>339</v>
      </c>
    </row>
    <row r="121" spans="1:5" ht="14.25" x14ac:dyDescent="0.2">
      <c r="A121" s="100">
        <v>44273</v>
      </c>
      <c r="B121" s="16" t="s">
        <v>47</v>
      </c>
      <c r="C121" s="17">
        <v>3</v>
      </c>
      <c r="D121" s="16">
        <v>29400</v>
      </c>
      <c r="E121" s="17" t="s">
        <v>339</v>
      </c>
    </row>
    <row r="122" spans="1:5" ht="14.25" x14ac:dyDescent="0.2">
      <c r="A122" s="101">
        <v>44454</v>
      </c>
      <c r="B122" s="14" t="s">
        <v>326</v>
      </c>
      <c r="C122" s="15">
        <v>3</v>
      </c>
      <c r="D122" s="14">
        <v>9900</v>
      </c>
      <c r="E122" s="15" t="s">
        <v>339</v>
      </c>
    </row>
    <row r="123" spans="1:5" ht="14.25" x14ac:dyDescent="0.2">
      <c r="A123" s="100">
        <v>43577</v>
      </c>
      <c r="B123" s="16" t="s">
        <v>333</v>
      </c>
      <c r="C123" s="17">
        <v>3</v>
      </c>
      <c r="D123" s="16">
        <v>450</v>
      </c>
      <c r="E123" s="17" t="s">
        <v>341</v>
      </c>
    </row>
    <row r="124" spans="1:5" ht="14.25" x14ac:dyDescent="0.2">
      <c r="A124" s="101">
        <v>44206</v>
      </c>
      <c r="B124" s="14" t="s">
        <v>330</v>
      </c>
      <c r="C124" s="15">
        <v>3</v>
      </c>
      <c r="D124" s="14">
        <v>19500</v>
      </c>
      <c r="E124" s="15" t="s">
        <v>341</v>
      </c>
    </row>
    <row r="125" spans="1:5" ht="14.25" x14ac:dyDescent="0.2">
      <c r="A125" s="100">
        <v>44242</v>
      </c>
      <c r="B125" s="16" t="s">
        <v>328</v>
      </c>
      <c r="C125" s="17">
        <v>3</v>
      </c>
      <c r="D125" s="16">
        <v>750</v>
      </c>
      <c r="E125" s="17" t="s">
        <v>341</v>
      </c>
    </row>
    <row r="126" spans="1:5" ht="14.25" x14ac:dyDescent="0.2">
      <c r="A126" s="101">
        <v>44273</v>
      </c>
      <c r="B126" s="14" t="s">
        <v>47</v>
      </c>
      <c r="C126" s="15">
        <v>3</v>
      </c>
      <c r="D126" s="14">
        <v>29400</v>
      </c>
      <c r="E126" s="15" t="s">
        <v>341</v>
      </c>
    </row>
    <row r="127" spans="1:5" ht="14.25" x14ac:dyDescent="0.2">
      <c r="A127" s="100">
        <v>44454</v>
      </c>
      <c r="B127" s="16" t="s">
        <v>326</v>
      </c>
      <c r="C127" s="17">
        <v>3</v>
      </c>
      <c r="D127" s="16">
        <v>9900</v>
      </c>
      <c r="E127" s="17" t="s">
        <v>341</v>
      </c>
    </row>
    <row r="128" spans="1:5" ht="14.25" x14ac:dyDescent="0.2">
      <c r="A128" s="101">
        <v>44242</v>
      </c>
      <c r="B128" s="14" t="s">
        <v>326</v>
      </c>
      <c r="C128" s="15">
        <v>3</v>
      </c>
      <c r="D128" s="14">
        <v>9900</v>
      </c>
      <c r="E128" s="15" t="s">
        <v>342</v>
      </c>
    </row>
    <row r="129" spans="1:5" ht="14.25" x14ac:dyDescent="0.2">
      <c r="A129" s="100">
        <v>44633</v>
      </c>
      <c r="B129" s="16" t="s">
        <v>328</v>
      </c>
      <c r="C129" s="17">
        <v>3</v>
      </c>
      <c r="D129" s="16">
        <v>750</v>
      </c>
      <c r="E129" s="17" t="s">
        <v>342</v>
      </c>
    </row>
    <row r="130" spans="1:5" ht="14.25" x14ac:dyDescent="0.2">
      <c r="A130" s="101">
        <v>44242</v>
      </c>
      <c r="B130" s="14" t="s">
        <v>326</v>
      </c>
      <c r="C130" s="15">
        <v>3</v>
      </c>
      <c r="D130" s="14">
        <v>9900</v>
      </c>
      <c r="E130" s="15" t="s">
        <v>343</v>
      </c>
    </row>
    <row r="131" spans="1:5" ht="14.25" x14ac:dyDescent="0.2">
      <c r="A131" s="100">
        <v>44633</v>
      </c>
      <c r="B131" s="16" t="s">
        <v>328</v>
      </c>
      <c r="C131" s="17">
        <v>3</v>
      </c>
      <c r="D131" s="16">
        <v>750</v>
      </c>
      <c r="E131" s="17" t="s">
        <v>343</v>
      </c>
    </row>
    <row r="132" spans="1:5" ht="14.25" x14ac:dyDescent="0.2">
      <c r="A132" s="101">
        <v>43579</v>
      </c>
      <c r="B132" s="14" t="s">
        <v>356</v>
      </c>
      <c r="C132" s="15">
        <v>3</v>
      </c>
      <c r="D132" s="14">
        <v>3750</v>
      </c>
      <c r="E132" s="15" t="s">
        <v>344</v>
      </c>
    </row>
    <row r="133" spans="1:5" ht="14.25" x14ac:dyDescent="0.2">
      <c r="A133" s="100">
        <v>44168</v>
      </c>
      <c r="B133" s="16" t="s">
        <v>336</v>
      </c>
      <c r="C133" s="17">
        <v>3</v>
      </c>
      <c r="D133" s="16">
        <v>21750</v>
      </c>
      <c r="E133" s="17" t="s">
        <v>344</v>
      </c>
    </row>
    <row r="134" spans="1:5" ht="14.25" x14ac:dyDescent="0.2">
      <c r="A134" s="101">
        <v>44324</v>
      </c>
      <c r="B134" s="14" t="s">
        <v>336</v>
      </c>
      <c r="C134" s="15">
        <v>3</v>
      </c>
      <c r="D134" s="14">
        <v>21750</v>
      </c>
      <c r="E134" s="15" t="s">
        <v>344</v>
      </c>
    </row>
    <row r="135" spans="1:5" ht="14.25" x14ac:dyDescent="0.2">
      <c r="A135" s="100">
        <v>43579</v>
      </c>
      <c r="B135" s="16" t="s">
        <v>356</v>
      </c>
      <c r="C135" s="17">
        <v>3</v>
      </c>
      <c r="D135" s="16">
        <v>3750</v>
      </c>
      <c r="E135" s="17" t="s">
        <v>345</v>
      </c>
    </row>
    <row r="136" spans="1:5" ht="14.25" x14ac:dyDescent="0.2">
      <c r="A136" s="101">
        <v>44168</v>
      </c>
      <c r="B136" s="14" t="s">
        <v>336</v>
      </c>
      <c r="C136" s="15">
        <v>3</v>
      </c>
      <c r="D136" s="14">
        <v>21750</v>
      </c>
      <c r="E136" s="15" t="s">
        <v>345</v>
      </c>
    </row>
    <row r="137" spans="1:5" ht="14.25" x14ac:dyDescent="0.2">
      <c r="A137" s="100">
        <v>44324</v>
      </c>
      <c r="B137" s="16" t="s">
        <v>336</v>
      </c>
      <c r="C137" s="17">
        <v>3</v>
      </c>
      <c r="D137" s="16">
        <v>21750</v>
      </c>
      <c r="E137" s="17" t="s">
        <v>345</v>
      </c>
    </row>
    <row r="138" spans="1:5" ht="14.25" x14ac:dyDescent="0.2">
      <c r="A138" s="101">
        <v>44242</v>
      </c>
      <c r="B138" s="14" t="s">
        <v>328</v>
      </c>
      <c r="C138" s="15">
        <v>3</v>
      </c>
      <c r="D138" s="14">
        <v>750</v>
      </c>
      <c r="E138" s="15" t="s">
        <v>346</v>
      </c>
    </row>
    <row r="139" spans="1:5" ht="14.25" x14ac:dyDescent="0.2">
      <c r="A139" s="100">
        <v>44663</v>
      </c>
      <c r="B139" s="16" t="s">
        <v>336</v>
      </c>
      <c r="C139" s="17">
        <v>3</v>
      </c>
      <c r="D139" s="16">
        <v>21750</v>
      </c>
      <c r="E139" s="17" t="s">
        <v>346</v>
      </c>
    </row>
    <row r="140" spans="1:5" ht="14.25" x14ac:dyDescent="0.2">
      <c r="A140" s="101">
        <v>44242</v>
      </c>
      <c r="B140" s="14" t="s">
        <v>328</v>
      </c>
      <c r="C140" s="15">
        <v>3</v>
      </c>
      <c r="D140" s="14">
        <v>750</v>
      </c>
      <c r="E140" s="15" t="s">
        <v>347</v>
      </c>
    </row>
    <row r="141" spans="1:5" ht="14.25" x14ac:dyDescent="0.2">
      <c r="A141" s="100">
        <v>44663</v>
      </c>
      <c r="B141" s="16" t="s">
        <v>336</v>
      </c>
      <c r="C141" s="17">
        <v>3</v>
      </c>
      <c r="D141" s="16">
        <v>21750</v>
      </c>
      <c r="E141" s="17" t="s">
        <v>347</v>
      </c>
    </row>
    <row r="142" spans="1:5" ht="14.25" x14ac:dyDescent="0.2">
      <c r="A142" s="101">
        <v>45114</v>
      </c>
      <c r="B142" s="14" t="s">
        <v>340</v>
      </c>
      <c r="C142" s="15">
        <v>3</v>
      </c>
      <c r="D142" s="14">
        <v>135000</v>
      </c>
      <c r="E142" s="15" t="s">
        <v>350</v>
      </c>
    </row>
    <row r="143" spans="1:5" ht="14.25" x14ac:dyDescent="0.2">
      <c r="A143" s="100">
        <v>45114</v>
      </c>
      <c r="B143" s="16" t="s">
        <v>340</v>
      </c>
      <c r="C143" s="17">
        <v>3</v>
      </c>
      <c r="D143" s="16">
        <v>135000</v>
      </c>
      <c r="E143" s="17" t="s">
        <v>351</v>
      </c>
    </row>
    <row r="144" spans="1:5" ht="14.25" x14ac:dyDescent="0.2">
      <c r="A144" s="101">
        <v>43577</v>
      </c>
      <c r="B144" s="14" t="s">
        <v>333</v>
      </c>
      <c r="C144" s="15">
        <v>3</v>
      </c>
      <c r="D144" s="14">
        <v>450</v>
      </c>
      <c r="E144" s="15" t="s">
        <v>352</v>
      </c>
    </row>
    <row r="145" spans="1:5" ht="14.25" x14ac:dyDescent="0.2">
      <c r="A145" s="100">
        <v>44206</v>
      </c>
      <c r="B145" s="16" t="s">
        <v>330</v>
      </c>
      <c r="C145" s="17">
        <v>3</v>
      </c>
      <c r="D145" s="16">
        <v>19500</v>
      </c>
      <c r="E145" s="17" t="s">
        <v>352</v>
      </c>
    </row>
    <row r="146" spans="1:5" ht="14.25" x14ac:dyDescent="0.2">
      <c r="A146" s="101">
        <v>44242</v>
      </c>
      <c r="B146" s="14" t="s">
        <v>328</v>
      </c>
      <c r="C146" s="15">
        <v>3</v>
      </c>
      <c r="D146" s="14">
        <v>750</v>
      </c>
      <c r="E146" s="15" t="s">
        <v>352</v>
      </c>
    </row>
    <row r="147" spans="1:5" ht="14.25" x14ac:dyDescent="0.2">
      <c r="A147" s="100">
        <v>44273</v>
      </c>
      <c r="B147" s="16" t="s">
        <v>47</v>
      </c>
      <c r="C147" s="17">
        <v>3</v>
      </c>
      <c r="D147" s="16">
        <v>29400</v>
      </c>
      <c r="E147" s="17" t="s">
        <v>352</v>
      </c>
    </row>
    <row r="148" spans="1:5" ht="14.25" x14ac:dyDescent="0.2">
      <c r="A148" s="101">
        <v>44454</v>
      </c>
      <c r="B148" s="14" t="s">
        <v>326</v>
      </c>
      <c r="C148" s="15">
        <v>3</v>
      </c>
      <c r="D148" s="14">
        <v>9900</v>
      </c>
      <c r="E148" s="15" t="s">
        <v>352</v>
      </c>
    </row>
    <row r="149" spans="1:5" ht="14.25" x14ac:dyDescent="0.2">
      <c r="A149" s="100">
        <v>43577</v>
      </c>
      <c r="B149" s="16" t="s">
        <v>333</v>
      </c>
      <c r="C149" s="17">
        <v>3</v>
      </c>
      <c r="D149" s="16">
        <v>450</v>
      </c>
      <c r="E149" s="17" t="s">
        <v>353</v>
      </c>
    </row>
    <row r="150" spans="1:5" ht="14.25" x14ac:dyDescent="0.2">
      <c r="A150" s="101">
        <v>44206</v>
      </c>
      <c r="B150" s="14" t="s">
        <v>330</v>
      </c>
      <c r="C150" s="15">
        <v>3</v>
      </c>
      <c r="D150" s="14">
        <v>19500</v>
      </c>
      <c r="E150" s="15" t="s">
        <v>353</v>
      </c>
    </row>
    <row r="151" spans="1:5" ht="14.25" x14ac:dyDescent="0.2">
      <c r="A151" s="100">
        <v>44242</v>
      </c>
      <c r="B151" s="16" t="s">
        <v>328</v>
      </c>
      <c r="C151" s="17">
        <v>3</v>
      </c>
      <c r="D151" s="16">
        <v>750</v>
      </c>
      <c r="E151" s="17" t="s">
        <v>353</v>
      </c>
    </row>
    <row r="152" spans="1:5" ht="14.25" x14ac:dyDescent="0.2">
      <c r="A152" s="101">
        <v>44273</v>
      </c>
      <c r="B152" s="14" t="s">
        <v>47</v>
      </c>
      <c r="C152" s="15">
        <v>3</v>
      </c>
      <c r="D152" s="14">
        <v>29400</v>
      </c>
      <c r="E152" s="15" t="s">
        <v>353</v>
      </c>
    </row>
    <row r="153" spans="1:5" ht="14.25" x14ac:dyDescent="0.2">
      <c r="A153" s="100">
        <v>44454</v>
      </c>
      <c r="B153" s="16" t="s">
        <v>326</v>
      </c>
      <c r="C153" s="17">
        <v>3</v>
      </c>
      <c r="D153" s="16">
        <v>9900</v>
      </c>
      <c r="E153" s="17" t="s">
        <v>353</v>
      </c>
    </row>
    <row r="154" spans="1:5" ht="14.25" x14ac:dyDescent="0.2">
      <c r="A154" s="101">
        <v>44242</v>
      </c>
      <c r="B154" s="14" t="s">
        <v>326</v>
      </c>
      <c r="C154" s="15">
        <v>3</v>
      </c>
      <c r="D154" s="14">
        <v>9900</v>
      </c>
      <c r="E154" s="15" t="s">
        <v>354</v>
      </c>
    </row>
    <row r="155" spans="1:5" ht="14.25" x14ac:dyDescent="0.2">
      <c r="A155" s="100">
        <v>44633</v>
      </c>
      <c r="B155" s="16" t="s">
        <v>328</v>
      </c>
      <c r="C155" s="17">
        <v>3</v>
      </c>
      <c r="D155" s="16">
        <v>750</v>
      </c>
      <c r="E155" s="17" t="s">
        <v>354</v>
      </c>
    </row>
    <row r="156" spans="1:5" ht="14.25" x14ac:dyDescent="0.2">
      <c r="A156" s="101">
        <v>44242</v>
      </c>
      <c r="B156" s="14" t="s">
        <v>326</v>
      </c>
      <c r="C156" s="15">
        <v>3</v>
      </c>
      <c r="D156" s="14">
        <v>9900</v>
      </c>
      <c r="E156" s="15" t="s">
        <v>355</v>
      </c>
    </row>
    <row r="157" spans="1:5" ht="14.25" x14ac:dyDescent="0.2">
      <c r="A157" s="100">
        <v>44633</v>
      </c>
      <c r="B157" s="16" t="s">
        <v>328</v>
      </c>
      <c r="C157" s="17">
        <v>3</v>
      </c>
      <c r="D157" s="16">
        <v>750</v>
      </c>
      <c r="E157" s="17" t="s">
        <v>355</v>
      </c>
    </row>
    <row r="158" spans="1:5" ht="14.25" x14ac:dyDescent="0.2">
      <c r="A158" s="101">
        <v>43578</v>
      </c>
      <c r="B158" s="14" t="s">
        <v>47</v>
      </c>
      <c r="C158" s="15">
        <v>4</v>
      </c>
      <c r="D158" s="14">
        <v>39200</v>
      </c>
      <c r="E158" s="15" t="s">
        <v>327</v>
      </c>
    </row>
    <row r="159" spans="1:5" ht="14.25" x14ac:dyDescent="0.2">
      <c r="A159" s="100">
        <v>43578</v>
      </c>
      <c r="B159" s="16" t="s">
        <v>47</v>
      </c>
      <c r="C159" s="17">
        <v>4</v>
      </c>
      <c r="D159" s="16">
        <v>39200</v>
      </c>
      <c r="E159" s="17" t="s">
        <v>329</v>
      </c>
    </row>
    <row r="160" spans="1:5" ht="14.25" x14ac:dyDescent="0.2">
      <c r="A160" s="101">
        <v>43511</v>
      </c>
      <c r="B160" s="14" t="s">
        <v>356</v>
      </c>
      <c r="C160" s="15">
        <v>4</v>
      </c>
      <c r="D160" s="14">
        <v>29000</v>
      </c>
      <c r="E160" s="15" t="s">
        <v>331</v>
      </c>
    </row>
    <row r="161" spans="1:5" ht="14.25" x14ac:dyDescent="0.2">
      <c r="A161" s="100">
        <v>43577</v>
      </c>
      <c r="B161" s="16" t="s">
        <v>333</v>
      </c>
      <c r="C161" s="17">
        <v>4</v>
      </c>
      <c r="D161" s="16">
        <v>900</v>
      </c>
      <c r="E161" s="17" t="s">
        <v>331</v>
      </c>
    </row>
    <row r="162" spans="1:5" ht="14.25" x14ac:dyDescent="0.2">
      <c r="A162" s="101">
        <v>44096</v>
      </c>
      <c r="B162" s="14" t="s">
        <v>328</v>
      </c>
      <c r="C162" s="15">
        <v>4</v>
      </c>
      <c r="D162" s="14">
        <v>1000</v>
      </c>
      <c r="E162" s="15" t="s">
        <v>331</v>
      </c>
    </row>
    <row r="163" spans="1:5" ht="14.25" x14ac:dyDescent="0.2">
      <c r="A163" s="100">
        <v>43511</v>
      </c>
      <c r="B163" s="16" t="s">
        <v>356</v>
      </c>
      <c r="C163" s="17">
        <v>4</v>
      </c>
      <c r="D163" s="16">
        <v>29000</v>
      </c>
      <c r="E163" s="17" t="s">
        <v>332</v>
      </c>
    </row>
    <row r="164" spans="1:5" ht="14.25" x14ac:dyDescent="0.2">
      <c r="A164" s="101">
        <v>44096</v>
      </c>
      <c r="B164" s="14" t="s">
        <v>328</v>
      </c>
      <c r="C164" s="15">
        <v>4</v>
      </c>
      <c r="D164" s="14">
        <v>1000</v>
      </c>
      <c r="E164" s="15" t="s">
        <v>332</v>
      </c>
    </row>
    <row r="165" spans="1:5" ht="14.25" x14ac:dyDescent="0.2">
      <c r="A165" s="100">
        <v>43578</v>
      </c>
      <c r="B165" s="16" t="s">
        <v>330</v>
      </c>
      <c r="C165" s="17">
        <v>4</v>
      </c>
      <c r="D165" s="16">
        <v>26000</v>
      </c>
      <c r="E165" s="17" t="s">
        <v>334</v>
      </c>
    </row>
    <row r="166" spans="1:5" ht="14.25" x14ac:dyDescent="0.2">
      <c r="A166" s="101">
        <v>45059</v>
      </c>
      <c r="B166" s="14" t="s">
        <v>328</v>
      </c>
      <c r="C166" s="15">
        <v>4</v>
      </c>
      <c r="D166" s="14">
        <v>1000</v>
      </c>
      <c r="E166" s="15" t="s">
        <v>334</v>
      </c>
    </row>
    <row r="167" spans="1:5" ht="14.25" x14ac:dyDescent="0.2">
      <c r="A167" s="100">
        <v>43578</v>
      </c>
      <c r="B167" s="16" t="s">
        <v>330</v>
      </c>
      <c r="C167" s="17">
        <v>4</v>
      </c>
      <c r="D167" s="16">
        <v>26000</v>
      </c>
      <c r="E167" s="17" t="s">
        <v>335</v>
      </c>
    </row>
    <row r="168" spans="1:5" ht="14.25" x14ac:dyDescent="0.2">
      <c r="A168" s="101">
        <v>45059</v>
      </c>
      <c r="B168" s="14" t="s">
        <v>328</v>
      </c>
      <c r="C168" s="15">
        <v>4</v>
      </c>
      <c r="D168" s="14">
        <v>1000</v>
      </c>
      <c r="E168" s="15" t="s">
        <v>335</v>
      </c>
    </row>
    <row r="169" spans="1:5" ht="14.25" x14ac:dyDescent="0.2">
      <c r="A169" s="100">
        <v>44268</v>
      </c>
      <c r="B169" s="16" t="s">
        <v>328</v>
      </c>
      <c r="C169" s="17">
        <v>4</v>
      </c>
      <c r="D169" s="16">
        <v>1000</v>
      </c>
      <c r="E169" s="17" t="s">
        <v>337</v>
      </c>
    </row>
    <row r="170" spans="1:5" ht="14.25" x14ac:dyDescent="0.2">
      <c r="A170" s="101">
        <v>44268</v>
      </c>
      <c r="B170" s="14" t="s">
        <v>328</v>
      </c>
      <c r="C170" s="15">
        <v>4</v>
      </c>
      <c r="D170" s="14">
        <v>1000</v>
      </c>
      <c r="E170" s="15" t="s">
        <v>338</v>
      </c>
    </row>
    <row r="171" spans="1:5" ht="14.25" x14ac:dyDescent="0.2">
      <c r="A171" s="100">
        <v>44130</v>
      </c>
      <c r="B171" s="16" t="s">
        <v>330</v>
      </c>
      <c r="C171" s="17">
        <v>4</v>
      </c>
      <c r="D171" s="16">
        <v>29000</v>
      </c>
      <c r="E171" s="17" t="s">
        <v>339</v>
      </c>
    </row>
    <row r="172" spans="1:5" ht="14.25" x14ac:dyDescent="0.2">
      <c r="A172" s="101">
        <v>44454</v>
      </c>
      <c r="B172" s="14" t="s">
        <v>333</v>
      </c>
      <c r="C172" s="15">
        <v>4</v>
      </c>
      <c r="D172" s="14">
        <v>600</v>
      </c>
      <c r="E172" s="15" t="s">
        <v>339</v>
      </c>
    </row>
    <row r="173" spans="1:5" ht="14.25" x14ac:dyDescent="0.2">
      <c r="A173" s="100">
        <v>44130</v>
      </c>
      <c r="B173" s="16" t="s">
        <v>330</v>
      </c>
      <c r="C173" s="17">
        <v>4</v>
      </c>
      <c r="D173" s="16">
        <v>29000</v>
      </c>
      <c r="E173" s="17" t="s">
        <v>341</v>
      </c>
    </row>
    <row r="174" spans="1:5" ht="14.25" x14ac:dyDescent="0.2">
      <c r="A174" s="101">
        <v>44454</v>
      </c>
      <c r="B174" s="14" t="s">
        <v>333</v>
      </c>
      <c r="C174" s="15">
        <v>4</v>
      </c>
      <c r="D174" s="14">
        <v>600</v>
      </c>
      <c r="E174" s="15" t="s">
        <v>341</v>
      </c>
    </row>
    <row r="175" spans="1:5" ht="14.25" x14ac:dyDescent="0.2">
      <c r="A175" s="100">
        <v>43511</v>
      </c>
      <c r="B175" s="16" t="s">
        <v>356</v>
      </c>
      <c r="C175" s="17">
        <v>4</v>
      </c>
      <c r="D175" s="16">
        <v>5000</v>
      </c>
      <c r="E175" s="17" t="s">
        <v>342</v>
      </c>
    </row>
    <row r="176" spans="1:5" ht="14.25" x14ac:dyDescent="0.2">
      <c r="A176" s="101">
        <v>43579</v>
      </c>
      <c r="B176" s="14" t="s">
        <v>326</v>
      </c>
      <c r="C176" s="15">
        <v>4</v>
      </c>
      <c r="D176" s="14">
        <v>13200</v>
      </c>
      <c r="E176" s="15" t="s">
        <v>342</v>
      </c>
    </row>
    <row r="177" spans="1:5" ht="14.25" x14ac:dyDescent="0.2">
      <c r="A177" s="100">
        <v>44206</v>
      </c>
      <c r="B177" s="16" t="s">
        <v>330</v>
      </c>
      <c r="C177" s="17">
        <v>4</v>
      </c>
      <c r="D177" s="16">
        <v>26000</v>
      </c>
      <c r="E177" s="17" t="s">
        <v>342</v>
      </c>
    </row>
    <row r="178" spans="1:5" ht="14.25" x14ac:dyDescent="0.2">
      <c r="A178" s="101">
        <v>43511</v>
      </c>
      <c r="B178" s="14" t="s">
        <v>356</v>
      </c>
      <c r="C178" s="15">
        <v>4</v>
      </c>
      <c r="D178" s="14">
        <v>5000</v>
      </c>
      <c r="E178" s="15" t="s">
        <v>343</v>
      </c>
    </row>
    <row r="179" spans="1:5" ht="14.25" x14ac:dyDescent="0.2">
      <c r="A179" s="100">
        <v>43579</v>
      </c>
      <c r="B179" s="16" t="s">
        <v>326</v>
      </c>
      <c r="C179" s="17">
        <v>4</v>
      </c>
      <c r="D179" s="16">
        <v>13200</v>
      </c>
      <c r="E179" s="17" t="s">
        <v>343</v>
      </c>
    </row>
    <row r="180" spans="1:5" ht="14.25" x14ac:dyDescent="0.2">
      <c r="A180" s="101">
        <v>44206</v>
      </c>
      <c r="B180" s="14" t="s">
        <v>330</v>
      </c>
      <c r="C180" s="15">
        <v>4</v>
      </c>
      <c r="D180" s="14">
        <v>26000</v>
      </c>
      <c r="E180" s="15" t="s">
        <v>343</v>
      </c>
    </row>
    <row r="181" spans="1:5" ht="14.25" x14ac:dyDescent="0.2">
      <c r="A181" s="100">
        <v>43578</v>
      </c>
      <c r="B181" s="16" t="s">
        <v>47</v>
      </c>
      <c r="C181" s="17">
        <v>4</v>
      </c>
      <c r="D181" s="16">
        <v>39200</v>
      </c>
      <c r="E181" s="17" t="s">
        <v>344</v>
      </c>
    </row>
    <row r="182" spans="1:5" ht="14.25" x14ac:dyDescent="0.2">
      <c r="A182" s="101">
        <v>43578</v>
      </c>
      <c r="B182" s="14" t="s">
        <v>47</v>
      </c>
      <c r="C182" s="15">
        <v>4</v>
      </c>
      <c r="D182" s="14">
        <v>39200</v>
      </c>
      <c r="E182" s="15" t="s">
        <v>345</v>
      </c>
    </row>
    <row r="183" spans="1:5" ht="14.25" x14ac:dyDescent="0.2">
      <c r="A183" s="100">
        <v>43511</v>
      </c>
      <c r="B183" s="16" t="s">
        <v>356</v>
      </c>
      <c r="C183" s="17">
        <v>4</v>
      </c>
      <c r="D183" s="16">
        <v>29000</v>
      </c>
      <c r="E183" s="17" t="s">
        <v>346</v>
      </c>
    </row>
    <row r="184" spans="1:5" ht="14.25" x14ac:dyDescent="0.2">
      <c r="A184" s="101">
        <v>43577</v>
      </c>
      <c r="B184" s="14" t="s">
        <v>333</v>
      </c>
      <c r="C184" s="15">
        <v>4</v>
      </c>
      <c r="D184" s="14">
        <v>900</v>
      </c>
      <c r="E184" s="15" t="s">
        <v>346</v>
      </c>
    </row>
    <row r="185" spans="1:5" ht="14.25" x14ac:dyDescent="0.2">
      <c r="A185" s="100">
        <v>44096</v>
      </c>
      <c r="B185" s="16" t="s">
        <v>328</v>
      </c>
      <c r="C185" s="17">
        <v>4</v>
      </c>
      <c r="D185" s="16">
        <v>1000</v>
      </c>
      <c r="E185" s="17" t="s">
        <v>346</v>
      </c>
    </row>
    <row r="186" spans="1:5" ht="14.25" x14ac:dyDescent="0.2">
      <c r="A186" s="101">
        <v>43511</v>
      </c>
      <c r="B186" s="14" t="s">
        <v>356</v>
      </c>
      <c r="C186" s="15">
        <v>4</v>
      </c>
      <c r="D186" s="14">
        <v>29000</v>
      </c>
      <c r="E186" s="15" t="s">
        <v>347</v>
      </c>
    </row>
    <row r="187" spans="1:5" ht="14.25" x14ac:dyDescent="0.2">
      <c r="A187" s="100">
        <v>44096</v>
      </c>
      <c r="B187" s="16" t="s">
        <v>328</v>
      </c>
      <c r="C187" s="17">
        <v>4</v>
      </c>
      <c r="D187" s="16">
        <v>1000</v>
      </c>
      <c r="E187" s="17" t="s">
        <v>347</v>
      </c>
    </row>
    <row r="188" spans="1:5" ht="14.25" x14ac:dyDescent="0.2">
      <c r="A188" s="101">
        <v>43578</v>
      </c>
      <c r="B188" s="14" t="s">
        <v>330</v>
      </c>
      <c r="C188" s="15">
        <v>4</v>
      </c>
      <c r="D188" s="14">
        <v>26000</v>
      </c>
      <c r="E188" s="15" t="s">
        <v>348</v>
      </c>
    </row>
    <row r="189" spans="1:5" ht="14.25" x14ac:dyDescent="0.2">
      <c r="A189" s="100">
        <v>45059</v>
      </c>
      <c r="B189" s="16" t="s">
        <v>328</v>
      </c>
      <c r="C189" s="17">
        <v>4</v>
      </c>
      <c r="D189" s="16">
        <v>1000</v>
      </c>
      <c r="E189" s="17" t="s">
        <v>348</v>
      </c>
    </row>
    <row r="190" spans="1:5" ht="14.25" x14ac:dyDescent="0.2">
      <c r="A190" s="101">
        <v>43578</v>
      </c>
      <c r="B190" s="14" t="s">
        <v>330</v>
      </c>
      <c r="C190" s="15">
        <v>4</v>
      </c>
      <c r="D190" s="14">
        <v>26000</v>
      </c>
      <c r="E190" s="15" t="s">
        <v>349</v>
      </c>
    </row>
    <row r="191" spans="1:5" ht="14.25" x14ac:dyDescent="0.2">
      <c r="A191" s="100">
        <v>45059</v>
      </c>
      <c r="B191" s="16" t="s">
        <v>328</v>
      </c>
      <c r="C191" s="17">
        <v>4</v>
      </c>
      <c r="D191" s="16">
        <v>1000</v>
      </c>
      <c r="E191" s="17" t="s">
        <v>349</v>
      </c>
    </row>
    <row r="192" spans="1:5" ht="14.25" x14ac:dyDescent="0.2">
      <c r="A192" s="101">
        <v>44268</v>
      </c>
      <c r="B192" s="14" t="s">
        <v>328</v>
      </c>
      <c r="C192" s="15">
        <v>4</v>
      </c>
      <c r="D192" s="14">
        <v>1000</v>
      </c>
      <c r="E192" s="15" t="s">
        <v>350</v>
      </c>
    </row>
    <row r="193" spans="1:5" ht="14.25" x14ac:dyDescent="0.2">
      <c r="A193" s="100">
        <v>44268</v>
      </c>
      <c r="B193" s="16" t="s">
        <v>328</v>
      </c>
      <c r="C193" s="17">
        <v>4</v>
      </c>
      <c r="D193" s="16">
        <v>1000</v>
      </c>
      <c r="E193" s="17" t="s">
        <v>351</v>
      </c>
    </row>
    <row r="194" spans="1:5" ht="14.25" x14ac:dyDescent="0.2">
      <c r="A194" s="101">
        <v>44130</v>
      </c>
      <c r="B194" s="14" t="s">
        <v>330</v>
      </c>
      <c r="C194" s="15">
        <v>4</v>
      </c>
      <c r="D194" s="14">
        <v>29000</v>
      </c>
      <c r="E194" s="15" t="s">
        <v>352</v>
      </c>
    </row>
    <row r="195" spans="1:5" ht="14.25" x14ac:dyDescent="0.2">
      <c r="A195" s="100">
        <v>44454</v>
      </c>
      <c r="B195" s="16" t="s">
        <v>333</v>
      </c>
      <c r="C195" s="17">
        <v>4</v>
      </c>
      <c r="D195" s="16">
        <v>600</v>
      </c>
      <c r="E195" s="17" t="s">
        <v>352</v>
      </c>
    </row>
    <row r="196" spans="1:5" ht="14.25" x14ac:dyDescent="0.2">
      <c r="A196" s="101">
        <v>44130</v>
      </c>
      <c r="B196" s="14" t="s">
        <v>330</v>
      </c>
      <c r="C196" s="15">
        <v>4</v>
      </c>
      <c r="D196" s="14">
        <v>29000</v>
      </c>
      <c r="E196" s="15" t="s">
        <v>353</v>
      </c>
    </row>
    <row r="197" spans="1:5" ht="14.25" x14ac:dyDescent="0.2">
      <c r="A197" s="100">
        <v>44454</v>
      </c>
      <c r="B197" s="16" t="s">
        <v>333</v>
      </c>
      <c r="C197" s="17">
        <v>4</v>
      </c>
      <c r="D197" s="16">
        <v>600</v>
      </c>
      <c r="E197" s="17" t="s">
        <v>353</v>
      </c>
    </row>
    <row r="198" spans="1:5" ht="14.25" x14ac:dyDescent="0.2">
      <c r="A198" s="101">
        <v>43511</v>
      </c>
      <c r="B198" s="14" t="s">
        <v>356</v>
      </c>
      <c r="C198" s="15">
        <v>4</v>
      </c>
      <c r="D198" s="14">
        <v>5000</v>
      </c>
      <c r="E198" s="15" t="s">
        <v>354</v>
      </c>
    </row>
    <row r="199" spans="1:5" ht="14.25" x14ac:dyDescent="0.2">
      <c r="A199" s="100">
        <v>43579</v>
      </c>
      <c r="B199" s="16" t="s">
        <v>326</v>
      </c>
      <c r="C199" s="17">
        <v>4</v>
      </c>
      <c r="D199" s="16">
        <v>13200</v>
      </c>
      <c r="E199" s="17" t="s">
        <v>354</v>
      </c>
    </row>
    <row r="200" spans="1:5" ht="14.25" x14ac:dyDescent="0.2">
      <c r="A200" s="101">
        <v>44206</v>
      </c>
      <c r="B200" s="14" t="s">
        <v>330</v>
      </c>
      <c r="C200" s="15">
        <v>4</v>
      </c>
      <c r="D200" s="14">
        <v>26000</v>
      </c>
      <c r="E200" s="15" t="s">
        <v>354</v>
      </c>
    </row>
    <row r="201" spans="1:5" ht="14.25" x14ac:dyDescent="0.2">
      <c r="A201" s="100">
        <v>43511</v>
      </c>
      <c r="B201" s="16" t="s">
        <v>356</v>
      </c>
      <c r="C201" s="17">
        <v>4</v>
      </c>
      <c r="D201" s="16">
        <v>5000</v>
      </c>
      <c r="E201" s="17" t="s">
        <v>355</v>
      </c>
    </row>
    <row r="202" spans="1:5" ht="14.25" x14ac:dyDescent="0.2">
      <c r="A202" s="101">
        <v>43579</v>
      </c>
      <c r="B202" s="14" t="s">
        <v>326</v>
      </c>
      <c r="C202" s="15">
        <v>4</v>
      </c>
      <c r="D202" s="14">
        <v>13200</v>
      </c>
      <c r="E202" s="15" t="s">
        <v>355</v>
      </c>
    </row>
    <row r="203" spans="1:5" ht="14.25" x14ac:dyDescent="0.2">
      <c r="A203" s="100">
        <v>44206</v>
      </c>
      <c r="B203" s="16" t="s">
        <v>330</v>
      </c>
      <c r="C203" s="17">
        <v>4</v>
      </c>
      <c r="D203" s="16">
        <v>26000</v>
      </c>
      <c r="E203" s="17" t="s">
        <v>355</v>
      </c>
    </row>
    <row r="204" spans="1:5" ht="14.25" x14ac:dyDescent="0.2">
      <c r="A204" s="101">
        <v>44701</v>
      </c>
      <c r="B204" s="14" t="s">
        <v>333</v>
      </c>
      <c r="C204" s="15">
        <v>5</v>
      </c>
      <c r="D204" s="14">
        <v>750</v>
      </c>
      <c r="E204" s="15" t="s">
        <v>331</v>
      </c>
    </row>
    <row r="205" spans="1:5" ht="14.25" x14ac:dyDescent="0.2">
      <c r="A205" s="100">
        <v>45245</v>
      </c>
      <c r="B205" s="16" t="s">
        <v>340</v>
      </c>
      <c r="C205" s="17">
        <v>5</v>
      </c>
      <c r="D205" s="16">
        <v>225000</v>
      </c>
      <c r="E205" s="17" t="s">
        <v>331</v>
      </c>
    </row>
    <row r="206" spans="1:5" ht="14.25" x14ac:dyDescent="0.2">
      <c r="A206" s="101">
        <v>44701</v>
      </c>
      <c r="B206" s="14" t="s">
        <v>333</v>
      </c>
      <c r="C206" s="15">
        <v>5</v>
      </c>
      <c r="D206" s="14">
        <v>750</v>
      </c>
      <c r="E206" s="15" t="s">
        <v>332</v>
      </c>
    </row>
    <row r="207" spans="1:5" ht="14.25" x14ac:dyDescent="0.2">
      <c r="A207" s="100">
        <v>45245</v>
      </c>
      <c r="B207" s="16" t="s">
        <v>340</v>
      </c>
      <c r="C207" s="17">
        <v>5</v>
      </c>
      <c r="D207" s="16">
        <v>225000</v>
      </c>
      <c r="E207" s="17" t="s">
        <v>332</v>
      </c>
    </row>
    <row r="208" spans="1:5" ht="14.25" x14ac:dyDescent="0.2">
      <c r="A208" s="101">
        <v>43577</v>
      </c>
      <c r="B208" s="14" t="s">
        <v>328</v>
      </c>
      <c r="C208" s="15">
        <v>5</v>
      </c>
      <c r="D208" s="14">
        <v>1250</v>
      </c>
      <c r="E208" s="15" t="s">
        <v>334</v>
      </c>
    </row>
    <row r="209" spans="1:5" ht="14.25" x14ac:dyDescent="0.2">
      <c r="A209" s="100">
        <v>44054</v>
      </c>
      <c r="B209" s="16" t="s">
        <v>326</v>
      </c>
      <c r="C209" s="17">
        <v>5</v>
      </c>
      <c r="D209" s="16">
        <v>16500</v>
      </c>
      <c r="E209" s="17" t="s">
        <v>334</v>
      </c>
    </row>
    <row r="210" spans="1:5" ht="14.25" x14ac:dyDescent="0.2">
      <c r="A210" s="101">
        <v>44328</v>
      </c>
      <c r="B210" s="14" t="s">
        <v>330</v>
      </c>
      <c r="C210" s="15">
        <v>5</v>
      </c>
      <c r="D210" s="14">
        <v>32500</v>
      </c>
      <c r="E210" s="15" t="s">
        <v>334</v>
      </c>
    </row>
    <row r="211" spans="1:5" ht="14.25" x14ac:dyDescent="0.2">
      <c r="A211" s="100">
        <v>43577</v>
      </c>
      <c r="B211" s="16" t="s">
        <v>328</v>
      </c>
      <c r="C211" s="17">
        <v>5</v>
      </c>
      <c r="D211" s="16">
        <v>1250</v>
      </c>
      <c r="E211" s="17" t="s">
        <v>335</v>
      </c>
    </row>
    <row r="212" spans="1:5" ht="14.25" x14ac:dyDescent="0.2">
      <c r="A212" s="101">
        <v>44054</v>
      </c>
      <c r="B212" s="14" t="s">
        <v>326</v>
      </c>
      <c r="C212" s="15">
        <v>5</v>
      </c>
      <c r="D212" s="14">
        <v>16500</v>
      </c>
      <c r="E212" s="15" t="s">
        <v>335</v>
      </c>
    </row>
    <row r="213" spans="1:5" ht="14.25" x14ac:dyDescent="0.2">
      <c r="A213" s="100">
        <v>44328</v>
      </c>
      <c r="B213" s="16" t="s">
        <v>330</v>
      </c>
      <c r="C213" s="17">
        <v>5</v>
      </c>
      <c r="D213" s="16">
        <v>32500</v>
      </c>
      <c r="E213" s="17" t="s">
        <v>335</v>
      </c>
    </row>
    <row r="214" spans="1:5" ht="14.25" x14ac:dyDescent="0.2">
      <c r="A214" s="101">
        <v>44461</v>
      </c>
      <c r="B214" s="14" t="s">
        <v>356</v>
      </c>
      <c r="C214" s="15">
        <v>5</v>
      </c>
      <c r="D214" s="14">
        <v>6250</v>
      </c>
      <c r="E214" s="15" t="s">
        <v>339</v>
      </c>
    </row>
    <row r="215" spans="1:5" ht="14.25" x14ac:dyDescent="0.2">
      <c r="A215" s="100">
        <v>44461</v>
      </c>
      <c r="B215" s="16" t="s">
        <v>356</v>
      </c>
      <c r="C215" s="17">
        <v>5</v>
      </c>
      <c r="D215" s="16">
        <v>6250</v>
      </c>
      <c r="E215" s="17" t="s">
        <v>341</v>
      </c>
    </row>
    <row r="216" spans="1:5" ht="14.25" x14ac:dyDescent="0.2">
      <c r="A216" s="101">
        <v>43940</v>
      </c>
      <c r="B216" s="14" t="s">
        <v>333</v>
      </c>
      <c r="C216" s="15">
        <v>5</v>
      </c>
      <c r="D216" s="14">
        <v>750</v>
      </c>
      <c r="E216" s="15" t="s">
        <v>342</v>
      </c>
    </row>
    <row r="217" spans="1:5" ht="14.25" x14ac:dyDescent="0.2">
      <c r="A217" s="100">
        <v>44324</v>
      </c>
      <c r="B217" s="16" t="s">
        <v>328</v>
      </c>
      <c r="C217" s="17">
        <v>5</v>
      </c>
      <c r="D217" s="16">
        <v>1250</v>
      </c>
      <c r="E217" s="17" t="s">
        <v>342</v>
      </c>
    </row>
    <row r="218" spans="1:5" ht="14.25" x14ac:dyDescent="0.2">
      <c r="A218" s="101">
        <v>43940</v>
      </c>
      <c r="B218" s="14" t="s">
        <v>333</v>
      </c>
      <c r="C218" s="15">
        <v>5</v>
      </c>
      <c r="D218" s="14">
        <v>750</v>
      </c>
      <c r="E218" s="15" t="s">
        <v>343</v>
      </c>
    </row>
    <row r="219" spans="1:5" ht="14.25" x14ac:dyDescent="0.2">
      <c r="A219" s="100">
        <v>44324</v>
      </c>
      <c r="B219" s="16" t="s">
        <v>328</v>
      </c>
      <c r="C219" s="17">
        <v>5</v>
      </c>
      <c r="D219" s="16">
        <v>1250</v>
      </c>
      <c r="E219" s="17" t="s">
        <v>343</v>
      </c>
    </row>
    <row r="220" spans="1:5" ht="14.25" x14ac:dyDescent="0.2">
      <c r="A220" s="101">
        <v>44701</v>
      </c>
      <c r="B220" s="14" t="s">
        <v>333</v>
      </c>
      <c r="C220" s="15">
        <v>5</v>
      </c>
      <c r="D220" s="14">
        <v>750</v>
      </c>
      <c r="E220" s="15" t="s">
        <v>346</v>
      </c>
    </row>
    <row r="221" spans="1:5" ht="14.25" x14ac:dyDescent="0.2">
      <c r="A221" s="100">
        <v>45245</v>
      </c>
      <c r="B221" s="16" t="s">
        <v>340</v>
      </c>
      <c r="C221" s="17">
        <v>5</v>
      </c>
      <c r="D221" s="16">
        <v>225000</v>
      </c>
      <c r="E221" s="17" t="s">
        <v>346</v>
      </c>
    </row>
    <row r="222" spans="1:5" ht="14.25" x14ac:dyDescent="0.2">
      <c r="A222" s="101">
        <v>44701</v>
      </c>
      <c r="B222" s="14" t="s">
        <v>333</v>
      </c>
      <c r="C222" s="15">
        <v>5</v>
      </c>
      <c r="D222" s="14">
        <v>750</v>
      </c>
      <c r="E222" s="15" t="s">
        <v>347</v>
      </c>
    </row>
    <row r="223" spans="1:5" ht="14.25" x14ac:dyDescent="0.2">
      <c r="A223" s="100">
        <v>45245</v>
      </c>
      <c r="B223" s="16" t="s">
        <v>340</v>
      </c>
      <c r="C223" s="17">
        <v>5</v>
      </c>
      <c r="D223" s="16">
        <v>225000</v>
      </c>
      <c r="E223" s="17" t="s">
        <v>347</v>
      </c>
    </row>
    <row r="224" spans="1:5" ht="14.25" x14ac:dyDescent="0.2">
      <c r="A224" s="101">
        <v>43577</v>
      </c>
      <c r="B224" s="14" t="s">
        <v>328</v>
      </c>
      <c r="C224" s="15">
        <v>5</v>
      </c>
      <c r="D224" s="14">
        <v>1250</v>
      </c>
      <c r="E224" s="15" t="s">
        <v>348</v>
      </c>
    </row>
    <row r="225" spans="1:5" ht="14.25" x14ac:dyDescent="0.2">
      <c r="A225" s="100">
        <v>44054</v>
      </c>
      <c r="B225" s="16" t="s">
        <v>326</v>
      </c>
      <c r="C225" s="17">
        <v>5</v>
      </c>
      <c r="D225" s="16">
        <v>16500</v>
      </c>
      <c r="E225" s="17" t="s">
        <v>348</v>
      </c>
    </row>
    <row r="226" spans="1:5" ht="14.25" x14ac:dyDescent="0.2">
      <c r="A226" s="101">
        <v>44328</v>
      </c>
      <c r="B226" s="14" t="s">
        <v>330</v>
      </c>
      <c r="C226" s="15">
        <v>5</v>
      </c>
      <c r="D226" s="14">
        <v>32500</v>
      </c>
      <c r="E226" s="15" t="s">
        <v>348</v>
      </c>
    </row>
    <row r="227" spans="1:5" ht="14.25" x14ac:dyDescent="0.2">
      <c r="A227" s="100">
        <v>43577</v>
      </c>
      <c r="B227" s="16" t="s">
        <v>328</v>
      </c>
      <c r="C227" s="17">
        <v>5</v>
      </c>
      <c r="D227" s="16">
        <v>1250</v>
      </c>
      <c r="E227" s="17" t="s">
        <v>349</v>
      </c>
    </row>
    <row r="228" spans="1:5" ht="14.25" x14ac:dyDescent="0.2">
      <c r="A228" s="101">
        <v>44054</v>
      </c>
      <c r="B228" s="14" t="s">
        <v>326</v>
      </c>
      <c r="C228" s="15">
        <v>5</v>
      </c>
      <c r="D228" s="14">
        <v>16500</v>
      </c>
      <c r="E228" s="15" t="s">
        <v>349</v>
      </c>
    </row>
    <row r="229" spans="1:5" ht="14.25" x14ac:dyDescent="0.2">
      <c r="A229" s="100">
        <v>44328</v>
      </c>
      <c r="B229" s="16" t="s">
        <v>330</v>
      </c>
      <c r="C229" s="17">
        <v>5</v>
      </c>
      <c r="D229" s="16">
        <v>32500</v>
      </c>
      <c r="E229" s="17" t="s">
        <v>349</v>
      </c>
    </row>
    <row r="230" spans="1:5" ht="14.25" x14ac:dyDescent="0.2">
      <c r="A230" s="101">
        <v>44461</v>
      </c>
      <c r="B230" s="14" t="s">
        <v>356</v>
      </c>
      <c r="C230" s="15">
        <v>5</v>
      </c>
      <c r="D230" s="14">
        <v>6250</v>
      </c>
      <c r="E230" s="15" t="s">
        <v>352</v>
      </c>
    </row>
    <row r="231" spans="1:5" ht="14.25" x14ac:dyDescent="0.2">
      <c r="A231" s="100">
        <v>44461</v>
      </c>
      <c r="B231" s="16" t="s">
        <v>356</v>
      </c>
      <c r="C231" s="17">
        <v>5</v>
      </c>
      <c r="D231" s="16">
        <v>6250</v>
      </c>
      <c r="E231" s="17" t="s">
        <v>353</v>
      </c>
    </row>
    <row r="232" spans="1:5" ht="14.25" x14ac:dyDescent="0.2">
      <c r="A232" s="101">
        <v>43940</v>
      </c>
      <c r="B232" s="14" t="s">
        <v>333</v>
      </c>
      <c r="C232" s="15">
        <v>5</v>
      </c>
      <c r="D232" s="14">
        <v>750</v>
      </c>
      <c r="E232" s="15" t="s">
        <v>354</v>
      </c>
    </row>
    <row r="233" spans="1:5" ht="14.25" x14ac:dyDescent="0.2">
      <c r="A233" s="100">
        <v>44324</v>
      </c>
      <c r="B233" s="16" t="s">
        <v>328</v>
      </c>
      <c r="C233" s="17">
        <v>5</v>
      </c>
      <c r="D233" s="16">
        <v>1250</v>
      </c>
      <c r="E233" s="17" t="s">
        <v>354</v>
      </c>
    </row>
    <row r="234" spans="1:5" ht="14.25" x14ac:dyDescent="0.2">
      <c r="A234" s="101">
        <v>43940</v>
      </c>
      <c r="B234" s="14" t="s">
        <v>333</v>
      </c>
      <c r="C234" s="15">
        <v>5</v>
      </c>
      <c r="D234" s="14">
        <v>750</v>
      </c>
      <c r="E234" s="15" t="s">
        <v>355</v>
      </c>
    </row>
    <row r="235" spans="1:5" ht="14.25" x14ac:dyDescent="0.2">
      <c r="A235" s="100">
        <v>44324</v>
      </c>
      <c r="B235" s="16" t="s">
        <v>328</v>
      </c>
      <c r="C235" s="17">
        <v>5</v>
      </c>
      <c r="D235" s="16">
        <v>1250</v>
      </c>
      <c r="E235" s="17" t="s">
        <v>355</v>
      </c>
    </row>
    <row r="236" spans="1:5" ht="14.25" x14ac:dyDescent="0.2">
      <c r="A236" s="101">
        <v>43579</v>
      </c>
      <c r="B236" s="14" t="s">
        <v>333</v>
      </c>
      <c r="C236" s="15">
        <v>6</v>
      </c>
      <c r="D236" s="14">
        <v>7500</v>
      </c>
      <c r="E236" s="15" t="s">
        <v>337</v>
      </c>
    </row>
    <row r="237" spans="1:5" ht="14.25" x14ac:dyDescent="0.2">
      <c r="A237" s="100">
        <v>43579</v>
      </c>
      <c r="B237" s="16" t="s">
        <v>330</v>
      </c>
      <c r="C237" s="17">
        <v>6</v>
      </c>
      <c r="D237" s="16">
        <v>39000</v>
      </c>
      <c r="E237" s="17" t="s">
        <v>337</v>
      </c>
    </row>
    <row r="238" spans="1:5" ht="14.25" x14ac:dyDescent="0.2">
      <c r="A238" s="101">
        <v>44324</v>
      </c>
      <c r="B238" s="14" t="s">
        <v>47</v>
      </c>
      <c r="C238" s="15">
        <v>6</v>
      </c>
      <c r="D238" s="14">
        <v>58800</v>
      </c>
      <c r="E238" s="15" t="s">
        <v>337</v>
      </c>
    </row>
    <row r="239" spans="1:5" ht="14.25" x14ac:dyDescent="0.2">
      <c r="A239" s="100">
        <v>43579</v>
      </c>
      <c r="B239" s="16" t="s">
        <v>333</v>
      </c>
      <c r="C239" s="17">
        <v>6</v>
      </c>
      <c r="D239" s="16">
        <v>7500</v>
      </c>
      <c r="E239" s="17" t="s">
        <v>338</v>
      </c>
    </row>
    <row r="240" spans="1:5" ht="14.25" x14ac:dyDescent="0.2">
      <c r="A240" s="101">
        <v>43579</v>
      </c>
      <c r="B240" s="14" t="s">
        <v>330</v>
      </c>
      <c r="C240" s="15">
        <v>6</v>
      </c>
      <c r="D240" s="14">
        <v>39000</v>
      </c>
      <c r="E240" s="15" t="s">
        <v>338</v>
      </c>
    </row>
    <row r="241" spans="1:5" ht="14.25" x14ac:dyDescent="0.2">
      <c r="A241" s="100">
        <v>44324</v>
      </c>
      <c r="B241" s="16" t="s">
        <v>47</v>
      </c>
      <c r="C241" s="17">
        <v>6</v>
      </c>
      <c r="D241" s="16">
        <v>58800</v>
      </c>
      <c r="E241" s="17" t="s">
        <v>338</v>
      </c>
    </row>
    <row r="242" spans="1:5" ht="14.25" x14ac:dyDescent="0.2">
      <c r="A242" s="101">
        <v>43893</v>
      </c>
      <c r="B242" s="14" t="s">
        <v>333</v>
      </c>
      <c r="C242" s="15">
        <v>6</v>
      </c>
      <c r="D242" s="14">
        <v>900</v>
      </c>
      <c r="E242" s="15" t="s">
        <v>342</v>
      </c>
    </row>
    <row r="243" spans="1:5" ht="14.25" x14ac:dyDescent="0.2">
      <c r="A243" s="100">
        <v>43893</v>
      </c>
      <c r="B243" s="16" t="s">
        <v>333</v>
      </c>
      <c r="C243" s="17">
        <v>6</v>
      </c>
      <c r="D243" s="16">
        <v>900</v>
      </c>
      <c r="E243" s="17" t="s">
        <v>343</v>
      </c>
    </row>
    <row r="244" spans="1:5" ht="14.25" x14ac:dyDescent="0.2">
      <c r="A244" s="101">
        <v>43579</v>
      </c>
      <c r="B244" s="14" t="s">
        <v>333</v>
      </c>
      <c r="C244" s="15">
        <v>6</v>
      </c>
      <c r="D244" s="14">
        <v>7500</v>
      </c>
      <c r="E244" s="15" t="s">
        <v>350</v>
      </c>
    </row>
    <row r="245" spans="1:5" ht="14.25" x14ac:dyDescent="0.2">
      <c r="A245" s="100">
        <v>43579</v>
      </c>
      <c r="B245" s="16" t="s">
        <v>330</v>
      </c>
      <c r="C245" s="17">
        <v>6</v>
      </c>
      <c r="D245" s="16">
        <v>39000</v>
      </c>
      <c r="E245" s="17" t="s">
        <v>350</v>
      </c>
    </row>
    <row r="246" spans="1:5" ht="14.25" x14ac:dyDescent="0.2">
      <c r="A246" s="101">
        <v>44324</v>
      </c>
      <c r="B246" s="14" t="s">
        <v>47</v>
      </c>
      <c r="C246" s="15">
        <v>6</v>
      </c>
      <c r="D246" s="14">
        <v>58800</v>
      </c>
      <c r="E246" s="15" t="s">
        <v>350</v>
      </c>
    </row>
    <row r="247" spans="1:5" ht="14.25" x14ac:dyDescent="0.2">
      <c r="A247" s="100">
        <v>43579</v>
      </c>
      <c r="B247" s="16" t="s">
        <v>333</v>
      </c>
      <c r="C247" s="17">
        <v>6</v>
      </c>
      <c r="D247" s="16">
        <v>7500</v>
      </c>
      <c r="E247" s="17" t="s">
        <v>351</v>
      </c>
    </row>
    <row r="248" spans="1:5" ht="14.25" x14ac:dyDescent="0.2">
      <c r="A248" s="101">
        <v>43579</v>
      </c>
      <c r="B248" s="14" t="s">
        <v>330</v>
      </c>
      <c r="C248" s="15">
        <v>6</v>
      </c>
      <c r="D248" s="14">
        <v>39000</v>
      </c>
      <c r="E248" s="15" t="s">
        <v>351</v>
      </c>
    </row>
    <row r="249" spans="1:5" ht="14.25" x14ac:dyDescent="0.2">
      <c r="A249" s="100">
        <v>44324</v>
      </c>
      <c r="B249" s="16" t="s">
        <v>47</v>
      </c>
      <c r="C249" s="17">
        <v>6</v>
      </c>
      <c r="D249" s="16">
        <v>58800</v>
      </c>
      <c r="E249" s="17" t="s">
        <v>351</v>
      </c>
    </row>
    <row r="250" spans="1:5" ht="14.25" x14ac:dyDescent="0.2">
      <c r="A250" s="101">
        <v>43893</v>
      </c>
      <c r="B250" s="14" t="s">
        <v>333</v>
      </c>
      <c r="C250" s="15">
        <v>6</v>
      </c>
      <c r="D250" s="14">
        <v>900</v>
      </c>
      <c r="E250" s="15" t="s">
        <v>354</v>
      </c>
    </row>
    <row r="251" spans="1:5" ht="14.25" x14ac:dyDescent="0.2">
      <c r="A251" s="100">
        <v>43893</v>
      </c>
      <c r="B251" s="16" t="s">
        <v>333</v>
      </c>
      <c r="C251" s="17">
        <v>6</v>
      </c>
      <c r="D251" s="16">
        <v>900</v>
      </c>
      <c r="E251" s="17" t="s">
        <v>355</v>
      </c>
    </row>
    <row r="252" spans="1:5" ht="14.25" x14ac:dyDescent="0.2">
      <c r="A252" s="101">
        <v>45004</v>
      </c>
      <c r="B252" s="14" t="s">
        <v>340</v>
      </c>
      <c r="C252" s="15">
        <v>7</v>
      </c>
      <c r="D252" s="14">
        <v>31500</v>
      </c>
      <c r="E252" s="15" t="s">
        <v>327</v>
      </c>
    </row>
    <row r="253" spans="1:5" ht="14.25" x14ac:dyDescent="0.2">
      <c r="A253" s="100">
        <v>45004</v>
      </c>
      <c r="B253" s="16" t="s">
        <v>340</v>
      </c>
      <c r="C253" s="17">
        <v>7</v>
      </c>
      <c r="D253" s="16">
        <v>31500</v>
      </c>
      <c r="E253" s="17" t="s">
        <v>329</v>
      </c>
    </row>
    <row r="254" spans="1:5" ht="14.25" x14ac:dyDescent="0.2">
      <c r="A254" s="101">
        <v>44324</v>
      </c>
      <c r="B254" s="14" t="s">
        <v>47</v>
      </c>
      <c r="C254" s="15">
        <v>7</v>
      </c>
      <c r="D254" s="14">
        <v>68600</v>
      </c>
      <c r="E254" s="15" t="s">
        <v>331</v>
      </c>
    </row>
    <row r="255" spans="1:5" ht="14.25" x14ac:dyDescent="0.2">
      <c r="A255" s="100">
        <v>44324</v>
      </c>
      <c r="B255" s="16" t="s">
        <v>47</v>
      </c>
      <c r="C255" s="17">
        <v>7</v>
      </c>
      <c r="D255" s="16">
        <v>68600</v>
      </c>
      <c r="E255" s="17" t="s">
        <v>332</v>
      </c>
    </row>
    <row r="256" spans="1:5" ht="14.25" x14ac:dyDescent="0.2">
      <c r="A256" s="101">
        <v>44270</v>
      </c>
      <c r="B256" s="14" t="s">
        <v>333</v>
      </c>
      <c r="C256" s="15">
        <v>7</v>
      </c>
      <c r="D256" s="14">
        <v>1050</v>
      </c>
      <c r="E256" s="15" t="s">
        <v>337</v>
      </c>
    </row>
    <row r="257" spans="1:5" ht="14.25" x14ac:dyDescent="0.2">
      <c r="A257" s="100">
        <v>44270</v>
      </c>
      <c r="B257" s="16" t="s">
        <v>333</v>
      </c>
      <c r="C257" s="17">
        <v>7</v>
      </c>
      <c r="D257" s="16">
        <v>1050</v>
      </c>
      <c r="E257" s="17" t="s">
        <v>338</v>
      </c>
    </row>
    <row r="258" spans="1:5" ht="14.25" x14ac:dyDescent="0.2">
      <c r="A258" s="101">
        <v>43577</v>
      </c>
      <c r="B258" s="14" t="s">
        <v>330</v>
      </c>
      <c r="C258" s="15">
        <v>7</v>
      </c>
      <c r="D258" s="14">
        <v>45500</v>
      </c>
      <c r="E258" s="15" t="s">
        <v>339</v>
      </c>
    </row>
    <row r="259" spans="1:5" ht="14.25" x14ac:dyDescent="0.2">
      <c r="A259" s="100">
        <v>43577</v>
      </c>
      <c r="B259" s="16" t="s">
        <v>330</v>
      </c>
      <c r="C259" s="17">
        <v>7</v>
      </c>
      <c r="D259" s="16">
        <v>45500</v>
      </c>
      <c r="E259" s="17" t="s">
        <v>341</v>
      </c>
    </row>
    <row r="260" spans="1:5" ht="14.25" x14ac:dyDescent="0.2">
      <c r="A260" s="101">
        <v>45004</v>
      </c>
      <c r="B260" s="14" t="s">
        <v>340</v>
      </c>
      <c r="C260" s="15">
        <v>7</v>
      </c>
      <c r="D260" s="14">
        <v>31500</v>
      </c>
      <c r="E260" s="15" t="s">
        <v>344</v>
      </c>
    </row>
    <row r="261" spans="1:5" ht="14.25" x14ac:dyDescent="0.2">
      <c r="A261" s="100">
        <v>45004</v>
      </c>
      <c r="B261" s="16" t="s">
        <v>340</v>
      </c>
      <c r="C261" s="17">
        <v>7</v>
      </c>
      <c r="D261" s="16">
        <v>31500</v>
      </c>
      <c r="E261" s="17" t="s">
        <v>345</v>
      </c>
    </row>
    <row r="262" spans="1:5" ht="14.25" x14ac:dyDescent="0.2">
      <c r="A262" s="101">
        <v>44324</v>
      </c>
      <c r="B262" s="14" t="s">
        <v>47</v>
      </c>
      <c r="C262" s="15">
        <v>7</v>
      </c>
      <c r="D262" s="14">
        <v>68600</v>
      </c>
      <c r="E262" s="15" t="s">
        <v>346</v>
      </c>
    </row>
    <row r="263" spans="1:5" ht="14.25" x14ac:dyDescent="0.2">
      <c r="A263" s="100">
        <v>44324</v>
      </c>
      <c r="B263" s="16" t="s">
        <v>47</v>
      </c>
      <c r="C263" s="17">
        <v>7</v>
      </c>
      <c r="D263" s="16">
        <v>68600</v>
      </c>
      <c r="E263" s="17" t="s">
        <v>347</v>
      </c>
    </row>
    <row r="264" spans="1:5" ht="14.25" x14ac:dyDescent="0.2">
      <c r="A264" s="101">
        <v>44270</v>
      </c>
      <c r="B264" s="14" t="s">
        <v>333</v>
      </c>
      <c r="C264" s="15">
        <v>7</v>
      </c>
      <c r="D264" s="14">
        <v>1050</v>
      </c>
      <c r="E264" s="15" t="s">
        <v>350</v>
      </c>
    </row>
    <row r="265" spans="1:5" ht="14.25" x14ac:dyDescent="0.2">
      <c r="A265" s="100">
        <v>44270</v>
      </c>
      <c r="B265" s="16" t="s">
        <v>333</v>
      </c>
      <c r="C265" s="17">
        <v>7</v>
      </c>
      <c r="D265" s="16">
        <v>1050</v>
      </c>
      <c r="E265" s="17" t="s">
        <v>351</v>
      </c>
    </row>
    <row r="266" spans="1:5" ht="14.25" x14ac:dyDescent="0.2">
      <c r="A266" s="101">
        <v>43577</v>
      </c>
      <c r="B266" s="14" t="s">
        <v>330</v>
      </c>
      <c r="C266" s="15">
        <v>7</v>
      </c>
      <c r="D266" s="14">
        <v>45500</v>
      </c>
      <c r="E266" s="15" t="s">
        <v>352</v>
      </c>
    </row>
    <row r="267" spans="1:5" ht="14.25" x14ac:dyDescent="0.2">
      <c r="A267" s="100">
        <v>43577</v>
      </c>
      <c r="B267" s="16" t="s">
        <v>330</v>
      </c>
      <c r="C267" s="17">
        <v>7</v>
      </c>
      <c r="D267" s="16">
        <v>45500</v>
      </c>
      <c r="E267" s="17" t="s">
        <v>353</v>
      </c>
    </row>
    <row r="268" spans="1:5" ht="14.25" x14ac:dyDescent="0.2">
      <c r="A268" s="101">
        <v>44675</v>
      </c>
      <c r="B268" s="14" t="s">
        <v>330</v>
      </c>
      <c r="C268" s="15">
        <v>8</v>
      </c>
      <c r="D268" s="14">
        <v>52000</v>
      </c>
      <c r="E268" s="15" t="s">
        <v>327</v>
      </c>
    </row>
    <row r="269" spans="1:5" ht="14.25" x14ac:dyDescent="0.2">
      <c r="A269" s="100">
        <v>44675</v>
      </c>
      <c r="B269" s="16" t="s">
        <v>330</v>
      </c>
      <c r="C269" s="17">
        <v>8</v>
      </c>
      <c r="D269" s="16">
        <v>52000</v>
      </c>
      <c r="E269" s="17" t="s">
        <v>329</v>
      </c>
    </row>
    <row r="270" spans="1:5" ht="14.25" x14ac:dyDescent="0.2">
      <c r="A270" s="101">
        <v>44149</v>
      </c>
      <c r="B270" s="14" t="s">
        <v>356</v>
      </c>
      <c r="C270" s="15">
        <v>8</v>
      </c>
      <c r="D270" s="14">
        <v>10000</v>
      </c>
      <c r="E270" s="15" t="s">
        <v>342</v>
      </c>
    </row>
    <row r="271" spans="1:5" ht="14.25" x14ac:dyDescent="0.2">
      <c r="A271" s="100">
        <v>44149</v>
      </c>
      <c r="B271" s="16" t="s">
        <v>356</v>
      </c>
      <c r="C271" s="17">
        <v>8</v>
      </c>
      <c r="D271" s="16">
        <v>10000</v>
      </c>
      <c r="E271" s="17" t="s">
        <v>343</v>
      </c>
    </row>
    <row r="272" spans="1:5" ht="14.25" x14ac:dyDescent="0.2">
      <c r="A272" s="101">
        <v>44675</v>
      </c>
      <c r="B272" s="14" t="s">
        <v>330</v>
      </c>
      <c r="C272" s="15">
        <v>8</v>
      </c>
      <c r="D272" s="14">
        <v>52000</v>
      </c>
      <c r="E272" s="15" t="s">
        <v>344</v>
      </c>
    </row>
    <row r="273" spans="1:5" ht="14.25" x14ac:dyDescent="0.2">
      <c r="A273" s="100">
        <v>44675</v>
      </c>
      <c r="B273" s="16" t="s">
        <v>330</v>
      </c>
      <c r="C273" s="17">
        <v>8</v>
      </c>
      <c r="D273" s="16">
        <v>52000</v>
      </c>
      <c r="E273" s="17" t="s">
        <v>345</v>
      </c>
    </row>
    <row r="274" spans="1:5" ht="14.25" x14ac:dyDescent="0.2">
      <c r="A274" s="101">
        <v>44149</v>
      </c>
      <c r="B274" s="14" t="s">
        <v>356</v>
      </c>
      <c r="C274" s="15">
        <v>8</v>
      </c>
      <c r="D274" s="14">
        <v>10000</v>
      </c>
      <c r="E274" s="15" t="s">
        <v>354</v>
      </c>
    </row>
    <row r="275" spans="1:5" ht="14.25" x14ac:dyDescent="0.2">
      <c r="A275" s="100">
        <v>44149</v>
      </c>
      <c r="B275" s="16" t="s">
        <v>356</v>
      </c>
      <c r="C275" s="17">
        <v>8</v>
      </c>
      <c r="D275" s="16">
        <v>10000</v>
      </c>
      <c r="E275" s="17" t="s">
        <v>355</v>
      </c>
    </row>
    <row r="276" spans="1:5" ht="14.25" x14ac:dyDescent="0.2">
      <c r="A276" s="101">
        <v>44441</v>
      </c>
      <c r="B276" s="14" t="s">
        <v>47</v>
      </c>
      <c r="C276" s="15">
        <v>9</v>
      </c>
      <c r="D276" s="14">
        <v>88200</v>
      </c>
      <c r="E276" s="15" t="s">
        <v>334</v>
      </c>
    </row>
    <row r="277" spans="1:5" ht="14.25" x14ac:dyDescent="0.2">
      <c r="A277" s="100">
        <v>44441</v>
      </c>
      <c r="B277" s="16" t="s">
        <v>47</v>
      </c>
      <c r="C277" s="17">
        <v>9</v>
      </c>
      <c r="D277" s="16">
        <v>88200</v>
      </c>
      <c r="E277" s="17" t="s">
        <v>335</v>
      </c>
    </row>
    <row r="278" spans="1:5" ht="14.25" x14ac:dyDescent="0.2">
      <c r="A278" s="101">
        <v>44441</v>
      </c>
      <c r="B278" s="14" t="s">
        <v>47</v>
      </c>
      <c r="C278" s="15">
        <v>9</v>
      </c>
      <c r="D278" s="14">
        <v>88200</v>
      </c>
      <c r="E278" s="15" t="s">
        <v>348</v>
      </c>
    </row>
    <row r="279" spans="1:5" ht="14.25" x14ac:dyDescent="0.2">
      <c r="A279" s="100">
        <v>44441</v>
      </c>
      <c r="B279" s="16" t="s">
        <v>47</v>
      </c>
      <c r="C279" s="17">
        <v>9</v>
      </c>
      <c r="D279" s="16">
        <v>88200</v>
      </c>
      <c r="E279" s="17" t="s">
        <v>349</v>
      </c>
    </row>
    <row r="280" spans="1:5" ht="14.25" x14ac:dyDescent="0.2">
      <c r="A280" s="101">
        <v>43959</v>
      </c>
      <c r="B280" s="14" t="s">
        <v>47</v>
      </c>
      <c r="C280" s="15">
        <v>10</v>
      </c>
      <c r="D280" s="14">
        <v>98000</v>
      </c>
      <c r="E280" s="15" t="s">
        <v>327</v>
      </c>
    </row>
    <row r="281" spans="1:5" ht="14.25" x14ac:dyDescent="0.2">
      <c r="A281" s="100">
        <v>43959</v>
      </c>
      <c r="B281" s="16" t="s">
        <v>47</v>
      </c>
      <c r="C281" s="17">
        <v>10</v>
      </c>
      <c r="D281" s="16">
        <v>98000</v>
      </c>
      <c r="E281" s="17" t="s">
        <v>329</v>
      </c>
    </row>
    <row r="282" spans="1:5" ht="14.25" x14ac:dyDescent="0.2">
      <c r="A282" s="101">
        <v>44555</v>
      </c>
      <c r="B282" s="14" t="s">
        <v>333</v>
      </c>
      <c r="C282" s="15">
        <v>10</v>
      </c>
      <c r="D282" s="14">
        <v>1500</v>
      </c>
      <c r="E282" s="15" t="s">
        <v>334</v>
      </c>
    </row>
    <row r="283" spans="1:5" ht="14.25" x14ac:dyDescent="0.2">
      <c r="A283" s="100">
        <v>44555</v>
      </c>
      <c r="B283" s="16" t="s">
        <v>333</v>
      </c>
      <c r="C283" s="17">
        <v>10</v>
      </c>
      <c r="D283" s="16">
        <v>1500</v>
      </c>
      <c r="E283" s="17" t="s">
        <v>335</v>
      </c>
    </row>
    <row r="284" spans="1:5" ht="14.25" x14ac:dyDescent="0.2">
      <c r="A284" s="101">
        <v>44561</v>
      </c>
      <c r="B284" s="14" t="s">
        <v>356</v>
      </c>
      <c r="C284" s="15">
        <v>10</v>
      </c>
      <c r="D284" s="14">
        <v>12500</v>
      </c>
      <c r="E284" s="15" t="s">
        <v>337</v>
      </c>
    </row>
    <row r="285" spans="1:5" ht="14.25" x14ac:dyDescent="0.2">
      <c r="A285" s="100">
        <v>44732</v>
      </c>
      <c r="B285" s="16" t="s">
        <v>47</v>
      </c>
      <c r="C285" s="17">
        <v>10</v>
      </c>
      <c r="D285" s="16">
        <v>98000</v>
      </c>
      <c r="E285" s="17" t="s">
        <v>337</v>
      </c>
    </row>
    <row r="286" spans="1:5" ht="14.25" x14ac:dyDescent="0.2">
      <c r="A286" s="101">
        <v>44561</v>
      </c>
      <c r="B286" s="14" t="s">
        <v>356</v>
      </c>
      <c r="C286" s="15">
        <v>10</v>
      </c>
      <c r="D286" s="14">
        <v>12500</v>
      </c>
      <c r="E286" s="15" t="s">
        <v>338</v>
      </c>
    </row>
    <row r="287" spans="1:5" ht="14.25" x14ac:dyDescent="0.2">
      <c r="A287" s="100">
        <v>44732</v>
      </c>
      <c r="B287" s="16" t="s">
        <v>47</v>
      </c>
      <c r="C287" s="17">
        <v>10</v>
      </c>
      <c r="D287" s="16">
        <v>98000</v>
      </c>
      <c r="E287" s="17" t="s">
        <v>338</v>
      </c>
    </row>
    <row r="288" spans="1:5" ht="14.25" x14ac:dyDescent="0.2">
      <c r="A288" s="101">
        <v>43959</v>
      </c>
      <c r="B288" s="14" t="s">
        <v>47</v>
      </c>
      <c r="C288" s="15">
        <v>10</v>
      </c>
      <c r="D288" s="14">
        <v>98000</v>
      </c>
      <c r="E288" s="15" t="s">
        <v>344</v>
      </c>
    </row>
    <row r="289" spans="1:5" ht="14.25" x14ac:dyDescent="0.2">
      <c r="A289" s="100">
        <v>43959</v>
      </c>
      <c r="B289" s="16" t="s">
        <v>47</v>
      </c>
      <c r="C289" s="17">
        <v>10</v>
      </c>
      <c r="D289" s="16">
        <v>98000</v>
      </c>
      <c r="E289" s="17" t="s">
        <v>345</v>
      </c>
    </row>
    <row r="290" spans="1:5" ht="14.25" x14ac:dyDescent="0.2">
      <c r="A290" s="101">
        <v>44555</v>
      </c>
      <c r="B290" s="14" t="s">
        <v>333</v>
      </c>
      <c r="C290" s="15">
        <v>10</v>
      </c>
      <c r="D290" s="14">
        <v>1500</v>
      </c>
      <c r="E290" s="15" t="s">
        <v>348</v>
      </c>
    </row>
    <row r="291" spans="1:5" ht="14.25" x14ac:dyDescent="0.2">
      <c r="A291" s="100">
        <v>44555</v>
      </c>
      <c r="B291" s="16" t="s">
        <v>333</v>
      </c>
      <c r="C291" s="17">
        <v>10</v>
      </c>
      <c r="D291" s="16">
        <v>1500</v>
      </c>
      <c r="E291" s="17" t="s">
        <v>349</v>
      </c>
    </row>
    <row r="292" spans="1:5" ht="14.25" x14ac:dyDescent="0.2">
      <c r="A292" s="101">
        <v>44561</v>
      </c>
      <c r="B292" s="14" t="s">
        <v>356</v>
      </c>
      <c r="C292" s="15">
        <v>10</v>
      </c>
      <c r="D292" s="14">
        <v>12500</v>
      </c>
      <c r="E292" s="15" t="s">
        <v>350</v>
      </c>
    </row>
    <row r="293" spans="1:5" ht="14.25" x14ac:dyDescent="0.2">
      <c r="A293" s="100">
        <v>44732</v>
      </c>
      <c r="B293" s="16" t="s">
        <v>47</v>
      </c>
      <c r="C293" s="17">
        <v>10</v>
      </c>
      <c r="D293" s="16">
        <v>98000</v>
      </c>
      <c r="E293" s="17" t="s">
        <v>350</v>
      </c>
    </row>
    <row r="294" spans="1:5" ht="14.25" x14ac:dyDescent="0.2">
      <c r="A294" s="101">
        <v>44561</v>
      </c>
      <c r="B294" s="14" t="s">
        <v>356</v>
      </c>
      <c r="C294" s="15">
        <v>10</v>
      </c>
      <c r="D294" s="14">
        <v>12500</v>
      </c>
      <c r="E294" s="15" t="s">
        <v>351</v>
      </c>
    </row>
    <row r="295" spans="1:5" ht="14.25" x14ac:dyDescent="0.2">
      <c r="A295" s="100">
        <v>44732</v>
      </c>
      <c r="B295" s="16" t="s">
        <v>47</v>
      </c>
      <c r="C295" s="17">
        <v>10</v>
      </c>
      <c r="D295" s="16">
        <v>98000</v>
      </c>
      <c r="E295" s="17" t="s">
        <v>351</v>
      </c>
    </row>
    <row r="296" spans="1:5" ht="14.25" x14ac:dyDescent="0.2">
      <c r="A296" s="101">
        <v>45081</v>
      </c>
      <c r="B296" s="14" t="s">
        <v>340</v>
      </c>
      <c r="C296" s="15">
        <v>15</v>
      </c>
      <c r="D296" s="14">
        <v>675000</v>
      </c>
      <c r="E296" s="15" t="s">
        <v>334</v>
      </c>
    </row>
    <row r="297" spans="1:5" ht="14.25" x14ac:dyDescent="0.2">
      <c r="A297" s="100">
        <v>45081</v>
      </c>
      <c r="B297" s="16" t="s">
        <v>340</v>
      </c>
      <c r="C297" s="17">
        <v>15</v>
      </c>
      <c r="D297" s="16">
        <v>675000</v>
      </c>
      <c r="E297" s="17" t="s">
        <v>335</v>
      </c>
    </row>
    <row r="298" spans="1:5" ht="14.25" x14ac:dyDescent="0.2">
      <c r="A298" s="101">
        <v>45081</v>
      </c>
      <c r="B298" s="14" t="s">
        <v>340</v>
      </c>
      <c r="C298" s="15">
        <v>15</v>
      </c>
      <c r="D298" s="14">
        <v>675000</v>
      </c>
      <c r="E298" s="15" t="s">
        <v>348</v>
      </c>
    </row>
    <row r="299" spans="1:5" ht="14.25" x14ac:dyDescent="0.2">
      <c r="A299" s="100">
        <v>45081</v>
      </c>
      <c r="B299" s="16" t="s">
        <v>340</v>
      </c>
      <c r="C299" s="17">
        <v>15</v>
      </c>
      <c r="D299" s="16">
        <v>675000</v>
      </c>
      <c r="E299" s="17" t="s">
        <v>349</v>
      </c>
    </row>
    <row r="300" spans="1:5" ht="14.25" x14ac:dyDescent="0.2">
      <c r="A300" s="101">
        <v>44979</v>
      </c>
      <c r="B300" s="14" t="s">
        <v>340</v>
      </c>
      <c r="C300" s="15">
        <v>20</v>
      </c>
      <c r="D300" s="14">
        <v>900000</v>
      </c>
      <c r="E300" s="15" t="s">
        <v>342</v>
      </c>
    </row>
    <row r="301" spans="1:5" ht="14.25" x14ac:dyDescent="0.2">
      <c r="A301" s="100">
        <v>44979</v>
      </c>
      <c r="B301" s="16" t="s">
        <v>340</v>
      </c>
      <c r="C301" s="17">
        <v>20</v>
      </c>
      <c r="D301" s="16">
        <v>900000</v>
      </c>
      <c r="E301" s="17" t="s">
        <v>343</v>
      </c>
    </row>
    <row r="302" spans="1:5" ht="14.25" x14ac:dyDescent="0.2">
      <c r="A302" s="101">
        <v>44979</v>
      </c>
      <c r="B302" s="14" t="s">
        <v>340</v>
      </c>
      <c r="C302" s="15">
        <v>20</v>
      </c>
      <c r="D302" s="14">
        <v>900000</v>
      </c>
      <c r="E302" s="15" t="s">
        <v>354</v>
      </c>
    </row>
    <row r="303" spans="1:5" ht="14.25" x14ac:dyDescent="0.2">
      <c r="A303" s="105">
        <v>44979</v>
      </c>
      <c r="B303" s="106" t="s">
        <v>340</v>
      </c>
      <c r="C303" s="107">
        <v>20</v>
      </c>
      <c r="D303" s="106">
        <v>900000</v>
      </c>
      <c r="E303" s="107" t="s">
        <v>355</v>
      </c>
    </row>
  </sheetData>
  <pageMargins left="0.75" right="0.75" top="1" bottom="1" header="0.5" footer="0.5"/>
  <pageSetup paperSize="9" orientation="portrait" horizontalDpi="200" verticalDpi="200" copies="0" r:id="rId4"/>
  <headerFooter alignWithMargins="0"/>
  <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9d087b-f5d6-4f0c-86d2-8fb79b3b2e5e">
      <Terms xmlns="http://schemas.microsoft.com/office/infopath/2007/PartnerControls"/>
    </lcf76f155ced4ddcb4097134ff3c332f>
    <TaxCatchAll xmlns="aaa28b84-fae3-410c-962b-2607e103e6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823807A1F07428C71D11640814B8C" ma:contentTypeVersion="12" ma:contentTypeDescription="Create a new document." ma:contentTypeScope="" ma:versionID="4681c9768e6209866232a1df5d41bde5">
  <xsd:schema xmlns:xsd="http://www.w3.org/2001/XMLSchema" xmlns:xs="http://www.w3.org/2001/XMLSchema" xmlns:p="http://schemas.microsoft.com/office/2006/metadata/properties" xmlns:ns2="5f9d087b-f5d6-4f0c-86d2-8fb79b3b2e5e" xmlns:ns3="aaa28b84-fae3-410c-962b-2607e103e62c" targetNamespace="http://schemas.microsoft.com/office/2006/metadata/properties" ma:root="true" ma:fieldsID="b4ef2ab2a58a6eb544dcc3867f12e516" ns2:_="" ns3:_="">
    <xsd:import namespace="5f9d087b-f5d6-4f0c-86d2-8fb79b3b2e5e"/>
    <xsd:import namespace="aaa28b84-fae3-410c-962b-2607e103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d087b-f5d6-4f0c-86d2-8fb79b3b2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4e6213-271e-48eb-b049-cc005c43d7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28b84-fae3-410c-962b-2607e103e6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e9fb64-2007-47ec-88e9-be79a69a0314}" ma:internalName="TaxCatchAll" ma:showField="CatchAllData" ma:web="aaa28b84-fae3-410c-962b-2607e103e6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55D0C-F6D9-4969-959F-2B120F0BAA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7D5A30-061B-4151-BDBC-FDB81F45149A}">
  <ds:schemaRefs>
    <ds:schemaRef ds:uri="http://schemas.microsoft.com/office/2006/metadata/properties"/>
    <ds:schemaRef ds:uri="http://schemas.microsoft.com/office/infopath/2007/PartnerControls"/>
    <ds:schemaRef ds:uri="5f9d087b-f5d6-4f0c-86d2-8fb79b3b2e5e"/>
    <ds:schemaRef ds:uri="aaa28b84-fae3-410c-962b-2607e103e62c"/>
  </ds:schemaRefs>
</ds:datastoreItem>
</file>

<file path=customXml/itemProps3.xml><?xml version="1.0" encoding="utf-8"?>
<ds:datastoreItem xmlns:ds="http://schemas.openxmlformats.org/officeDocument/2006/customXml" ds:itemID="{7E9BA23E-4B3D-47CE-ADF0-567706555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d087b-f5d6-4f0c-86d2-8fb79b3b2e5e"/>
    <ds:schemaRef ds:uri="aaa28b84-fae3-410c-962b-2607e103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титульный лист</vt:lpstr>
      <vt:lpstr>Задание 1</vt:lpstr>
      <vt:lpstr>Задание 1 Решение</vt:lpstr>
      <vt:lpstr>Задание 2</vt:lpstr>
      <vt:lpstr>Задание 3</vt:lpstr>
      <vt:lpstr>1 кв</vt:lpstr>
      <vt:lpstr>2 кв</vt:lpstr>
      <vt:lpstr>3 кв</vt:lpstr>
      <vt:lpstr>4 кв.</vt:lpstr>
      <vt:lpstr>Задание 4</vt:lpstr>
      <vt:lpstr>январь</vt:lpstr>
      <vt:lpstr>февраль</vt:lpstr>
      <vt:lpstr>март</vt:lpstr>
      <vt:lpstr>Задание 5</vt:lpstr>
      <vt:lpstr>Задание 6</vt:lpstr>
      <vt:lpstr>Заказы</vt:lpstr>
      <vt:lpstr>Заказчик</vt:lpstr>
      <vt:lpstr>Прайс-лист</vt:lpstr>
      <vt:lpstr>Задание 7</vt:lpstr>
      <vt:lpstr>Задание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Вячеслав Сучилин</dc:creator>
  <cp:keywords/>
  <dc:description/>
  <cp:lastModifiedBy>Пользователь</cp:lastModifiedBy>
  <cp:revision/>
  <dcterms:created xsi:type="dcterms:W3CDTF">2024-03-23T16:20:22Z</dcterms:created>
  <dcterms:modified xsi:type="dcterms:W3CDTF">2024-03-28T20:35:50Z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0x010100870823807A1F07428C71D11640814B8C</vt:lpwstr>
  </property>
</Properties>
</file>