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Tesla Laptops\Downloads\"/>
    </mc:Choice>
  </mc:AlternateContent>
  <xr:revisionPtr revIDLastSave="0" documentId="13_ncr:1_{B880961C-7CF6-4228-AC5E-8CCBA71F0479}" xr6:coauthVersionLast="47" xr6:coauthVersionMax="47" xr10:uidLastSave="{00000000-0000-0000-0000-000000000000}"/>
  <bookViews>
    <workbookView xWindow="-103" yWindow="-103" windowWidth="22149" windowHeight="11949" activeTab="6" xr2:uid="{F4576737-9E4A-45CB-8427-865EEAF0B502}"/>
  </bookViews>
  <sheets>
    <sheet name="Question 2" sheetId="3" r:id="rId1"/>
    <sheet name="Question 3" sheetId="5" r:id="rId2"/>
    <sheet name="Question 4" sheetId="6" r:id="rId3"/>
    <sheet name="Question5" sheetId="7" r:id="rId4"/>
    <sheet name="Question 1" sheetId="8" r:id="rId5"/>
    <sheet name="Question 6" sheetId="10" r:id="rId6"/>
    <sheet name="Data _1_" sheetId="2" r:id="rId7"/>
  </sheets>
  <definedNames>
    <definedName name="ExternalData_1" localSheetId="6" hidden="1">'Data _1_'!$A$1:$J$1461</definedName>
  </definedNames>
  <calcPr calcId="191029"/>
  <pivotCaches>
    <pivotCache cacheId="38"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3" i="10" l="1"/>
  <c r="B22" i="10"/>
  <c r="C23" i="10"/>
  <c r="D23" i="10"/>
  <c r="E23" i="10"/>
  <c r="F23" i="10"/>
  <c r="G23" i="10"/>
  <c r="H23" i="10"/>
  <c r="I23" i="10"/>
  <c r="J23" i="10"/>
  <c r="K23" i="10"/>
  <c r="L23" i="10"/>
  <c r="M23" i="10"/>
  <c r="C22" i="10"/>
  <c r="D22" i="10"/>
  <c r="E22" i="10"/>
  <c r="F22" i="10"/>
  <c r="G22" i="10"/>
  <c r="H22" i="10"/>
  <c r="I22" i="10"/>
  <c r="J22" i="10"/>
  <c r="K22" i="10"/>
  <c r="L22" i="10"/>
  <c r="M22" i="10"/>
  <c r="C21" i="10"/>
  <c r="D21" i="10"/>
  <c r="E21" i="10"/>
  <c r="F21" i="10"/>
  <c r="G21" i="10"/>
  <c r="H21" i="10"/>
  <c r="I21" i="10"/>
  <c r="J21" i="10"/>
  <c r="K21" i="10"/>
  <c r="L21" i="10"/>
  <c r="M21" i="10"/>
  <c r="B21" i="10"/>
  <c r="C20" i="10"/>
  <c r="D20" i="10"/>
  <c r="E20" i="10"/>
  <c r="F20" i="10"/>
  <c r="G20" i="10"/>
  <c r="H20" i="10"/>
  <c r="I20" i="10"/>
  <c r="J20" i="10"/>
  <c r="K20" i="10"/>
  <c r="L20" i="10"/>
  <c r="M20" i="10"/>
  <c r="B20" i="10"/>
  <c r="H1458" i="2"/>
  <c r="H1414" i="2"/>
  <c r="H1370" i="2"/>
  <c r="H1358" i="2"/>
  <c r="H1354" i="2"/>
  <c r="H1350" i="2"/>
  <c r="H1346" i="2"/>
  <c r="H1342" i="2"/>
  <c r="H1338" i="2"/>
  <c r="H1454" i="2"/>
  <c r="H1450" i="2"/>
  <c r="H1446" i="2"/>
  <c r="H1442" i="2"/>
  <c r="H1438" i="2"/>
  <c r="H1434" i="2"/>
  <c r="H1430" i="2"/>
  <c r="H1426" i="2"/>
  <c r="H1422" i="2"/>
  <c r="H1418" i="2"/>
  <c r="H1410" i="2"/>
  <c r="H1406" i="2"/>
  <c r="H1402" i="2"/>
  <c r="H1398" i="2"/>
  <c r="H1394" i="2"/>
  <c r="H1390" i="2"/>
  <c r="H1386" i="2"/>
  <c r="H1382" i="2"/>
  <c r="H1378" i="2"/>
  <c r="H1374" i="2"/>
  <c r="H1366" i="2"/>
  <c r="H1362" i="2"/>
  <c r="H966" i="2"/>
  <c r="H922" i="2"/>
  <c r="H882" i="2"/>
  <c r="H878" i="2"/>
  <c r="H874" i="2"/>
  <c r="H870" i="2"/>
  <c r="H866" i="2"/>
  <c r="H862" i="2"/>
  <c r="H858" i="2"/>
  <c r="H962" i="2"/>
  <c r="H958" i="2"/>
  <c r="H954" i="2"/>
  <c r="H950" i="2"/>
  <c r="H946" i="2"/>
  <c r="H942" i="2"/>
  <c r="H938" i="2"/>
  <c r="H934" i="2"/>
  <c r="H930" i="2"/>
  <c r="H926" i="2"/>
  <c r="H918" i="2"/>
  <c r="H914" i="2"/>
  <c r="H910" i="2"/>
  <c r="H906" i="2"/>
  <c r="H902" i="2"/>
  <c r="H898" i="2"/>
  <c r="H894" i="2"/>
  <c r="H890" i="2"/>
  <c r="H886" i="2"/>
  <c r="H854" i="2"/>
  <c r="H810" i="2"/>
  <c r="H766" i="2"/>
  <c r="H754" i="2"/>
  <c r="H750" i="2"/>
  <c r="H746" i="2"/>
  <c r="H742" i="2"/>
  <c r="H738" i="2"/>
  <c r="H734" i="2"/>
  <c r="H850" i="2"/>
  <c r="H846" i="2"/>
  <c r="H842" i="2"/>
  <c r="H838" i="2"/>
  <c r="H834" i="2"/>
  <c r="H830" i="2"/>
  <c r="H826" i="2"/>
  <c r="H822" i="2"/>
  <c r="H818" i="2"/>
  <c r="H814" i="2"/>
  <c r="H806" i="2"/>
  <c r="H802" i="2"/>
  <c r="H798" i="2"/>
  <c r="H794" i="2"/>
  <c r="H790" i="2"/>
  <c r="H786" i="2"/>
  <c r="H782" i="2"/>
  <c r="H778" i="2"/>
  <c r="H774" i="2"/>
  <c r="H770" i="2"/>
  <c r="H762" i="2"/>
  <c r="H758" i="2"/>
  <c r="H730" i="2"/>
  <c r="H686" i="2"/>
  <c r="H642" i="2"/>
  <c r="H634" i="2"/>
  <c r="H630" i="2"/>
  <c r="H626" i="2"/>
  <c r="H622" i="2"/>
  <c r="H618" i="2"/>
  <c r="H614" i="2"/>
  <c r="H726" i="2"/>
  <c r="H722" i="2"/>
  <c r="H718" i="2"/>
  <c r="H714" i="2"/>
  <c r="H710" i="2"/>
  <c r="H706" i="2"/>
  <c r="H702" i="2"/>
  <c r="H698" i="2"/>
  <c r="H694" i="2"/>
  <c r="H690" i="2"/>
  <c r="H682" i="2"/>
  <c r="H678" i="2"/>
  <c r="H674" i="2"/>
  <c r="H670" i="2"/>
  <c r="H666" i="2"/>
  <c r="H662" i="2"/>
  <c r="H658" i="2"/>
  <c r="H654" i="2"/>
  <c r="H650" i="2"/>
  <c r="H646" i="2"/>
  <c r="H638" i="2"/>
  <c r="H610" i="2"/>
  <c r="H566" i="2"/>
  <c r="H522" i="2"/>
  <c r="H510" i="2"/>
  <c r="H506" i="2"/>
  <c r="H502" i="2"/>
  <c r="H498" i="2"/>
  <c r="H494" i="2"/>
  <c r="H490" i="2"/>
  <c r="H606" i="2"/>
  <c r="H602" i="2"/>
  <c r="H598" i="2"/>
  <c r="H594" i="2"/>
  <c r="H590" i="2"/>
  <c r="H586" i="2"/>
  <c r="H582" i="2"/>
  <c r="H578" i="2"/>
  <c r="H574" i="2"/>
  <c r="H570" i="2"/>
  <c r="H562" i="2"/>
  <c r="H558" i="2"/>
  <c r="H554" i="2"/>
  <c r="H550" i="2"/>
  <c r="H546" i="2"/>
  <c r="H542" i="2"/>
  <c r="H538" i="2"/>
  <c r="H534" i="2"/>
  <c r="H530" i="2"/>
  <c r="H526" i="2"/>
  <c r="H518" i="2"/>
  <c r="H514" i="2"/>
  <c r="H486" i="2"/>
  <c r="H442" i="2"/>
  <c r="H398" i="2"/>
  <c r="H390" i="2"/>
  <c r="H386" i="2"/>
  <c r="H382" i="2"/>
  <c r="H378" i="2"/>
  <c r="H374" i="2"/>
  <c r="H370" i="2"/>
  <c r="H482" i="2"/>
  <c r="H478" i="2"/>
  <c r="H474" i="2"/>
  <c r="H470" i="2"/>
  <c r="H466" i="2"/>
  <c r="H462" i="2"/>
  <c r="H458" i="2"/>
  <c r="H454" i="2"/>
  <c r="H450" i="2"/>
  <c r="H446" i="2"/>
  <c r="H438" i="2"/>
  <c r="H434" i="2"/>
  <c r="H430" i="2"/>
  <c r="H426" i="2"/>
  <c r="H422" i="2"/>
  <c r="H418" i="2"/>
  <c r="H414" i="2"/>
  <c r="H410" i="2"/>
  <c r="H406" i="2"/>
  <c r="H402" i="2"/>
  <c r="H394" i="2"/>
  <c r="H366" i="2"/>
  <c r="H322" i="2"/>
  <c r="H278" i="2"/>
  <c r="H266" i="2"/>
  <c r="H262" i="2"/>
  <c r="H258" i="2"/>
  <c r="H254" i="2"/>
  <c r="H250" i="2"/>
  <c r="H246" i="2"/>
  <c r="H362" i="2"/>
  <c r="H358" i="2"/>
  <c r="H354" i="2"/>
  <c r="H350" i="2"/>
  <c r="H346" i="2"/>
  <c r="H342" i="2"/>
  <c r="H338" i="2"/>
  <c r="H334" i="2"/>
  <c r="H330" i="2"/>
  <c r="H326" i="2"/>
  <c r="H318" i="2"/>
  <c r="H314" i="2"/>
  <c r="H310" i="2"/>
  <c r="H306" i="2"/>
  <c r="H302" i="2"/>
  <c r="H298" i="2"/>
  <c r="H294" i="2"/>
  <c r="H290" i="2"/>
  <c r="H286" i="2"/>
  <c r="H282" i="2"/>
  <c r="H274" i="2"/>
  <c r="H270" i="2"/>
  <c r="H242" i="2"/>
  <c r="H198" i="2"/>
  <c r="H154" i="2"/>
  <c r="H142" i="2"/>
  <c r="H138" i="2"/>
  <c r="H134" i="2"/>
  <c r="H130" i="2"/>
  <c r="H126" i="2"/>
  <c r="H122" i="2"/>
  <c r="H238" i="2"/>
  <c r="H234" i="2"/>
  <c r="H230" i="2"/>
  <c r="H226" i="2"/>
  <c r="H222" i="2"/>
  <c r="H218" i="2"/>
  <c r="H214" i="2"/>
  <c r="H210" i="2"/>
  <c r="H206" i="2"/>
  <c r="H202" i="2"/>
  <c r="H194" i="2"/>
  <c r="H190" i="2"/>
  <c r="H186" i="2"/>
  <c r="H182" i="2"/>
  <c r="H178" i="2"/>
  <c r="H174" i="2"/>
  <c r="H170" i="2"/>
  <c r="H166" i="2"/>
  <c r="H162" i="2"/>
  <c r="H158" i="2"/>
  <c r="H150" i="2"/>
  <c r="H146" i="2"/>
  <c r="H118" i="2"/>
  <c r="H74" i="2"/>
  <c r="H30" i="2"/>
  <c r="H22" i="2"/>
  <c r="H18" i="2"/>
  <c r="H14" i="2"/>
  <c r="H10" i="2"/>
  <c r="H6" i="2"/>
  <c r="H2" i="2"/>
  <c r="H114" i="2"/>
  <c r="H110" i="2"/>
  <c r="H106" i="2"/>
  <c r="H102" i="2"/>
  <c r="H98" i="2"/>
  <c r="H94" i="2"/>
  <c r="H90" i="2"/>
  <c r="H86" i="2"/>
  <c r="H82" i="2"/>
  <c r="H78" i="2"/>
  <c r="H70" i="2"/>
  <c r="H66" i="2"/>
  <c r="H62" i="2"/>
  <c r="H58" i="2"/>
  <c r="H54" i="2"/>
  <c r="H50" i="2"/>
  <c r="H46" i="2"/>
  <c r="H42" i="2"/>
  <c r="H38" i="2"/>
  <c r="H34" i="2"/>
  <c r="H26" i="2"/>
  <c r="H1334" i="2"/>
  <c r="H1290" i="2"/>
  <c r="H1246" i="2"/>
  <c r="H1234" i="2"/>
  <c r="H1230" i="2"/>
  <c r="H1226" i="2"/>
  <c r="H1222" i="2"/>
  <c r="H1218" i="2"/>
  <c r="H1214" i="2"/>
  <c r="H1330" i="2"/>
  <c r="H1326" i="2"/>
  <c r="H1322" i="2"/>
  <c r="H1318" i="2"/>
  <c r="H1314" i="2"/>
  <c r="H1310" i="2"/>
  <c r="H1306" i="2"/>
  <c r="H1302" i="2"/>
  <c r="H1298" i="2"/>
  <c r="H1294" i="2"/>
  <c r="H1286" i="2"/>
  <c r="H1282" i="2"/>
  <c r="H1278" i="2"/>
  <c r="H1274" i="2"/>
  <c r="H1270" i="2"/>
  <c r="H1266" i="2"/>
  <c r="H1262" i="2"/>
  <c r="H1258" i="2"/>
  <c r="H1254" i="2"/>
  <c r="H1250" i="2"/>
  <c r="H1242" i="2"/>
  <c r="H1238" i="2"/>
  <c r="H1210" i="2"/>
  <c r="H1166" i="2"/>
  <c r="H1122" i="2"/>
  <c r="H1114" i="2"/>
  <c r="H1110" i="2"/>
  <c r="H1106" i="2"/>
  <c r="H1102" i="2"/>
  <c r="H1098" i="2"/>
  <c r="H1094" i="2"/>
  <c r="H1206" i="2"/>
  <c r="H1202" i="2"/>
  <c r="H1198" i="2"/>
  <c r="H1194" i="2"/>
  <c r="H1190" i="2"/>
  <c r="H1186" i="2"/>
  <c r="H1182" i="2"/>
  <c r="H1178" i="2"/>
  <c r="H1174" i="2"/>
  <c r="H1170" i="2"/>
  <c r="H1162" i="2"/>
  <c r="H1158" i="2"/>
  <c r="H1154" i="2"/>
  <c r="H1150" i="2"/>
  <c r="H1146" i="2"/>
  <c r="H1142" i="2"/>
  <c r="H1138" i="2"/>
  <c r="H1134" i="2"/>
  <c r="H1130" i="2"/>
  <c r="H1126" i="2"/>
  <c r="H1118" i="2"/>
  <c r="H1090" i="2"/>
  <c r="H1046" i="2"/>
  <c r="H1002" i="2"/>
  <c r="H990" i="2"/>
  <c r="H986" i="2"/>
  <c r="H982" i="2"/>
  <c r="H978" i="2"/>
  <c r="H974" i="2"/>
  <c r="H970" i="2"/>
  <c r="H1086" i="2"/>
  <c r="H1082" i="2"/>
  <c r="H1078" i="2"/>
  <c r="H1074" i="2"/>
  <c r="H1070" i="2"/>
  <c r="H1066" i="2"/>
  <c r="H1062" i="2"/>
  <c r="H1058" i="2"/>
  <c r="H1054" i="2"/>
  <c r="H1050" i="2"/>
  <c r="H1042" i="2"/>
  <c r="H1038" i="2"/>
  <c r="H1034" i="2"/>
  <c r="H1030" i="2"/>
  <c r="H1026" i="2"/>
  <c r="H1022" i="2"/>
  <c r="H1018" i="2"/>
  <c r="H1014" i="2"/>
  <c r="H1010" i="2"/>
  <c r="H1006" i="2"/>
  <c r="H998" i="2"/>
  <c r="H994" i="2"/>
  <c r="H1459" i="2"/>
  <c r="H1415" i="2"/>
  <c r="H1371" i="2"/>
  <c r="H1359" i="2"/>
  <c r="H1355" i="2"/>
  <c r="H1351" i="2"/>
  <c r="H1347" i="2"/>
  <c r="H1343" i="2"/>
  <c r="H1339" i="2"/>
  <c r="H1455" i="2"/>
  <c r="H1451" i="2"/>
  <c r="H1447" i="2"/>
  <c r="H1443" i="2"/>
  <c r="H1439" i="2"/>
  <c r="H1435" i="2"/>
  <c r="H1431" i="2"/>
  <c r="H1427" i="2"/>
  <c r="H1423" i="2"/>
  <c r="H1419" i="2"/>
  <c r="H1411" i="2"/>
  <c r="H1407" i="2"/>
  <c r="H1403" i="2"/>
  <c r="H1399" i="2"/>
  <c r="H1395" i="2"/>
  <c r="H1391" i="2"/>
  <c r="H1387" i="2"/>
  <c r="H1383" i="2"/>
  <c r="H1379" i="2"/>
  <c r="H1375" i="2"/>
  <c r="H1367" i="2"/>
  <c r="H1363" i="2"/>
  <c r="H967" i="2"/>
  <c r="H923" i="2"/>
  <c r="H883" i="2"/>
  <c r="H879" i="2"/>
  <c r="H875" i="2"/>
  <c r="H871" i="2"/>
  <c r="H867" i="2"/>
  <c r="H863" i="2"/>
  <c r="H859" i="2"/>
  <c r="H963" i="2"/>
  <c r="H959" i="2"/>
  <c r="H955" i="2"/>
  <c r="H951" i="2"/>
  <c r="H947" i="2"/>
  <c r="H943" i="2"/>
  <c r="H939" i="2"/>
  <c r="H935" i="2"/>
  <c r="H931" i="2"/>
  <c r="H927" i="2"/>
  <c r="H919" i="2"/>
  <c r="H915" i="2"/>
  <c r="H911" i="2"/>
  <c r="H907" i="2"/>
  <c r="H903" i="2"/>
  <c r="H899" i="2"/>
  <c r="H895" i="2"/>
  <c r="H891" i="2"/>
  <c r="H887" i="2"/>
  <c r="H855" i="2"/>
  <c r="H811" i="2"/>
  <c r="H767" i="2"/>
  <c r="H755" i="2"/>
  <c r="H751" i="2"/>
  <c r="H747" i="2"/>
  <c r="H743" i="2"/>
  <c r="H739" i="2"/>
  <c r="H735" i="2"/>
  <c r="H851" i="2"/>
  <c r="H847" i="2"/>
  <c r="H843" i="2"/>
  <c r="H839" i="2"/>
  <c r="H835" i="2"/>
  <c r="H831" i="2"/>
  <c r="H827" i="2"/>
  <c r="H823" i="2"/>
  <c r="H819" i="2"/>
  <c r="H815" i="2"/>
  <c r="H807" i="2"/>
  <c r="H803" i="2"/>
  <c r="H799" i="2"/>
  <c r="H795" i="2"/>
  <c r="H791" i="2"/>
  <c r="H787" i="2"/>
  <c r="H783" i="2"/>
  <c r="H779" i="2"/>
  <c r="H775" i="2"/>
  <c r="H771" i="2"/>
  <c r="H763" i="2"/>
  <c r="H759" i="2"/>
  <c r="H731" i="2"/>
  <c r="H687" i="2"/>
  <c r="H643" i="2"/>
  <c r="H635" i="2"/>
  <c r="H631" i="2"/>
  <c r="H627" i="2"/>
  <c r="H623" i="2"/>
  <c r="H619" i="2"/>
  <c r="H615" i="2"/>
  <c r="H727" i="2"/>
  <c r="H723" i="2"/>
  <c r="H719" i="2"/>
  <c r="H715" i="2"/>
  <c r="H711" i="2"/>
  <c r="H707" i="2"/>
  <c r="H703" i="2"/>
  <c r="H699" i="2"/>
  <c r="H695" i="2"/>
  <c r="H691" i="2"/>
  <c r="H683" i="2"/>
  <c r="H679" i="2"/>
  <c r="H675" i="2"/>
  <c r="H671" i="2"/>
  <c r="H667" i="2"/>
  <c r="H663" i="2"/>
  <c r="H659" i="2"/>
  <c r="H655" i="2"/>
  <c r="H651" i="2"/>
  <c r="H647" i="2"/>
  <c r="H639" i="2"/>
  <c r="H611" i="2"/>
  <c r="H567" i="2"/>
  <c r="H523" i="2"/>
  <c r="H511" i="2"/>
  <c r="H507" i="2"/>
  <c r="H503" i="2"/>
  <c r="H499" i="2"/>
  <c r="H495" i="2"/>
  <c r="H491" i="2"/>
  <c r="H607" i="2"/>
  <c r="H603" i="2"/>
  <c r="H599" i="2"/>
  <c r="H595" i="2"/>
  <c r="H591" i="2"/>
  <c r="H587" i="2"/>
  <c r="H583" i="2"/>
  <c r="H579" i="2"/>
  <c r="H575" i="2"/>
  <c r="H571" i="2"/>
  <c r="H563" i="2"/>
  <c r="H559" i="2"/>
  <c r="H555" i="2"/>
  <c r="H551" i="2"/>
  <c r="H547" i="2"/>
  <c r="H543" i="2"/>
  <c r="H539" i="2"/>
  <c r="H535" i="2"/>
  <c r="H531" i="2"/>
  <c r="H527" i="2"/>
  <c r="H519" i="2"/>
  <c r="H515" i="2"/>
  <c r="H487" i="2"/>
  <c r="H443" i="2"/>
  <c r="H399" i="2"/>
  <c r="H391" i="2"/>
  <c r="H387" i="2"/>
  <c r="H383" i="2"/>
  <c r="H379" i="2"/>
  <c r="H375" i="2"/>
  <c r="H371" i="2"/>
  <c r="H483" i="2"/>
  <c r="H479" i="2"/>
  <c r="H475" i="2"/>
  <c r="H471" i="2"/>
  <c r="H467" i="2"/>
  <c r="H463" i="2"/>
  <c r="H459" i="2"/>
  <c r="H455" i="2"/>
  <c r="H451" i="2"/>
  <c r="H447" i="2"/>
  <c r="H439" i="2"/>
  <c r="H435" i="2"/>
  <c r="H431" i="2"/>
  <c r="H427" i="2"/>
  <c r="H423" i="2"/>
  <c r="H419" i="2"/>
  <c r="H415" i="2"/>
  <c r="H411" i="2"/>
  <c r="H407" i="2"/>
  <c r="H403" i="2"/>
  <c r="H395" i="2"/>
  <c r="H367" i="2"/>
  <c r="H323" i="2"/>
  <c r="H279" i="2"/>
  <c r="H267" i="2"/>
  <c r="H263" i="2"/>
  <c r="H259" i="2"/>
  <c r="H255" i="2"/>
  <c r="H251" i="2"/>
  <c r="H247" i="2"/>
  <c r="H363" i="2"/>
  <c r="H359" i="2"/>
  <c r="H355" i="2"/>
  <c r="H351" i="2"/>
  <c r="H347" i="2"/>
  <c r="H343" i="2"/>
  <c r="H339" i="2"/>
  <c r="H335" i="2"/>
  <c r="H331" i="2"/>
  <c r="H327" i="2"/>
  <c r="H319" i="2"/>
  <c r="H315" i="2"/>
  <c r="H311" i="2"/>
  <c r="H307" i="2"/>
  <c r="H303" i="2"/>
  <c r="H299" i="2"/>
  <c r="H295" i="2"/>
  <c r="H291" i="2"/>
  <c r="H287" i="2"/>
  <c r="H283" i="2"/>
  <c r="H275" i="2"/>
  <c r="H271" i="2"/>
  <c r="H243" i="2"/>
  <c r="H199" i="2"/>
  <c r="H155" i="2"/>
  <c r="H143" i="2"/>
  <c r="H139" i="2"/>
  <c r="H135" i="2"/>
  <c r="H131" i="2"/>
  <c r="H127" i="2"/>
  <c r="H123" i="2"/>
  <c r="H239" i="2"/>
  <c r="H235" i="2"/>
  <c r="H231" i="2"/>
  <c r="H227" i="2"/>
  <c r="H223" i="2"/>
  <c r="H219" i="2"/>
  <c r="H215" i="2"/>
  <c r="H211" i="2"/>
  <c r="H207" i="2"/>
  <c r="H203" i="2"/>
  <c r="H195" i="2"/>
  <c r="H191" i="2"/>
  <c r="H187" i="2"/>
  <c r="H183" i="2"/>
  <c r="H179" i="2"/>
  <c r="H175" i="2"/>
  <c r="H171" i="2"/>
  <c r="H167" i="2"/>
  <c r="H163" i="2"/>
  <c r="H159" i="2"/>
  <c r="H151" i="2"/>
  <c r="H147" i="2"/>
  <c r="H119" i="2"/>
  <c r="H75" i="2"/>
  <c r="H31" i="2"/>
  <c r="H23" i="2"/>
  <c r="H19" i="2"/>
  <c r="H15" i="2"/>
  <c r="H11" i="2"/>
  <c r="H7" i="2"/>
  <c r="H3" i="2"/>
  <c r="H115" i="2"/>
  <c r="H111" i="2"/>
  <c r="H107" i="2"/>
  <c r="H103" i="2"/>
  <c r="H99" i="2"/>
  <c r="H95" i="2"/>
  <c r="H91" i="2"/>
  <c r="H87" i="2"/>
  <c r="H83" i="2"/>
  <c r="H79" i="2"/>
  <c r="H71" i="2"/>
  <c r="H67" i="2"/>
  <c r="H63" i="2"/>
  <c r="H59" i="2"/>
  <c r="H55" i="2"/>
  <c r="H51" i="2"/>
  <c r="H47" i="2"/>
  <c r="H43" i="2"/>
  <c r="H39" i="2"/>
  <c r="H35" i="2"/>
  <c r="H27" i="2"/>
  <c r="H1335" i="2"/>
  <c r="H1291" i="2"/>
  <c r="H1247" i="2"/>
  <c r="H1235" i="2"/>
  <c r="H1231" i="2"/>
  <c r="H1227" i="2"/>
  <c r="H1223" i="2"/>
  <c r="H1219" i="2"/>
  <c r="H1215" i="2"/>
  <c r="H1331" i="2"/>
  <c r="H1327" i="2"/>
  <c r="H1323" i="2"/>
  <c r="H1319" i="2"/>
  <c r="H1315" i="2"/>
  <c r="H1311" i="2"/>
  <c r="H1307" i="2"/>
  <c r="H1303" i="2"/>
  <c r="H1299" i="2"/>
  <c r="H1295" i="2"/>
  <c r="H1287" i="2"/>
  <c r="H1283" i="2"/>
  <c r="H1279" i="2"/>
  <c r="H1275" i="2"/>
  <c r="H1271" i="2"/>
  <c r="H1267" i="2"/>
  <c r="H1263" i="2"/>
  <c r="H1259" i="2"/>
  <c r="H1255" i="2"/>
  <c r="H1251" i="2"/>
  <c r="H1243" i="2"/>
  <c r="H1239" i="2"/>
  <c r="H1211" i="2"/>
  <c r="H1167" i="2"/>
  <c r="H1123" i="2"/>
  <c r="H1115" i="2"/>
  <c r="H1111" i="2"/>
  <c r="H1107" i="2"/>
  <c r="H1103" i="2"/>
  <c r="H1099" i="2"/>
  <c r="H1095" i="2"/>
  <c r="H1207" i="2"/>
  <c r="H1203" i="2"/>
  <c r="H1199" i="2"/>
  <c r="H1195" i="2"/>
  <c r="H1191" i="2"/>
  <c r="H1187" i="2"/>
  <c r="H1183" i="2"/>
  <c r="H1179" i="2"/>
  <c r="H1175" i="2"/>
  <c r="H1171" i="2"/>
  <c r="H1163" i="2"/>
  <c r="H1159" i="2"/>
  <c r="H1155" i="2"/>
  <c r="H1151" i="2"/>
  <c r="H1147" i="2"/>
  <c r="H1143" i="2"/>
  <c r="H1139" i="2"/>
  <c r="H1135" i="2"/>
  <c r="H1131" i="2"/>
  <c r="H1127" i="2"/>
  <c r="H1119" i="2"/>
  <c r="H1091" i="2"/>
  <c r="H1047" i="2"/>
  <c r="H1003" i="2"/>
  <c r="H991" i="2"/>
  <c r="H987" i="2"/>
  <c r="H983" i="2"/>
  <c r="H979" i="2"/>
  <c r="H975" i="2"/>
  <c r="H971" i="2"/>
  <c r="H1087" i="2"/>
  <c r="H1083" i="2"/>
  <c r="H1079" i="2"/>
  <c r="H1075" i="2"/>
  <c r="H1071" i="2"/>
  <c r="H1067" i="2"/>
  <c r="H1063" i="2"/>
  <c r="H1059" i="2"/>
  <c r="H1055" i="2"/>
  <c r="H1051" i="2"/>
  <c r="H1043" i="2"/>
  <c r="H1039" i="2"/>
  <c r="H1035" i="2"/>
  <c r="H1031" i="2"/>
  <c r="H1027" i="2"/>
  <c r="H1023" i="2"/>
  <c r="H1019" i="2"/>
  <c r="H1015" i="2"/>
  <c r="H1011" i="2"/>
  <c r="H1007" i="2"/>
  <c r="H999" i="2"/>
  <c r="H995" i="2"/>
  <c r="H1460" i="2"/>
  <c r="H1416" i="2"/>
  <c r="H1372" i="2"/>
  <c r="H1360" i="2"/>
  <c r="H1356" i="2"/>
  <c r="H1352" i="2"/>
  <c r="H1348" i="2"/>
  <c r="H1344" i="2"/>
  <c r="H1340" i="2"/>
  <c r="H1456" i="2"/>
  <c r="H1452" i="2"/>
  <c r="H1448" i="2"/>
  <c r="H1444" i="2"/>
  <c r="H1440" i="2"/>
  <c r="H1436" i="2"/>
  <c r="H1432" i="2"/>
  <c r="H1428" i="2"/>
  <c r="H1424" i="2"/>
  <c r="H1420" i="2"/>
  <c r="H1412" i="2"/>
  <c r="H1408" i="2"/>
  <c r="H1404" i="2"/>
  <c r="H1400" i="2"/>
  <c r="H1396" i="2"/>
  <c r="H1392" i="2"/>
  <c r="H1388" i="2"/>
  <c r="H1384" i="2"/>
  <c r="H1380" i="2"/>
  <c r="H1376" i="2"/>
  <c r="H1368" i="2"/>
  <c r="H1364" i="2"/>
  <c r="H968" i="2"/>
  <c r="H924" i="2"/>
  <c r="H884" i="2"/>
  <c r="H880" i="2"/>
  <c r="H876" i="2"/>
  <c r="H872" i="2"/>
  <c r="H868" i="2"/>
  <c r="H864" i="2"/>
  <c r="H860" i="2"/>
  <c r="H964" i="2"/>
  <c r="H960" i="2"/>
  <c r="H956" i="2"/>
  <c r="H952" i="2"/>
  <c r="H948" i="2"/>
  <c r="H944" i="2"/>
  <c r="H940" i="2"/>
  <c r="H936" i="2"/>
  <c r="H932" i="2"/>
  <c r="H928" i="2"/>
  <c r="H920" i="2"/>
  <c r="H916" i="2"/>
  <c r="H912" i="2"/>
  <c r="H908" i="2"/>
  <c r="H904" i="2"/>
  <c r="H900" i="2"/>
  <c r="H896" i="2"/>
  <c r="H892" i="2"/>
  <c r="H888" i="2"/>
  <c r="H856" i="2"/>
  <c r="H812" i="2"/>
  <c r="H768" i="2"/>
  <c r="H756" i="2"/>
  <c r="H752" i="2"/>
  <c r="H748" i="2"/>
  <c r="H744" i="2"/>
  <c r="H740" i="2"/>
  <c r="H736" i="2"/>
  <c r="H852" i="2"/>
  <c r="H848" i="2"/>
  <c r="H844" i="2"/>
  <c r="H840" i="2"/>
  <c r="H836" i="2"/>
  <c r="H832" i="2"/>
  <c r="H828" i="2"/>
  <c r="H824" i="2"/>
  <c r="H820" i="2"/>
  <c r="H816" i="2"/>
  <c r="H808" i="2"/>
  <c r="H804" i="2"/>
  <c r="H800" i="2"/>
  <c r="H796" i="2"/>
  <c r="H792" i="2"/>
  <c r="H788" i="2"/>
  <c r="H784" i="2"/>
  <c r="H780" i="2"/>
  <c r="H776" i="2"/>
  <c r="H772" i="2"/>
  <c r="H764" i="2"/>
  <c r="H760" i="2"/>
  <c r="H732" i="2"/>
  <c r="H688" i="2"/>
  <c r="H644" i="2"/>
  <c r="H636" i="2"/>
  <c r="H632" i="2"/>
  <c r="H628" i="2"/>
  <c r="H624" i="2"/>
  <c r="H620" i="2"/>
  <c r="H616" i="2"/>
  <c r="H728" i="2"/>
  <c r="H724" i="2"/>
  <c r="H720" i="2"/>
  <c r="H716" i="2"/>
  <c r="H712" i="2"/>
  <c r="H708" i="2"/>
  <c r="H704" i="2"/>
  <c r="H700" i="2"/>
  <c r="H696" i="2"/>
  <c r="H692" i="2"/>
  <c r="H684" i="2"/>
  <c r="H680" i="2"/>
  <c r="H676" i="2"/>
  <c r="H672" i="2"/>
  <c r="H668" i="2"/>
  <c r="H664" i="2"/>
  <c r="H660" i="2"/>
  <c r="H656" i="2"/>
  <c r="H652" i="2"/>
  <c r="H648" i="2"/>
  <c r="H640" i="2"/>
  <c r="H612" i="2"/>
  <c r="H568" i="2"/>
  <c r="H524" i="2"/>
  <c r="H512" i="2"/>
  <c r="H508" i="2"/>
  <c r="H504" i="2"/>
  <c r="H500" i="2"/>
  <c r="H496" i="2"/>
  <c r="H492" i="2"/>
  <c r="H608" i="2"/>
  <c r="H604" i="2"/>
  <c r="H600" i="2"/>
  <c r="H596" i="2"/>
  <c r="H592" i="2"/>
  <c r="H588" i="2"/>
  <c r="H584" i="2"/>
  <c r="H580" i="2"/>
  <c r="H576" i="2"/>
  <c r="H572" i="2"/>
  <c r="H564" i="2"/>
  <c r="H560" i="2"/>
  <c r="H556" i="2"/>
  <c r="H552" i="2"/>
  <c r="H548" i="2"/>
  <c r="H544" i="2"/>
  <c r="H540" i="2"/>
  <c r="H536" i="2"/>
  <c r="H532" i="2"/>
  <c r="H528" i="2"/>
  <c r="H520" i="2"/>
  <c r="H516" i="2"/>
  <c r="H488" i="2"/>
  <c r="H444" i="2"/>
  <c r="H400" i="2"/>
  <c r="H392" i="2"/>
  <c r="H388" i="2"/>
  <c r="H384" i="2"/>
  <c r="H380" i="2"/>
  <c r="H376" i="2"/>
  <c r="H372" i="2"/>
  <c r="H484" i="2"/>
  <c r="H480" i="2"/>
  <c r="H476" i="2"/>
  <c r="H472" i="2"/>
  <c r="H468" i="2"/>
  <c r="H464" i="2"/>
  <c r="H460" i="2"/>
  <c r="H456" i="2"/>
  <c r="H452" i="2"/>
  <c r="H448" i="2"/>
  <c r="H440" i="2"/>
  <c r="H436" i="2"/>
  <c r="H432" i="2"/>
  <c r="H428" i="2"/>
  <c r="H424" i="2"/>
  <c r="H420" i="2"/>
  <c r="H416" i="2"/>
  <c r="H412" i="2"/>
  <c r="H408" i="2"/>
  <c r="H404" i="2"/>
  <c r="H396" i="2"/>
  <c r="H368" i="2"/>
  <c r="H324" i="2"/>
  <c r="H280" i="2"/>
  <c r="H268" i="2"/>
  <c r="H264" i="2"/>
  <c r="H260" i="2"/>
  <c r="H256" i="2"/>
  <c r="H252" i="2"/>
  <c r="H248" i="2"/>
  <c r="H364" i="2"/>
  <c r="H360" i="2"/>
  <c r="H356" i="2"/>
  <c r="H352" i="2"/>
  <c r="H348" i="2"/>
  <c r="H344" i="2"/>
  <c r="H340" i="2"/>
  <c r="H336" i="2"/>
  <c r="H332" i="2"/>
  <c r="H328" i="2"/>
  <c r="H320" i="2"/>
  <c r="H316" i="2"/>
  <c r="H312" i="2"/>
  <c r="H308" i="2"/>
  <c r="H304" i="2"/>
  <c r="H300" i="2"/>
  <c r="H296" i="2"/>
  <c r="H292" i="2"/>
  <c r="H288" i="2"/>
  <c r="H284" i="2"/>
  <c r="H276" i="2"/>
  <c r="H272" i="2"/>
  <c r="H244" i="2"/>
  <c r="H200" i="2"/>
  <c r="H156" i="2"/>
  <c r="H144" i="2"/>
  <c r="H140" i="2"/>
  <c r="H136" i="2"/>
  <c r="H132" i="2"/>
  <c r="H128" i="2"/>
  <c r="H124" i="2"/>
  <c r="H240" i="2"/>
  <c r="H236" i="2"/>
  <c r="H232" i="2"/>
  <c r="H228" i="2"/>
  <c r="H224" i="2"/>
  <c r="H220" i="2"/>
  <c r="H216" i="2"/>
  <c r="H212" i="2"/>
  <c r="H208" i="2"/>
  <c r="H204" i="2"/>
  <c r="H196" i="2"/>
  <c r="H192" i="2"/>
  <c r="H188" i="2"/>
  <c r="H184" i="2"/>
  <c r="H180" i="2"/>
  <c r="H176" i="2"/>
  <c r="H172" i="2"/>
  <c r="H168" i="2"/>
  <c r="H164" i="2"/>
  <c r="H160" i="2"/>
  <c r="H152" i="2"/>
  <c r="H148" i="2"/>
  <c r="H120" i="2"/>
  <c r="H76" i="2"/>
  <c r="H32" i="2"/>
  <c r="H24" i="2"/>
  <c r="H20" i="2"/>
  <c r="H16" i="2"/>
  <c r="H12" i="2"/>
  <c r="H8" i="2"/>
  <c r="H4" i="2"/>
  <c r="H116" i="2"/>
  <c r="H112" i="2"/>
  <c r="H108" i="2"/>
  <c r="H104" i="2"/>
  <c r="H100" i="2"/>
  <c r="H96" i="2"/>
  <c r="H92" i="2"/>
  <c r="H88" i="2"/>
  <c r="H84" i="2"/>
  <c r="H80" i="2"/>
  <c r="H72" i="2"/>
  <c r="H68" i="2"/>
  <c r="H64" i="2"/>
  <c r="H60" i="2"/>
  <c r="H56" i="2"/>
  <c r="H52" i="2"/>
  <c r="H48" i="2"/>
  <c r="H44" i="2"/>
  <c r="H40" i="2"/>
  <c r="H36" i="2"/>
  <c r="H28" i="2"/>
  <c r="H1336" i="2"/>
  <c r="H1292" i="2"/>
  <c r="H1248" i="2"/>
  <c r="H1236" i="2"/>
  <c r="H1232" i="2"/>
  <c r="H1228" i="2"/>
  <c r="H1224" i="2"/>
  <c r="H1220" i="2"/>
  <c r="H1216" i="2"/>
  <c r="H1332" i="2"/>
  <c r="H1328" i="2"/>
  <c r="H1324" i="2"/>
  <c r="H1320" i="2"/>
  <c r="H1316" i="2"/>
  <c r="H1312" i="2"/>
  <c r="H1308" i="2"/>
  <c r="H1304" i="2"/>
  <c r="H1300" i="2"/>
  <c r="H1296" i="2"/>
  <c r="H1288" i="2"/>
  <c r="H1284" i="2"/>
  <c r="H1280" i="2"/>
  <c r="H1276" i="2"/>
  <c r="H1272" i="2"/>
  <c r="H1268" i="2"/>
  <c r="H1264" i="2"/>
  <c r="H1260" i="2"/>
  <c r="H1256" i="2"/>
  <c r="H1252" i="2"/>
  <c r="H1244" i="2"/>
  <c r="H1240" i="2"/>
  <c r="H1212" i="2"/>
  <c r="H1168" i="2"/>
  <c r="H1124" i="2"/>
  <c r="H1116" i="2"/>
  <c r="H1112" i="2"/>
  <c r="H1108" i="2"/>
  <c r="H1104" i="2"/>
  <c r="H1100" i="2"/>
  <c r="H1096" i="2"/>
  <c r="H1208" i="2"/>
  <c r="H1204" i="2"/>
  <c r="H1200" i="2"/>
  <c r="H1196" i="2"/>
  <c r="H1192" i="2"/>
  <c r="H1188" i="2"/>
  <c r="H1184" i="2"/>
  <c r="H1180" i="2"/>
  <c r="H1176" i="2"/>
  <c r="H1172" i="2"/>
  <c r="H1164" i="2"/>
  <c r="H1160" i="2"/>
  <c r="H1156" i="2"/>
  <c r="H1152" i="2"/>
  <c r="H1148" i="2"/>
  <c r="H1144" i="2"/>
  <c r="H1140" i="2"/>
  <c r="H1136" i="2"/>
  <c r="H1132" i="2"/>
  <c r="H1128" i="2"/>
  <c r="H1120" i="2"/>
  <c r="H1092" i="2"/>
  <c r="H1048" i="2"/>
  <c r="H1004" i="2"/>
  <c r="H992" i="2"/>
  <c r="H988" i="2"/>
  <c r="H984" i="2"/>
  <c r="H980" i="2"/>
  <c r="H976" i="2"/>
  <c r="H972" i="2"/>
  <c r="H1088" i="2"/>
  <c r="H1084" i="2"/>
  <c r="H1080" i="2"/>
  <c r="H1076" i="2"/>
  <c r="H1072" i="2"/>
  <c r="H1068" i="2"/>
  <c r="H1064" i="2"/>
  <c r="H1060" i="2"/>
  <c r="H1056" i="2"/>
  <c r="H1052" i="2"/>
  <c r="H1044" i="2"/>
  <c r="H1040" i="2"/>
  <c r="H1036" i="2"/>
  <c r="H1032" i="2"/>
  <c r="H1028" i="2"/>
  <c r="H1024" i="2"/>
  <c r="H1020" i="2"/>
  <c r="H1016" i="2"/>
  <c r="H1012" i="2"/>
  <c r="H1008" i="2"/>
  <c r="H1000" i="2"/>
  <c r="H996" i="2"/>
  <c r="H1461" i="2"/>
  <c r="H1417" i="2"/>
  <c r="H1373" i="2"/>
  <c r="H1361" i="2"/>
  <c r="H1357" i="2"/>
  <c r="H1353" i="2"/>
  <c r="H1349" i="2"/>
  <c r="H1345" i="2"/>
  <c r="H1341" i="2"/>
  <c r="H1457" i="2"/>
  <c r="H1453" i="2"/>
  <c r="H1449" i="2"/>
  <c r="H1445" i="2"/>
  <c r="H1441" i="2"/>
  <c r="H1437" i="2"/>
  <c r="H1433" i="2"/>
  <c r="H1429" i="2"/>
  <c r="H1425" i="2"/>
  <c r="H1421" i="2"/>
  <c r="H1413" i="2"/>
  <c r="H1409" i="2"/>
  <c r="H1405" i="2"/>
  <c r="H1401" i="2"/>
  <c r="H1397" i="2"/>
  <c r="H1393" i="2"/>
  <c r="H1389" i="2"/>
  <c r="H1385" i="2"/>
  <c r="H1381" i="2"/>
  <c r="H1377" i="2"/>
  <c r="H1369" i="2"/>
  <c r="H1365" i="2"/>
  <c r="H969" i="2"/>
  <c r="H925" i="2"/>
  <c r="H885" i="2"/>
  <c r="H881" i="2"/>
  <c r="H877" i="2"/>
  <c r="H873" i="2"/>
  <c r="H869" i="2"/>
  <c r="H865" i="2"/>
  <c r="H861" i="2"/>
  <c r="H965" i="2"/>
  <c r="H961" i="2"/>
  <c r="H957" i="2"/>
  <c r="H953" i="2"/>
  <c r="H949" i="2"/>
  <c r="H945" i="2"/>
  <c r="H941" i="2"/>
  <c r="H937" i="2"/>
  <c r="H933" i="2"/>
  <c r="H929" i="2"/>
  <c r="H921" i="2"/>
  <c r="H917" i="2"/>
  <c r="H913" i="2"/>
  <c r="H909" i="2"/>
  <c r="H905" i="2"/>
  <c r="H901" i="2"/>
  <c r="H897" i="2"/>
  <c r="H893" i="2"/>
  <c r="H889" i="2"/>
  <c r="H857" i="2"/>
  <c r="H813" i="2"/>
  <c r="H769" i="2"/>
  <c r="H757" i="2"/>
  <c r="H753" i="2"/>
  <c r="H749" i="2"/>
  <c r="H745" i="2"/>
  <c r="H741" i="2"/>
  <c r="H737" i="2"/>
  <c r="H853" i="2"/>
  <c r="H849" i="2"/>
  <c r="H845" i="2"/>
  <c r="H841" i="2"/>
  <c r="H837" i="2"/>
  <c r="H833" i="2"/>
  <c r="H829" i="2"/>
  <c r="H825" i="2"/>
  <c r="H821" i="2"/>
  <c r="H817" i="2"/>
  <c r="H809" i="2"/>
  <c r="H805" i="2"/>
  <c r="H801" i="2"/>
  <c r="H797" i="2"/>
  <c r="H793" i="2"/>
  <c r="H789" i="2"/>
  <c r="H785" i="2"/>
  <c r="H781" i="2"/>
  <c r="H777" i="2"/>
  <c r="H773" i="2"/>
  <c r="H765" i="2"/>
  <c r="H761" i="2"/>
  <c r="H733" i="2"/>
  <c r="H689" i="2"/>
  <c r="H645" i="2"/>
  <c r="H637" i="2"/>
  <c r="H633" i="2"/>
  <c r="H629" i="2"/>
  <c r="H625" i="2"/>
  <c r="H621" i="2"/>
  <c r="H617" i="2"/>
  <c r="H729" i="2"/>
  <c r="H725" i="2"/>
  <c r="H721" i="2"/>
  <c r="H717" i="2"/>
  <c r="H713" i="2"/>
  <c r="H709" i="2"/>
  <c r="H705" i="2"/>
  <c r="H701" i="2"/>
  <c r="H697" i="2"/>
  <c r="H693" i="2"/>
  <c r="H685" i="2"/>
  <c r="H681" i="2"/>
  <c r="H677" i="2"/>
  <c r="H673" i="2"/>
  <c r="H669" i="2"/>
  <c r="H665" i="2"/>
  <c r="H661" i="2"/>
  <c r="H657" i="2"/>
  <c r="H653" i="2"/>
  <c r="H649" i="2"/>
  <c r="H641" i="2"/>
  <c r="H613" i="2"/>
  <c r="H569" i="2"/>
  <c r="H525" i="2"/>
  <c r="H513" i="2"/>
  <c r="H509" i="2"/>
  <c r="H505" i="2"/>
  <c r="H501" i="2"/>
  <c r="H497" i="2"/>
  <c r="H493" i="2"/>
  <c r="H609" i="2"/>
  <c r="H605" i="2"/>
  <c r="H601" i="2"/>
  <c r="H597" i="2"/>
  <c r="H593" i="2"/>
  <c r="H589" i="2"/>
  <c r="H585" i="2"/>
  <c r="H581" i="2"/>
  <c r="H577" i="2"/>
  <c r="H573" i="2"/>
  <c r="H565" i="2"/>
  <c r="H561" i="2"/>
  <c r="H557" i="2"/>
  <c r="H553" i="2"/>
  <c r="H549" i="2"/>
  <c r="H545" i="2"/>
  <c r="H541" i="2"/>
  <c r="H537" i="2"/>
  <c r="H533" i="2"/>
  <c r="H529" i="2"/>
  <c r="H521" i="2"/>
  <c r="H517" i="2"/>
  <c r="H489" i="2"/>
  <c r="H445" i="2"/>
  <c r="H401" i="2"/>
  <c r="H393" i="2"/>
  <c r="H389" i="2"/>
  <c r="H385" i="2"/>
  <c r="H381" i="2"/>
  <c r="H377" i="2"/>
  <c r="H373" i="2"/>
  <c r="H485" i="2"/>
  <c r="H481" i="2"/>
  <c r="H477" i="2"/>
  <c r="H473" i="2"/>
  <c r="H469" i="2"/>
  <c r="H465" i="2"/>
  <c r="H461" i="2"/>
  <c r="H457" i="2"/>
  <c r="H453" i="2"/>
  <c r="H449" i="2"/>
  <c r="H441" i="2"/>
  <c r="H437" i="2"/>
  <c r="H433" i="2"/>
  <c r="H429" i="2"/>
  <c r="H425" i="2"/>
  <c r="H421" i="2"/>
  <c r="H417" i="2"/>
  <c r="H413" i="2"/>
  <c r="H409" i="2"/>
  <c r="H405" i="2"/>
  <c r="H397" i="2"/>
  <c r="H369" i="2"/>
  <c r="H325" i="2"/>
  <c r="H281" i="2"/>
  <c r="H269" i="2"/>
  <c r="H265" i="2"/>
  <c r="H261" i="2"/>
  <c r="H257" i="2"/>
  <c r="H253" i="2"/>
  <c r="H249" i="2"/>
  <c r="H365" i="2"/>
  <c r="H361" i="2"/>
  <c r="H357" i="2"/>
  <c r="H353" i="2"/>
  <c r="H349" i="2"/>
  <c r="H345" i="2"/>
  <c r="H341" i="2"/>
  <c r="H337" i="2"/>
  <c r="H333" i="2"/>
  <c r="H329" i="2"/>
  <c r="H321" i="2"/>
  <c r="H317" i="2"/>
  <c r="H313" i="2"/>
  <c r="H309" i="2"/>
  <c r="H305" i="2"/>
  <c r="H301" i="2"/>
  <c r="H297" i="2"/>
  <c r="H293" i="2"/>
  <c r="H289" i="2"/>
  <c r="H285" i="2"/>
  <c r="H277" i="2"/>
  <c r="H273" i="2"/>
  <c r="H245" i="2"/>
  <c r="H201" i="2"/>
  <c r="H157" i="2"/>
  <c r="H145" i="2"/>
  <c r="H141" i="2"/>
  <c r="H137" i="2"/>
  <c r="H133" i="2"/>
  <c r="H129" i="2"/>
  <c r="H125" i="2"/>
  <c r="H241" i="2"/>
  <c r="H237" i="2"/>
  <c r="H233" i="2"/>
  <c r="H229" i="2"/>
  <c r="H225" i="2"/>
  <c r="H221" i="2"/>
  <c r="H217" i="2"/>
  <c r="H213" i="2"/>
  <c r="H209" i="2"/>
  <c r="H205" i="2"/>
  <c r="H197" i="2"/>
  <c r="H193" i="2"/>
  <c r="H189" i="2"/>
  <c r="H185" i="2"/>
  <c r="H181" i="2"/>
  <c r="H177" i="2"/>
  <c r="H173" i="2"/>
  <c r="H169" i="2"/>
  <c r="H165" i="2"/>
  <c r="H161" i="2"/>
  <c r="H153" i="2"/>
  <c r="H149" i="2"/>
  <c r="H121" i="2"/>
  <c r="H77" i="2"/>
  <c r="H33" i="2"/>
  <c r="H25" i="2"/>
  <c r="H21" i="2"/>
  <c r="H17" i="2"/>
  <c r="H13" i="2"/>
  <c r="H9" i="2"/>
  <c r="H5" i="2"/>
  <c r="H117" i="2"/>
  <c r="H113" i="2"/>
  <c r="H109" i="2"/>
  <c r="H105" i="2"/>
  <c r="H101" i="2"/>
  <c r="H97" i="2"/>
  <c r="H93" i="2"/>
  <c r="H89" i="2"/>
  <c r="H85" i="2"/>
  <c r="H81" i="2"/>
  <c r="H73" i="2"/>
  <c r="H69" i="2"/>
  <c r="H65" i="2"/>
  <c r="H61" i="2"/>
  <c r="H57" i="2"/>
  <c r="H53" i="2"/>
  <c r="H49" i="2"/>
  <c r="H45" i="2"/>
  <c r="H41" i="2"/>
  <c r="H37" i="2"/>
  <c r="H29" i="2"/>
  <c r="H1337" i="2"/>
  <c r="H1293" i="2"/>
  <c r="H1249" i="2"/>
  <c r="H1237" i="2"/>
  <c r="H1233" i="2"/>
  <c r="H1229" i="2"/>
  <c r="H1225" i="2"/>
  <c r="H1221" i="2"/>
  <c r="H1217" i="2"/>
  <c r="H1333" i="2"/>
  <c r="H1329" i="2"/>
  <c r="H1325" i="2"/>
  <c r="H1321" i="2"/>
  <c r="H1317" i="2"/>
  <c r="H1313" i="2"/>
  <c r="H1309" i="2"/>
  <c r="H1305" i="2"/>
  <c r="H1301" i="2"/>
  <c r="H1297" i="2"/>
  <c r="H1289" i="2"/>
  <c r="H1285" i="2"/>
  <c r="H1281" i="2"/>
  <c r="H1277" i="2"/>
  <c r="H1273" i="2"/>
  <c r="H1269" i="2"/>
  <c r="H1265" i="2"/>
  <c r="H1261" i="2"/>
  <c r="H1257" i="2"/>
  <c r="H1253" i="2"/>
  <c r="H1245" i="2"/>
  <c r="H1241" i="2"/>
  <c r="H1213" i="2"/>
  <c r="H1169" i="2"/>
  <c r="H1125" i="2"/>
  <c r="H1117" i="2"/>
  <c r="H1113" i="2"/>
  <c r="H1109" i="2"/>
  <c r="H1105" i="2"/>
  <c r="H1101" i="2"/>
  <c r="H1097" i="2"/>
  <c r="H1209" i="2"/>
  <c r="H1205" i="2"/>
  <c r="H1201" i="2"/>
  <c r="H1197" i="2"/>
  <c r="H1193" i="2"/>
  <c r="H1189" i="2"/>
  <c r="H1185" i="2"/>
  <c r="H1181" i="2"/>
  <c r="H1177" i="2"/>
  <c r="H1173" i="2"/>
  <c r="H1165" i="2"/>
  <c r="H1161" i="2"/>
  <c r="H1157" i="2"/>
  <c r="H1153" i="2"/>
  <c r="H1149" i="2"/>
  <c r="H1145" i="2"/>
  <c r="H1141" i="2"/>
  <c r="H1137" i="2"/>
  <c r="H1133" i="2"/>
  <c r="H1129" i="2"/>
  <c r="H1121" i="2"/>
  <c r="H1093" i="2"/>
  <c r="H1049" i="2"/>
  <c r="H1005" i="2"/>
  <c r="H993" i="2"/>
  <c r="H989" i="2"/>
  <c r="H985" i="2"/>
  <c r="H981" i="2"/>
  <c r="H977" i="2"/>
  <c r="H973" i="2"/>
  <c r="H1089" i="2"/>
  <c r="H1085" i="2"/>
  <c r="H1081" i="2"/>
  <c r="H1077" i="2"/>
  <c r="H1073" i="2"/>
  <c r="H1069" i="2"/>
  <c r="H1065" i="2"/>
  <c r="H1061" i="2"/>
  <c r="H1057" i="2"/>
  <c r="H1053" i="2"/>
  <c r="H1045" i="2"/>
  <c r="H1041" i="2"/>
  <c r="H1037" i="2"/>
  <c r="H1033" i="2"/>
  <c r="H1029" i="2"/>
  <c r="H1025" i="2"/>
  <c r="H1021" i="2"/>
  <c r="H1017" i="2"/>
  <c r="H1013" i="2"/>
  <c r="H1009" i="2"/>
  <c r="H1001" i="2"/>
  <c r="H997" i="2"/>
  <c r="I1458" i="2"/>
  <c r="I1414" i="2"/>
  <c r="I1370" i="2"/>
  <c r="I1358" i="2"/>
  <c r="I1354" i="2"/>
  <c r="I1350" i="2"/>
  <c r="I1346" i="2"/>
  <c r="I1342" i="2"/>
  <c r="I1338" i="2"/>
  <c r="I1454" i="2"/>
  <c r="I1450" i="2"/>
  <c r="I1446" i="2"/>
  <c r="I1442" i="2"/>
  <c r="I1438" i="2"/>
  <c r="I1434" i="2"/>
  <c r="I1430" i="2"/>
  <c r="I1426" i="2"/>
  <c r="I1422" i="2"/>
  <c r="I1418" i="2"/>
  <c r="I1410" i="2"/>
  <c r="I1406" i="2"/>
  <c r="I1402" i="2"/>
  <c r="I1398" i="2"/>
  <c r="I1394" i="2"/>
  <c r="I1390" i="2"/>
  <c r="I1386" i="2"/>
  <c r="I1382" i="2"/>
  <c r="I1378" i="2"/>
  <c r="I1374" i="2"/>
  <c r="I1366" i="2"/>
  <c r="I1362" i="2"/>
  <c r="I966" i="2"/>
  <c r="I922" i="2"/>
  <c r="I882" i="2"/>
  <c r="I878" i="2"/>
  <c r="I874" i="2"/>
  <c r="I870" i="2"/>
  <c r="I866" i="2"/>
  <c r="I862" i="2"/>
  <c r="I858" i="2"/>
  <c r="I962" i="2"/>
  <c r="I958" i="2"/>
  <c r="I954" i="2"/>
  <c r="I950" i="2"/>
  <c r="I946" i="2"/>
  <c r="I942" i="2"/>
  <c r="I938" i="2"/>
  <c r="I934" i="2"/>
  <c r="I930" i="2"/>
  <c r="I926" i="2"/>
  <c r="I918" i="2"/>
  <c r="I914" i="2"/>
  <c r="I910" i="2"/>
  <c r="I906" i="2"/>
  <c r="I902" i="2"/>
  <c r="I898" i="2"/>
  <c r="I894" i="2"/>
  <c r="I890" i="2"/>
  <c r="I886" i="2"/>
  <c r="I854" i="2"/>
  <c r="I810" i="2"/>
  <c r="I766" i="2"/>
  <c r="I754" i="2"/>
  <c r="I750" i="2"/>
  <c r="I746" i="2"/>
  <c r="I742" i="2"/>
  <c r="I738" i="2"/>
  <c r="I734" i="2"/>
  <c r="I850" i="2"/>
  <c r="I846" i="2"/>
  <c r="I842" i="2"/>
  <c r="I838" i="2"/>
  <c r="I834" i="2"/>
  <c r="I830" i="2"/>
  <c r="I826" i="2"/>
  <c r="I822" i="2"/>
  <c r="I818" i="2"/>
  <c r="I814" i="2"/>
  <c r="I806" i="2"/>
  <c r="I802" i="2"/>
  <c r="I798" i="2"/>
  <c r="I794" i="2"/>
  <c r="I790" i="2"/>
  <c r="I786" i="2"/>
  <c r="I782" i="2"/>
  <c r="I778" i="2"/>
  <c r="I774" i="2"/>
  <c r="I770" i="2"/>
  <c r="I762" i="2"/>
  <c r="I758" i="2"/>
  <c r="I730" i="2"/>
  <c r="I686" i="2"/>
  <c r="I642" i="2"/>
  <c r="I634" i="2"/>
  <c r="I630" i="2"/>
  <c r="I626" i="2"/>
  <c r="I622" i="2"/>
  <c r="I618" i="2"/>
  <c r="I614" i="2"/>
  <c r="I726" i="2"/>
  <c r="I722" i="2"/>
  <c r="I718" i="2"/>
  <c r="I714" i="2"/>
  <c r="I710" i="2"/>
  <c r="I706" i="2"/>
  <c r="I702" i="2"/>
  <c r="I698" i="2"/>
  <c r="I694" i="2"/>
  <c r="I690" i="2"/>
  <c r="I682" i="2"/>
  <c r="I678" i="2"/>
  <c r="I674" i="2"/>
  <c r="I670" i="2"/>
  <c r="I666" i="2"/>
  <c r="I662" i="2"/>
  <c r="I658" i="2"/>
  <c r="I654" i="2"/>
  <c r="I650" i="2"/>
  <c r="I646" i="2"/>
  <c r="I638" i="2"/>
  <c r="I610" i="2"/>
  <c r="I566" i="2"/>
  <c r="I522" i="2"/>
  <c r="I510" i="2"/>
  <c r="I506" i="2"/>
  <c r="I502" i="2"/>
  <c r="I498" i="2"/>
  <c r="I494" i="2"/>
  <c r="I490" i="2"/>
  <c r="I606" i="2"/>
  <c r="I602" i="2"/>
  <c r="I598" i="2"/>
  <c r="I594" i="2"/>
  <c r="I590" i="2"/>
  <c r="I586" i="2"/>
  <c r="I582" i="2"/>
  <c r="I578" i="2"/>
  <c r="I574" i="2"/>
  <c r="I570" i="2"/>
  <c r="I562" i="2"/>
  <c r="I558" i="2"/>
  <c r="I554" i="2"/>
  <c r="I550" i="2"/>
  <c r="I546" i="2"/>
  <c r="I542" i="2"/>
  <c r="I538" i="2"/>
  <c r="I534" i="2"/>
  <c r="I530" i="2"/>
  <c r="I526" i="2"/>
  <c r="I518" i="2"/>
  <c r="I514" i="2"/>
  <c r="I486" i="2"/>
  <c r="I442" i="2"/>
  <c r="I398" i="2"/>
  <c r="I390" i="2"/>
  <c r="I386" i="2"/>
  <c r="I382" i="2"/>
  <c r="I378" i="2"/>
  <c r="I374" i="2"/>
  <c r="I370" i="2"/>
  <c r="I482" i="2"/>
  <c r="I478" i="2"/>
  <c r="I474" i="2"/>
  <c r="I470" i="2"/>
  <c r="I466" i="2"/>
  <c r="I462" i="2"/>
  <c r="I458" i="2"/>
  <c r="I454" i="2"/>
  <c r="I450" i="2"/>
  <c r="I446" i="2"/>
  <c r="I438" i="2"/>
  <c r="I434" i="2"/>
  <c r="I430" i="2"/>
  <c r="I426" i="2"/>
  <c r="I422" i="2"/>
  <c r="I418" i="2"/>
  <c r="I414" i="2"/>
  <c r="I410" i="2"/>
  <c r="I406" i="2"/>
  <c r="I402" i="2"/>
  <c r="I394" i="2"/>
  <c r="I366" i="2"/>
  <c r="I322" i="2"/>
  <c r="I278" i="2"/>
  <c r="I266" i="2"/>
  <c r="I262" i="2"/>
  <c r="I258" i="2"/>
  <c r="I254" i="2"/>
  <c r="I250" i="2"/>
  <c r="I246" i="2"/>
  <c r="I362" i="2"/>
  <c r="I358" i="2"/>
  <c r="I354" i="2"/>
  <c r="I350" i="2"/>
  <c r="I346" i="2"/>
  <c r="I342" i="2"/>
  <c r="I338" i="2"/>
  <c r="I334" i="2"/>
  <c r="I330" i="2"/>
  <c r="I326" i="2"/>
  <c r="I318" i="2"/>
  <c r="I314" i="2"/>
  <c r="I310" i="2"/>
  <c r="I306" i="2"/>
  <c r="I302" i="2"/>
  <c r="I298" i="2"/>
  <c r="I294" i="2"/>
  <c r="I290" i="2"/>
  <c r="I286" i="2"/>
  <c r="I282" i="2"/>
  <c r="I274" i="2"/>
  <c r="I270" i="2"/>
  <c r="I242" i="2"/>
  <c r="I198" i="2"/>
  <c r="I154" i="2"/>
  <c r="I142" i="2"/>
  <c r="I138" i="2"/>
  <c r="I134" i="2"/>
  <c r="I130" i="2"/>
  <c r="I126" i="2"/>
  <c r="I122" i="2"/>
  <c r="I238" i="2"/>
  <c r="I234" i="2"/>
  <c r="I230" i="2"/>
  <c r="I226" i="2"/>
  <c r="I222" i="2"/>
  <c r="I218" i="2"/>
  <c r="I214" i="2"/>
  <c r="I210" i="2"/>
  <c r="I206" i="2"/>
  <c r="I202" i="2"/>
  <c r="I194" i="2"/>
  <c r="I190" i="2"/>
  <c r="I186" i="2"/>
  <c r="I182" i="2"/>
  <c r="I178" i="2"/>
  <c r="I174" i="2"/>
  <c r="I170" i="2"/>
  <c r="I166" i="2"/>
  <c r="I162" i="2"/>
  <c r="I158" i="2"/>
  <c r="I150" i="2"/>
  <c r="I146" i="2"/>
  <c r="I118" i="2"/>
  <c r="I74" i="2"/>
  <c r="I30" i="2"/>
  <c r="I22" i="2"/>
  <c r="I18" i="2"/>
  <c r="I14" i="2"/>
  <c r="I10" i="2"/>
  <c r="I6" i="2"/>
  <c r="I2" i="2"/>
  <c r="I114" i="2"/>
  <c r="I110" i="2"/>
  <c r="I106" i="2"/>
  <c r="I102" i="2"/>
  <c r="I98" i="2"/>
  <c r="I94" i="2"/>
  <c r="I90" i="2"/>
  <c r="I86" i="2"/>
  <c r="I82" i="2"/>
  <c r="I78" i="2"/>
  <c r="I70" i="2"/>
  <c r="I66" i="2"/>
  <c r="I62" i="2"/>
  <c r="I58" i="2"/>
  <c r="I54" i="2"/>
  <c r="I50" i="2"/>
  <c r="I46" i="2"/>
  <c r="I42" i="2"/>
  <c r="I38" i="2"/>
  <c r="I34" i="2"/>
  <c r="I26" i="2"/>
  <c r="I1334" i="2"/>
  <c r="I1290" i="2"/>
  <c r="I1246" i="2"/>
  <c r="I1234" i="2"/>
  <c r="I1230" i="2"/>
  <c r="I1226" i="2"/>
  <c r="I1222" i="2"/>
  <c r="I1218" i="2"/>
  <c r="I1214" i="2"/>
  <c r="I1330" i="2"/>
  <c r="I1326" i="2"/>
  <c r="I1322" i="2"/>
  <c r="I1318" i="2"/>
  <c r="I1314" i="2"/>
  <c r="I1310" i="2"/>
  <c r="I1306" i="2"/>
  <c r="I1302" i="2"/>
  <c r="I1298" i="2"/>
  <c r="I1294" i="2"/>
  <c r="I1286" i="2"/>
  <c r="I1282" i="2"/>
  <c r="I1278" i="2"/>
  <c r="I1274" i="2"/>
  <c r="I1270" i="2"/>
  <c r="I1266" i="2"/>
  <c r="I1262" i="2"/>
  <c r="I1258" i="2"/>
  <c r="I1254" i="2"/>
  <c r="I1250" i="2"/>
  <c r="I1242" i="2"/>
  <c r="I1238" i="2"/>
  <c r="I1210" i="2"/>
  <c r="I1166" i="2"/>
  <c r="I1122" i="2"/>
  <c r="I1114" i="2"/>
  <c r="I1110" i="2"/>
  <c r="I1106" i="2"/>
  <c r="I1102" i="2"/>
  <c r="I1098" i="2"/>
  <c r="I1094" i="2"/>
  <c r="I1206" i="2"/>
  <c r="I1202" i="2"/>
  <c r="I1198" i="2"/>
  <c r="I1194" i="2"/>
  <c r="I1190" i="2"/>
  <c r="I1186" i="2"/>
  <c r="I1182" i="2"/>
  <c r="I1178" i="2"/>
  <c r="I1174" i="2"/>
  <c r="I1170" i="2"/>
  <c r="I1162" i="2"/>
  <c r="I1158" i="2"/>
  <c r="I1154" i="2"/>
  <c r="I1150" i="2"/>
  <c r="I1146" i="2"/>
  <c r="I1142" i="2"/>
  <c r="I1138" i="2"/>
  <c r="I1134" i="2"/>
  <c r="I1130" i="2"/>
  <c r="I1126" i="2"/>
  <c r="I1118" i="2"/>
  <c r="I1090" i="2"/>
  <c r="I1046" i="2"/>
  <c r="I1002" i="2"/>
  <c r="I990" i="2"/>
  <c r="I986" i="2"/>
  <c r="I982" i="2"/>
  <c r="I978" i="2"/>
  <c r="I974" i="2"/>
  <c r="I970" i="2"/>
  <c r="I1086" i="2"/>
  <c r="I1082" i="2"/>
  <c r="I1078" i="2"/>
  <c r="I1074" i="2"/>
  <c r="I1070" i="2"/>
  <c r="I1066" i="2"/>
  <c r="I1062" i="2"/>
  <c r="I1058" i="2"/>
  <c r="I1054" i="2"/>
  <c r="I1050" i="2"/>
  <c r="I1042" i="2"/>
  <c r="I1038" i="2"/>
  <c r="I1034" i="2"/>
  <c r="I1030" i="2"/>
  <c r="I1026" i="2"/>
  <c r="I1022" i="2"/>
  <c r="I1018" i="2"/>
  <c r="I1014" i="2"/>
  <c r="I1010" i="2"/>
  <c r="I1006" i="2"/>
  <c r="I998" i="2"/>
  <c r="I994" i="2"/>
  <c r="I1459" i="2"/>
  <c r="I1415" i="2"/>
  <c r="I1371" i="2"/>
  <c r="I1359" i="2"/>
  <c r="I1355" i="2"/>
  <c r="I1351" i="2"/>
  <c r="I1347" i="2"/>
  <c r="I1343" i="2"/>
  <c r="I1339" i="2"/>
  <c r="I1455" i="2"/>
  <c r="I1451" i="2"/>
  <c r="I1447" i="2"/>
  <c r="I1443" i="2"/>
  <c r="I1439" i="2"/>
  <c r="I1435" i="2"/>
  <c r="I1431" i="2"/>
  <c r="I1427" i="2"/>
  <c r="I1423" i="2"/>
  <c r="I1419" i="2"/>
  <c r="I1411" i="2"/>
  <c r="I1407" i="2"/>
  <c r="I1403" i="2"/>
  <c r="I1399" i="2"/>
  <c r="I1395" i="2"/>
  <c r="I1391" i="2"/>
  <c r="I1387" i="2"/>
  <c r="I1383" i="2"/>
  <c r="I1379" i="2"/>
  <c r="I1375" i="2"/>
  <c r="I1367" i="2"/>
  <c r="I1363" i="2"/>
  <c r="I967" i="2"/>
  <c r="I923" i="2"/>
  <c r="I883" i="2"/>
  <c r="I879" i="2"/>
  <c r="I875" i="2"/>
  <c r="I871" i="2"/>
  <c r="I867" i="2"/>
  <c r="I863" i="2"/>
  <c r="I859" i="2"/>
  <c r="I963" i="2"/>
  <c r="I959" i="2"/>
  <c r="I955" i="2"/>
  <c r="I951" i="2"/>
  <c r="I947" i="2"/>
  <c r="I943" i="2"/>
  <c r="I939" i="2"/>
  <c r="I935" i="2"/>
  <c r="I931" i="2"/>
  <c r="I927" i="2"/>
  <c r="I919" i="2"/>
  <c r="I915" i="2"/>
  <c r="I911" i="2"/>
  <c r="I907" i="2"/>
  <c r="I903" i="2"/>
  <c r="I899" i="2"/>
  <c r="I895" i="2"/>
  <c r="I891" i="2"/>
  <c r="I887" i="2"/>
  <c r="I855" i="2"/>
  <c r="I811" i="2"/>
  <c r="I767" i="2"/>
  <c r="I755" i="2"/>
  <c r="I751" i="2"/>
  <c r="I747" i="2"/>
  <c r="I743" i="2"/>
  <c r="I739" i="2"/>
  <c r="I735" i="2"/>
  <c r="I851" i="2"/>
  <c r="I847" i="2"/>
  <c r="I843" i="2"/>
  <c r="I839" i="2"/>
  <c r="I835" i="2"/>
  <c r="I831" i="2"/>
  <c r="I827" i="2"/>
  <c r="I823" i="2"/>
  <c r="I819" i="2"/>
  <c r="I815" i="2"/>
  <c r="I807" i="2"/>
  <c r="I803" i="2"/>
  <c r="I799" i="2"/>
  <c r="I795" i="2"/>
  <c r="I791" i="2"/>
  <c r="I787" i="2"/>
  <c r="I783" i="2"/>
  <c r="I779" i="2"/>
  <c r="I775" i="2"/>
  <c r="I771" i="2"/>
  <c r="I763" i="2"/>
  <c r="I759" i="2"/>
  <c r="I731" i="2"/>
  <c r="I687" i="2"/>
  <c r="I643" i="2"/>
  <c r="I635" i="2"/>
  <c r="I631" i="2"/>
  <c r="I627" i="2"/>
  <c r="I623" i="2"/>
  <c r="I619" i="2"/>
  <c r="I615" i="2"/>
  <c r="I727" i="2"/>
  <c r="I723" i="2"/>
  <c r="I719" i="2"/>
  <c r="I715" i="2"/>
  <c r="I711" i="2"/>
  <c r="I707" i="2"/>
  <c r="I703" i="2"/>
  <c r="I699" i="2"/>
  <c r="I695" i="2"/>
  <c r="I691" i="2"/>
  <c r="I683" i="2"/>
  <c r="I679" i="2"/>
  <c r="I675" i="2"/>
  <c r="I671" i="2"/>
  <c r="I667" i="2"/>
  <c r="I663" i="2"/>
  <c r="I659" i="2"/>
  <c r="I655" i="2"/>
  <c r="I651" i="2"/>
  <c r="I647" i="2"/>
  <c r="I639" i="2"/>
  <c r="I611" i="2"/>
  <c r="I567" i="2"/>
  <c r="I523" i="2"/>
  <c r="I511" i="2"/>
  <c r="I507" i="2"/>
  <c r="I503" i="2"/>
  <c r="I499" i="2"/>
  <c r="I495" i="2"/>
  <c r="I491" i="2"/>
  <c r="I607" i="2"/>
  <c r="I603" i="2"/>
  <c r="I599" i="2"/>
  <c r="I595" i="2"/>
  <c r="I591" i="2"/>
  <c r="I587" i="2"/>
  <c r="I583" i="2"/>
  <c r="I579" i="2"/>
  <c r="I575" i="2"/>
  <c r="I571" i="2"/>
  <c r="I563" i="2"/>
  <c r="I559" i="2"/>
  <c r="I555" i="2"/>
  <c r="I551" i="2"/>
  <c r="I547" i="2"/>
  <c r="I543" i="2"/>
  <c r="I539" i="2"/>
  <c r="I535" i="2"/>
  <c r="I531" i="2"/>
  <c r="I527" i="2"/>
  <c r="I519" i="2"/>
  <c r="I515" i="2"/>
  <c r="I487" i="2"/>
  <c r="I443" i="2"/>
  <c r="I399" i="2"/>
  <c r="I391" i="2"/>
  <c r="I387" i="2"/>
  <c r="I383" i="2"/>
  <c r="I379" i="2"/>
  <c r="I375" i="2"/>
  <c r="I371" i="2"/>
  <c r="I483" i="2"/>
  <c r="I479" i="2"/>
  <c r="I475" i="2"/>
  <c r="I471" i="2"/>
  <c r="I467" i="2"/>
  <c r="I463" i="2"/>
  <c r="I459" i="2"/>
  <c r="I455" i="2"/>
  <c r="I451" i="2"/>
  <c r="I447" i="2"/>
  <c r="I439" i="2"/>
  <c r="I435" i="2"/>
  <c r="I431" i="2"/>
  <c r="I427" i="2"/>
  <c r="I423" i="2"/>
  <c r="I419" i="2"/>
  <c r="I415" i="2"/>
  <c r="I411" i="2"/>
  <c r="I407" i="2"/>
  <c r="I403" i="2"/>
  <c r="I395" i="2"/>
  <c r="I367" i="2"/>
  <c r="I323" i="2"/>
  <c r="I279" i="2"/>
  <c r="I267" i="2"/>
  <c r="I263" i="2"/>
  <c r="I259" i="2"/>
  <c r="I255" i="2"/>
  <c r="I251" i="2"/>
  <c r="I247" i="2"/>
  <c r="I363" i="2"/>
  <c r="I359" i="2"/>
  <c r="I355" i="2"/>
  <c r="I351" i="2"/>
  <c r="I347" i="2"/>
  <c r="I343" i="2"/>
  <c r="I339" i="2"/>
  <c r="I335" i="2"/>
  <c r="I331" i="2"/>
  <c r="I327" i="2"/>
  <c r="I319" i="2"/>
  <c r="I315" i="2"/>
  <c r="I311" i="2"/>
  <c r="I307" i="2"/>
  <c r="I303" i="2"/>
  <c r="I299" i="2"/>
  <c r="I295" i="2"/>
  <c r="I291" i="2"/>
  <c r="I287" i="2"/>
  <c r="I283" i="2"/>
  <c r="I275" i="2"/>
  <c r="I271" i="2"/>
  <c r="I243" i="2"/>
  <c r="I199" i="2"/>
  <c r="I155" i="2"/>
  <c r="I143" i="2"/>
  <c r="I139" i="2"/>
  <c r="I135" i="2"/>
  <c r="I131" i="2"/>
  <c r="I127" i="2"/>
  <c r="I123" i="2"/>
  <c r="I239" i="2"/>
  <c r="I235" i="2"/>
  <c r="I231" i="2"/>
  <c r="I227" i="2"/>
  <c r="I223" i="2"/>
  <c r="I219" i="2"/>
  <c r="I215" i="2"/>
  <c r="I211" i="2"/>
  <c r="I207" i="2"/>
  <c r="I203" i="2"/>
  <c r="I195" i="2"/>
  <c r="I191" i="2"/>
  <c r="I187" i="2"/>
  <c r="I183" i="2"/>
  <c r="I179" i="2"/>
  <c r="I175" i="2"/>
  <c r="I171" i="2"/>
  <c r="I167" i="2"/>
  <c r="I163" i="2"/>
  <c r="I159" i="2"/>
  <c r="I151" i="2"/>
  <c r="I147" i="2"/>
  <c r="I119" i="2"/>
  <c r="I75" i="2"/>
  <c r="I31" i="2"/>
  <c r="I23" i="2"/>
  <c r="I19" i="2"/>
  <c r="I15" i="2"/>
  <c r="I11" i="2"/>
  <c r="I7" i="2"/>
  <c r="I3" i="2"/>
  <c r="I115" i="2"/>
  <c r="I111" i="2"/>
  <c r="I107" i="2"/>
  <c r="I103" i="2"/>
  <c r="I99" i="2"/>
  <c r="I95" i="2"/>
  <c r="I91" i="2"/>
  <c r="I87" i="2"/>
  <c r="I83" i="2"/>
  <c r="I79" i="2"/>
  <c r="I71" i="2"/>
  <c r="I67" i="2"/>
  <c r="I63" i="2"/>
  <c r="I59" i="2"/>
  <c r="I55" i="2"/>
  <c r="I51" i="2"/>
  <c r="I47" i="2"/>
  <c r="I43" i="2"/>
  <c r="I39" i="2"/>
  <c r="I35" i="2"/>
  <c r="I27" i="2"/>
  <c r="I1335" i="2"/>
  <c r="I1291" i="2"/>
  <c r="I1247" i="2"/>
  <c r="I1235" i="2"/>
  <c r="I1231" i="2"/>
  <c r="I1227" i="2"/>
  <c r="I1223" i="2"/>
  <c r="I1219" i="2"/>
  <c r="I1215" i="2"/>
  <c r="I1331" i="2"/>
  <c r="I1327" i="2"/>
  <c r="I1323" i="2"/>
  <c r="I1319" i="2"/>
  <c r="I1315" i="2"/>
  <c r="I1311" i="2"/>
  <c r="I1307" i="2"/>
  <c r="I1303" i="2"/>
  <c r="I1299" i="2"/>
  <c r="I1295" i="2"/>
  <c r="I1287" i="2"/>
  <c r="I1283" i="2"/>
  <c r="I1279" i="2"/>
  <c r="I1275" i="2"/>
  <c r="I1271" i="2"/>
  <c r="I1267" i="2"/>
  <c r="I1263" i="2"/>
  <c r="I1259" i="2"/>
  <c r="I1255" i="2"/>
  <c r="I1251" i="2"/>
  <c r="I1243" i="2"/>
  <c r="I1239" i="2"/>
  <c r="I1211" i="2"/>
  <c r="I1167" i="2"/>
  <c r="I1123" i="2"/>
  <c r="I1115" i="2"/>
  <c r="I1111" i="2"/>
  <c r="I1107" i="2"/>
  <c r="I1103" i="2"/>
  <c r="I1099" i="2"/>
  <c r="I1095" i="2"/>
  <c r="I1207" i="2"/>
  <c r="I1203" i="2"/>
  <c r="I1199" i="2"/>
  <c r="I1195" i="2"/>
  <c r="I1191" i="2"/>
  <c r="I1187" i="2"/>
  <c r="I1183" i="2"/>
  <c r="I1179" i="2"/>
  <c r="I1175" i="2"/>
  <c r="I1171" i="2"/>
  <c r="I1163" i="2"/>
  <c r="I1159" i="2"/>
  <c r="I1155" i="2"/>
  <c r="I1151" i="2"/>
  <c r="I1147" i="2"/>
  <c r="I1143" i="2"/>
  <c r="I1139" i="2"/>
  <c r="I1135" i="2"/>
  <c r="I1131" i="2"/>
  <c r="I1127" i="2"/>
  <c r="I1119" i="2"/>
  <c r="I1091" i="2"/>
  <c r="I1047" i="2"/>
  <c r="I1003" i="2"/>
  <c r="I991" i="2"/>
  <c r="I987" i="2"/>
  <c r="I983" i="2"/>
  <c r="I979" i="2"/>
  <c r="I975" i="2"/>
  <c r="I971" i="2"/>
  <c r="I1087" i="2"/>
  <c r="I1083" i="2"/>
  <c r="I1079" i="2"/>
  <c r="I1075" i="2"/>
  <c r="I1071" i="2"/>
  <c r="I1067" i="2"/>
  <c r="I1063" i="2"/>
  <c r="I1059" i="2"/>
  <c r="I1055" i="2"/>
  <c r="I1051" i="2"/>
  <c r="I1043" i="2"/>
  <c r="I1039" i="2"/>
  <c r="I1035" i="2"/>
  <c r="I1031" i="2"/>
  <c r="I1027" i="2"/>
  <c r="I1023" i="2"/>
  <c r="I1019" i="2"/>
  <c r="I1015" i="2"/>
  <c r="I1011" i="2"/>
  <c r="I1007" i="2"/>
  <c r="I999" i="2"/>
  <c r="I995" i="2"/>
  <c r="I1460" i="2"/>
  <c r="I1416" i="2"/>
  <c r="I1372" i="2"/>
  <c r="I1360" i="2"/>
  <c r="I1356" i="2"/>
  <c r="I1352" i="2"/>
  <c r="I1348" i="2"/>
  <c r="I1344" i="2"/>
  <c r="I1340" i="2"/>
  <c r="I1456" i="2"/>
  <c r="I1452" i="2"/>
  <c r="I1448" i="2"/>
  <c r="I1444" i="2"/>
  <c r="I1440" i="2"/>
  <c r="I1436" i="2"/>
  <c r="I1432" i="2"/>
  <c r="I1428" i="2"/>
  <c r="I1424" i="2"/>
  <c r="I1420" i="2"/>
  <c r="I1412" i="2"/>
  <c r="I1408" i="2"/>
  <c r="I1404" i="2"/>
  <c r="I1400" i="2"/>
  <c r="I1396" i="2"/>
  <c r="I1392" i="2"/>
  <c r="I1388" i="2"/>
  <c r="I1384" i="2"/>
  <c r="I1380" i="2"/>
  <c r="I1376" i="2"/>
  <c r="I1368" i="2"/>
  <c r="I1364" i="2"/>
  <c r="I968" i="2"/>
  <c r="I924" i="2"/>
  <c r="I884" i="2"/>
  <c r="I880" i="2"/>
  <c r="I876" i="2"/>
  <c r="I872" i="2"/>
  <c r="I868" i="2"/>
  <c r="I864" i="2"/>
  <c r="I860" i="2"/>
  <c r="I964" i="2"/>
  <c r="I960" i="2"/>
  <c r="I956" i="2"/>
  <c r="I952" i="2"/>
  <c r="I948" i="2"/>
  <c r="I944" i="2"/>
  <c r="I940" i="2"/>
  <c r="I936" i="2"/>
  <c r="I932" i="2"/>
  <c r="I928" i="2"/>
  <c r="I920" i="2"/>
  <c r="I916" i="2"/>
  <c r="I912" i="2"/>
  <c r="I908" i="2"/>
  <c r="I904" i="2"/>
  <c r="I900" i="2"/>
  <c r="I896" i="2"/>
  <c r="I892" i="2"/>
  <c r="I888" i="2"/>
  <c r="I856" i="2"/>
  <c r="I812" i="2"/>
  <c r="I768" i="2"/>
  <c r="I756" i="2"/>
  <c r="I752" i="2"/>
  <c r="I748" i="2"/>
  <c r="I744" i="2"/>
  <c r="I740" i="2"/>
  <c r="I736" i="2"/>
  <c r="I852" i="2"/>
  <c r="I848" i="2"/>
  <c r="I844" i="2"/>
  <c r="I840" i="2"/>
  <c r="I836" i="2"/>
  <c r="I832" i="2"/>
  <c r="I828" i="2"/>
  <c r="I824" i="2"/>
  <c r="I820" i="2"/>
  <c r="I816" i="2"/>
  <c r="I808" i="2"/>
  <c r="I804" i="2"/>
  <c r="I800" i="2"/>
  <c r="I796" i="2"/>
  <c r="I792" i="2"/>
  <c r="I788" i="2"/>
  <c r="I784" i="2"/>
  <c r="I780" i="2"/>
  <c r="I776" i="2"/>
  <c r="I772" i="2"/>
  <c r="I764" i="2"/>
  <c r="I760" i="2"/>
  <c r="I732" i="2"/>
  <c r="I688" i="2"/>
  <c r="I644" i="2"/>
  <c r="I636" i="2"/>
  <c r="I632" i="2"/>
  <c r="I628" i="2"/>
  <c r="I624" i="2"/>
  <c r="I620" i="2"/>
  <c r="I616" i="2"/>
  <c r="I728" i="2"/>
  <c r="I724" i="2"/>
  <c r="I720" i="2"/>
  <c r="I716" i="2"/>
  <c r="I712" i="2"/>
  <c r="I708" i="2"/>
  <c r="I704" i="2"/>
  <c r="I700" i="2"/>
  <c r="I696" i="2"/>
  <c r="I692" i="2"/>
  <c r="I684" i="2"/>
  <c r="I680" i="2"/>
  <c r="I676" i="2"/>
  <c r="I672" i="2"/>
  <c r="I668" i="2"/>
  <c r="I664" i="2"/>
  <c r="I660" i="2"/>
  <c r="I656" i="2"/>
  <c r="I652" i="2"/>
  <c r="I648" i="2"/>
  <c r="I640" i="2"/>
  <c r="I612" i="2"/>
  <c r="I568" i="2"/>
  <c r="I524" i="2"/>
  <c r="I512" i="2"/>
  <c r="I508" i="2"/>
  <c r="I504" i="2"/>
  <c r="I500" i="2"/>
  <c r="I496" i="2"/>
  <c r="I492" i="2"/>
  <c r="I608" i="2"/>
  <c r="I604" i="2"/>
  <c r="I600" i="2"/>
  <c r="I596" i="2"/>
  <c r="I592" i="2"/>
  <c r="I588" i="2"/>
  <c r="I584" i="2"/>
  <c r="I580" i="2"/>
  <c r="I576" i="2"/>
  <c r="I572" i="2"/>
  <c r="I564" i="2"/>
  <c r="I560" i="2"/>
  <c r="I556" i="2"/>
  <c r="I552" i="2"/>
  <c r="I548" i="2"/>
  <c r="I544" i="2"/>
  <c r="I540" i="2"/>
  <c r="I536" i="2"/>
  <c r="I532" i="2"/>
  <c r="I528" i="2"/>
  <c r="I520" i="2"/>
  <c r="I516" i="2"/>
  <c r="I488" i="2"/>
  <c r="I444" i="2"/>
  <c r="I400" i="2"/>
  <c r="I392" i="2"/>
  <c r="I388" i="2"/>
  <c r="I384" i="2"/>
  <c r="I380" i="2"/>
  <c r="I376" i="2"/>
  <c r="I372" i="2"/>
  <c r="I484" i="2"/>
  <c r="I480" i="2"/>
  <c r="I476" i="2"/>
  <c r="I472" i="2"/>
  <c r="I468" i="2"/>
  <c r="I464" i="2"/>
  <c r="I460" i="2"/>
  <c r="I456" i="2"/>
  <c r="I452" i="2"/>
  <c r="I448" i="2"/>
  <c r="I440" i="2"/>
  <c r="I436" i="2"/>
  <c r="I432" i="2"/>
  <c r="I428" i="2"/>
  <c r="I424" i="2"/>
  <c r="I420" i="2"/>
  <c r="I416" i="2"/>
  <c r="I412" i="2"/>
  <c r="I408" i="2"/>
  <c r="I404" i="2"/>
  <c r="I396" i="2"/>
  <c r="I368" i="2"/>
  <c r="I324" i="2"/>
  <c r="I280" i="2"/>
  <c r="I268" i="2"/>
  <c r="I264" i="2"/>
  <c r="I260" i="2"/>
  <c r="I256" i="2"/>
  <c r="I252" i="2"/>
  <c r="I248" i="2"/>
  <c r="I364" i="2"/>
  <c r="I360" i="2"/>
  <c r="I356" i="2"/>
  <c r="I352" i="2"/>
  <c r="I348" i="2"/>
  <c r="I344" i="2"/>
  <c r="I340" i="2"/>
  <c r="I336" i="2"/>
  <c r="I332" i="2"/>
  <c r="I328" i="2"/>
  <c r="I320" i="2"/>
  <c r="I316" i="2"/>
  <c r="I312" i="2"/>
  <c r="I308" i="2"/>
  <c r="I304" i="2"/>
  <c r="I300" i="2"/>
  <c r="I296" i="2"/>
  <c r="I292" i="2"/>
  <c r="I288" i="2"/>
  <c r="I284" i="2"/>
  <c r="I276" i="2"/>
  <c r="I272" i="2"/>
  <c r="I244" i="2"/>
  <c r="I200" i="2"/>
  <c r="I156" i="2"/>
  <c r="I144" i="2"/>
  <c r="I140" i="2"/>
  <c r="I136" i="2"/>
  <c r="I132" i="2"/>
  <c r="I128" i="2"/>
  <c r="I124" i="2"/>
  <c r="I240" i="2"/>
  <c r="I236" i="2"/>
  <c r="I232" i="2"/>
  <c r="I228" i="2"/>
  <c r="I224" i="2"/>
  <c r="I220" i="2"/>
  <c r="I216" i="2"/>
  <c r="I212" i="2"/>
  <c r="I208" i="2"/>
  <c r="I204" i="2"/>
  <c r="I196" i="2"/>
  <c r="I192" i="2"/>
  <c r="I188" i="2"/>
  <c r="I184" i="2"/>
  <c r="I180" i="2"/>
  <c r="I176" i="2"/>
  <c r="I172" i="2"/>
  <c r="I168" i="2"/>
  <c r="I164" i="2"/>
  <c r="I160" i="2"/>
  <c r="I152" i="2"/>
  <c r="I148" i="2"/>
  <c r="I120" i="2"/>
  <c r="I76" i="2"/>
  <c r="I32" i="2"/>
  <c r="I24" i="2"/>
  <c r="I20" i="2"/>
  <c r="I16" i="2"/>
  <c r="I12" i="2"/>
  <c r="I8" i="2"/>
  <c r="I4" i="2"/>
  <c r="I116" i="2"/>
  <c r="I112" i="2"/>
  <c r="I108" i="2"/>
  <c r="I104" i="2"/>
  <c r="I100" i="2"/>
  <c r="I96" i="2"/>
  <c r="I92" i="2"/>
  <c r="I88" i="2"/>
  <c r="I84" i="2"/>
  <c r="I80" i="2"/>
  <c r="I72" i="2"/>
  <c r="I68" i="2"/>
  <c r="I64" i="2"/>
  <c r="I60" i="2"/>
  <c r="I56" i="2"/>
  <c r="I52" i="2"/>
  <c r="I48" i="2"/>
  <c r="I44" i="2"/>
  <c r="I40" i="2"/>
  <c r="I36" i="2"/>
  <c r="I28" i="2"/>
  <c r="I1336" i="2"/>
  <c r="I1292" i="2"/>
  <c r="I1248" i="2"/>
  <c r="I1236" i="2"/>
  <c r="I1232" i="2"/>
  <c r="I1228" i="2"/>
  <c r="I1224" i="2"/>
  <c r="I1220" i="2"/>
  <c r="I1216" i="2"/>
  <c r="I1332" i="2"/>
  <c r="I1328" i="2"/>
  <c r="I1324" i="2"/>
  <c r="I1320" i="2"/>
  <c r="I1316" i="2"/>
  <c r="I1312" i="2"/>
  <c r="I1308" i="2"/>
  <c r="I1304" i="2"/>
  <c r="I1300" i="2"/>
  <c r="I1296" i="2"/>
  <c r="I1288" i="2"/>
  <c r="I1284" i="2"/>
  <c r="I1280" i="2"/>
  <c r="I1276" i="2"/>
  <c r="I1272" i="2"/>
  <c r="I1268" i="2"/>
  <c r="I1264" i="2"/>
  <c r="I1260" i="2"/>
  <c r="I1256" i="2"/>
  <c r="I1252" i="2"/>
  <c r="I1244" i="2"/>
  <c r="I1240" i="2"/>
  <c r="I1212" i="2"/>
  <c r="I1168" i="2"/>
  <c r="I1124" i="2"/>
  <c r="I1116" i="2"/>
  <c r="I1112" i="2"/>
  <c r="I1108" i="2"/>
  <c r="I1104" i="2"/>
  <c r="I1100" i="2"/>
  <c r="I1096" i="2"/>
  <c r="I1208" i="2"/>
  <c r="I1204" i="2"/>
  <c r="I1200" i="2"/>
  <c r="I1196" i="2"/>
  <c r="I1192" i="2"/>
  <c r="I1188" i="2"/>
  <c r="I1184" i="2"/>
  <c r="I1180" i="2"/>
  <c r="I1176" i="2"/>
  <c r="I1172" i="2"/>
  <c r="I1164" i="2"/>
  <c r="I1160" i="2"/>
  <c r="I1156" i="2"/>
  <c r="I1152" i="2"/>
  <c r="I1148" i="2"/>
  <c r="I1144" i="2"/>
  <c r="I1140" i="2"/>
  <c r="I1136" i="2"/>
  <c r="I1132" i="2"/>
  <c r="I1128" i="2"/>
  <c r="I1120" i="2"/>
  <c r="I1092" i="2"/>
  <c r="I1048" i="2"/>
  <c r="I1004" i="2"/>
  <c r="I992" i="2"/>
  <c r="I988" i="2"/>
  <c r="I984" i="2"/>
  <c r="I980" i="2"/>
  <c r="I976" i="2"/>
  <c r="I972" i="2"/>
  <c r="I1088" i="2"/>
  <c r="I1084" i="2"/>
  <c r="I1080" i="2"/>
  <c r="I1076" i="2"/>
  <c r="I1072" i="2"/>
  <c r="I1068" i="2"/>
  <c r="I1064" i="2"/>
  <c r="I1060" i="2"/>
  <c r="I1056" i="2"/>
  <c r="I1052" i="2"/>
  <c r="I1044" i="2"/>
  <c r="I1040" i="2"/>
  <c r="I1036" i="2"/>
  <c r="I1032" i="2"/>
  <c r="I1028" i="2"/>
  <c r="I1024" i="2"/>
  <c r="I1020" i="2"/>
  <c r="I1016" i="2"/>
  <c r="I1012" i="2"/>
  <c r="I1008" i="2"/>
  <c r="I1000" i="2"/>
  <c r="I996" i="2"/>
  <c r="I1461" i="2"/>
  <c r="I1417" i="2"/>
  <c r="I1373" i="2"/>
  <c r="I1361" i="2"/>
  <c r="I1357" i="2"/>
  <c r="I1353" i="2"/>
  <c r="I1349" i="2"/>
  <c r="I1345" i="2"/>
  <c r="I1341" i="2"/>
  <c r="I1457" i="2"/>
  <c r="I1453" i="2"/>
  <c r="I1449" i="2"/>
  <c r="I1445" i="2"/>
  <c r="I1441" i="2"/>
  <c r="I1437" i="2"/>
  <c r="I1433" i="2"/>
  <c r="I1429" i="2"/>
  <c r="I1425" i="2"/>
  <c r="I1421" i="2"/>
  <c r="I1413" i="2"/>
  <c r="I1409" i="2"/>
  <c r="I1405" i="2"/>
  <c r="I1401" i="2"/>
  <c r="I1397" i="2"/>
  <c r="I1393" i="2"/>
  <c r="I1389" i="2"/>
  <c r="I1385" i="2"/>
  <c r="I1381" i="2"/>
  <c r="I1377" i="2"/>
  <c r="I1369" i="2"/>
  <c r="I1365" i="2"/>
  <c r="I969" i="2"/>
  <c r="I925" i="2"/>
  <c r="I885" i="2"/>
  <c r="I881" i="2"/>
  <c r="I877" i="2"/>
  <c r="I873" i="2"/>
  <c r="I869" i="2"/>
  <c r="I865" i="2"/>
  <c r="I861" i="2"/>
  <c r="I965" i="2"/>
  <c r="I961" i="2"/>
  <c r="I957" i="2"/>
  <c r="I953" i="2"/>
  <c r="I949" i="2"/>
  <c r="I945" i="2"/>
  <c r="I941" i="2"/>
  <c r="I937" i="2"/>
  <c r="I933" i="2"/>
  <c r="I929" i="2"/>
  <c r="I921" i="2"/>
  <c r="I917" i="2"/>
  <c r="I913" i="2"/>
  <c r="I909" i="2"/>
  <c r="I905" i="2"/>
  <c r="I901" i="2"/>
  <c r="I897" i="2"/>
  <c r="I893" i="2"/>
  <c r="I889" i="2"/>
  <c r="I857" i="2"/>
  <c r="I813" i="2"/>
  <c r="I769" i="2"/>
  <c r="I757" i="2"/>
  <c r="I753" i="2"/>
  <c r="I749" i="2"/>
  <c r="I745" i="2"/>
  <c r="I741" i="2"/>
  <c r="I737" i="2"/>
  <c r="I853" i="2"/>
  <c r="I849" i="2"/>
  <c r="I845" i="2"/>
  <c r="I841" i="2"/>
  <c r="I837" i="2"/>
  <c r="I833" i="2"/>
  <c r="I829" i="2"/>
  <c r="I825" i="2"/>
  <c r="I821" i="2"/>
  <c r="I817" i="2"/>
  <c r="I809" i="2"/>
  <c r="I805" i="2"/>
  <c r="I801" i="2"/>
  <c r="I797" i="2"/>
  <c r="I793" i="2"/>
  <c r="I789" i="2"/>
  <c r="I785" i="2"/>
  <c r="I781" i="2"/>
  <c r="I777" i="2"/>
  <c r="I773" i="2"/>
  <c r="I765" i="2"/>
  <c r="I761" i="2"/>
  <c r="I733" i="2"/>
  <c r="I689" i="2"/>
  <c r="I645" i="2"/>
  <c r="I637" i="2"/>
  <c r="I633" i="2"/>
  <c r="I629" i="2"/>
  <c r="I625" i="2"/>
  <c r="I621" i="2"/>
  <c r="I617" i="2"/>
  <c r="I729" i="2"/>
  <c r="I725" i="2"/>
  <c r="I721" i="2"/>
  <c r="I717" i="2"/>
  <c r="I713" i="2"/>
  <c r="I709" i="2"/>
  <c r="I705" i="2"/>
  <c r="I701" i="2"/>
  <c r="I697" i="2"/>
  <c r="I693" i="2"/>
  <c r="I685" i="2"/>
  <c r="I681" i="2"/>
  <c r="I677" i="2"/>
  <c r="I673" i="2"/>
  <c r="I669" i="2"/>
  <c r="I665" i="2"/>
  <c r="I661" i="2"/>
  <c r="I657" i="2"/>
  <c r="I653" i="2"/>
  <c r="I649" i="2"/>
  <c r="I641" i="2"/>
  <c r="I613" i="2"/>
  <c r="I569" i="2"/>
  <c r="I525" i="2"/>
  <c r="I513" i="2"/>
  <c r="I509" i="2"/>
  <c r="I505" i="2"/>
  <c r="I501" i="2"/>
  <c r="I497" i="2"/>
  <c r="I493" i="2"/>
  <c r="I609" i="2"/>
  <c r="I605" i="2"/>
  <c r="I601" i="2"/>
  <c r="I597" i="2"/>
  <c r="I593" i="2"/>
  <c r="I589" i="2"/>
  <c r="I585" i="2"/>
  <c r="I581" i="2"/>
  <c r="I577" i="2"/>
  <c r="I573" i="2"/>
  <c r="I565" i="2"/>
  <c r="I561" i="2"/>
  <c r="I557" i="2"/>
  <c r="I553" i="2"/>
  <c r="I549" i="2"/>
  <c r="I545" i="2"/>
  <c r="I541" i="2"/>
  <c r="I537" i="2"/>
  <c r="I533" i="2"/>
  <c r="I529" i="2"/>
  <c r="I521" i="2"/>
  <c r="I517" i="2"/>
  <c r="I489" i="2"/>
  <c r="I445" i="2"/>
  <c r="I401" i="2"/>
  <c r="I393" i="2"/>
  <c r="I389" i="2"/>
  <c r="I385" i="2"/>
  <c r="I381" i="2"/>
  <c r="I377" i="2"/>
  <c r="I373" i="2"/>
  <c r="I485" i="2"/>
  <c r="I481" i="2"/>
  <c r="I477" i="2"/>
  <c r="I473" i="2"/>
  <c r="I469" i="2"/>
  <c r="I465" i="2"/>
  <c r="I461" i="2"/>
  <c r="I457" i="2"/>
  <c r="I453" i="2"/>
  <c r="I449" i="2"/>
  <c r="I441" i="2"/>
  <c r="I437" i="2"/>
  <c r="I433" i="2"/>
  <c r="I429" i="2"/>
  <c r="I425" i="2"/>
  <c r="I421" i="2"/>
  <c r="I417" i="2"/>
  <c r="I413" i="2"/>
  <c r="I409" i="2"/>
  <c r="I405" i="2"/>
  <c r="I397" i="2"/>
  <c r="I369" i="2"/>
  <c r="I325" i="2"/>
  <c r="I281" i="2"/>
  <c r="I269" i="2"/>
  <c r="I265" i="2"/>
  <c r="I261" i="2"/>
  <c r="I257" i="2"/>
  <c r="I253" i="2"/>
  <c r="I249" i="2"/>
  <c r="I365" i="2"/>
  <c r="I361" i="2"/>
  <c r="I357" i="2"/>
  <c r="I353" i="2"/>
  <c r="I349" i="2"/>
  <c r="I345" i="2"/>
  <c r="I341" i="2"/>
  <c r="I337" i="2"/>
  <c r="I333" i="2"/>
  <c r="I329" i="2"/>
  <c r="I321" i="2"/>
  <c r="I317" i="2"/>
  <c r="I313" i="2"/>
  <c r="I309" i="2"/>
  <c r="I305" i="2"/>
  <c r="I301" i="2"/>
  <c r="I297" i="2"/>
  <c r="I293" i="2"/>
  <c r="I289" i="2"/>
  <c r="I285" i="2"/>
  <c r="I277" i="2"/>
  <c r="I273" i="2"/>
  <c r="I245" i="2"/>
  <c r="I201" i="2"/>
  <c r="I157" i="2"/>
  <c r="I145" i="2"/>
  <c r="I141" i="2"/>
  <c r="I137" i="2"/>
  <c r="I133" i="2"/>
  <c r="I129" i="2"/>
  <c r="I125" i="2"/>
  <c r="I241" i="2"/>
  <c r="I237" i="2"/>
  <c r="I233" i="2"/>
  <c r="I229" i="2"/>
  <c r="I225" i="2"/>
  <c r="I221" i="2"/>
  <c r="I217" i="2"/>
  <c r="I213" i="2"/>
  <c r="I209" i="2"/>
  <c r="I205" i="2"/>
  <c r="I197" i="2"/>
  <c r="I193" i="2"/>
  <c r="I189" i="2"/>
  <c r="I185" i="2"/>
  <c r="I181" i="2"/>
  <c r="I177" i="2"/>
  <c r="I173" i="2"/>
  <c r="I169" i="2"/>
  <c r="I165" i="2"/>
  <c r="I161" i="2"/>
  <c r="I153" i="2"/>
  <c r="I149" i="2"/>
  <c r="I121" i="2"/>
  <c r="I77" i="2"/>
  <c r="I33" i="2"/>
  <c r="I25" i="2"/>
  <c r="I21" i="2"/>
  <c r="I17" i="2"/>
  <c r="I13" i="2"/>
  <c r="I9" i="2"/>
  <c r="I5" i="2"/>
  <c r="I117" i="2"/>
  <c r="I113" i="2"/>
  <c r="I109" i="2"/>
  <c r="I105" i="2"/>
  <c r="I101" i="2"/>
  <c r="I97" i="2"/>
  <c r="I93" i="2"/>
  <c r="I89" i="2"/>
  <c r="I85" i="2"/>
  <c r="I81" i="2"/>
  <c r="I73" i="2"/>
  <c r="I69" i="2"/>
  <c r="I65" i="2"/>
  <c r="I61" i="2"/>
  <c r="I57" i="2"/>
  <c r="I53" i="2"/>
  <c r="I49" i="2"/>
  <c r="I45" i="2"/>
  <c r="I41" i="2"/>
  <c r="I37" i="2"/>
  <c r="I29" i="2"/>
  <c r="I1337" i="2"/>
  <c r="I1293" i="2"/>
  <c r="I1249" i="2"/>
  <c r="I1237" i="2"/>
  <c r="I1233" i="2"/>
  <c r="I1229" i="2"/>
  <c r="I1225" i="2"/>
  <c r="I1221" i="2"/>
  <c r="I1217" i="2"/>
  <c r="I1333" i="2"/>
  <c r="I1329" i="2"/>
  <c r="I1325" i="2"/>
  <c r="I1321" i="2"/>
  <c r="I1317" i="2"/>
  <c r="I1313" i="2"/>
  <c r="I1309" i="2"/>
  <c r="I1305" i="2"/>
  <c r="I1301" i="2"/>
  <c r="I1297" i="2"/>
  <c r="I1289" i="2"/>
  <c r="I1285" i="2"/>
  <c r="I1281" i="2"/>
  <c r="I1277" i="2"/>
  <c r="I1273" i="2"/>
  <c r="I1269" i="2"/>
  <c r="I1265" i="2"/>
  <c r="I1261" i="2"/>
  <c r="I1257" i="2"/>
  <c r="I1253" i="2"/>
  <c r="I1245" i="2"/>
  <c r="I1241" i="2"/>
  <c r="I1213" i="2"/>
  <c r="I1169" i="2"/>
  <c r="I1125" i="2"/>
  <c r="I1117" i="2"/>
  <c r="I1113" i="2"/>
  <c r="I1109" i="2"/>
  <c r="I1105" i="2"/>
  <c r="I1101" i="2"/>
  <c r="I1097" i="2"/>
  <c r="I1209" i="2"/>
  <c r="I1205" i="2"/>
  <c r="I1201" i="2"/>
  <c r="I1197" i="2"/>
  <c r="I1193" i="2"/>
  <c r="I1189" i="2"/>
  <c r="I1185" i="2"/>
  <c r="I1181" i="2"/>
  <c r="I1177" i="2"/>
  <c r="I1173" i="2"/>
  <c r="I1165" i="2"/>
  <c r="I1161" i="2"/>
  <c r="I1157" i="2"/>
  <c r="I1153" i="2"/>
  <c r="I1149" i="2"/>
  <c r="I1145" i="2"/>
  <c r="I1141" i="2"/>
  <c r="I1137" i="2"/>
  <c r="I1133" i="2"/>
  <c r="I1129" i="2"/>
  <c r="I1121" i="2"/>
  <c r="I1093" i="2"/>
  <c r="I1049" i="2"/>
  <c r="I1005" i="2"/>
  <c r="I993" i="2"/>
  <c r="I989" i="2"/>
  <c r="I985" i="2"/>
  <c r="I981" i="2"/>
  <c r="I977" i="2"/>
  <c r="I973" i="2"/>
  <c r="I1089" i="2"/>
  <c r="I1085" i="2"/>
  <c r="I1081" i="2"/>
  <c r="I1077" i="2"/>
  <c r="I1073" i="2"/>
  <c r="I1069" i="2"/>
  <c r="I1065" i="2"/>
  <c r="I1061" i="2"/>
  <c r="I1057" i="2"/>
  <c r="I1053" i="2"/>
  <c r="I1045" i="2"/>
  <c r="I1041" i="2"/>
  <c r="I1037" i="2"/>
  <c r="I1033" i="2"/>
  <c r="I1029" i="2"/>
  <c r="I1025" i="2"/>
  <c r="I1021" i="2"/>
  <c r="I1017" i="2"/>
  <c r="I1013" i="2"/>
  <c r="I1009" i="2"/>
  <c r="I1001" i="2"/>
  <c r="I997" i="2"/>
  <c r="K1458" i="2"/>
  <c r="K1414" i="2"/>
  <c r="K1370" i="2"/>
  <c r="K1358" i="2"/>
  <c r="K1354" i="2"/>
  <c r="K1350" i="2"/>
  <c r="K1346" i="2"/>
  <c r="K1342" i="2"/>
  <c r="K1338" i="2"/>
  <c r="K1454" i="2"/>
  <c r="K1450" i="2"/>
  <c r="K1446" i="2"/>
  <c r="K1442" i="2"/>
  <c r="K1438" i="2"/>
  <c r="K1434" i="2"/>
  <c r="K1430" i="2"/>
  <c r="K1426" i="2"/>
  <c r="K1422" i="2"/>
  <c r="K1418" i="2"/>
  <c r="K1410" i="2"/>
  <c r="K1406" i="2"/>
  <c r="K1402" i="2"/>
  <c r="K1398" i="2"/>
  <c r="K1394" i="2"/>
  <c r="K1390" i="2"/>
  <c r="K1386" i="2"/>
  <c r="K1382" i="2"/>
  <c r="K1378" i="2"/>
  <c r="K1374" i="2"/>
  <c r="K1366" i="2"/>
  <c r="K1362" i="2"/>
  <c r="K966" i="2"/>
  <c r="K922" i="2"/>
  <c r="K882" i="2"/>
  <c r="K878" i="2"/>
  <c r="K874" i="2"/>
  <c r="K870" i="2"/>
  <c r="K866" i="2"/>
  <c r="K862" i="2"/>
  <c r="K858" i="2"/>
  <c r="K962" i="2"/>
  <c r="K958" i="2"/>
  <c r="K954" i="2"/>
  <c r="K950" i="2"/>
  <c r="K946" i="2"/>
  <c r="K942" i="2"/>
  <c r="K938" i="2"/>
  <c r="K934" i="2"/>
  <c r="K930" i="2"/>
  <c r="K926" i="2"/>
  <c r="K918" i="2"/>
  <c r="K914" i="2"/>
  <c r="K910" i="2"/>
  <c r="K906" i="2"/>
  <c r="K902" i="2"/>
  <c r="K898" i="2"/>
  <c r="K894" i="2"/>
  <c r="K890" i="2"/>
  <c r="K886" i="2"/>
  <c r="K854" i="2"/>
  <c r="K810" i="2"/>
  <c r="K766" i="2"/>
  <c r="K754" i="2"/>
  <c r="K750" i="2"/>
  <c r="K746" i="2"/>
  <c r="K742" i="2"/>
  <c r="K738" i="2"/>
  <c r="K734" i="2"/>
  <c r="K850" i="2"/>
  <c r="K846" i="2"/>
  <c r="K842" i="2"/>
  <c r="K838" i="2"/>
  <c r="K834" i="2"/>
  <c r="K830" i="2"/>
  <c r="K826" i="2"/>
  <c r="K822" i="2"/>
  <c r="K818" i="2"/>
  <c r="K814" i="2"/>
  <c r="K806" i="2"/>
  <c r="K802" i="2"/>
  <c r="K798" i="2"/>
  <c r="K794" i="2"/>
  <c r="K790" i="2"/>
  <c r="K786" i="2"/>
  <c r="K782" i="2"/>
  <c r="K778" i="2"/>
  <c r="K774" i="2"/>
  <c r="K770" i="2"/>
  <c r="K762" i="2"/>
  <c r="K758" i="2"/>
  <c r="K730" i="2"/>
  <c r="K686" i="2"/>
  <c r="K642" i="2"/>
  <c r="K634" i="2"/>
  <c r="K630" i="2"/>
  <c r="K626" i="2"/>
  <c r="K622" i="2"/>
  <c r="K618" i="2"/>
  <c r="K614" i="2"/>
  <c r="K726" i="2"/>
  <c r="K722" i="2"/>
  <c r="K718" i="2"/>
  <c r="K714" i="2"/>
  <c r="K710" i="2"/>
  <c r="K706" i="2"/>
  <c r="K702" i="2"/>
  <c r="K698" i="2"/>
  <c r="K694" i="2"/>
  <c r="K690" i="2"/>
  <c r="K682" i="2"/>
  <c r="K678" i="2"/>
  <c r="K674" i="2"/>
  <c r="K670" i="2"/>
  <c r="K666" i="2"/>
  <c r="K662" i="2"/>
  <c r="K658" i="2"/>
  <c r="K654" i="2"/>
  <c r="K650" i="2"/>
  <c r="K646" i="2"/>
  <c r="K638" i="2"/>
  <c r="K610" i="2"/>
  <c r="K566" i="2"/>
  <c r="K522" i="2"/>
  <c r="K510" i="2"/>
  <c r="K506" i="2"/>
  <c r="K502" i="2"/>
  <c r="K498" i="2"/>
  <c r="K494" i="2"/>
  <c r="K490" i="2"/>
  <c r="K606" i="2"/>
  <c r="K602" i="2"/>
  <c r="K598" i="2"/>
  <c r="K594" i="2"/>
  <c r="K590" i="2"/>
  <c r="K586" i="2"/>
  <c r="K582" i="2"/>
  <c r="K578" i="2"/>
  <c r="K574" i="2"/>
  <c r="K570" i="2"/>
  <c r="K562" i="2"/>
  <c r="K558" i="2"/>
  <c r="K554" i="2"/>
  <c r="K550" i="2"/>
  <c r="K546" i="2"/>
  <c r="K542" i="2"/>
  <c r="K538" i="2"/>
  <c r="K534" i="2"/>
  <c r="K530" i="2"/>
  <c r="K526" i="2"/>
  <c r="K518" i="2"/>
  <c r="K514" i="2"/>
  <c r="K486" i="2"/>
  <c r="K442" i="2"/>
  <c r="K398" i="2"/>
  <c r="K390" i="2"/>
  <c r="K386" i="2"/>
  <c r="K382" i="2"/>
  <c r="K378" i="2"/>
  <c r="K374" i="2"/>
  <c r="K370" i="2"/>
  <c r="K482" i="2"/>
  <c r="K478" i="2"/>
  <c r="K474" i="2"/>
  <c r="K470" i="2"/>
  <c r="K466" i="2"/>
  <c r="K462" i="2"/>
  <c r="K458" i="2"/>
  <c r="K454" i="2"/>
  <c r="K450" i="2"/>
  <c r="K446" i="2"/>
  <c r="K438" i="2"/>
  <c r="K434" i="2"/>
  <c r="K430" i="2"/>
  <c r="K426" i="2"/>
  <c r="K422" i="2"/>
  <c r="K418" i="2"/>
  <c r="K414" i="2"/>
  <c r="K410" i="2"/>
  <c r="K406" i="2"/>
  <c r="K402" i="2"/>
  <c r="K394" i="2"/>
  <c r="K366" i="2"/>
  <c r="K322" i="2"/>
  <c r="K278" i="2"/>
  <c r="K266" i="2"/>
  <c r="K262" i="2"/>
  <c r="K258" i="2"/>
  <c r="K254" i="2"/>
  <c r="K250" i="2"/>
  <c r="K246" i="2"/>
  <c r="K362" i="2"/>
  <c r="K358" i="2"/>
  <c r="K354" i="2"/>
  <c r="K350" i="2"/>
  <c r="K346" i="2"/>
  <c r="K342" i="2"/>
  <c r="K338" i="2"/>
  <c r="K334" i="2"/>
  <c r="K330" i="2"/>
  <c r="K326" i="2"/>
  <c r="K318" i="2"/>
  <c r="K314" i="2"/>
  <c r="K310" i="2"/>
  <c r="K306" i="2"/>
  <c r="K302" i="2"/>
  <c r="K298" i="2"/>
  <c r="K294" i="2"/>
  <c r="K290" i="2"/>
  <c r="K286" i="2"/>
  <c r="K282" i="2"/>
  <c r="K274" i="2"/>
  <c r="K270" i="2"/>
  <c r="K242" i="2"/>
  <c r="K198" i="2"/>
  <c r="K154" i="2"/>
  <c r="K142" i="2"/>
  <c r="K138" i="2"/>
  <c r="K134" i="2"/>
  <c r="K130" i="2"/>
  <c r="K126" i="2"/>
  <c r="K122" i="2"/>
  <c r="K238" i="2"/>
  <c r="K234" i="2"/>
  <c r="K230" i="2"/>
  <c r="K226" i="2"/>
  <c r="K222" i="2"/>
  <c r="K218" i="2"/>
  <c r="K214" i="2"/>
  <c r="K210" i="2"/>
  <c r="K206" i="2"/>
  <c r="K202" i="2"/>
  <c r="K194" i="2"/>
  <c r="K190" i="2"/>
  <c r="K186" i="2"/>
  <c r="K182" i="2"/>
  <c r="K178" i="2"/>
  <c r="K174" i="2"/>
  <c r="K170" i="2"/>
  <c r="K166" i="2"/>
  <c r="K162" i="2"/>
  <c r="K158" i="2"/>
  <c r="K150" i="2"/>
  <c r="K146" i="2"/>
  <c r="K118" i="2"/>
  <c r="K74" i="2"/>
  <c r="K30" i="2"/>
  <c r="K22" i="2"/>
  <c r="K18" i="2"/>
  <c r="K14" i="2"/>
  <c r="K10" i="2"/>
  <c r="K6" i="2"/>
  <c r="K2" i="2"/>
  <c r="K114" i="2"/>
  <c r="K110" i="2"/>
  <c r="K106" i="2"/>
  <c r="K102" i="2"/>
  <c r="K98" i="2"/>
  <c r="K94" i="2"/>
  <c r="K90" i="2"/>
  <c r="K86" i="2"/>
  <c r="K82" i="2"/>
  <c r="K78" i="2"/>
  <c r="K70" i="2"/>
  <c r="K66" i="2"/>
  <c r="K62" i="2"/>
  <c r="K58" i="2"/>
  <c r="K54" i="2"/>
  <c r="K50" i="2"/>
  <c r="K46" i="2"/>
  <c r="K42" i="2"/>
  <c r="K38" i="2"/>
  <c r="K34" i="2"/>
  <c r="K26" i="2"/>
  <c r="K1334" i="2"/>
  <c r="K1290" i="2"/>
  <c r="K1246" i="2"/>
  <c r="K1234" i="2"/>
  <c r="K1230" i="2"/>
  <c r="K1226" i="2"/>
  <c r="K1222" i="2"/>
  <c r="K1218" i="2"/>
  <c r="K1214" i="2"/>
  <c r="K1330" i="2"/>
  <c r="K1326" i="2"/>
  <c r="K1322" i="2"/>
  <c r="K1318" i="2"/>
  <c r="K1314" i="2"/>
  <c r="K1310" i="2"/>
  <c r="K1306" i="2"/>
  <c r="K1302" i="2"/>
  <c r="K1298" i="2"/>
  <c r="K1294" i="2"/>
  <c r="K1286" i="2"/>
  <c r="K1282" i="2"/>
  <c r="K1278" i="2"/>
  <c r="K1274" i="2"/>
  <c r="K1270" i="2"/>
  <c r="K1266" i="2"/>
  <c r="K1262" i="2"/>
  <c r="K1258" i="2"/>
  <c r="K1254" i="2"/>
  <c r="K1250" i="2"/>
  <c r="K1242" i="2"/>
  <c r="K1238" i="2"/>
  <c r="K1210" i="2"/>
  <c r="K1166" i="2"/>
  <c r="K1122" i="2"/>
  <c r="K1114" i="2"/>
  <c r="K1110" i="2"/>
  <c r="K1106" i="2"/>
  <c r="K1102" i="2"/>
  <c r="K1098" i="2"/>
  <c r="K1094" i="2"/>
  <c r="K1206" i="2"/>
  <c r="K1202" i="2"/>
  <c r="K1198" i="2"/>
  <c r="K1194" i="2"/>
  <c r="K1190" i="2"/>
  <c r="K1186" i="2"/>
  <c r="K1182" i="2"/>
  <c r="K1178" i="2"/>
  <c r="K1174" i="2"/>
  <c r="K1170" i="2"/>
  <c r="K1162" i="2"/>
  <c r="K1158" i="2"/>
  <c r="K1154" i="2"/>
  <c r="K1150" i="2"/>
  <c r="K1146" i="2"/>
  <c r="K1142" i="2"/>
  <c r="K1138" i="2"/>
  <c r="K1134" i="2"/>
  <c r="K1130" i="2"/>
  <c r="K1126" i="2"/>
  <c r="K1118" i="2"/>
  <c r="K1090" i="2"/>
  <c r="K1046" i="2"/>
  <c r="K1002" i="2"/>
  <c r="K990" i="2"/>
  <c r="K986" i="2"/>
  <c r="K982" i="2"/>
  <c r="K978" i="2"/>
  <c r="K974" i="2"/>
  <c r="K970" i="2"/>
  <c r="K1086" i="2"/>
  <c r="K1082" i="2"/>
  <c r="K1078" i="2"/>
  <c r="K1074" i="2"/>
  <c r="K1070" i="2"/>
  <c r="K1066" i="2"/>
  <c r="K1062" i="2"/>
  <c r="K1058" i="2"/>
  <c r="K1054" i="2"/>
  <c r="K1050" i="2"/>
  <c r="K1042" i="2"/>
  <c r="K1038" i="2"/>
  <c r="K1034" i="2"/>
  <c r="K1030" i="2"/>
  <c r="K1026" i="2"/>
  <c r="K1022" i="2"/>
  <c r="K1018" i="2"/>
  <c r="K1014" i="2"/>
  <c r="K1010" i="2"/>
  <c r="K1006" i="2"/>
  <c r="K998" i="2"/>
  <c r="K994" i="2"/>
  <c r="K1459" i="2"/>
  <c r="K1415" i="2"/>
  <c r="K1371" i="2"/>
  <c r="K1359" i="2"/>
  <c r="K1355" i="2"/>
  <c r="K1351" i="2"/>
  <c r="K1347" i="2"/>
  <c r="K1343" i="2"/>
  <c r="K1339" i="2"/>
  <c r="K1455" i="2"/>
  <c r="K1451" i="2"/>
  <c r="K1447" i="2"/>
  <c r="K1443" i="2"/>
  <c r="K1439" i="2"/>
  <c r="K1435" i="2"/>
  <c r="K1431" i="2"/>
  <c r="K1427" i="2"/>
  <c r="K1423" i="2"/>
  <c r="K1419" i="2"/>
  <c r="K1411" i="2"/>
  <c r="K1407" i="2"/>
  <c r="K1403" i="2"/>
  <c r="K1399" i="2"/>
  <c r="K1395" i="2"/>
  <c r="K1391" i="2"/>
  <c r="K1387" i="2"/>
  <c r="K1383" i="2"/>
  <c r="K1379" i="2"/>
  <c r="K1375" i="2"/>
  <c r="K1367" i="2"/>
  <c r="K1363" i="2"/>
  <c r="K967" i="2"/>
  <c r="K923" i="2"/>
  <c r="K883" i="2"/>
  <c r="K879" i="2"/>
  <c r="K875" i="2"/>
  <c r="K871" i="2"/>
  <c r="K867" i="2"/>
  <c r="K863" i="2"/>
  <c r="K859" i="2"/>
  <c r="K963" i="2"/>
  <c r="K959" i="2"/>
  <c r="K955" i="2"/>
  <c r="K951" i="2"/>
  <c r="K947" i="2"/>
  <c r="K943" i="2"/>
  <c r="K939" i="2"/>
  <c r="K935" i="2"/>
  <c r="K931" i="2"/>
  <c r="K927" i="2"/>
  <c r="K919" i="2"/>
  <c r="K915" i="2"/>
  <c r="K911" i="2"/>
  <c r="K907" i="2"/>
  <c r="K903" i="2"/>
  <c r="K899" i="2"/>
  <c r="K895" i="2"/>
  <c r="K891" i="2"/>
  <c r="K887" i="2"/>
  <c r="K855" i="2"/>
  <c r="K811" i="2"/>
  <c r="K767" i="2"/>
  <c r="K755" i="2"/>
  <c r="K751" i="2"/>
  <c r="K747" i="2"/>
  <c r="K743" i="2"/>
  <c r="K739" i="2"/>
  <c r="K735" i="2"/>
  <c r="K851" i="2"/>
  <c r="K847" i="2"/>
  <c r="K843" i="2"/>
  <c r="K839" i="2"/>
  <c r="K835" i="2"/>
  <c r="K831" i="2"/>
  <c r="K827" i="2"/>
  <c r="K823" i="2"/>
  <c r="K819" i="2"/>
  <c r="K815" i="2"/>
  <c r="K807" i="2"/>
  <c r="K803" i="2"/>
  <c r="K799" i="2"/>
  <c r="K795" i="2"/>
  <c r="K791" i="2"/>
  <c r="K787" i="2"/>
  <c r="K783" i="2"/>
  <c r="K779" i="2"/>
  <c r="K775" i="2"/>
  <c r="K771" i="2"/>
  <c r="K763" i="2"/>
  <c r="K759" i="2"/>
  <c r="K731" i="2"/>
  <c r="K687" i="2"/>
  <c r="K643" i="2"/>
  <c r="K635" i="2"/>
  <c r="K631" i="2"/>
  <c r="K627" i="2"/>
  <c r="K623" i="2"/>
  <c r="K619" i="2"/>
  <c r="K615" i="2"/>
  <c r="K727" i="2"/>
  <c r="K723" i="2"/>
  <c r="K719" i="2"/>
  <c r="K715" i="2"/>
  <c r="K711" i="2"/>
  <c r="K707" i="2"/>
  <c r="K703" i="2"/>
  <c r="K699" i="2"/>
  <c r="K695" i="2"/>
  <c r="K691" i="2"/>
  <c r="K683" i="2"/>
  <c r="K679" i="2"/>
  <c r="K675" i="2"/>
  <c r="K671" i="2"/>
  <c r="K667" i="2"/>
  <c r="K663" i="2"/>
  <c r="K659" i="2"/>
  <c r="K655" i="2"/>
  <c r="K651" i="2"/>
  <c r="K647" i="2"/>
  <c r="K639" i="2"/>
  <c r="K611" i="2"/>
  <c r="K567" i="2"/>
  <c r="K523" i="2"/>
  <c r="K511" i="2"/>
  <c r="K507" i="2"/>
  <c r="K503" i="2"/>
  <c r="K499" i="2"/>
  <c r="K495" i="2"/>
  <c r="K491" i="2"/>
  <c r="K607" i="2"/>
  <c r="K603" i="2"/>
  <c r="K599" i="2"/>
  <c r="K595" i="2"/>
  <c r="K591" i="2"/>
  <c r="K587" i="2"/>
  <c r="K583" i="2"/>
  <c r="K579" i="2"/>
  <c r="K575" i="2"/>
  <c r="K571" i="2"/>
  <c r="K563" i="2"/>
  <c r="K559" i="2"/>
  <c r="K555" i="2"/>
  <c r="K551" i="2"/>
  <c r="K547" i="2"/>
  <c r="K543" i="2"/>
  <c r="K539" i="2"/>
  <c r="K535" i="2"/>
  <c r="K531" i="2"/>
  <c r="K527" i="2"/>
  <c r="K519" i="2"/>
  <c r="K515" i="2"/>
  <c r="K487" i="2"/>
  <c r="K443" i="2"/>
  <c r="K399" i="2"/>
  <c r="K391" i="2"/>
  <c r="K387" i="2"/>
  <c r="K383" i="2"/>
  <c r="K379" i="2"/>
  <c r="K375" i="2"/>
  <c r="K371" i="2"/>
  <c r="K483" i="2"/>
  <c r="K479" i="2"/>
  <c r="K475" i="2"/>
  <c r="K471" i="2"/>
  <c r="K467" i="2"/>
  <c r="K463" i="2"/>
  <c r="K459" i="2"/>
  <c r="K455" i="2"/>
  <c r="K451" i="2"/>
  <c r="K447" i="2"/>
  <c r="K439" i="2"/>
  <c r="K435" i="2"/>
  <c r="K431" i="2"/>
  <c r="K427" i="2"/>
  <c r="K423" i="2"/>
  <c r="K419" i="2"/>
  <c r="K415" i="2"/>
  <c r="K411" i="2"/>
  <c r="K407" i="2"/>
  <c r="K403" i="2"/>
  <c r="K395" i="2"/>
  <c r="K367" i="2"/>
  <c r="K323" i="2"/>
  <c r="K279" i="2"/>
  <c r="K267" i="2"/>
  <c r="K263" i="2"/>
  <c r="K259" i="2"/>
  <c r="K255" i="2"/>
  <c r="K251" i="2"/>
  <c r="K247" i="2"/>
  <c r="K363" i="2"/>
  <c r="K359" i="2"/>
  <c r="K355" i="2"/>
  <c r="K351" i="2"/>
  <c r="K347" i="2"/>
  <c r="K343" i="2"/>
  <c r="K339" i="2"/>
  <c r="K335" i="2"/>
  <c r="K331" i="2"/>
  <c r="K327" i="2"/>
  <c r="K319" i="2"/>
  <c r="K315" i="2"/>
  <c r="K311" i="2"/>
  <c r="K307" i="2"/>
  <c r="K303" i="2"/>
  <c r="K299" i="2"/>
  <c r="K295" i="2"/>
  <c r="K291" i="2"/>
  <c r="K287" i="2"/>
  <c r="K283" i="2"/>
  <c r="K275" i="2"/>
  <c r="K271" i="2"/>
  <c r="K243" i="2"/>
  <c r="K199" i="2"/>
  <c r="K155" i="2"/>
  <c r="K143" i="2"/>
  <c r="K139" i="2"/>
  <c r="K135" i="2"/>
  <c r="K131" i="2"/>
  <c r="K127" i="2"/>
  <c r="K123" i="2"/>
  <c r="K239" i="2"/>
  <c r="K235" i="2"/>
  <c r="K231" i="2"/>
  <c r="K227" i="2"/>
  <c r="K223" i="2"/>
  <c r="K219" i="2"/>
  <c r="K215" i="2"/>
  <c r="K211" i="2"/>
  <c r="K207" i="2"/>
  <c r="K203" i="2"/>
  <c r="K195" i="2"/>
  <c r="K191" i="2"/>
  <c r="K187" i="2"/>
  <c r="K183" i="2"/>
  <c r="K179" i="2"/>
  <c r="K175" i="2"/>
  <c r="K171" i="2"/>
  <c r="K167" i="2"/>
  <c r="K163" i="2"/>
  <c r="K159" i="2"/>
  <c r="K151" i="2"/>
  <c r="K147" i="2"/>
  <c r="K119" i="2"/>
  <c r="K75" i="2"/>
  <c r="K31" i="2"/>
  <c r="K23" i="2"/>
  <c r="K19" i="2"/>
  <c r="K15" i="2"/>
  <c r="K11" i="2"/>
  <c r="K7" i="2"/>
  <c r="K3" i="2"/>
  <c r="K115" i="2"/>
  <c r="K111" i="2"/>
  <c r="K107" i="2"/>
  <c r="K103" i="2"/>
  <c r="K99" i="2"/>
  <c r="K95" i="2"/>
  <c r="K91" i="2"/>
  <c r="K87" i="2"/>
  <c r="K83" i="2"/>
  <c r="K79" i="2"/>
  <c r="K71" i="2"/>
  <c r="K67" i="2"/>
  <c r="K63" i="2"/>
  <c r="K59" i="2"/>
  <c r="K55" i="2"/>
  <c r="K51" i="2"/>
  <c r="K47" i="2"/>
  <c r="K43" i="2"/>
  <c r="K39" i="2"/>
  <c r="K35" i="2"/>
  <c r="K27" i="2"/>
  <c r="K1335" i="2"/>
  <c r="K1291" i="2"/>
  <c r="K1247" i="2"/>
  <c r="K1235" i="2"/>
  <c r="K1231" i="2"/>
  <c r="K1227" i="2"/>
  <c r="K1223" i="2"/>
  <c r="K1219" i="2"/>
  <c r="K1215" i="2"/>
  <c r="K1331" i="2"/>
  <c r="K1327" i="2"/>
  <c r="K1323" i="2"/>
  <c r="K1319" i="2"/>
  <c r="K1315" i="2"/>
  <c r="K1311" i="2"/>
  <c r="K1307" i="2"/>
  <c r="K1303" i="2"/>
  <c r="K1299" i="2"/>
  <c r="K1295" i="2"/>
  <c r="K1287" i="2"/>
  <c r="K1283" i="2"/>
  <c r="K1279" i="2"/>
  <c r="K1275" i="2"/>
  <c r="K1271" i="2"/>
  <c r="K1267" i="2"/>
  <c r="K1263" i="2"/>
  <c r="K1259" i="2"/>
  <c r="K1255" i="2"/>
  <c r="K1251" i="2"/>
  <c r="K1243" i="2"/>
  <c r="K1239" i="2"/>
  <c r="K1211" i="2"/>
  <c r="K1167" i="2"/>
  <c r="K1123" i="2"/>
  <c r="K1115" i="2"/>
  <c r="K1111" i="2"/>
  <c r="K1107" i="2"/>
  <c r="K1103" i="2"/>
  <c r="K1099" i="2"/>
  <c r="K1095" i="2"/>
  <c r="K1207" i="2"/>
  <c r="K1203" i="2"/>
  <c r="K1199" i="2"/>
  <c r="K1195" i="2"/>
  <c r="K1191" i="2"/>
  <c r="K1187" i="2"/>
  <c r="K1183" i="2"/>
  <c r="K1179" i="2"/>
  <c r="K1175" i="2"/>
  <c r="K1171" i="2"/>
  <c r="K1163" i="2"/>
  <c r="K1159" i="2"/>
  <c r="K1155" i="2"/>
  <c r="K1151" i="2"/>
  <c r="K1147" i="2"/>
  <c r="K1143" i="2"/>
  <c r="K1139" i="2"/>
  <c r="K1135" i="2"/>
  <c r="K1131" i="2"/>
  <c r="K1127" i="2"/>
  <c r="K1119" i="2"/>
  <c r="K1091" i="2"/>
  <c r="K1047" i="2"/>
  <c r="K1003" i="2"/>
  <c r="K991" i="2"/>
  <c r="K987" i="2"/>
  <c r="K983" i="2"/>
  <c r="K979" i="2"/>
  <c r="K975" i="2"/>
  <c r="K971" i="2"/>
  <c r="K1087" i="2"/>
  <c r="K1083" i="2"/>
  <c r="K1079" i="2"/>
  <c r="K1075" i="2"/>
  <c r="K1071" i="2"/>
  <c r="K1067" i="2"/>
  <c r="K1063" i="2"/>
  <c r="K1059" i="2"/>
  <c r="K1055" i="2"/>
  <c r="K1051" i="2"/>
  <c r="K1043" i="2"/>
  <c r="K1039" i="2"/>
  <c r="K1035" i="2"/>
  <c r="K1031" i="2"/>
  <c r="K1027" i="2"/>
  <c r="K1023" i="2"/>
  <c r="K1019" i="2"/>
  <c r="K1015" i="2"/>
  <c r="K1011" i="2"/>
  <c r="K1007" i="2"/>
  <c r="K999" i="2"/>
  <c r="K995" i="2"/>
  <c r="K1460" i="2"/>
  <c r="K1416" i="2"/>
  <c r="K1372" i="2"/>
  <c r="K1360" i="2"/>
  <c r="K1356" i="2"/>
  <c r="K1352" i="2"/>
  <c r="K1348" i="2"/>
  <c r="K1344" i="2"/>
  <c r="K1340" i="2"/>
  <c r="K1456" i="2"/>
  <c r="K1452" i="2"/>
  <c r="K1448" i="2"/>
  <c r="K1444" i="2"/>
  <c r="K1440" i="2"/>
  <c r="K1436" i="2"/>
  <c r="K1432" i="2"/>
  <c r="K1428" i="2"/>
  <c r="K1424" i="2"/>
  <c r="K1420" i="2"/>
  <c r="K1412" i="2"/>
  <c r="K1408" i="2"/>
  <c r="K1404" i="2"/>
  <c r="K1400" i="2"/>
  <c r="K1396" i="2"/>
  <c r="K1392" i="2"/>
  <c r="K1388" i="2"/>
  <c r="K1384" i="2"/>
  <c r="K1380" i="2"/>
  <c r="K1376" i="2"/>
  <c r="K1368" i="2"/>
  <c r="K1364" i="2"/>
  <c r="K968" i="2"/>
  <c r="K924" i="2"/>
  <c r="K884" i="2"/>
  <c r="K880" i="2"/>
  <c r="K876" i="2"/>
  <c r="K872" i="2"/>
  <c r="K868" i="2"/>
  <c r="K864" i="2"/>
  <c r="K860" i="2"/>
  <c r="K964" i="2"/>
  <c r="K960" i="2"/>
  <c r="K956" i="2"/>
  <c r="K952" i="2"/>
  <c r="K948" i="2"/>
  <c r="K944" i="2"/>
  <c r="K940" i="2"/>
  <c r="K936" i="2"/>
  <c r="K932" i="2"/>
  <c r="K928" i="2"/>
  <c r="K920" i="2"/>
  <c r="K916" i="2"/>
  <c r="K912" i="2"/>
  <c r="K908" i="2"/>
  <c r="K904" i="2"/>
  <c r="K900" i="2"/>
  <c r="K896" i="2"/>
  <c r="K892" i="2"/>
  <c r="K888" i="2"/>
  <c r="K856" i="2"/>
  <c r="K812" i="2"/>
  <c r="K768" i="2"/>
  <c r="K756" i="2"/>
  <c r="K752" i="2"/>
  <c r="K748" i="2"/>
  <c r="K744" i="2"/>
  <c r="K740" i="2"/>
  <c r="K736" i="2"/>
  <c r="K852" i="2"/>
  <c r="K848" i="2"/>
  <c r="K844" i="2"/>
  <c r="K840" i="2"/>
  <c r="K836" i="2"/>
  <c r="K832" i="2"/>
  <c r="K828" i="2"/>
  <c r="K824" i="2"/>
  <c r="K820" i="2"/>
  <c r="K816" i="2"/>
  <c r="K808" i="2"/>
  <c r="K804" i="2"/>
  <c r="K800" i="2"/>
  <c r="K796" i="2"/>
  <c r="K792" i="2"/>
  <c r="K788" i="2"/>
  <c r="K784" i="2"/>
  <c r="K780" i="2"/>
  <c r="K776" i="2"/>
  <c r="K772" i="2"/>
  <c r="K764" i="2"/>
  <c r="K760" i="2"/>
  <c r="K732" i="2"/>
  <c r="K688" i="2"/>
  <c r="K644" i="2"/>
  <c r="K636" i="2"/>
  <c r="K632" i="2"/>
  <c r="K628" i="2"/>
  <c r="K624" i="2"/>
  <c r="K620" i="2"/>
  <c r="K616" i="2"/>
  <c r="K728" i="2"/>
  <c r="K724" i="2"/>
  <c r="K720" i="2"/>
  <c r="K716" i="2"/>
  <c r="K712" i="2"/>
  <c r="K708" i="2"/>
  <c r="K704" i="2"/>
  <c r="K700" i="2"/>
  <c r="K696" i="2"/>
  <c r="K692" i="2"/>
  <c r="K684" i="2"/>
  <c r="K680" i="2"/>
  <c r="K676" i="2"/>
  <c r="K672" i="2"/>
  <c r="K668" i="2"/>
  <c r="K664" i="2"/>
  <c r="K660" i="2"/>
  <c r="K656" i="2"/>
  <c r="K652" i="2"/>
  <c r="K648" i="2"/>
  <c r="K640" i="2"/>
  <c r="K612" i="2"/>
  <c r="K568" i="2"/>
  <c r="K524" i="2"/>
  <c r="K512" i="2"/>
  <c r="K508" i="2"/>
  <c r="K504" i="2"/>
  <c r="K500" i="2"/>
  <c r="K496" i="2"/>
  <c r="K492" i="2"/>
  <c r="K608" i="2"/>
  <c r="K604" i="2"/>
  <c r="K600" i="2"/>
  <c r="K596" i="2"/>
  <c r="K592" i="2"/>
  <c r="K588" i="2"/>
  <c r="K584" i="2"/>
  <c r="K580" i="2"/>
  <c r="K576" i="2"/>
  <c r="K572" i="2"/>
  <c r="K564" i="2"/>
  <c r="K560" i="2"/>
  <c r="K556" i="2"/>
  <c r="K552" i="2"/>
  <c r="K548" i="2"/>
  <c r="K544" i="2"/>
  <c r="K540" i="2"/>
  <c r="K536" i="2"/>
  <c r="K532" i="2"/>
  <c r="K528" i="2"/>
  <c r="K520" i="2"/>
  <c r="K516" i="2"/>
  <c r="K488" i="2"/>
  <c r="K444" i="2"/>
  <c r="K400" i="2"/>
  <c r="K392" i="2"/>
  <c r="K388" i="2"/>
  <c r="K384" i="2"/>
  <c r="K380" i="2"/>
  <c r="K376" i="2"/>
  <c r="K372" i="2"/>
  <c r="K484" i="2"/>
  <c r="K480" i="2"/>
  <c r="K476" i="2"/>
  <c r="K472" i="2"/>
  <c r="K468" i="2"/>
  <c r="K464" i="2"/>
  <c r="K460" i="2"/>
  <c r="K456" i="2"/>
  <c r="K452" i="2"/>
  <c r="K448" i="2"/>
  <c r="K440" i="2"/>
  <c r="K436" i="2"/>
  <c r="K432" i="2"/>
  <c r="K428" i="2"/>
  <c r="K424" i="2"/>
  <c r="K420" i="2"/>
  <c r="K416" i="2"/>
  <c r="K412" i="2"/>
  <c r="K408" i="2"/>
  <c r="K404" i="2"/>
  <c r="K396" i="2"/>
  <c r="K368" i="2"/>
  <c r="K324" i="2"/>
  <c r="K280" i="2"/>
  <c r="K268" i="2"/>
  <c r="K264" i="2"/>
  <c r="K260" i="2"/>
  <c r="K256" i="2"/>
  <c r="K252" i="2"/>
  <c r="K248" i="2"/>
  <c r="K364" i="2"/>
  <c r="K360" i="2"/>
  <c r="K356" i="2"/>
  <c r="K352" i="2"/>
  <c r="K348" i="2"/>
  <c r="K344" i="2"/>
  <c r="K340" i="2"/>
  <c r="K336" i="2"/>
  <c r="K332" i="2"/>
  <c r="K328" i="2"/>
  <c r="K320" i="2"/>
  <c r="K316" i="2"/>
  <c r="K312" i="2"/>
  <c r="K308" i="2"/>
  <c r="K304" i="2"/>
  <c r="K300" i="2"/>
  <c r="K296" i="2"/>
  <c r="K292" i="2"/>
  <c r="K288" i="2"/>
  <c r="K284" i="2"/>
  <c r="K276" i="2"/>
  <c r="K272" i="2"/>
  <c r="K244" i="2"/>
  <c r="K200" i="2"/>
  <c r="K156" i="2"/>
  <c r="K144" i="2"/>
  <c r="K140" i="2"/>
  <c r="K136" i="2"/>
  <c r="K132" i="2"/>
  <c r="K128" i="2"/>
  <c r="K124" i="2"/>
  <c r="K240" i="2"/>
  <c r="K236" i="2"/>
  <c r="K232" i="2"/>
  <c r="K228" i="2"/>
  <c r="K224" i="2"/>
  <c r="K220" i="2"/>
  <c r="K216" i="2"/>
  <c r="K212" i="2"/>
  <c r="K208" i="2"/>
  <c r="K204" i="2"/>
  <c r="K196" i="2"/>
  <c r="K192" i="2"/>
  <c r="K188" i="2"/>
  <c r="K184" i="2"/>
  <c r="K180" i="2"/>
  <c r="K176" i="2"/>
  <c r="K172" i="2"/>
  <c r="K168" i="2"/>
  <c r="K164" i="2"/>
  <c r="K160" i="2"/>
  <c r="K152" i="2"/>
  <c r="K148" i="2"/>
  <c r="K120" i="2"/>
  <c r="K76" i="2"/>
  <c r="K32" i="2"/>
  <c r="K24" i="2"/>
  <c r="K20" i="2"/>
  <c r="K16" i="2"/>
  <c r="K12" i="2"/>
  <c r="K8" i="2"/>
  <c r="K4" i="2"/>
  <c r="K116" i="2"/>
  <c r="K112" i="2"/>
  <c r="K108" i="2"/>
  <c r="K104" i="2"/>
  <c r="K100" i="2"/>
  <c r="K96" i="2"/>
  <c r="K92" i="2"/>
  <c r="K88" i="2"/>
  <c r="K84" i="2"/>
  <c r="K80" i="2"/>
  <c r="K72" i="2"/>
  <c r="K68" i="2"/>
  <c r="K64" i="2"/>
  <c r="K60" i="2"/>
  <c r="K56" i="2"/>
  <c r="K52" i="2"/>
  <c r="K48" i="2"/>
  <c r="K44" i="2"/>
  <c r="K40" i="2"/>
  <c r="K36" i="2"/>
  <c r="K28" i="2"/>
  <c r="K1336" i="2"/>
  <c r="K1292" i="2"/>
  <c r="K1248" i="2"/>
  <c r="K1236" i="2"/>
  <c r="K1232" i="2"/>
  <c r="K1228" i="2"/>
  <c r="K1224" i="2"/>
  <c r="K1220" i="2"/>
  <c r="K1216" i="2"/>
  <c r="K1332" i="2"/>
  <c r="K1328" i="2"/>
  <c r="K1324" i="2"/>
  <c r="K1320" i="2"/>
  <c r="K1316" i="2"/>
  <c r="K1312" i="2"/>
  <c r="K1308" i="2"/>
  <c r="K1304" i="2"/>
  <c r="K1300" i="2"/>
  <c r="K1296" i="2"/>
  <c r="K1288" i="2"/>
  <c r="K1284" i="2"/>
  <c r="K1280" i="2"/>
  <c r="K1276" i="2"/>
  <c r="K1272" i="2"/>
  <c r="K1268" i="2"/>
  <c r="K1264" i="2"/>
  <c r="K1260" i="2"/>
  <c r="K1256" i="2"/>
  <c r="K1252" i="2"/>
  <c r="K1244" i="2"/>
  <c r="K1240" i="2"/>
  <c r="K1212" i="2"/>
  <c r="K1168" i="2"/>
  <c r="K1124" i="2"/>
  <c r="K1116" i="2"/>
  <c r="K1112" i="2"/>
  <c r="K1108" i="2"/>
  <c r="K1104" i="2"/>
  <c r="K1100" i="2"/>
  <c r="K1096" i="2"/>
  <c r="K1208" i="2"/>
  <c r="K1204" i="2"/>
  <c r="K1200" i="2"/>
  <c r="K1196" i="2"/>
  <c r="K1192" i="2"/>
  <c r="K1188" i="2"/>
  <c r="K1184" i="2"/>
  <c r="K1180" i="2"/>
  <c r="K1176" i="2"/>
  <c r="K1172" i="2"/>
  <c r="K1164" i="2"/>
  <c r="K1160" i="2"/>
  <c r="K1156" i="2"/>
  <c r="K1152" i="2"/>
  <c r="K1148" i="2"/>
  <c r="K1144" i="2"/>
  <c r="K1140" i="2"/>
  <c r="K1136" i="2"/>
  <c r="K1132" i="2"/>
  <c r="K1128" i="2"/>
  <c r="K1120" i="2"/>
  <c r="K1092" i="2"/>
  <c r="K1048" i="2"/>
  <c r="K1004" i="2"/>
  <c r="K992" i="2"/>
  <c r="K988" i="2"/>
  <c r="K984" i="2"/>
  <c r="K980" i="2"/>
  <c r="K976" i="2"/>
  <c r="K972" i="2"/>
  <c r="K1088" i="2"/>
  <c r="K1084" i="2"/>
  <c r="K1080" i="2"/>
  <c r="K1076" i="2"/>
  <c r="K1072" i="2"/>
  <c r="K1068" i="2"/>
  <c r="K1064" i="2"/>
  <c r="K1060" i="2"/>
  <c r="K1056" i="2"/>
  <c r="K1052" i="2"/>
  <c r="K1044" i="2"/>
  <c r="K1040" i="2"/>
  <c r="K1036" i="2"/>
  <c r="K1032" i="2"/>
  <c r="K1028" i="2"/>
  <c r="K1024" i="2"/>
  <c r="K1020" i="2"/>
  <c r="K1016" i="2"/>
  <c r="K1012" i="2"/>
  <c r="K1008" i="2"/>
  <c r="K1000" i="2"/>
  <c r="K996" i="2"/>
  <c r="K1461" i="2"/>
  <c r="K1417" i="2"/>
  <c r="K1373" i="2"/>
  <c r="K1361" i="2"/>
  <c r="K1357" i="2"/>
  <c r="K1353" i="2"/>
  <c r="K1349" i="2"/>
  <c r="K1345" i="2"/>
  <c r="K1341" i="2"/>
  <c r="K1457" i="2"/>
  <c r="K1453" i="2"/>
  <c r="K1449" i="2"/>
  <c r="K1445" i="2"/>
  <c r="K1441" i="2"/>
  <c r="K1437" i="2"/>
  <c r="K1433" i="2"/>
  <c r="K1429" i="2"/>
  <c r="K1425" i="2"/>
  <c r="K1421" i="2"/>
  <c r="K1413" i="2"/>
  <c r="K1409" i="2"/>
  <c r="K1405" i="2"/>
  <c r="K1401" i="2"/>
  <c r="K1397" i="2"/>
  <c r="K1393" i="2"/>
  <c r="K1389" i="2"/>
  <c r="K1385" i="2"/>
  <c r="K1381" i="2"/>
  <c r="K1377" i="2"/>
  <c r="K1369" i="2"/>
  <c r="K1365" i="2"/>
  <c r="K969" i="2"/>
  <c r="K925" i="2"/>
  <c r="K885" i="2"/>
  <c r="K881" i="2"/>
  <c r="K877" i="2"/>
  <c r="K873" i="2"/>
  <c r="K869" i="2"/>
  <c r="K865" i="2"/>
  <c r="K861" i="2"/>
  <c r="K965" i="2"/>
  <c r="K961" i="2"/>
  <c r="K957" i="2"/>
  <c r="K953" i="2"/>
  <c r="K949" i="2"/>
  <c r="K945" i="2"/>
  <c r="K941" i="2"/>
  <c r="K937" i="2"/>
  <c r="K933" i="2"/>
  <c r="K929" i="2"/>
  <c r="K921" i="2"/>
  <c r="K917" i="2"/>
  <c r="K913" i="2"/>
  <c r="K909" i="2"/>
  <c r="K905" i="2"/>
  <c r="K901" i="2"/>
  <c r="K897" i="2"/>
  <c r="K893" i="2"/>
  <c r="K889" i="2"/>
  <c r="K857" i="2"/>
  <c r="K813" i="2"/>
  <c r="K769" i="2"/>
  <c r="K757" i="2"/>
  <c r="K753" i="2"/>
  <c r="K749" i="2"/>
  <c r="K745" i="2"/>
  <c r="K741" i="2"/>
  <c r="K737" i="2"/>
  <c r="K853" i="2"/>
  <c r="K849" i="2"/>
  <c r="K845" i="2"/>
  <c r="K841" i="2"/>
  <c r="K837" i="2"/>
  <c r="K833" i="2"/>
  <c r="K829" i="2"/>
  <c r="K825" i="2"/>
  <c r="K821" i="2"/>
  <c r="K817" i="2"/>
  <c r="K809" i="2"/>
  <c r="K805" i="2"/>
  <c r="K801" i="2"/>
  <c r="K797" i="2"/>
  <c r="K793" i="2"/>
  <c r="K789" i="2"/>
  <c r="K785" i="2"/>
  <c r="K781" i="2"/>
  <c r="K777" i="2"/>
  <c r="K773" i="2"/>
  <c r="K765" i="2"/>
  <c r="K761" i="2"/>
  <c r="K733" i="2"/>
  <c r="K689" i="2"/>
  <c r="K645" i="2"/>
  <c r="K637" i="2"/>
  <c r="K633" i="2"/>
  <c r="K629" i="2"/>
  <c r="K625" i="2"/>
  <c r="K621" i="2"/>
  <c r="K617" i="2"/>
  <c r="K729" i="2"/>
  <c r="K725" i="2"/>
  <c r="K721" i="2"/>
  <c r="K717" i="2"/>
  <c r="K713" i="2"/>
  <c r="K709" i="2"/>
  <c r="K705" i="2"/>
  <c r="K701" i="2"/>
  <c r="K697" i="2"/>
  <c r="K693" i="2"/>
  <c r="K685" i="2"/>
  <c r="K681" i="2"/>
  <c r="K677" i="2"/>
  <c r="K673" i="2"/>
  <c r="K669" i="2"/>
  <c r="K665" i="2"/>
  <c r="K661" i="2"/>
  <c r="K657" i="2"/>
  <c r="K653" i="2"/>
  <c r="K649" i="2"/>
  <c r="K641" i="2"/>
  <c r="K613" i="2"/>
  <c r="K569" i="2"/>
  <c r="K525" i="2"/>
  <c r="K513" i="2"/>
  <c r="K509" i="2"/>
  <c r="K505" i="2"/>
  <c r="K501" i="2"/>
  <c r="K497" i="2"/>
  <c r="K493" i="2"/>
  <c r="K609" i="2"/>
  <c r="K605" i="2"/>
  <c r="K601" i="2"/>
  <c r="K597" i="2"/>
  <c r="K593" i="2"/>
  <c r="K589" i="2"/>
  <c r="K585" i="2"/>
  <c r="K581" i="2"/>
  <c r="K577" i="2"/>
  <c r="K573" i="2"/>
  <c r="K565" i="2"/>
  <c r="K561" i="2"/>
  <c r="K557" i="2"/>
  <c r="K553" i="2"/>
  <c r="K549" i="2"/>
  <c r="K545" i="2"/>
  <c r="K541" i="2"/>
  <c r="K537" i="2"/>
  <c r="K533" i="2"/>
  <c r="K529" i="2"/>
  <c r="K521" i="2"/>
  <c r="K517" i="2"/>
  <c r="K489" i="2"/>
  <c r="K445" i="2"/>
  <c r="K401" i="2"/>
  <c r="K393" i="2"/>
  <c r="K389" i="2"/>
  <c r="K385" i="2"/>
  <c r="K381" i="2"/>
  <c r="K377" i="2"/>
  <c r="K373" i="2"/>
  <c r="K485" i="2"/>
  <c r="K481" i="2"/>
  <c r="K477" i="2"/>
  <c r="K473" i="2"/>
  <c r="K469" i="2"/>
  <c r="K465" i="2"/>
  <c r="K461" i="2"/>
  <c r="K457" i="2"/>
  <c r="K453" i="2"/>
  <c r="K449" i="2"/>
  <c r="K441" i="2"/>
  <c r="K437" i="2"/>
  <c r="K433" i="2"/>
  <c r="K429" i="2"/>
  <c r="K425" i="2"/>
  <c r="K421" i="2"/>
  <c r="K417" i="2"/>
  <c r="K413" i="2"/>
  <c r="K409" i="2"/>
  <c r="K405" i="2"/>
  <c r="K397" i="2"/>
  <c r="K369" i="2"/>
  <c r="K325" i="2"/>
  <c r="K281" i="2"/>
  <c r="K269" i="2"/>
  <c r="K265" i="2"/>
  <c r="K261" i="2"/>
  <c r="K257" i="2"/>
  <c r="K253" i="2"/>
  <c r="K249" i="2"/>
  <c r="K365" i="2"/>
  <c r="K361" i="2"/>
  <c r="K357" i="2"/>
  <c r="K353" i="2"/>
  <c r="K349" i="2"/>
  <c r="K345" i="2"/>
  <c r="K341" i="2"/>
  <c r="K337" i="2"/>
  <c r="K333" i="2"/>
  <c r="K329" i="2"/>
  <c r="K321" i="2"/>
  <c r="K317" i="2"/>
  <c r="K313" i="2"/>
  <c r="K309" i="2"/>
  <c r="K305" i="2"/>
  <c r="K301" i="2"/>
  <c r="K297" i="2"/>
  <c r="K293" i="2"/>
  <c r="K289" i="2"/>
  <c r="K285" i="2"/>
  <c r="K277" i="2"/>
  <c r="K273" i="2"/>
  <c r="K245" i="2"/>
  <c r="K201" i="2"/>
  <c r="K157" i="2"/>
  <c r="K145" i="2"/>
  <c r="K141" i="2"/>
  <c r="K137" i="2"/>
  <c r="K133" i="2"/>
  <c r="K129" i="2"/>
  <c r="K125" i="2"/>
  <c r="K241" i="2"/>
  <c r="K237" i="2"/>
  <c r="K233" i="2"/>
  <c r="K229" i="2"/>
  <c r="K225" i="2"/>
  <c r="K221" i="2"/>
  <c r="K217" i="2"/>
  <c r="K213" i="2"/>
  <c r="K209" i="2"/>
  <c r="K205" i="2"/>
  <c r="K197" i="2"/>
  <c r="K193" i="2"/>
  <c r="K189" i="2"/>
  <c r="K185" i="2"/>
  <c r="K181" i="2"/>
  <c r="K177" i="2"/>
  <c r="K173" i="2"/>
  <c r="K169" i="2"/>
  <c r="K165" i="2"/>
  <c r="K161" i="2"/>
  <c r="K153" i="2"/>
  <c r="K149" i="2"/>
  <c r="K121" i="2"/>
  <c r="K77" i="2"/>
  <c r="K33" i="2"/>
  <c r="K25" i="2"/>
  <c r="K21" i="2"/>
  <c r="K17" i="2"/>
  <c r="K13" i="2"/>
  <c r="K9" i="2"/>
  <c r="K5" i="2"/>
  <c r="K117" i="2"/>
  <c r="K113" i="2"/>
  <c r="K109" i="2"/>
  <c r="K105" i="2"/>
  <c r="K101" i="2"/>
  <c r="K97" i="2"/>
  <c r="K93" i="2"/>
  <c r="K89" i="2"/>
  <c r="K85" i="2"/>
  <c r="K81" i="2"/>
  <c r="K73" i="2"/>
  <c r="K69" i="2"/>
  <c r="K65" i="2"/>
  <c r="K61" i="2"/>
  <c r="K57" i="2"/>
  <c r="K53" i="2"/>
  <c r="K49" i="2"/>
  <c r="K45" i="2"/>
  <c r="K41" i="2"/>
  <c r="K37" i="2"/>
  <c r="K29" i="2"/>
  <c r="K1337" i="2"/>
  <c r="K1293" i="2"/>
  <c r="K1249" i="2"/>
  <c r="K1237" i="2"/>
  <c r="K1233" i="2"/>
  <c r="K1229" i="2"/>
  <c r="K1225" i="2"/>
  <c r="K1221" i="2"/>
  <c r="K1217" i="2"/>
  <c r="K1333" i="2"/>
  <c r="K1329" i="2"/>
  <c r="K1325" i="2"/>
  <c r="K1321" i="2"/>
  <c r="K1317" i="2"/>
  <c r="K1313" i="2"/>
  <c r="K1309" i="2"/>
  <c r="K1305" i="2"/>
  <c r="K1301" i="2"/>
  <c r="K1297" i="2"/>
  <c r="K1289" i="2"/>
  <c r="K1285" i="2"/>
  <c r="K1281" i="2"/>
  <c r="K1277" i="2"/>
  <c r="K1273" i="2"/>
  <c r="K1269" i="2"/>
  <c r="K1265" i="2"/>
  <c r="K1261" i="2"/>
  <c r="K1257" i="2"/>
  <c r="K1253" i="2"/>
  <c r="K1245" i="2"/>
  <c r="K1241" i="2"/>
  <c r="K1213" i="2"/>
  <c r="K1169" i="2"/>
  <c r="K1125" i="2"/>
  <c r="K1117" i="2"/>
  <c r="K1113" i="2"/>
  <c r="K1109" i="2"/>
  <c r="K1105" i="2"/>
  <c r="K1101" i="2"/>
  <c r="K1097" i="2"/>
  <c r="K1209" i="2"/>
  <c r="K1205" i="2"/>
  <c r="K1201" i="2"/>
  <c r="K1197" i="2"/>
  <c r="K1193" i="2"/>
  <c r="K1189" i="2"/>
  <c r="K1185" i="2"/>
  <c r="K1181" i="2"/>
  <c r="K1177" i="2"/>
  <c r="K1173" i="2"/>
  <c r="K1165" i="2"/>
  <c r="K1161" i="2"/>
  <c r="K1157" i="2"/>
  <c r="K1153" i="2"/>
  <c r="K1149" i="2"/>
  <c r="K1145" i="2"/>
  <c r="K1141" i="2"/>
  <c r="K1137" i="2"/>
  <c r="K1133" i="2"/>
  <c r="K1129" i="2"/>
  <c r="K1121" i="2"/>
  <c r="K1093" i="2"/>
  <c r="K1049" i="2"/>
  <c r="K1005" i="2"/>
  <c r="K993" i="2"/>
  <c r="K989" i="2"/>
  <c r="K985" i="2"/>
  <c r="K981" i="2"/>
  <c r="K977" i="2"/>
  <c r="K973" i="2"/>
  <c r="K1089" i="2"/>
  <c r="K1085" i="2"/>
  <c r="K1081" i="2"/>
  <c r="K1077" i="2"/>
  <c r="K1073" i="2"/>
  <c r="K1069" i="2"/>
  <c r="K1065" i="2"/>
  <c r="K1061" i="2"/>
  <c r="K1057" i="2"/>
  <c r="K1053" i="2"/>
  <c r="K1045" i="2"/>
  <c r="K1041" i="2"/>
  <c r="K1037" i="2"/>
  <c r="K1033" i="2"/>
  <c r="K1029" i="2"/>
  <c r="K1025" i="2"/>
  <c r="K1021" i="2"/>
  <c r="K1017" i="2"/>
  <c r="K1013" i="2"/>
  <c r="K1009" i="2"/>
  <c r="K1001" i="2"/>
  <c r="K997" i="2"/>
  <c r="L1458" i="2"/>
  <c r="L1414" i="2"/>
  <c r="L1370" i="2"/>
  <c r="L1358" i="2"/>
  <c r="L1354" i="2"/>
  <c r="L1350" i="2"/>
  <c r="L1346" i="2"/>
  <c r="L1342" i="2"/>
  <c r="L1338" i="2"/>
  <c r="L1454" i="2"/>
  <c r="L1450" i="2"/>
  <c r="L1446" i="2"/>
  <c r="L1442" i="2"/>
  <c r="L1438" i="2"/>
  <c r="L1434" i="2"/>
  <c r="L1430" i="2"/>
  <c r="L1426" i="2"/>
  <c r="L1422" i="2"/>
  <c r="L1418" i="2"/>
  <c r="L1410" i="2"/>
  <c r="L1406" i="2"/>
  <c r="L1402" i="2"/>
  <c r="L1398" i="2"/>
  <c r="L1394" i="2"/>
  <c r="L1390" i="2"/>
  <c r="L1386" i="2"/>
  <c r="L1382" i="2"/>
  <c r="L1378" i="2"/>
  <c r="L1374" i="2"/>
  <c r="L1366" i="2"/>
  <c r="L1362" i="2"/>
  <c r="L966" i="2"/>
  <c r="L922" i="2"/>
  <c r="L882" i="2"/>
  <c r="L878" i="2"/>
  <c r="L874" i="2"/>
  <c r="L870" i="2"/>
  <c r="L866" i="2"/>
  <c r="L862" i="2"/>
  <c r="L858" i="2"/>
  <c r="L962" i="2"/>
  <c r="L958" i="2"/>
  <c r="L954" i="2"/>
  <c r="L950" i="2"/>
  <c r="L946" i="2"/>
  <c r="L942" i="2"/>
  <c r="L938" i="2"/>
  <c r="L934" i="2"/>
  <c r="L930" i="2"/>
  <c r="L926" i="2"/>
  <c r="L918" i="2"/>
  <c r="L914" i="2"/>
  <c r="L910" i="2"/>
  <c r="L906" i="2"/>
  <c r="L902" i="2"/>
  <c r="L898" i="2"/>
  <c r="L894" i="2"/>
  <c r="L890" i="2"/>
  <c r="L886" i="2"/>
  <c r="L854" i="2"/>
  <c r="L810" i="2"/>
  <c r="L766" i="2"/>
  <c r="L754" i="2"/>
  <c r="L750" i="2"/>
  <c r="L746" i="2"/>
  <c r="L742" i="2"/>
  <c r="L738" i="2"/>
  <c r="L734" i="2"/>
  <c r="L850" i="2"/>
  <c r="L846" i="2"/>
  <c r="L842" i="2"/>
  <c r="L838" i="2"/>
  <c r="L834" i="2"/>
  <c r="L830" i="2"/>
  <c r="L826" i="2"/>
  <c r="L822" i="2"/>
  <c r="L818" i="2"/>
  <c r="L814" i="2"/>
  <c r="L806" i="2"/>
  <c r="L802" i="2"/>
  <c r="L798" i="2"/>
  <c r="L794" i="2"/>
  <c r="L790" i="2"/>
  <c r="L786" i="2"/>
  <c r="L782" i="2"/>
  <c r="L778" i="2"/>
  <c r="L774" i="2"/>
  <c r="L770" i="2"/>
  <c r="L762" i="2"/>
  <c r="L758" i="2"/>
  <c r="L730" i="2"/>
  <c r="L686" i="2"/>
  <c r="L642" i="2"/>
  <c r="L634" i="2"/>
  <c r="L630" i="2"/>
  <c r="L626" i="2"/>
  <c r="L622" i="2"/>
  <c r="L618" i="2"/>
  <c r="L614" i="2"/>
  <c r="L726" i="2"/>
  <c r="L722" i="2"/>
  <c r="L718" i="2"/>
  <c r="L714" i="2"/>
  <c r="L710" i="2"/>
  <c r="L706" i="2"/>
  <c r="L702" i="2"/>
  <c r="L698" i="2"/>
  <c r="L694" i="2"/>
  <c r="L690" i="2"/>
  <c r="L682" i="2"/>
  <c r="L678" i="2"/>
  <c r="L674" i="2"/>
  <c r="L670" i="2"/>
  <c r="L666" i="2"/>
  <c r="L662" i="2"/>
  <c r="L658" i="2"/>
  <c r="L654" i="2"/>
  <c r="L650" i="2"/>
  <c r="L646" i="2"/>
  <c r="L638" i="2"/>
  <c r="L610" i="2"/>
  <c r="L566" i="2"/>
  <c r="L522" i="2"/>
  <c r="L510" i="2"/>
  <c r="L506" i="2"/>
  <c r="L502" i="2"/>
  <c r="L498" i="2"/>
  <c r="L494" i="2"/>
  <c r="L490" i="2"/>
  <c r="L606" i="2"/>
  <c r="L602" i="2"/>
  <c r="L598" i="2"/>
  <c r="L594" i="2"/>
  <c r="L590" i="2"/>
  <c r="L586" i="2"/>
  <c r="L582" i="2"/>
  <c r="L578" i="2"/>
  <c r="L574" i="2"/>
  <c r="L570" i="2"/>
  <c r="L562" i="2"/>
  <c r="L558" i="2"/>
  <c r="L554" i="2"/>
  <c r="L550" i="2"/>
  <c r="L546" i="2"/>
  <c r="L542" i="2"/>
  <c r="L538" i="2"/>
  <c r="L534" i="2"/>
  <c r="L530" i="2"/>
  <c r="L526" i="2"/>
  <c r="L518" i="2"/>
  <c r="L514" i="2"/>
  <c r="L486" i="2"/>
  <c r="L442" i="2"/>
  <c r="L398" i="2"/>
  <c r="L390" i="2"/>
  <c r="L386" i="2"/>
  <c r="L382" i="2"/>
  <c r="L378" i="2"/>
  <c r="L374" i="2"/>
  <c r="L370" i="2"/>
  <c r="L482" i="2"/>
  <c r="L478" i="2"/>
  <c r="L474" i="2"/>
  <c r="L470" i="2"/>
  <c r="L466" i="2"/>
  <c r="L462" i="2"/>
  <c r="L458" i="2"/>
  <c r="L454" i="2"/>
  <c r="L450" i="2"/>
  <c r="L446" i="2"/>
  <c r="L438" i="2"/>
  <c r="L434" i="2"/>
  <c r="L430" i="2"/>
  <c r="L426" i="2"/>
  <c r="L422" i="2"/>
  <c r="L418" i="2"/>
  <c r="L414" i="2"/>
  <c r="L410" i="2"/>
  <c r="L406" i="2"/>
  <c r="L402" i="2"/>
  <c r="L394" i="2"/>
  <c r="L366" i="2"/>
  <c r="L322" i="2"/>
  <c r="L278" i="2"/>
  <c r="L266" i="2"/>
  <c r="L262" i="2"/>
  <c r="L258" i="2"/>
  <c r="L254" i="2"/>
  <c r="L250" i="2"/>
  <c r="L246" i="2"/>
  <c r="L362" i="2"/>
  <c r="L358" i="2"/>
  <c r="L354" i="2"/>
  <c r="L350" i="2"/>
  <c r="L346" i="2"/>
  <c r="L342" i="2"/>
  <c r="L338" i="2"/>
  <c r="L334" i="2"/>
  <c r="L330" i="2"/>
  <c r="L326" i="2"/>
  <c r="L318" i="2"/>
  <c r="L314" i="2"/>
  <c r="L310" i="2"/>
  <c r="L306" i="2"/>
  <c r="L302" i="2"/>
  <c r="L298" i="2"/>
  <c r="L294" i="2"/>
  <c r="L290" i="2"/>
  <c r="L286" i="2"/>
  <c r="L282" i="2"/>
  <c r="L274" i="2"/>
  <c r="L270" i="2"/>
  <c r="L242" i="2"/>
  <c r="L198" i="2"/>
  <c r="L154" i="2"/>
  <c r="L142" i="2"/>
  <c r="L138" i="2"/>
  <c r="L134" i="2"/>
  <c r="L130" i="2"/>
  <c r="L126" i="2"/>
  <c r="L122" i="2"/>
  <c r="L238" i="2"/>
  <c r="L234" i="2"/>
  <c r="L230" i="2"/>
  <c r="L226" i="2"/>
  <c r="L222" i="2"/>
  <c r="L218" i="2"/>
  <c r="L214" i="2"/>
  <c r="L210" i="2"/>
  <c r="L206" i="2"/>
  <c r="L202" i="2"/>
  <c r="L194" i="2"/>
  <c r="L190" i="2"/>
  <c r="L186" i="2"/>
  <c r="L182" i="2"/>
  <c r="L178" i="2"/>
  <c r="L174" i="2"/>
  <c r="L170" i="2"/>
  <c r="L166" i="2"/>
  <c r="L162" i="2"/>
  <c r="L158" i="2"/>
  <c r="L150" i="2"/>
  <c r="L146" i="2"/>
  <c r="L118" i="2"/>
  <c r="L74" i="2"/>
  <c r="L30" i="2"/>
  <c r="L22" i="2"/>
  <c r="L18" i="2"/>
  <c r="L14" i="2"/>
  <c r="L10" i="2"/>
  <c r="L6" i="2"/>
  <c r="L2" i="2"/>
  <c r="L114" i="2"/>
  <c r="L110" i="2"/>
  <c r="L106" i="2"/>
  <c r="L102" i="2"/>
  <c r="L98" i="2"/>
  <c r="L94" i="2"/>
  <c r="L90" i="2"/>
  <c r="L86" i="2"/>
  <c r="L82" i="2"/>
  <c r="L78" i="2"/>
  <c r="L70" i="2"/>
  <c r="L66" i="2"/>
  <c r="L62" i="2"/>
  <c r="L58" i="2"/>
  <c r="L54" i="2"/>
  <c r="L50" i="2"/>
  <c r="L46" i="2"/>
  <c r="L42" i="2"/>
  <c r="L38" i="2"/>
  <c r="L34" i="2"/>
  <c r="L26" i="2"/>
  <c r="L1334" i="2"/>
  <c r="L1290" i="2"/>
  <c r="L1246" i="2"/>
  <c r="L1234" i="2"/>
  <c r="L1230" i="2"/>
  <c r="L1226" i="2"/>
  <c r="L1222" i="2"/>
  <c r="L1218" i="2"/>
  <c r="L1214" i="2"/>
  <c r="L1330" i="2"/>
  <c r="L1326" i="2"/>
  <c r="L1322" i="2"/>
  <c r="L1318" i="2"/>
  <c r="L1314" i="2"/>
  <c r="L1310" i="2"/>
  <c r="L1306" i="2"/>
  <c r="L1302" i="2"/>
  <c r="L1298" i="2"/>
  <c r="L1294" i="2"/>
  <c r="L1286" i="2"/>
  <c r="L1282" i="2"/>
  <c r="L1278" i="2"/>
  <c r="L1274" i="2"/>
  <c r="L1270" i="2"/>
  <c r="L1266" i="2"/>
  <c r="L1262" i="2"/>
  <c r="L1258" i="2"/>
  <c r="L1254" i="2"/>
  <c r="L1250" i="2"/>
  <c r="L1242" i="2"/>
  <c r="L1238" i="2"/>
  <c r="L1210" i="2"/>
  <c r="L1166" i="2"/>
  <c r="L1122" i="2"/>
  <c r="L1114" i="2"/>
  <c r="L1110" i="2"/>
  <c r="L1106" i="2"/>
  <c r="L1102" i="2"/>
  <c r="L1098" i="2"/>
  <c r="L1094" i="2"/>
  <c r="L1206" i="2"/>
  <c r="L1202" i="2"/>
  <c r="L1198" i="2"/>
  <c r="L1194" i="2"/>
  <c r="L1190" i="2"/>
  <c r="L1186" i="2"/>
  <c r="L1182" i="2"/>
  <c r="L1178" i="2"/>
  <c r="L1174" i="2"/>
  <c r="L1170" i="2"/>
  <c r="L1162" i="2"/>
  <c r="L1158" i="2"/>
  <c r="L1154" i="2"/>
  <c r="L1150" i="2"/>
  <c r="L1146" i="2"/>
  <c r="L1142" i="2"/>
  <c r="L1138" i="2"/>
  <c r="L1134" i="2"/>
  <c r="L1130" i="2"/>
  <c r="L1126" i="2"/>
  <c r="L1118" i="2"/>
  <c r="L1090" i="2"/>
  <c r="L1046" i="2"/>
  <c r="L1002" i="2"/>
  <c r="L990" i="2"/>
  <c r="L986" i="2"/>
  <c r="L982" i="2"/>
  <c r="L978" i="2"/>
  <c r="L974" i="2"/>
  <c r="L970" i="2"/>
  <c r="L1086" i="2"/>
  <c r="L1082" i="2"/>
  <c r="L1078" i="2"/>
  <c r="L1074" i="2"/>
  <c r="L1070" i="2"/>
  <c r="L1066" i="2"/>
  <c r="L1062" i="2"/>
  <c r="L1058" i="2"/>
  <c r="L1054" i="2"/>
  <c r="L1050" i="2"/>
  <c r="L1042" i="2"/>
  <c r="L1038" i="2"/>
  <c r="L1034" i="2"/>
  <c r="L1030" i="2"/>
  <c r="L1026" i="2"/>
  <c r="L1022" i="2"/>
  <c r="L1018" i="2"/>
  <c r="L1014" i="2"/>
  <c r="L1010" i="2"/>
  <c r="L1006" i="2"/>
  <c r="L998" i="2"/>
  <c r="L994" i="2"/>
  <c r="L1459" i="2"/>
  <c r="L1415" i="2"/>
  <c r="L1371" i="2"/>
  <c r="L1359" i="2"/>
  <c r="L1355" i="2"/>
  <c r="L1351" i="2"/>
  <c r="L1347" i="2"/>
  <c r="L1343" i="2"/>
  <c r="L1339" i="2"/>
  <c r="L1455" i="2"/>
  <c r="L1451" i="2"/>
  <c r="L1447" i="2"/>
  <c r="L1443" i="2"/>
  <c r="L1439" i="2"/>
  <c r="L1435" i="2"/>
  <c r="L1431" i="2"/>
  <c r="L1427" i="2"/>
  <c r="L1423" i="2"/>
  <c r="L1419" i="2"/>
  <c r="L1411" i="2"/>
  <c r="L1407" i="2"/>
  <c r="L1403" i="2"/>
  <c r="L1399" i="2"/>
  <c r="L1395" i="2"/>
  <c r="L1391" i="2"/>
  <c r="L1387" i="2"/>
  <c r="L1383" i="2"/>
  <c r="L1379" i="2"/>
  <c r="L1375" i="2"/>
  <c r="L1367" i="2"/>
  <c r="L1363" i="2"/>
  <c r="L967" i="2"/>
  <c r="L923" i="2"/>
  <c r="L883" i="2"/>
  <c r="L879" i="2"/>
  <c r="L875" i="2"/>
  <c r="L871" i="2"/>
  <c r="L867" i="2"/>
  <c r="L863" i="2"/>
  <c r="L859" i="2"/>
  <c r="L963" i="2"/>
  <c r="L959" i="2"/>
  <c r="L955" i="2"/>
  <c r="L951" i="2"/>
  <c r="L947" i="2"/>
  <c r="L943" i="2"/>
  <c r="L939" i="2"/>
  <c r="L935" i="2"/>
  <c r="L931" i="2"/>
  <c r="L927" i="2"/>
  <c r="L919" i="2"/>
  <c r="L915" i="2"/>
  <c r="L911" i="2"/>
  <c r="L907" i="2"/>
  <c r="L903" i="2"/>
  <c r="L899" i="2"/>
  <c r="L895" i="2"/>
  <c r="L891" i="2"/>
  <c r="L887" i="2"/>
  <c r="L855" i="2"/>
  <c r="L811" i="2"/>
  <c r="L767" i="2"/>
  <c r="L755" i="2"/>
  <c r="L751" i="2"/>
  <c r="L747" i="2"/>
  <c r="L743" i="2"/>
  <c r="L739" i="2"/>
  <c r="L735" i="2"/>
  <c r="L851" i="2"/>
  <c r="L847" i="2"/>
  <c r="L843" i="2"/>
  <c r="L839" i="2"/>
  <c r="L835" i="2"/>
  <c r="L831" i="2"/>
  <c r="L827" i="2"/>
  <c r="L823" i="2"/>
  <c r="L819" i="2"/>
  <c r="L815" i="2"/>
  <c r="L807" i="2"/>
  <c r="L803" i="2"/>
  <c r="L799" i="2"/>
  <c r="L795" i="2"/>
  <c r="L791" i="2"/>
  <c r="L787" i="2"/>
  <c r="L783" i="2"/>
  <c r="L779" i="2"/>
  <c r="L775" i="2"/>
  <c r="L771" i="2"/>
  <c r="L763" i="2"/>
  <c r="L759" i="2"/>
  <c r="L731" i="2"/>
  <c r="L687" i="2"/>
  <c r="L643" i="2"/>
  <c r="L635" i="2"/>
  <c r="L631" i="2"/>
  <c r="L627" i="2"/>
  <c r="L623" i="2"/>
  <c r="L619" i="2"/>
  <c r="L615" i="2"/>
  <c r="L727" i="2"/>
  <c r="L723" i="2"/>
  <c r="L719" i="2"/>
  <c r="L715" i="2"/>
  <c r="L711" i="2"/>
  <c r="L707" i="2"/>
  <c r="L703" i="2"/>
  <c r="L699" i="2"/>
  <c r="L695" i="2"/>
  <c r="L691" i="2"/>
  <c r="L683" i="2"/>
  <c r="L679" i="2"/>
  <c r="L675" i="2"/>
  <c r="L671" i="2"/>
  <c r="L667" i="2"/>
  <c r="L663" i="2"/>
  <c r="L659" i="2"/>
  <c r="L655" i="2"/>
  <c r="L651" i="2"/>
  <c r="L647" i="2"/>
  <c r="L639" i="2"/>
  <c r="L611" i="2"/>
  <c r="L567" i="2"/>
  <c r="L523" i="2"/>
  <c r="L511" i="2"/>
  <c r="L507" i="2"/>
  <c r="L503" i="2"/>
  <c r="L499" i="2"/>
  <c r="L495" i="2"/>
  <c r="L491" i="2"/>
  <c r="L607" i="2"/>
  <c r="L603" i="2"/>
  <c r="L599" i="2"/>
  <c r="L595" i="2"/>
  <c r="L591" i="2"/>
  <c r="L587" i="2"/>
  <c r="L583" i="2"/>
  <c r="L579" i="2"/>
  <c r="L575" i="2"/>
  <c r="L571" i="2"/>
  <c r="L563" i="2"/>
  <c r="L559" i="2"/>
  <c r="L555" i="2"/>
  <c r="L551" i="2"/>
  <c r="L547" i="2"/>
  <c r="L543" i="2"/>
  <c r="L539" i="2"/>
  <c r="L535" i="2"/>
  <c r="L531" i="2"/>
  <c r="L527" i="2"/>
  <c r="L519" i="2"/>
  <c r="L515" i="2"/>
  <c r="L487" i="2"/>
  <c r="L443" i="2"/>
  <c r="L399" i="2"/>
  <c r="L391" i="2"/>
  <c r="L387" i="2"/>
  <c r="L383" i="2"/>
  <c r="L379" i="2"/>
  <c r="L375" i="2"/>
  <c r="L371" i="2"/>
  <c r="L483" i="2"/>
  <c r="L479" i="2"/>
  <c r="L475" i="2"/>
  <c r="L471" i="2"/>
  <c r="L467" i="2"/>
  <c r="L463" i="2"/>
  <c r="L459" i="2"/>
  <c r="L455" i="2"/>
  <c r="L451" i="2"/>
  <c r="L447" i="2"/>
  <c r="L439" i="2"/>
  <c r="L435" i="2"/>
  <c r="L431" i="2"/>
  <c r="L427" i="2"/>
  <c r="L423" i="2"/>
  <c r="L419" i="2"/>
  <c r="L415" i="2"/>
  <c r="L411" i="2"/>
  <c r="L407" i="2"/>
  <c r="L403" i="2"/>
  <c r="L395" i="2"/>
  <c r="L367" i="2"/>
  <c r="L323" i="2"/>
  <c r="L279" i="2"/>
  <c r="L267" i="2"/>
  <c r="L263" i="2"/>
  <c r="L259" i="2"/>
  <c r="L255" i="2"/>
  <c r="L251" i="2"/>
  <c r="L247" i="2"/>
  <c r="L363" i="2"/>
  <c r="L359" i="2"/>
  <c r="L355" i="2"/>
  <c r="L351" i="2"/>
  <c r="L347" i="2"/>
  <c r="L343" i="2"/>
  <c r="L339" i="2"/>
  <c r="L335" i="2"/>
  <c r="L331" i="2"/>
  <c r="L327" i="2"/>
  <c r="L319" i="2"/>
  <c r="L315" i="2"/>
  <c r="L311" i="2"/>
  <c r="L307" i="2"/>
  <c r="L303" i="2"/>
  <c r="L299" i="2"/>
  <c r="L295" i="2"/>
  <c r="L291" i="2"/>
  <c r="L287" i="2"/>
  <c r="L283" i="2"/>
  <c r="L275" i="2"/>
  <c r="L271" i="2"/>
  <c r="L243" i="2"/>
  <c r="L199" i="2"/>
  <c r="L155" i="2"/>
  <c r="L143" i="2"/>
  <c r="L139" i="2"/>
  <c r="L135" i="2"/>
  <c r="L131" i="2"/>
  <c r="L127" i="2"/>
  <c r="L123" i="2"/>
  <c r="L239" i="2"/>
  <c r="L235" i="2"/>
  <c r="L231" i="2"/>
  <c r="L227" i="2"/>
  <c r="L223" i="2"/>
  <c r="L219" i="2"/>
  <c r="L215" i="2"/>
  <c r="L211" i="2"/>
  <c r="L207" i="2"/>
  <c r="L203" i="2"/>
  <c r="L195" i="2"/>
  <c r="L191" i="2"/>
  <c r="L187" i="2"/>
  <c r="L183" i="2"/>
  <c r="L179" i="2"/>
  <c r="L175" i="2"/>
  <c r="L171" i="2"/>
  <c r="L167" i="2"/>
  <c r="L163" i="2"/>
  <c r="L159" i="2"/>
  <c r="L151" i="2"/>
  <c r="L147" i="2"/>
  <c r="L119" i="2"/>
  <c r="L75" i="2"/>
  <c r="L31" i="2"/>
  <c r="L23" i="2"/>
  <c r="L19" i="2"/>
  <c r="L15" i="2"/>
  <c r="L11" i="2"/>
  <c r="L7" i="2"/>
  <c r="L3" i="2"/>
  <c r="L115" i="2"/>
  <c r="L111" i="2"/>
  <c r="L107" i="2"/>
  <c r="L103" i="2"/>
  <c r="L99" i="2"/>
  <c r="L95" i="2"/>
  <c r="L91" i="2"/>
  <c r="L87" i="2"/>
  <c r="L83" i="2"/>
  <c r="L79" i="2"/>
  <c r="L71" i="2"/>
  <c r="L67" i="2"/>
  <c r="L63" i="2"/>
  <c r="L59" i="2"/>
  <c r="L55" i="2"/>
  <c r="L51" i="2"/>
  <c r="L47" i="2"/>
  <c r="L43" i="2"/>
  <c r="L39" i="2"/>
  <c r="L35" i="2"/>
  <c r="L27" i="2"/>
  <c r="L1335" i="2"/>
  <c r="L1291" i="2"/>
  <c r="L1247" i="2"/>
  <c r="L1235" i="2"/>
  <c r="L1231" i="2"/>
  <c r="L1227" i="2"/>
  <c r="L1223" i="2"/>
  <c r="L1219" i="2"/>
  <c r="L1215" i="2"/>
  <c r="L1331" i="2"/>
  <c r="L1327" i="2"/>
  <c r="L1323" i="2"/>
  <c r="L1319" i="2"/>
  <c r="L1315" i="2"/>
  <c r="L1311" i="2"/>
  <c r="L1307" i="2"/>
  <c r="L1303" i="2"/>
  <c r="L1299" i="2"/>
  <c r="L1295" i="2"/>
  <c r="L1287" i="2"/>
  <c r="L1283" i="2"/>
  <c r="L1279" i="2"/>
  <c r="L1275" i="2"/>
  <c r="L1271" i="2"/>
  <c r="L1267" i="2"/>
  <c r="L1263" i="2"/>
  <c r="L1259" i="2"/>
  <c r="L1255" i="2"/>
  <c r="L1251" i="2"/>
  <c r="L1243" i="2"/>
  <c r="L1239" i="2"/>
  <c r="L1211" i="2"/>
  <c r="L1167" i="2"/>
  <c r="L1123" i="2"/>
  <c r="L1115" i="2"/>
  <c r="L1111" i="2"/>
  <c r="L1107" i="2"/>
  <c r="L1103" i="2"/>
  <c r="L1099" i="2"/>
  <c r="L1095" i="2"/>
  <c r="L1207" i="2"/>
  <c r="L1203" i="2"/>
  <c r="L1199" i="2"/>
  <c r="L1195" i="2"/>
  <c r="L1191" i="2"/>
  <c r="L1187" i="2"/>
  <c r="L1183" i="2"/>
  <c r="L1179" i="2"/>
  <c r="L1175" i="2"/>
  <c r="L1171" i="2"/>
  <c r="L1163" i="2"/>
  <c r="L1159" i="2"/>
  <c r="L1155" i="2"/>
  <c r="L1151" i="2"/>
  <c r="L1147" i="2"/>
  <c r="L1143" i="2"/>
  <c r="L1139" i="2"/>
  <c r="L1135" i="2"/>
  <c r="L1131" i="2"/>
  <c r="L1127" i="2"/>
  <c r="L1119" i="2"/>
  <c r="L1091" i="2"/>
  <c r="L1047" i="2"/>
  <c r="L1003" i="2"/>
  <c r="L991" i="2"/>
  <c r="L987" i="2"/>
  <c r="L983" i="2"/>
  <c r="L979" i="2"/>
  <c r="L975" i="2"/>
  <c r="L971" i="2"/>
  <c r="L1087" i="2"/>
  <c r="L1083" i="2"/>
  <c r="L1079" i="2"/>
  <c r="L1075" i="2"/>
  <c r="L1071" i="2"/>
  <c r="L1067" i="2"/>
  <c r="L1063" i="2"/>
  <c r="L1059" i="2"/>
  <c r="L1055" i="2"/>
  <c r="L1051" i="2"/>
  <c r="L1043" i="2"/>
  <c r="L1039" i="2"/>
  <c r="L1035" i="2"/>
  <c r="L1031" i="2"/>
  <c r="L1027" i="2"/>
  <c r="L1023" i="2"/>
  <c r="L1019" i="2"/>
  <c r="L1015" i="2"/>
  <c r="L1011" i="2"/>
  <c r="L1007" i="2"/>
  <c r="L999" i="2"/>
  <c r="L995" i="2"/>
  <c r="L1460" i="2"/>
  <c r="L1416" i="2"/>
  <c r="L1372" i="2"/>
  <c r="L1360" i="2"/>
  <c r="L1356" i="2"/>
  <c r="L1352" i="2"/>
  <c r="L1348" i="2"/>
  <c r="L1344" i="2"/>
  <c r="L1340" i="2"/>
  <c r="L1456" i="2"/>
  <c r="L1452" i="2"/>
  <c r="L1448" i="2"/>
  <c r="L1444" i="2"/>
  <c r="L1440" i="2"/>
  <c r="L1436" i="2"/>
  <c r="L1432" i="2"/>
  <c r="L1428" i="2"/>
  <c r="L1424" i="2"/>
  <c r="L1420" i="2"/>
  <c r="L1412" i="2"/>
  <c r="L1408" i="2"/>
  <c r="L1404" i="2"/>
  <c r="L1400" i="2"/>
  <c r="L1396" i="2"/>
  <c r="L1392" i="2"/>
  <c r="L1388" i="2"/>
  <c r="L1384" i="2"/>
  <c r="L1380" i="2"/>
  <c r="L1376" i="2"/>
  <c r="L1368" i="2"/>
  <c r="L1364" i="2"/>
  <c r="L968" i="2"/>
  <c r="L924" i="2"/>
  <c r="L884" i="2"/>
  <c r="L880" i="2"/>
  <c r="L876" i="2"/>
  <c r="L872" i="2"/>
  <c r="L868" i="2"/>
  <c r="L864" i="2"/>
  <c r="L860" i="2"/>
  <c r="L964" i="2"/>
  <c r="L960" i="2"/>
  <c r="L956" i="2"/>
  <c r="L952" i="2"/>
  <c r="L948" i="2"/>
  <c r="L944" i="2"/>
  <c r="L940" i="2"/>
  <c r="L936" i="2"/>
  <c r="L932" i="2"/>
  <c r="L928" i="2"/>
  <c r="L920" i="2"/>
  <c r="L916" i="2"/>
  <c r="L912" i="2"/>
  <c r="L908" i="2"/>
  <c r="L904" i="2"/>
  <c r="L900" i="2"/>
  <c r="L896" i="2"/>
  <c r="L892" i="2"/>
  <c r="L888" i="2"/>
  <c r="L856" i="2"/>
  <c r="L812" i="2"/>
  <c r="L768" i="2"/>
  <c r="L756" i="2"/>
  <c r="L752" i="2"/>
  <c r="L748" i="2"/>
  <c r="L744" i="2"/>
  <c r="L740" i="2"/>
  <c r="L736" i="2"/>
  <c r="L852" i="2"/>
  <c r="L848" i="2"/>
  <c r="L844" i="2"/>
  <c r="L840" i="2"/>
  <c r="L836" i="2"/>
  <c r="L832" i="2"/>
  <c r="L828" i="2"/>
  <c r="L824" i="2"/>
  <c r="L820" i="2"/>
  <c r="L816" i="2"/>
  <c r="L808" i="2"/>
  <c r="L804" i="2"/>
  <c r="L800" i="2"/>
  <c r="L796" i="2"/>
  <c r="L792" i="2"/>
  <c r="L788" i="2"/>
  <c r="L784" i="2"/>
  <c r="L780" i="2"/>
  <c r="L776" i="2"/>
  <c r="L772" i="2"/>
  <c r="L764" i="2"/>
  <c r="L760" i="2"/>
  <c r="L732" i="2"/>
  <c r="L688" i="2"/>
  <c r="L644" i="2"/>
  <c r="L636" i="2"/>
  <c r="L632" i="2"/>
  <c r="L628" i="2"/>
  <c r="L624" i="2"/>
  <c r="L620" i="2"/>
  <c r="L616" i="2"/>
  <c r="L728" i="2"/>
  <c r="L724" i="2"/>
  <c r="L720" i="2"/>
  <c r="L716" i="2"/>
  <c r="L712" i="2"/>
  <c r="L708" i="2"/>
  <c r="L704" i="2"/>
  <c r="L700" i="2"/>
  <c r="L696" i="2"/>
  <c r="L692" i="2"/>
  <c r="L684" i="2"/>
  <c r="L680" i="2"/>
  <c r="L676" i="2"/>
  <c r="L672" i="2"/>
  <c r="L668" i="2"/>
  <c r="L664" i="2"/>
  <c r="L660" i="2"/>
  <c r="L656" i="2"/>
  <c r="L652" i="2"/>
  <c r="L648" i="2"/>
  <c r="L640" i="2"/>
  <c r="L612" i="2"/>
  <c r="L568" i="2"/>
  <c r="L524" i="2"/>
  <c r="L512" i="2"/>
  <c r="L508" i="2"/>
  <c r="L504" i="2"/>
  <c r="L500" i="2"/>
  <c r="L496" i="2"/>
  <c r="L492" i="2"/>
  <c r="L608" i="2"/>
  <c r="L604" i="2"/>
  <c r="L600" i="2"/>
  <c r="L596" i="2"/>
  <c r="L592" i="2"/>
  <c r="L588" i="2"/>
  <c r="L584" i="2"/>
  <c r="L580" i="2"/>
  <c r="L576" i="2"/>
  <c r="L572" i="2"/>
  <c r="L564" i="2"/>
  <c r="L560" i="2"/>
  <c r="L556" i="2"/>
  <c r="L552" i="2"/>
  <c r="L548" i="2"/>
  <c r="L544" i="2"/>
  <c r="L540" i="2"/>
  <c r="L536" i="2"/>
  <c r="L532" i="2"/>
  <c r="L528" i="2"/>
  <c r="L520" i="2"/>
  <c r="L516" i="2"/>
  <c r="L488" i="2"/>
  <c r="L444" i="2"/>
  <c r="L400" i="2"/>
  <c r="L392" i="2"/>
  <c r="L388" i="2"/>
  <c r="L384" i="2"/>
  <c r="L380" i="2"/>
  <c r="L376" i="2"/>
  <c r="L372" i="2"/>
  <c r="L484" i="2"/>
  <c r="L480" i="2"/>
  <c r="L476" i="2"/>
  <c r="L472" i="2"/>
  <c r="L468" i="2"/>
  <c r="L464" i="2"/>
  <c r="L460" i="2"/>
  <c r="L456" i="2"/>
  <c r="L452" i="2"/>
  <c r="L448" i="2"/>
  <c r="L440" i="2"/>
  <c r="L436" i="2"/>
  <c r="L432" i="2"/>
  <c r="L428" i="2"/>
  <c r="L424" i="2"/>
  <c r="L420" i="2"/>
  <c r="L416" i="2"/>
  <c r="L412" i="2"/>
  <c r="L408" i="2"/>
  <c r="L404" i="2"/>
  <c r="L396" i="2"/>
  <c r="L368" i="2"/>
  <c r="L324" i="2"/>
  <c r="L280" i="2"/>
  <c r="L268" i="2"/>
  <c r="L264" i="2"/>
  <c r="L260" i="2"/>
  <c r="L256" i="2"/>
  <c r="L252" i="2"/>
  <c r="L248" i="2"/>
  <c r="L364" i="2"/>
  <c r="L360" i="2"/>
  <c r="L356" i="2"/>
  <c r="L352" i="2"/>
  <c r="L348" i="2"/>
  <c r="L344" i="2"/>
  <c r="L340" i="2"/>
  <c r="L336" i="2"/>
  <c r="L332" i="2"/>
  <c r="L328" i="2"/>
  <c r="L320" i="2"/>
  <c r="L316" i="2"/>
  <c r="L312" i="2"/>
  <c r="L308" i="2"/>
  <c r="L304" i="2"/>
  <c r="L300" i="2"/>
  <c r="L296" i="2"/>
  <c r="L292" i="2"/>
  <c r="L288" i="2"/>
  <c r="L284" i="2"/>
  <c r="L276" i="2"/>
  <c r="L272" i="2"/>
  <c r="L244" i="2"/>
  <c r="L200" i="2"/>
  <c r="L156" i="2"/>
  <c r="L144" i="2"/>
  <c r="L140" i="2"/>
  <c r="L136" i="2"/>
  <c r="L132" i="2"/>
  <c r="L128" i="2"/>
  <c r="L124" i="2"/>
  <c r="L240" i="2"/>
  <c r="L236" i="2"/>
  <c r="L232" i="2"/>
  <c r="L228" i="2"/>
  <c r="L224" i="2"/>
  <c r="L220" i="2"/>
  <c r="L216" i="2"/>
  <c r="L212" i="2"/>
  <c r="L208" i="2"/>
  <c r="L204" i="2"/>
  <c r="L196" i="2"/>
  <c r="L192" i="2"/>
  <c r="L188" i="2"/>
  <c r="L184" i="2"/>
  <c r="L180" i="2"/>
  <c r="L176" i="2"/>
  <c r="L172" i="2"/>
  <c r="L168" i="2"/>
  <c r="L164" i="2"/>
  <c r="L160" i="2"/>
  <c r="L152" i="2"/>
  <c r="L148" i="2"/>
  <c r="L120" i="2"/>
  <c r="L76" i="2"/>
  <c r="L32" i="2"/>
  <c r="L24" i="2"/>
  <c r="L20" i="2"/>
  <c r="L16" i="2"/>
  <c r="L12" i="2"/>
  <c r="L8" i="2"/>
  <c r="L4" i="2"/>
  <c r="L116" i="2"/>
  <c r="L112" i="2"/>
  <c r="L108" i="2"/>
  <c r="L104" i="2"/>
  <c r="L100" i="2"/>
  <c r="L96" i="2"/>
  <c r="L92" i="2"/>
  <c r="L88" i="2"/>
  <c r="L84" i="2"/>
  <c r="L80" i="2"/>
  <c r="L72" i="2"/>
  <c r="L68" i="2"/>
  <c r="L64" i="2"/>
  <c r="L60" i="2"/>
  <c r="L56" i="2"/>
  <c r="L52" i="2"/>
  <c r="L48" i="2"/>
  <c r="L44" i="2"/>
  <c r="L40" i="2"/>
  <c r="L36" i="2"/>
  <c r="L28" i="2"/>
  <c r="L1336" i="2"/>
  <c r="L1292" i="2"/>
  <c r="L1248" i="2"/>
  <c r="L1236" i="2"/>
  <c r="L1232" i="2"/>
  <c r="L1228" i="2"/>
  <c r="L1224" i="2"/>
  <c r="L1220" i="2"/>
  <c r="L1216" i="2"/>
  <c r="L1332" i="2"/>
  <c r="L1328" i="2"/>
  <c r="L1324" i="2"/>
  <c r="L1320" i="2"/>
  <c r="L1316" i="2"/>
  <c r="L1312" i="2"/>
  <c r="L1308" i="2"/>
  <c r="L1304" i="2"/>
  <c r="L1300" i="2"/>
  <c r="L1296" i="2"/>
  <c r="L1288" i="2"/>
  <c r="L1284" i="2"/>
  <c r="L1280" i="2"/>
  <c r="L1276" i="2"/>
  <c r="L1272" i="2"/>
  <c r="L1268" i="2"/>
  <c r="L1264" i="2"/>
  <c r="L1260" i="2"/>
  <c r="L1256" i="2"/>
  <c r="L1252" i="2"/>
  <c r="L1244" i="2"/>
  <c r="L1240" i="2"/>
  <c r="L1212" i="2"/>
  <c r="L1168" i="2"/>
  <c r="L1124" i="2"/>
  <c r="L1116" i="2"/>
  <c r="L1112" i="2"/>
  <c r="L1108" i="2"/>
  <c r="L1104" i="2"/>
  <c r="L1100" i="2"/>
  <c r="L1096" i="2"/>
  <c r="L1208" i="2"/>
  <c r="L1204" i="2"/>
  <c r="L1200" i="2"/>
  <c r="L1196" i="2"/>
  <c r="L1192" i="2"/>
  <c r="L1188" i="2"/>
  <c r="L1184" i="2"/>
  <c r="L1180" i="2"/>
  <c r="L1176" i="2"/>
  <c r="L1172" i="2"/>
  <c r="L1164" i="2"/>
  <c r="L1160" i="2"/>
  <c r="L1156" i="2"/>
  <c r="L1152" i="2"/>
  <c r="L1148" i="2"/>
  <c r="L1144" i="2"/>
  <c r="L1140" i="2"/>
  <c r="L1136" i="2"/>
  <c r="L1132" i="2"/>
  <c r="L1128" i="2"/>
  <c r="L1120" i="2"/>
  <c r="L1092" i="2"/>
  <c r="L1048" i="2"/>
  <c r="L1004" i="2"/>
  <c r="L992" i="2"/>
  <c r="L988" i="2"/>
  <c r="L984" i="2"/>
  <c r="L980" i="2"/>
  <c r="L976" i="2"/>
  <c r="L972" i="2"/>
  <c r="L1088" i="2"/>
  <c r="L1084" i="2"/>
  <c r="L1080" i="2"/>
  <c r="L1076" i="2"/>
  <c r="L1072" i="2"/>
  <c r="L1068" i="2"/>
  <c r="L1064" i="2"/>
  <c r="L1060" i="2"/>
  <c r="L1056" i="2"/>
  <c r="L1052" i="2"/>
  <c r="L1044" i="2"/>
  <c r="L1040" i="2"/>
  <c r="L1036" i="2"/>
  <c r="L1032" i="2"/>
  <c r="L1028" i="2"/>
  <c r="L1024" i="2"/>
  <c r="L1020" i="2"/>
  <c r="L1016" i="2"/>
  <c r="L1012" i="2"/>
  <c r="L1008" i="2"/>
  <c r="L1000" i="2"/>
  <c r="L996" i="2"/>
  <c r="L1461" i="2"/>
  <c r="L1417" i="2"/>
  <c r="L1373" i="2"/>
  <c r="L1361" i="2"/>
  <c r="L1357" i="2"/>
  <c r="L1353" i="2"/>
  <c r="L1349" i="2"/>
  <c r="L1345" i="2"/>
  <c r="L1341" i="2"/>
  <c r="L1457" i="2"/>
  <c r="L1453" i="2"/>
  <c r="L1449" i="2"/>
  <c r="L1445" i="2"/>
  <c r="L1441" i="2"/>
  <c r="L1437" i="2"/>
  <c r="L1433" i="2"/>
  <c r="L1429" i="2"/>
  <c r="L1425" i="2"/>
  <c r="L1421" i="2"/>
  <c r="L1413" i="2"/>
  <c r="L1409" i="2"/>
  <c r="L1405" i="2"/>
  <c r="L1401" i="2"/>
  <c r="L1397" i="2"/>
  <c r="L1393" i="2"/>
  <c r="L1389" i="2"/>
  <c r="L1385" i="2"/>
  <c r="L1381" i="2"/>
  <c r="L1377" i="2"/>
  <c r="L1369" i="2"/>
  <c r="L1365" i="2"/>
  <c r="L969" i="2"/>
  <c r="L925" i="2"/>
  <c r="L885" i="2"/>
  <c r="L881" i="2"/>
  <c r="L877" i="2"/>
  <c r="L873" i="2"/>
  <c r="L869" i="2"/>
  <c r="L865" i="2"/>
  <c r="L861" i="2"/>
  <c r="L965" i="2"/>
  <c r="L961" i="2"/>
  <c r="L957" i="2"/>
  <c r="L953" i="2"/>
  <c r="L949" i="2"/>
  <c r="L945" i="2"/>
  <c r="L941" i="2"/>
  <c r="L937" i="2"/>
  <c r="L933" i="2"/>
  <c r="L929" i="2"/>
  <c r="L921" i="2"/>
  <c r="L917" i="2"/>
  <c r="L913" i="2"/>
  <c r="L909" i="2"/>
  <c r="L905" i="2"/>
  <c r="L901" i="2"/>
  <c r="L897" i="2"/>
  <c r="L893" i="2"/>
  <c r="L889" i="2"/>
  <c r="L857" i="2"/>
  <c r="L813" i="2"/>
  <c r="L769" i="2"/>
  <c r="L757" i="2"/>
  <c r="L753" i="2"/>
  <c r="L749" i="2"/>
  <c r="L745" i="2"/>
  <c r="L741" i="2"/>
  <c r="L737" i="2"/>
  <c r="L853" i="2"/>
  <c r="L849" i="2"/>
  <c r="L845" i="2"/>
  <c r="L841" i="2"/>
  <c r="L837" i="2"/>
  <c r="L833" i="2"/>
  <c r="L829" i="2"/>
  <c r="L825" i="2"/>
  <c r="L821" i="2"/>
  <c r="L817" i="2"/>
  <c r="L809" i="2"/>
  <c r="L805" i="2"/>
  <c r="L801" i="2"/>
  <c r="L797" i="2"/>
  <c r="L793" i="2"/>
  <c r="L789" i="2"/>
  <c r="L785" i="2"/>
  <c r="L781" i="2"/>
  <c r="L777" i="2"/>
  <c r="L773" i="2"/>
  <c r="L765" i="2"/>
  <c r="L761" i="2"/>
  <c r="L733" i="2"/>
  <c r="L689" i="2"/>
  <c r="L645" i="2"/>
  <c r="L637" i="2"/>
  <c r="L633" i="2"/>
  <c r="L629" i="2"/>
  <c r="L625" i="2"/>
  <c r="L621" i="2"/>
  <c r="L617" i="2"/>
  <c r="L729" i="2"/>
  <c r="L725" i="2"/>
  <c r="L721" i="2"/>
  <c r="L717" i="2"/>
  <c r="L713" i="2"/>
  <c r="L709" i="2"/>
  <c r="L705" i="2"/>
  <c r="L701" i="2"/>
  <c r="L697" i="2"/>
  <c r="L693" i="2"/>
  <c r="L685" i="2"/>
  <c r="L681" i="2"/>
  <c r="L677" i="2"/>
  <c r="L673" i="2"/>
  <c r="L669" i="2"/>
  <c r="L665" i="2"/>
  <c r="L661" i="2"/>
  <c r="L657" i="2"/>
  <c r="L653" i="2"/>
  <c r="L649" i="2"/>
  <c r="L641" i="2"/>
  <c r="L613" i="2"/>
  <c r="L569" i="2"/>
  <c r="L525" i="2"/>
  <c r="L513" i="2"/>
  <c r="L509" i="2"/>
  <c r="L505" i="2"/>
  <c r="L501" i="2"/>
  <c r="L497" i="2"/>
  <c r="L493" i="2"/>
  <c r="L609" i="2"/>
  <c r="L605" i="2"/>
  <c r="L601" i="2"/>
  <c r="L597" i="2"/>
  <c r="L593" i="2"/>
  <c r="L589" i="2"/>
  <c r="L585" i="2"/>
  <c r="L581" i="2"/>
  <c r="L577" i="2"/>
  <c r="L573" i="2"/>
  <c r="L565" i="2"/>
  <c r="L561" i="2"/>
  <c r="L557" i="2"/>
  <c r="L553" i="2"/>
  <c r="L549" i="2"/>
  <c r="L545" i="2"/>
  <c r="L541" i="2"/>
  <c r="L537" i="2"/>
  <c r="L533" i="2"/>
  <c r="L529" i="2"/>
  <c r="L521" i="2"/>
  <c r="L517" i="2"/>
  <c r="L489" i="2"/>
  <c r="L445" i="2"/>
  <c r="L401" i="2"/>
  <c r="L393" i="2"/>
  <c r="L389" i="2"/>
  <c r="L385" i="2"/>
  <c r="L381" i="2"/>
  <c r="L377" i="2"/>
  <c r="L373" i="2"/>
  <c r="L485" i="2"/>
  <c r="L481" i="2"/>
  <c r="L477" i="2"/>
  <c r="L473" i="2"/>
  <c r="L469" i="2"/>
  <c r="L465" i="2"/>
  <c r="L461" i="2"/>
  <c r="L457" i="2"/>
  <c r="L453" i="2"/>
  <c r="L449" i="2"/>
  <c r="L441" i="2"/>
  <c r="L437" i="2"/>
  <c r="L433" i="2"/>
  <c r="L429" i="2"/>
  <c r="L425" i="2"/>
  <c r="L421" i="2"/>
  <c r="L417" i="2"/>
  <c r="L413" i="2"/>
  <c r="L409" i="2"/>
  <c r="L405" i="2"/>
  <c r="L397" i="2"/>
  <c r="L369" i="2"/>
  <c r="L325" i="2"/>
  <c r="L281" i="2"/>
  <c r="L269" i="2"/>
  <c r="L265" i="2"/>
  <c r="L261" i="2"/>
  <c r="L257" i="2"/>
  <c r="L253" i="2"/>
  <c r="L249" i="2"/>
  <c r="L365" i="2"/>
  <c r="L361" i="2"/>
  <c r="L357" i="2"/>
  <c r="L353" i="2"/>
  <c r="L349" i="2"/>
  <c r="L345" i="2"/>
  <c r="L341" i="2"/>
  <c r="L337" i="2"/>
  <c r="L333" i="2"/>
  <c r="L329" i="2"/>
  <c r="L321" i="2"/>
  <c r="L317" i="2"/>
  <c r="L313" i="2"/>
  <c r="L309" i="2"/>
  <c r="L305" i="2"/>
  <c r="L301" i="2"/>
  <c r="L297" i="2"/>
  <c r="L293" i="2"/>
  <c r="L289" i="2"/>
  <c r="L285" i="2"/>
  <c r="L277" i="2"/>
  <c r="L273" i="2"/>
  <c r="L245" i="2"/>
  <c r="L201" i="2"/>
  <c r="L157" i="2"/>
  <c r="L145" i="2"/>
  <c r="L141" i="2"/>
  <c r="L137" i="2"/>
  <c r="L133" i="2"/>
  <c r="L129" i="2"/>
  <c r="L125" i="2"/>
  <c r="L241" i="2"/>
  <c r="L237" i="2"/>
  <c r="L233" i="2"/>
  <c r="L229" i="2"/>
  <c r="L225" i="2"/>
  <c r="L221" i="2"/>
  <c r="L217" i="2"/>
  <c r="L213" i="2"/>
  <c r="L209" i="2"/>
  <c r="L205" i="2"/>
  <c r="L197" i="2"/>
  <c r="L193" i="2"/>
  <c r="L189" i="2"/>
  <c r="L185" i="2"/>
  <c r="L181" i="2"/>
  <c r="L177" i="2"/>
  <c r="L173" i="2"/>
  <c r="L169" i="2"/>
  <c r="L165" i="2"/>
  <c r="L161" i="2"/>
  <c r="L153" i="2"/>
  <c r="L149" i="2"/>
  <c r="L121" i="2"/>
  <c r="L77" i="2"/>
  <c r="L33" i="2"/>
  <c r="L25" i="2"/>
  <c r="L21" i="2"/>
  <c r="L17" i="2"/>
  <c r="L13" i="2"/>
  <c r="L9" i="2"/>
  <c r="L5" i="2"/>
  <c r="L117" i="2"/>
  <c r="L113" i="2"/>
  <c r="L109" i="2"/>
  <c r="L105" i="2"/>
  <c r="L101" i="2"/>
  <c r="L97" i="2"/>
  <c r="L93" i="2"/>
  <c r="L89" i="2"/>
  <c r="L85" i="2"/>
  <c r="L81" i="2"/>
  <c r="L73" i="2"/>
  <c r="L69" i="2"/>
  <c r="L65" i="2"/>
  <c r="L61" i="2"/>
  <c r="L57" i="2"/>
  <c r="L53" i="2"/>
  <c r="L49" i="2"/>
  <c r="L45" i="2"/>
  <c r="L41" i="2"/>
  <c r="L37" i="2"/>
  <c r="L29" i="2"/>
  <c r="L1337" i="2"/>
  <c r="L1293" i="2"/>
  <c r="L1249" i="2"/>
  <c r="L1237" i="2"/>
  <c r="L1233" i="2"/>
  <c r="L1229" i="2"/>
  <c r="L1225" i="2"/>
  <c r="L1221" i="2"/>
  <c r="L1217" i="2"/>
  <c r="L1333" i="2"/>
  <c r="L1329" i="2"/>
  <c r="L1325" i="2"/>
  <c r="L1321" i="2"/>
  <c r="L1317" i="2"/>
  <c r="L1313" i="2"/>
  <c r="L1309" i="2"/>
  <c r="L1305" i="2"/>
  <c r="L1301" i="2"/>
  <c r="L1297" i="2"/>
  <c r="L1289" i="2"/>
  <c r="L1285" i="2"/>
  <c r="L1281" i="2"/>
  <c r="L1277" i="2"/>
  <c r="L1273" i="2"/>
  <c r="L1269" i="2"/>
  <c r="L1265" i="2"/>
  <c r="L1261" i="2"/>
  <c r="L1257" i="2"/>
  <c r="L1253" i="2"/>
  <c r="L1245" i="2"/>
  <c r="L1241" i="2"/>
  <c r="L1213" i="2"/>
  <c r="L1169" i="2"/>
  <c r="L1125" i="2"/>
  <c r="L1117" i="2"/>
  <c r="L1113" i="2"/>
  <c r="L1109" i="2"/>
  <c r="L1105" i="2"/>
  <c r="L1101" i="2"/>
  <c r="L1097" i="2"/>
  <c r="L1209" i="2"/>
  <c r="L1205" i="2"/>
  <c r="L1201" i="2"/>
  <c r="L1197" i="2"/>
  <c r="L1193" i="2"/>
  <c r="L1189" i="2"/>
  <c r="L1185" i="2"/>
  <c r="L1181" i="2"/>
  <c r="L1177" i="2"/>
  <c r="L1173" i="2"/>
  <c r="L1165" i="2"/>
  <c r="L1161" i="2"/>
  <c r="L1157" i="2"/>
  <c r="L1153" i="2"/>
  <c r="L1149" i="2"/>
  <c r="L1145" i="2"/>
  <c r="L1141" i="2"/>
  <c r="L1137" i="2"/>
  <c r="L1133" i="2"/>
  <c r="L1129" i="2"/>
  <c r="L1121" i="2"/>
  <c r="L1093" i="2"/>
  <c r="L1049" i="2"/>
  <c r="L1005" i="2"/>
  <c r="L993" i="2"/>
  <c r="L989" i="2"/>
  <c r="L985" i="2"/>
  <c r="L981" i="2"/>
  <c r="L977" i="2"/>
  <c r="L973" i="2"/>
  <c r="L1089" i="2"/>
  <c r="L1085" i="2"/>
  <c r="L1081" i="2"/>
  <c r="L1077" i="2"/>
  <c r="L1073" i="2"/>
  <c r="L1069" i="2"/>
  <c r="L1065" i="2"/>
  <c r="L1061" i="2"/>
  <c r="L1057" i="2"/>
  <c r="L1053" i="2"/>
  <c r="L1045" i="2"/>
  <c r="L1041" i="2"/>
  <c r="L1037" i="2"/>
  <c r="L1033" i="2"/>
  <c r="L1029" i="2"/>
  <c r="L1025" i="2"/>
  <c r="L1021" i="2"/>
  <c r="L1017" i="2"/>
  <c r="L1013" i="2"/>
  <c r="L1009" i="2"/>
  <c r="L1001" i="2"/>
  <c r="L997" i="2"/>
  <c r="M1458" i="2"/>
  <c r="M1414" i="2"/>
  <c r="M1370" i="2"/>
  <c r="M1358" i="2"/>
  <c r="M1354" i="2"/>
  <c r="M1350" i="2"/>
  <c r="M1346" i="2"/>
  <c r="M1342" i="2"/>
  <c r="M1338" i="2"/>
  <c r="M1454" i="2"/>
  <c r="M1450" i="2"/>
  <c r="M1446" i="2"/>
  <c r="M1442" i="2"/>
  <c r="M1438" i="2"/>
  <c r="M1434" i="2"/>
  <c r="M1430" i="2"/>
  <c r="M1426" i="2"/>
  <c r="M1422" i="2"/>
  <c r="M1418" i="2"/>
  <c r="M1410" i="2"/>
  <c r="M1406" i="2"/>
  <c r="M1402" i="2"/>
  <c r="M1398" i="2"/>
  <c r="M1394" i="2"/>
  <c r="M1390" i="2"/>
  <c r="M1386" i="2"/>
  <c r="M1382" i="2"/>
  <c r="M1378" i="2"/>
  <c r="M1374" i="2"/>
  <c r="M1366" i="2"/>
  <c r="M1362" i="2"/>
  <c r="M966" i="2"/>
  <c r="M922" i="2"/>
  <c r="M882" i="2"/>
  <c r="M878" i="2"/>
  <c r="M874" i="2"/>
  <c r="M870" i="2"/>
  <c r="M866" i="2"/>
  <c r="M862" i="2"/>
  <c r="M858" i="2"/>
  <c r="M962" i="2"/>
  <c r="M958" i="2"/>
  <c r="M954" i="2"/>
  <c r="M950" i="2"/>
  <c r="M946" i="2"/>
  <c r="M942" i="2"/>
  <c r="M938" i="2"/>
  <c r="M934" i="2"/>
  <c r="M930" i="2"/>
  <c r="M926" i="2"/>
  <c r="M918" i="2"/>
  <c r="M914" i="2"/>
  <c r="M910" i="2"/>
  <c r="M906" i="2"/>
  <c r="M902" i="2"/>
  <c r="M898" i="2"/>
  <c r="M894" i="2"/>
  <c r="M890" i="2"/>
  <c r="M886" i="2"/>
  <c r="M854" i="2"/>
  <c r="M810" i="2"/>
  <c r="M766" i="2"/>
  <c r="M754" i="2"/>
  <c r="M750" i="2"/>
  <c r="M746" i="2"/>
  <c r="M742" i="2"/>
  <c r="M738" i="2"/>
  <c r="M734" i="2"/>
  <c r="M850" i="2"/>
  <c r="M846" i="2"/>
  <c r="M842" i="2"/>
  <c r="M838" i="2"/>
  <c r="M834" i="2"/>
  <c r="M830" i="2"/>
  <c r="M826" i="2"/>
  <c r="M822" i="2"/>
  <c r="M818" i="2"/>
  <c r="M814" i="2"/>
  <c r="M806" i="2"/>
  <c r="M802" i="2"/>
  <c r="M798" i="2"/>
  <c r="M794" i="2"/>
  <c r="M790" i="2"/>
  <c r="M786" i="2"/>
  <c r="M782" i="2"/>
  <c r="M778" i="2"/>
  <c r="M774" i="2"/>
  <c r="M770" i="2"/>
  <c r="M762" i="2"/>
  <c r="M758" i="2"/>
  <c r="M730" i="2"/>
  <c r="M686" i="2"/>
  <c r="M642" i="2"/>
  <c r="M634" i="2"/>
  <c r="M630" i="2"/>
  <c r="M626" i="2"/>
  <c r="M622" i="2"/>
  <c r="M618" i="2"/>
  <c r="M614" i="2"/>
  <c r="M726" i="2"/>
  <c r="M722" i="2"/>
  <c r="M718" i="2"/>
  <c r="M714" i="2"/>
  <c r="M710" i="2"/>
  <c r="M706" i="2"/>
  <c r="M702" i="2"/>
  <c r="M698" i="2"/>
  <c r="M694" i="2"/>
  <c r="M690" i="2"/>
  <c r="M682" i="2"/>
  <c r="M678" i="2"/>
  <c r="M674" i="2"/>
  <c r="M670" i="2"/>
  <c r="M666" i="2"/>
  <c r="M662" i="2"/>
  <c r="M658" i="2"/>
  <c r="M654" i="2"/>
  <c r="M650" i="2"/>
  <c r="M646" i="2"/>
  <c r="M638" i="2"/>
  <c r="M610" i="2"/>
  <c r="M566" i="2"/>
  <c r="M522" i="2"/>
  <c r="M510" i="2"/>
  <c r="M506" i="2"/>
  <c r="M502" i="2"/>
  <c r="M498" i="2"/>
  <c r="M494" i="2"/>
  <c r="M490" i="2"/>
  <c r="M606" i="2"/>
  <c r="M602" i="2"/>
  <c r="M598" i="2"/>
  <c r="M594" i="2"/>
  <c r="M590" i="2"/>
  <c r="M586" i="2"/>
  <c r="M582" i="2"/>
  <c r="M578" i="2"/>
  <c r="M574" i="2"/>
  <c r="M570" i="2"/>
  <c r="M562" i="2"/>
  <c r="M558" i="2"/>
  <c r="M554" i="2"/>
  <c r="M550" i="2"/>
  <c r="M546" i="2"/>
  <c r="M542" i="2"/>
  <c r="M538" i="2"/>
  <c r="M534" i="2"/>
  <c r="M530" i="2"/>
  <c r="M526" i="2"/>
  <c r="M518" i="2"/>
  <c r="M514" i="2"/>
  <c r="M486" i="2"/>
  <c r="M442" i="2"/>
  <c r="M398" i="2"/>
  <c r="M390" i="2"/>
  <c r="M386" i="2"/>
  <c r="M382" i="2"/>
  <c r="M378" i="2"/>
  <c r="M374" i="2"/>
  <c r="M370" i="2"/>
  <c r="M482" i="2"/>
  <c r="M478" i="2"/>
  <c r="M474" i="2"/>
  <c r="M470" i="2"/>
  <c r="M466" i="2"/>
  <c r="M462" i="2"/>
  <c r="M458" i="2"/>
  <c r="M454" i="2"/>
  <c r="M450" i="2"/>
  <c r="M446" i="2"/>
  <c r="M438" i="2"/>
  <c r="M434" i="2"/>
  <c r="M430" i="2"/>
  <c r="M426" i="2"/>
  <c r="M422" i="2"/>
  <c r="M418" i="2"/>
  <c r="M414" i="2"/>
  <c r="M410" i="2"/>
  <c r="M406" i="2"/>
  <c r="M402" i="2"/>
  <c r="M394" i="2"/>
  <c r="M366" i="2"/>
  <c r="M322" i="2"/>
  <c r="M278" i="2"/>
  <c r="M266" i="2"/>
  <c r="M262" i="2"/>
  <c r="M258" i="2"/>
  <c r="M254" i="2"/>
  <c r="M250" i="2"/>
  <c r="M246" i="2"/>
  <c r="M362" i="2"/>
  <c r="M358" i="2"/>
  <c r="M354" i="2"/>
  <c r="M350" i="2"/>
  <c r="M346" i="2"/>
  <c r="M342" i="2"/>
  <c r="M338" i="2"/>
  <c r="M334" i="2"/>
  <c r="M330" i="2"/>
  <c r="M326" i="2"/>
  <c r="M318" i="2"/>
  <c r="M314" i="2"/>
  <c r="M310" i="2"/>
  <c r="M306" i="2"/>
  <c r="M302" i="2"/>
  <c r="M298" i="2"/>
  <c r="M294" i="2"/>
  <c r="M290" i="2"/>
  <c r="M286" i="2"/>
  <c r="M282" i="2"/>
  <c r="M274" i="2"/>
  <c r="M270" i="2"/>
  <c r="M242" i="2"/>
  <c r="M198" i="2"/>
  <c r="M154" i="2"/>
  <c r="M142" i="2"/>
  <c r="M138" i="2"/>
  <c r="M134" i="2"/>
  <c r="M130" i="2"/>
  <c r="M126" i="2"/>
  <c r="M122" i="2"/>
  <c r="M238" i="2"/>
  <c r="M234" i="2"/>
  <c r="M230" i="2"/>
  <c r="M226" i="2"/>
  <c r="M222" i="2"/>
  <c r="M218" i="2"/>
  <c r="M214" i="2"/>
  <c r="M210" i="2"/>
  <c r="M206" i="2"/>
  <c r="M202" i="2"/>
  <c r="M194" i="2"/>
  <c r="M190" i="2"/>
  <c r="M186" i="2"/>
  <c r="M182" i="2"/>
  <c r="M178" i="2"/>
  <c r="M174" i="2"/>
  <c r="M170" i="2"/>
  <c r="M166" i="2"/>
  <c r="M162" i="2"/>
  <c r="M158" i="2"/>
  <c r="M150" i="2"/>
  <c r="M146" i="2"/>
  <c r="M118" i="2"/>
  <c r="M74" i="2"/>
  <c r="M30" i="2"/>
  <c r="M22" i="2"/>
  <c r="M18" i="2"/>
  <c r="M14" i="2"/>
  <c r="M10" i="2"/>
  <c r="M6" i="2"/>
  <c r="M2" i="2"/>
  <c r="M114" i="2"/>
  <c r="M110" i="2"/>
  <c r="M106" i="2"/>
  <c r="M102" i="2"/>
  <c r="M98" i="2"/>
  <c r="M94" i="2"/>
  <c r="M90" i="2"/>
  <c r="M86" i="2"/>
  <c r="M82" i="2"/>
  <c r="M78" i="2"/>
  <c r="M70" i="2"/>
  <c r="M66" i="2"/>
  <c r="M62" i="2"/>
  <c r="M58" i="2"/>
  <c r="M54" i="2"/>
  <c r="M50" i="2"/>
  <c r="M46" i="2"/>
  <c r="M42" i="2"/>
  <c r="M38" i="2"/>
  <c r="M34" i="2"/>
  <c r="M26" i="2"/>
  <c r="M1334" i="2"/>
  <c r="M1290" i="2"/>
  <c r="M1246" i="2"/>
  <c r="M1234" i="2"/>
  <c r="M1230" i="2"/>
  <c r="M1226" i="2"/>
  <c r="M1222" i="2"/>
  <c r="M1218" i="2"/>
  <c r="M1214" i="2"/>
  <c r="M1330" i="2"/>
  <c r="M1326" i="2"/>
  <c r="M1322" i="2"/>
  <c r="M1318" i="2"/>
  <c r="M1314" i="2"/>
  <c r="M1310" i="2"/>
  <c r="M1306" i="2"/>
  <c r="M1302" i="2"/>
  <c r="M1298" i="2"/>
  <c r="M1294" i="2"/>
  <c r="M1286" i="2"/>
  <c r="M1282" i="2"/>
  <c r="M1278" i="2"/>
  <c r="M1274" i="2"/>
  <c r="M1270" i="2"/>
  <c r="M1266" i="2"/>
  <c r="M1262" i="2"/>
  <c r="M1258" i="2"/>
  <c r="M1254" i="2"/>
  <c r="M1250" i="2"/>
  <c r="M1242" i="2"/>
  <c r="M1238" i="2"/>
  <c r="M1210" i="2"/>
  <c r="M1166" i="2"/>
  <c r="M1122" i="2"/>
  <c r="M1114" i="2"/>
  <c r="M1110" i="2"/>
  <c r="M1106" i="2"/>
  <c r="M1102" i="2"/>
  <c r="M1098" i="2"/>
  <c r="M1094" i="2"/>
  <c r="M1206" i="2"/>
  <c r="M1202" i="2"/>
  <c r="M1198" i="2"/>
  <c r="M1194" i="2"/>
  <c r="M1190" i="2"/>
  <c r="M1186" i="2"/>
  <c r="M1182" i="2"/>
  <c r="M1178" i="2"/>
  <c r="M1174" i="2"/>
  <c r="M1170" i="2"/>
  <c r="M1162" i="2"/>
  <c r="M1158" i="2"/>
  <c r="M1154" i="2"/>
  <c r="M1150" i="2"/>
  <c r="M1146" i="2"/>
  <c r="M1142" i="2"/>
  <c r="M1138" i="2"/>
  <c r="M1134" i="2"/>
  <c r="M1130" i="2"/>
  <c r="M1126" i="2"/>
  <c r="M1118" i="2"/>
  <c r="M1090" i="2"/>
  <c r="M1046" i="2"/>
  <c r="M1002" i="2"/>
  <c r="M990" i="2"/>
  <c r="M986" i="2"/>
  <c r="M982" i="2"/>
  <c r="M978" i="2"/>
  <c r="M974" i="2"/>
  <c r="M970" i="2"/>
  <c r="M1086" i="2"/>
  <c r="M1082" i="2"/>
  <c r="M1078" i="2"/>
  <c r="M1074" i="2"/>
  <c r="M1070" i="2"/>
  <c r="M1066" i="2"/>
  <c r="M1062" i="2"/>
  <c r="M1058" i="2"/>
  <c r="M1054" i="2"/>
  <c r="M1050" i="2"/>
  <c r="M1042" i="2"/>
  <c r="M1038" i="2"/>
  <c r="M1034" i="2"/>
  <c r="M1030" i="2"/>
  <c r="M1026" i="2"/>
  <c r="M1022" i="2"/>
  <c r="M1018" i="2"/>
  <c r="M1014" i="2"/>
  <c r="M1010" i="2"/>
  <c r="M1006" i="2"/>
  <c r="M998" i="2"/>
  <c r="M994" i="2"/>
  <c r="M1459" i="2"/>
  <c r="M1415" i="2"/>
  <c r="M1371" i="2"/>
  <c r="M1359" i="2"/>
  <c r="M1355" i="2"/>
  <c r="M1351" i="2"/>
  <c r="M1347" i="2"/>
  <c r="M1343" i="2"/>
  <c r="M1339" i="2"/>
  <c r="M1455" i="2"/>
  <c r="M1451" i="2"/>
  <c r="M1447" i="2"/>
  <c r="M1443" i="2"/>
  <c r="M1439" i="2"/>
  <c r="M1435" i="2"/>
  <c r="M1431" i="2"/>
  <c r="M1427" i="2"/>
  <c r="M1423" i="2"/>
  <c r="M1419" i="2"/>
  <c r="M1411" i="2"/>
  <c r="M1407" i="2"/>
  <c r="M1403" i="2"/>
  <c r="M1399" i="2"/>
  <c r="M1395" i="2"/>
  <c r="M1391" i="2"/>
  <c r="M1387" i="2"/>
  <c r="M1383" i="2"/>
  <c r="M1379" i="2"/>
  <c r="M1375" i="2"/>
  <c r="M1367" i="2"/>
  <c r="M1363" i="2"/>
  <c r="M967" i="2"/>
  <c r="M923" i="2"/>
  <c r="M883" i="2"/>
  <c r="M879" i="2"/>
  <c r="M875" i="2"/>
  <c r="M871" i="2"/>
  <c r="M867" i="2"/>
  <c r="M863" i="2"/>
  <c r="M859" i="2"/>
  <c r="M963" i="2"/>
  <c r="M959" i="2"/>
  <c r="M955" i="2"/>
  <c r="M951" i="2"/>
  <c r="M947" i="2"/>
  <c r="M943" i="2"/>
  <c r="M939" i="2"/>
  <c r="M935" i="2"/>
  <c r="M931" i="2"/>
  <c r="M927" i="2"/>
  <c r="M919" i="2"/>
  <c r="M915" i="2"/>
  <c r="M911" i="2"/>
  <c r="M907" i="2"/>
  <c r="M903" i="2"/>
  <c r="M899" i="2"/>
  <c r="M895" i="2"/>
  <c r="M891" i="2"/>
  <c r="M887" i="2"/>
  <c r="M855" i="2"/>
  <c r="M811" i="2"/>
  <c r="M767" i="2"/>
  <c r="M755" i="2"/>
  <c r="M751" i="2"/>
  <c r="M747" i="2"/>
  <c r="M743" i="2"/>
  <c r="M739" i="2"/>
  <c r="M735" i="2"/>
  <c r="M851" i="2"/>
  <c r="M847" i="2"/>
  <c r="M843" i="2"/>
  <c r="M839" i="2"/>
  <c r="M835" i="2"/>
  <c r="M831" i="2"/>
  <c r="M827" i="2"/>
  <c r="M823" i="2"/>
  <c r="M819" i="2"/>
  <c r="M815" i="2"/>
  <c r="M807" i="2"/>
  <c r="M803" i="2"/>
  <c r="M799" i="2"/>
  <c r="M795" i="2"/>
  <c r="M791" i="2"/>
  <c r="M787" i="2"/>
  <c r="M783" i="2"/>
  <c r="M779" i="2"/>
  <c r="M775" i="2"/>
  <c r="M771" i="2"/>
  <c r="M763" i="2"/>
  <c r="M759" i="2"/>
  <c r="M731" i="2"/>
  <c r="M687" i="2"/>
  <c r="M643" i="2"/>
  <c r="M635" i="2"/>
  <c r="M631" i="2"/>
  <c r="M627" i="2"/>
  <c r="M623" i="2"/>
  <c r="M619" i="2"/>
  <c r="M615" i="2"/>
  <c r="M727" i="2"/>
  <c r="M723" i="2"/>
  <c r="M719" i="2"/>
  <c r="M715" i="2"/>
  <c r="M711" i="2"/>
  <c r="M707" i="2"/>
  <c r="M703" i="2"/>
  <c r="M699" i="2"/>
  <c r="M695" i="2"/>
  <c r="M691" i="2"/>
  <c r="M683" i="2"/>
  <c r="M679" i="2"/>
  <c r="M675" i="2"/>
  <c r="M671" i="2"/>
  <c r="M667" i="2"/>
  <c r="M663" i="2"/>
  <c r="M659" i="2"/>
  <c r="M655" i="2"/>
  <c r="M651" i="2"/>
  <c r="M647" i="2"/>
  <c r="M639" i="2"/>
  <c r="M611" i="2"/>
  <c r="M567" i="2"/>
  <c r="M523" i="2"/>
  <c r="M511" i="2"/>
  <c r="M507" i="2"/>
  <c r="M503" i="2"/>
  <c r="M499" i="2"/>
  <c r="M495" i="2"/>
  <c r="M491" i="2"/>
  <c r="M607" i="2"/>
  <c r="M603" i="2"/>
  <c r="M599" i="2"/>
  <c r="M595" i="2"/>
  <c r="M591" i="2"/>
  <c r="M587" i="2"/>
  <c r="M583" i="2"/>
  <c r="M579" i="2"/>
  <c r="M575" i="2"/>
  <c r="M571" i="2"/>
  <c r="M563" i="2"/>
  <c r="M559" i="2"/>
  <c r="M555" i="2"/>
  <c r="M551" i="2"/>
  <c r="M547" i="2"/>
  <c r="M543" i="2"/>
  <c r="M539" i="2"/>
  <c r="M535" i="2"/>
  <c r="M531" i="2"/>
  <c r="M527" i="2"/>
  <c r="M519" i="2"/>
  <c r="M515" i="2"/>
  <c r="M487" i="2"/>
  <c r="M443" i="2"/>
  <c r="M399" i="2"/>
  <c r="M391" i="2"/>
  <c r="M387" i="2"/>
  <c r="M383" i="2"/>
  <c r="M379" i="2"/>
  <c r="M375" i="2"/>
  <c r="M371" i="2"/>
  <c r="M483" i="2"/>
  <c r="M479" i="2"/>
  <c r="M475" i="2"/>
  <c r="M471" i="2"/>
  <c r="M467" i="2"/>
  <c r="M463" i="2"/>
  <c r="M459" i="2"/>
  <c r="M455" i="2"/>
  <c r="M451" i="2"/>
  <c r="M447" i="2"/>
  <c r="M439" i="2"/>
  <c r="M435" i="2"/>
  <c r="M431" i="2"/>
  <c r="M427" i="2"/>
  <c r="M423" i="2"/>
  <c r="M419" i="2"/>
  <c r="M415" i="2"/>
  <c r="M411" i="2"/>
  <c r="M407" i="2"/>
  <c r="M403" i="2"/>
  <c r="M395" i="2"/>
  <c r="M367" i="2"/>
  <c r="M323" i="2"/>
  <c r="M279" i="2"/>
  <c r="M267" i="2"/>
  <c r="M263" i="2"/>
  <c r="M259" i="2"/>
  <c r="M255" i="2"/>
  <c r="M251" i="2"/>
  <c r="M247" i="2"/>
  <c r="M363" i="2"/>
  <c r="M359" i="2"/>
  <c r="M355" i="2"/>
  <c r="M351" i="2"/>
  <c r="M347" i="2"/>
  <c r="M343" i="2"/>
  <c r="M339" i="2"/>
  <c r="M335" i="2"/>
  <c r="M331" i="2"/>
  <c r="M327" i="2"/>
  <c r="M319" i="2"/>
  <c r="M315" i="2"/>
  <c r="M311" i="2"/>
  <c r="M307" i="2"/>
  <c r="M303" i="2"/>
  <c r="M299" i="2"/>
  <c r="M295" i="2"/>
  <c r="M291" i="2"/>
  <c r="M287" i="2"/>
  <c r="M283" i="2"/>
  <c r="M275" i="2"/>
  <c r="M271" i="2"/>
  <c r="M243" i="2"/>
  <c r="M199" i="2"/>
  <c r="M155" i="2"/>
  <c r="M143" i="2"/>
  <c r="M139" i="2"/>
  <c r="M135" i="2"/>
  <c r="M131" i="2"/>
  <c r="M127" i="2"/>
  <c r="M123" i="2"/>
  <c r="M239" i="2"/>
  <c r="M235" i="2"/>
  <c r="M231" i="2"/>
  <c r="M227" i="2"/>
  <c r="M223" i="2"/>
  <c r="M219" i="2"/>
  <c r="M215" i="2"/>
  <c r="M211" i="2"/>
  <c r="M207" i="2"/>
  <c r="M203" i="2"/>
  <c r="M195" i="2"/>
  <c r="M191" i="2"/>
  <c r="M187" i="2"/>
  <c r="M183" i="2"/>
  <c r="M179" i="2"/>
  <c r="M175" i="2"/>
  <c r="M171" i="2"/>
  <c r="M167" i="2"/>
  <c r="M163" i="2"/>
  <c r="M159" i="2"/>
  <c r="M151" i="2"/>
  <c r="M147" i="2"/>
  <c r="M119" i="2"/>
  <c r="M75" i="2"/>
  <c r="M31" i="2"/>
  <c r="M23" i="2"/>
  <c r="M19" i="2"/>
  <c r="M15" i="2"/>
  <c r="M11" i="2"/>
  <c r="M7" i="2"/>
  <c r="M3" i="2"/>
  <c r="M115" i="2"/>
  <c r="M111" i="2"/>
  <c r="M107" i="2"/>
  <c r="M103" i="2"/>
  <c r="M99" i="2"/>
  <c r="M95" i="2"/>
  <c r="M91" i="2"/>
  <c r="M87" i="2"/>
  <c r="M83" i="2"/>
  <c r="M79" i="2"/>
  <c r="M71" i="2"/>
  <c r="M67" i="2"/>
  <c r="M63" i="2"/>
  <c r="M59" i="2"/>
  <c r="M55" i="2"/>
  <c r="M51" i="2"/>
  <c r="M47" i="2"/>
  <c r="M43" i="2"/>
  <c r="M39" i="2"/>
  <c r="M35" i="2"/>
  <c r="M27" i="2"/>
  <c r="M1335" i="2"/>
  <c r="M1291" i="2"/>
  <c r="M1247" i="2"/>
  <c r="M1235" i="2"/>
  <c r="M1231" i="2"/>
  <c r="M1227" i="2"/>
  <c r="M1223" i="2"/>
  <c r="M1219" i="2"/>
  <c r="M1215" i="2"/>
  <c r="M1331" i="2"/>
  <c r="M1327" i="2"/>
  <c r="M1323" i="2"/>
  <c r="M1319" i="2"/>
  <c r="M1315" i="2"/>
  <c r="M1311" i="2"/>
  <c r="M1307" i="2"/>
  <c r="M1303" i="2"/>
  <c r="M1299" i="2"/>
  <c r="M1295" i="2"/>
  <c r="M1287" i="2"/>
  <c r="M1283" i="2"/>
  <c r="M1279" i="2"/>
  <c r="M1275" i="2"/>
  <c r="M1271" i="2"/>
  <c r="M1267" i="2"/>
  <c r="M1263" i="2"/>
  <c r="M1259" i="2"/>
  <c r="M1255" i="2"/>
  <c r="M1251" i="2"/>
  <c r="M1243" i="2"/>
  <c r="M1239" i="2"/>
  <c r="M1211" i="2"/>
  <c r="M1167" i="2"/>
  <c r="M1123" i="2"/>
  <c r="M1115" i="2"/>
  <c r="M1111" i="2"/>
  <c r="M1107" i="2"/>
  <c r="M1103" i="2"/>
  <c r="M1099" i="2"/>
  <c r="M1095" i="2"/>
  <c r="M1207" i="2"/>
  <c r="M1203" i="2"/>
  <c r="M1199" i="2"/>
  <c r="M1195" i="2"/>
  <c r="M1191" i="2"/>
  <c r="M1187" i="2"/>
  <c r="M1183" i="2"/>
  <c r="M1179" i="2"/>
  <c r="M1175" i="2"/>
  <c r="M1171" i="2"/>
  <c r="M1163" i="2"/>
  <c r="M1159" i="2"/>
  <c r="M1155" i="2"/>
  <c r="M1151" i="2"/>
  <c r="M1147" i="2"/>
  <c r="M1143" i="2"/>
  <c r="M1139" i="2"/>
  <c r="M1135" i="2"/>
  <c r="M1131" i="2"/>
  <c r="M1127" i="2"/>
  <c r="M1119" i="2"/>
  <c r="M1091" i="2"/>
  <c r="M1047" i="2"/>
  <c r="M1003" i="2"/>
  <c r="M991" i="2"/>
  <c r="M987" i="2"/>
  <c r="M983" i="2"/>
  <c r="M979" i="2"/>
  <c r="M975" i="2"/>
  <c r="M971" i="2"/>
  <c r="M1087" i="2"/>
  <c r="M1083" i="2"/>
  <c r="M1079" i="2"/>
  <c r="M1075" i="2"/>
  <c r="M1071" i="2"/>
  <c r="M1067" i="2"/>
  <c r="M1063" i="2"/>
  <c r="M1059" i="2"/>
  <c r="M1055" i="2"/>
  <c r="M1051" i="2"/>
  <c r="M1043" i="2"/>
  <c r="M1039" i="2"/>
  <c r="M1035" i="2"/>
  <c r="M1031" i="2"/>
  <c r="M1027" i="2"/>
  <c r="M1023" i="2"/>
  <c r="M1019" i="2"/>
  <c r="M1015" i="2"/>
  <c r="M1011" i="2"/>
  <c r="M1007" i="2"/>
  <c r="M999" i="2"/>
  <c r="M995" i="2"/>
  <c r="M1460" i="2"/>
  <c r="M1416" i="2"/>
  <c r="M1372" i="2"/>
  <c r="M1360" i="2"/>
  <c r="M1356" i="2"/>
  <c r="M1352" i="2"/>
  <c r="M1348" i="2"/>
  <c r="M1344" i="2"/>
  <c r="M1340" i="2"/>
  <c r="M1456" i="2"/>
  <c r="M1452" i="2"/>
  <c r="M1448" i="2"/>
  <c r="M1444" i="2"/>
  <c r="M1440" i="2"/>
  <c r="M1436" i="2"/>
  <c r="M1432" i="2"/>
  <c r="M1428" i="2"/>
  <c r="M1424" i="2"/>
  <c r="M1420" i="2"/>
  <c r="M1412" i="2"/>
  <c r="M1408" i="2"/>
  <c r="M1404" i="2"/>
  <c r="M1400" i="2"/>
  <c r="M1396" i="2"/>
  <c r="M1392" i="2"/>
  <c r="M1388" i="2"/>
  <c r="M1384" i="2"/>
  <c r="M1380" i="2"/>
  <c r="M1376" i="2"/>
  <c r="M1368" i="2"/>
  <c r="M1364" i="2"/>
  <c r="M968" i="2"/>
  <c r="M924" i="2"/>
  <c r="M884" i="2"/>
  <c r="M880" i="2"/>
  <c r="M876" i="2"/>
  <c r="M872" i="2"/>
  <c r="M868" i="2"/>
  <c r="M864" i="2"/>
  <c r="M860" i="2"/>
  <c r="M964" i="2"/>
  <c r="M960" i="2"/>
  <c r="M956" i="2"/>
  <c r="M952" i="2"/>
  <c r="M948" i="2"/>
  <c r="M944" i="2"/>
  <c r="M940" i="2"/>
  <c r="M936" i="2"/>
  <c r="M932" i="2"/>
  <c r="M928" i="2"/>
  <c r="M920" i="2"/>
  <c r="M916" i="2"/>
  <c r="M912" i="2"/>
  <c r="M908" i="2"/>
  <c r="M904" i="2"/>
  <c r="M900" i="2"/>
  <c r="M896" i="2"/>
  <c r="M892" i="2"/>
  <c r="M888" i="2"/>
  <c r="M856" i="2"/>
  <c r="M812" i="2"/>
  <c r="M768" i="2"/>
  <c r="M756" i="2"/>
  <c r="M752" i="2"/>
  <c r="M748" i="2"/>
  <c r="M744" i="2"/>
  <c r="M740" i="2"/>
  <c r="M736" i="2"/>
  <c r="M852" i="2"/>
  <c r="M848" i="2"/>
  <c r="M844" i="2"/>
  <c r="M840" i="2"/>
  <c r="M836" i="2"/>
  <c r="M832" i="2"/>
  <c r="M828" i="2"/>
  <c r="M824" i="2"/>
  <c r="M820" i="2"/>
  <c r="M816" i="2"/>
  <c r="M808" i="2"/>
  <c r="M804" i="2"/>
  <c r="M800" i="2"/>
  <c r="M796" i="2"/>
  <c r="M792" i="2"/>
  <c r="M788" i="2"/>
  <c r="M784" i="2"/>
  <c r="M780" i="2"/>
  <c r="M776" i="2"/>
  <c r="M772" i="2"/>
  <c r="M764" i="2"/>
  <c r="M760" i="2"/>
  <c r="M732" i="2"/>
  <c r="M688" i="2"/>
  <c r="M644" i="2"/>
  <c r="M636" i="2"/>
  <c r="M632" i="2"/>
  <c r="M628" i="2"/>
  <c r="M624" i="2"/>
  <c r="M620" i="2"/>
  <c r="M616" i="2"/>
  <c r="M728" i="2"/>
  <c r="M724" i="2"/>
  <c r="M720" i="2"/>
  <c r="M716" i="2"/>
  <c r="M712" i="2"/>
  <c r="M708" i="2"/>
  <c r="M704" i="2"/>
  <c r="M700" i="2"/>
  <c r="M696" i="2"/>
  <c r="M692" i="2"/>
  <c r="M684" i="2"/>
  <c r="M680" i="2"/>
  <c r="M676" i="2"/>
  <c r="M672" i="2"/>
  <c r="M668" i="2"/>
  <c r="M664" i="2"/>
  <c r="M660" i="2"/>
  <c r="M656" i="2"/>
  <c r="M652" i="2"/>
  <c r="M648" i="2"/>
  <c r="M640" i="2"/>
  <c r="M612" i="2"/>
  <c r="M568" i="2"/>
  <c r="M524" i="2"/>
  <c r="M512" i="2"/>
  <c r="M508" i="2"/>
  <c r="M504" i="2"/>
  <c r="M500" i="2"/>
  <c r="M496" i="2"/>
  <c r="M492" i="2"/>
  <c r="M608" i="2"/>
  <c r="M604" i="2"/>
  <c r="M600" i="2"/>
  <c r="M596" i="2"/>
  <c r="M592" i="2"/>
  <c r="M588" i="2"/>
  <c r="M584" i="2"/>
  <c r="M580" i="2"/>
  <c r="M576" i="2"/>
  <c r="M572" i="2"/>
  <c r="M564" i="2"/>
  <c r="M560" i="2"/>
  <c r="M556" i="2"/>
  <c r="M552" i="2"/>
  <c r="M548" i="2"/>
  <c r="M544" i="2"/>
  <c r="M540" i="2"/>
  <c r="M536" i="2"/>
  <c r="M532" i="2"/>
  <c r="M528" i="2"/>
  <c r="M520" i="2"/>
  <c r="M516" i="2"/>
  <c r="M488" i="2"/>
  <c r="M444" i="2"/>
  <c r="M400" i="2"/>
  <c r="M392" i="2"/>
  <c r="M388" i="2"/>
  <c r="M384" i="2"/>
  <c r="M380" i="2"/>
  <c r="M376" i="2"/>
  <c r="M372" i="2"/>
  <c r="M484" i="2"/>
  <c r="M480" i="2"/>
  <c r="M476" i="2"/>
  <c r="M472" i="2"/>
  <c r="M468" i="2"/>
  <c r="M464" i="2"/>
  <c r="M460" i="2"/>
  <c r="M456" i="2"/>
  <c r="M452" i="2"/>
  <c r="M448" i="2"/>
  <c r="M440" i="2"/>
  <c r="M436" i="2"/>
  <c r="M432" i="2"/>
  <c r="M428" i="2"/>
  <c r="M424" i="2"/>
  <c r="M420" i="2"/>
  <c r="M416" i="2"/>
  <c r="M412" i="2"/>
  <c r="M408" i="2"/>
  <c r="M404" i="2"/>
  <c r="M396" i="2"/>
  <c r="M368" i="2"/>
  <c r="M324" i="2"/>
  <c r="M280" i="2"/>
  <c r="M268" i="2"/>
  <c r="M264" i="2"/>
  <c r="M260" i="2"/>
  <c r="M256" i="2"/>
  <c r="M252" i="2"/>
  <c r="M248" i="2"/>
  <c r="M364" i="2"/>
  <c r="M360" i="2"/>
  <c r="M356" i="2"/>
  <c r="M352" i="2"/>
  <c r="M348" i="2"/>
  <c r="M344" i="2"/>
  <c r="M340" i="2"/>
  <c r="M336" i="2"/>
  <c r="M332" i="2"/>
  <c r="M328" i="2"/>
  <c r="M320" i="2"/>
  <c r="M316" i="2"/>
  <c r="M312" i="2"/>
  <c r="M308" i="2"/>
  <c r="M304" i="2"/>
  <c r="M300" i="2"/>
  <c r="M296" i="2"/>
  <c r="M292" i="2"/>
  <c r="M288" i="2"/>
  <c r="M284" i="2"/>
  <c r="M276" i="2"/>
  <c r="M272" i="2"/>
  <c r="M244" i="2"/>
  <c r="M200" i="2"/>
  <c r="M156" i="2"/>
  <c r="M144" i="2"/>
  <c r="M140" i="2"/>
  <c r="M136" i="2"/>
  <c r="M132" i="2"/>
  <c r="M128" i="2"/>
  <c r="M124" i="2"/>
  <c r="M240" i="2"/>
  <c r="M236" i="2"/>
  <c r="M232" i="2"/>
  <c r="M228" i="2"/>
  <c r="M224" i="2"/>
  <c r="M220" i="2"/>
  <c r="M216" i="2"/>
  <c r="M212" i="2"/>
  <c r="M208" i="2"/>
  <c r="M204" i="2"/>
  <c r="M196" i="2"/>
  <c r="M192" i="2"/>
  <c r="M188" i="2"/>
  <c r="M184" i="2"/>
  <c r="M180" i="2"/>
  <c r="M176" i="2"/>
  <c r="M172" i="2"/>
  <c r="M168" i="2"/>
  <c r="M164" i="2"/>
  <c r="M160" i="2"/>
  <c r="M152" i="2"/>
  <c r="M148" i="2"/>
  <c r="M120" i="2"/>
  <c r="M76" i="2"/>
  <c r="M32" i="2"/>
  <c r="M24" i="2"/>
  <c r="M20" i="2"/>
  <c r="M16" i="2"/>
  <c r="M12" i="2"/>
  <c r="M8" i="2"/>
  <c r="M4" i="2"/>
  <c r="M116" i="2"/>
  <c r="M112" i="2"/>
  <c r="M108" i="2"/>
  <c r="M104" i="2"/>
  <c r="M100" i="2"/>
  <c r="M96" i="2"/>
  <c r="M92" i="2"/>
  <c r="M88" i="2"/>
  <c r="M84" i="2"/>
  <c r="M80" i="2"/>
  <c r="M72" i="2"/>
  <c r="M68" i="2"/>
  <c r="M64" i="2"/>
  <c r="M60" i="2"/>
  <c r="M56" i="2"/>
  <c r="M52" i="2"/>
  <c r="M48" i="2"/>
  <c r="M44" i="2"/>
  <c r="M40" i="2"/>
  <c r="M36" i="2"/>
  <c r="M28" i="2"/>
  <c r="M1336" i="2"/>
  <c r="M1292" i="2"/>
  <c r="M1248" i="2"/>
  <c r="M1236" i="2"/>
  <c r="M1232" i="2"/>
  <c r="M1228" i="2"/>
  <c r="M1224" i="2"/>
  <c r="M1220" i="2"/>
  <c r="M1216" i="2"/>
  <c r="M1332" i="2"/>
  <c r="M1328" i="2"/>
  <c r="M1324" i="2"/>
  <c r="M1320" i="2"/>
  <c r="M1316" i="2"/>
  <c r="M1312" i="2"/>
  <c r="M1308" i="2"/>
  <c r="M1304" i="2"/>
  <c r="M1300" i="2"/>
  <c r="M1296" i="2"/>
  <c r="M1288" i="2"/>
  <c r="M1284" i="2"/>
  <c r="M1280" i="2"/>
  <c r="M1276" i="2"/>
  <c r="M1272" i="2"/>
  <c r="M1268" i="2"/>
  <c r="M1264" i="2"/>
  <c r="M1260" i="2"/>
  <c r="M1256" i="2"/>
  <c r="M1252" i="2"/>
  <c r="M1244" i="2"/>
  <c r="M1240" i="2"/>
  <c r="M1212" i="2"/>
  <c r="M1168" i="2"/>
  <c r="M1124" i="2"/>
  <c r="M1116" i="2"/>
  <c r="M1112" i="2"/>
  <c r="M1108" i="2"/>
  <c r="M1104" i="2"/>
  <c r="M1100" i="2"/>
  <c r="M1096" i="2"/>
  <c r="M1208" i="2"/>
  <c r="M1204" i="2"/>
  <c r="M1200" i="2"/>
  <c r="M1196" i="2"/>
  <c r="M1192" i="2"/>
  <c r="M1188" i="2"/>
  <c r="M1184" i="2"/>
  <c r="M1180" i="2"/>
  <c r="M1176" i="2"/>
  <c r="M1172" i="2"/>
  <c r="M1164" i="2"/>
  <c r="M1160" i="2"/>
  <c r="M1156" i="2"/>
  <c r="M1152" i="2"/>
  <c r="M1148" i="2"/>
  <c r="M1144" i="2"/>
  <c r="M1140" i="2"/>
  <c r="M1136" i="2"/>
  <c r="M1132" i="2"/>
  <c r="M1128" i="2"/>
  <c r="M1120" i="2"/>
  <c r="M1092" i="2"/>
  <c r="M1048" i="2"/>
  <c r="M1004" i="2"/>
  <c r="M992" i="2"/>
  <c r="M988" i="2"/>
  <c r="M984" i="2"/>
  <c r="M980" i="2"/>
  <c r="M976" i="2"/>
  <c r="M972" i="2"/>
  <c r="M1088" i="2"/>
  <c r="M1084" i="2"/>
  <c r="M1080" i="2"/>
  <c r="M1076" i="2"/>
  <c r="M1072" i="2"/>
  <c r="M1068" i="2"/>
  <c r="M1064" i="2"/>
  <c r="M1060" i="2"/>
  <c r="M1056" i="2"/>
  <c r="M1052" i="2"/>
  <c r="M1044" i="2"/>
  <c r="M1040" i="2"/>
  <c r="M1036" i="2"/>
  <c r="M1032" i="2"/>
  <c r="M1028" i="2"/>
  <c r="M1024" i="2"/>
  <c r="M1020" i="2"/>
  <c r="M1016" i="2"/>
  <c r="M1012" i="2"/>
  <c r="M1008" i="2"/>
  <c r="M1000" i="2"/>
  <c r="M996" i="2"/>
  <c r="M1461" i="2"/>
  <c r="M1417" i="2"/>
  <c r="M1373" i="2"/>
  <c r="M1361" i="2"/>
  <c r="M1357" i="2"/>
  <c r="M1353" i="2"/>
  <c r="M1349" i="2"/>
  <c r="M1345" i="2"/>
  <c r="M1341" i="2"/>
  <c r="M1457" i="2"/>
  <c r="M1453" i="2"/>
  <c r="M1449" i="2"/>
  <c r="M1445" i="2"/>
  <c r="M1441" i="2"/>
  <c r="M1437" i="2"/>
  <c r="M1433" i="2"/>
  <c r="M1429" i="2"/>
  <c r="M1425" i="2"/>
  <c r="M1421" i="2"/>
  <c r="M1413" i="2"/>
  <c r="M1409" i="2"/>
  <c r="M1405" i="2"/>
  <c r="M1401" i="2"/>
  <c r="M1397" i="2"/>
  <c r="M1393" i="2"/>
  <c r="M1389" i="2"/>
  <c r="M1385" i="2"/>
  <c r="M1381" i="2"/>
  <c r="M1377" i="2"/>
  <c r="M1369" i="2"/>
  <c r="M1365" i="2"/>
  <c r="M969" i="2"/>
  <c r="M925" i="2"/>
  <c r="M885" i="2"/>
  <c r="M881" i="2"/>
  <c r="M877" i="2"/>
  <c r="M873" i="2"/>
  <c r="M869" i="2"/>
  <c r="M865" i="2"/>
  <c r="M861" i="2"/>
  <c r="M965" i="2"/>
  <c r="M961" i="2"/>
  <c r="M957" i="2"/>
  <c r="M953" i="2"/>
  <c r="M949" i="2"/>
  <c r="M945" i="2"/>
  <c r="M941" i="2"/>
  <c r="M937" i="2"/>
  <c r="M933" i="2"/>
  <c r="M929" i="2"/>
  <c r="M921" i="2"/>
  <c r="M917" i="2"/>
  <c r="M913" i="2"/>
  <c r="M909" i="2"/>
  <c r="M905" i="2"/>
  <c r="M901" i="2"/>
  <c r="M897" i="2"/>
  <c r="M893" i="2"/>
  <c r="M889" i="2"/>
  <c r="M857" i="2"/>
  <c r="M813" i="2"/>
  <c r="M769" i="2"/>
  <c r="M757" i="2"/>
  <c r="M753" i="2"/>
  <c r="M749" i="2"/>
  <c r="M745" i="2"/>
  <c r="M741" i="2"/>
  <c r="M737" i="2"/>
  <c r="M853" i="2"/>
  <c r="M849" i="2"/>
  <c r="M845" i="2"/>
  <c r="M841" i="2"/>
  <c r="M837" i="2"/>
  <c r="M833" i="2"/>
  <c r="M829" i="2"/>
  <c r="M825" i="2"/>
  <c r="M821" i="2"/>
  <c r="M817" i="2"/>
  <c r="M809" i="2"/>
  <c r="M805" i="2"/>
  <c r="M801" i="2"/>
  <c r="M797" i="2"/>
  <c r="M793" i="2"/>
  <c r="M789" i="2"/>
  <c r="M785" i="2"/>
  <c r="M781" i="2"/>
  <c r="M777" i="2"/>
  <c r="M773" i="2"/>
  <c r="M765" i="2"/>
  <c r="M761" i="2"/>
  <c r="M733" i="2"/>
  <c r="M689" i="2"/>
  <c r="M645" i="2"/>
  <c r="M637" i="2"/>
  <c r="M633" i="2"/>
  <c r="M629" i="2"/>
  <c r="M625" i="2"/>
  <c r="M621" i="2"/>
  <c r="M617" i="2"/>
  <c r="M729" i="2"/>
  <c r="M725" i="2"/>
  <c r="M721" i="2"/>
  <c r="M717" i="2"/>
  <c r="M713" i="2"/>
  <c r="M709" i="2"/>
  <c r="M705" i="2"/>
  <c r="M701" i="2"/>
  <c r="M697" i="2"/>
  <c r="M693" i="2"/>
  <c r="M685" i="2"/>
  <c r="M681" i="2"/>
  <c r="M677" i="2"/>
  <c r="M673" i="2"/>
  <c r="M669" i="2"/>
  <c r="M665" i="2"/>
  <c r="M661" i="2"/>
  <c r="M657" i="2"/>
  <c r="M653" i="2"/>
  <c r="M649" i="2"/>
  <c r="M641" i="2"/>
  <c r="M613" i="2"/>
  <c r="M569" i="2"/>
  <c r="M525" i="2"/>
  <c r="M513" i="2"/>
  <c r="M509" i="2"/>
  <c r="M505" i="2"/>
  <c r="M501" i="2"/>
  <c r="M497" i="2"/>
  <c r="M493" i="2"/>
  <c r="M609" i="2"/>
  <c r="M605" i="2"/>
  <c r="M601" i="2"/>
  <c r="M597" i="2"/>
  <c r="M593" i="2"/>
  <c r="M589" i="2"/>
  <c r="M585" i="2"/>
  <c r="M581" i="2"/>
  <c r="M577" i="2"/>
  <c r="M573" i="2"/>
  <c r="M565" i="2"/>
  <c r="M561" i="2"/>
  <c r="M557" i="2"/>
  <c r="M553" i="2"/>
  <c r="M549" i="2"/>
  <c r="M545" i="2"/>
  <c r="M541" i="2"/>
  <c r="M537" i="2"/>
  <c r="M533" i="2"/>
  <c r="M529" i="2"/>
  <c r="M521" i="2"/>
  <c r="M517" i="2"/>
  <c r="M489" i="2"/>
  <c r="M445" i="2"/>
  <c r="M401" i="2"/>
  <c r="M393" i="2"/>
  <c r="M389" i="2"/>
  <c r="M385" i="2"/>
  <c r="M381" i="2"/>
  <c r="M377" i="2"/>
  <c r="M373" i="2"/>
  <c r="M485" i="2"/>
  <c r="M481" i="2"/>
  <c r="M477" i="2"/>
  <c r="M473" i="2"/>
  <c r="M469" i="2"/>
  <c r="M465" i="2"/>
  <c r="M461" i="2"/>
  <c r="M457" i="2"/>
  <c r="M453" i="2"/>
  <c r="M449" i="2"/>
  <c r="M441" i="2"/>
  <c r="M437" i="2"/>
  <c r="M433" i="2"/>
  <c r="M429" i="2"/>
  <c r="M425" i="2"/>
  <c r="M421" i="2"/>
  <c r="M417" i="2"/>
  <c r="M413" i="2"/>
  <c r="M409" i="2"/>
  <c r="M405" i="2"/>
  <c r="M397" i="2"/>
  <c r="M369" i="2"/>
  <c r="M325" i="2"/>
  <c r="M281" i="2"/>
  <c r="M269" i="2"/>
  <c r="M265" i="2"/>
  <c r="M261" i="2"/>
  <c r="M257" i="2"/>
  <c r="M253" i="2"/>
  <c r="M249" i="2"/>
  <c r="M365" i="2"/>
  <c r="M361" i="2"/>
  <c r="M357" i="2"/>
  <c r="M353" i="2"/>
  <c r="M349" i="2"/>
  <c r="M345" i="2"/>
  <c r="M341" i="2"/>
  <c r="M337" i="2"/>
  <c r="M333" i="2"/>
  <c r="M329" i="2"/>
  <c r="M321" i="2"/>
  <c r="M317" i="2"/>
  <c r="M313" i="2"/>
  <c r="M309" i="2"/>
  <c r="M305" i="2"/>
  <c r="M301" i="2"/>
  <c r="M297" i="2"/>
  <c r="M293" i="2"/>
  <c r="M289" i="2"/>
  <c r="M285" i="2"/>
  <c r="M277" i="2"/>
  <c r="M273" i="2"/>
  <c r="M245" i="2"/>
  <c r="M201" i="2"/>
  <c r="M157" i="2"/>
  <c r="M145" i="2"/>
  <c r="M141" i="2"/>
  <c r="M137" i="2"/>
  <c r="M133" i="2"/>
  <c r="M129" i="2"/>
  <c r="M125" i="2"/>
  <c r="M241" i="2"/>
  <c r="M237" i="2"/>
  <c r="M233" i="2"/>
  <c r="M229" i="2"/>
  <c r="M225" i="2"/>
  <c r="M221" i="2"/>
  <c r="M217" i="2"/>
  <c r="M213" i="2"/>
  <c r="M209" i="2"/>
  <c r="M205" i="2"/>
  <c r="M197" i="2"/>
  <c r="M193" i="2"/>
  <c r="M189" i="2"/>
  <c r="M185" i="2"/>
  <c r="M181" i="2"/>
  <c r="M177" i="2"/>
  <c r="M173" i="2"/>
  <c r="M169" i="2"/>
  <c r="M165" i="2"/>
  <c r="M161" i="2"/>
  <c r="M153" i="2"/>
  <c r="M149" i="2"/>
  <c r="M121" i="2"/>
  <c r="M77" i="2"/>
  <c r="M33" i="2"/>
  <c r="M25" i="2"/>
  <c r="M21" i="2"/>
  <c r="M17" i="2"/>
  <c r="M13" i="2"/>
  <c r="M9" i="2"/>
  <c r="M5" i="2"/>
  <c r="M117" i="2"/>
  <c r="M113" i="2"/>
  <c r="M109" i="2"/>
  <c r="M105" i="2"/>
  <c r="M101" i="2"/>
  <c r="M97" i="2"/>
  <c r="M93" i="2"/>
  <c r="M89" i="2"/>
  <c r="M85" i="2"/>
  <c r="M81" i="2"/>
  <c r="M73" i="2"/>
  <c r="M69" i="2"/>
  <c r="M65" i="2"/>
  <c r="M61" i="2"/>
  <c r="M57" i="2"/>
  <c r="M53" i="2"/>
  <c r="M49" i="2"/>
  <c r="M45" i="2"/>
  <c r="M41" i="2"/>
  <c r="M37" i="2"/>
  <c r="M29" i="2"/>
  <c r="M1337" i="2"/>
  <c r="M1293" i="2"/>
  <c r="M1249" i="2"/>
  <c r="M1237" i="2"/>
  <c r="M1233" i="2"/>
  <c r="M1229" i="2"/>
  <c r="M1225" i="2"/>
  <c r="M1221" i="2"/>
  <c r="M1217" i="2"/>
  <c r="M1333" i="2"/>
  <c r="M1329" i="2"/>
  <c r="M1325" i="2"/>
  <c r="M1321" i="2"/>
  <c r="M1317" i="2"/>
  <c r="M1313" i="2"/>
  <c r="M1309" i="2"/>
  <c r="M1305" i="2"/>
  <c r="M1301" i="2"/>
  <c r="M1297" i="2"/>
  <c r="M1289" i="2"/>
  <c r="M1285" i="2"/>
  <c r="M1281" i="2"/>
  <c r="M1277" i="2"/>
  <c r="M1273" i="2"/>
  <c r="M1269" i="2"/>
  <c r="M1265" i="2"/>
  <c r="M1261" i="2"/>
  <c r="M1257" i="2"/>
  <c r="M1253" i="2"/>
  <c r="M1245" i="2"/>
  <c r="M1241" i="2"/>
  <c r="M1213" i="2"/>
  <c r="M1169" i="2"/>
  <c r="M1125" i="2"/>
  <c r="M1117" i="2"/>
  <c r="M1113" i="2"/>
  <c r="M1109" i="2"/>
  <c r="M1105" i="2"/>
  <c r="M1101" i="2"/>
  <c r="M1097" i="2"/>
  <c r="M1209" i="2"/>
  <c r="M1205" i="2"/>
  <c r="M1201" i="2"/>
  <c r="M1197" i="2"/>
  <c r="M1193" i="2"/>
  <c r="M1189" i="2"/>
  <c r="M1185" i="2"/>
  <c r="M1181" i="2"/>
  <c r="M1177" i="2"/>
  <c r="M1173" i="2"/>
  <c r="M1165" i="2"/>
  <c r="M1161" i="2"/>
  <c r="M1157" i="2"/>
  <c r="M1153" i="2"/>
  <c r="M1149" i="2"/>
  <c r="M1145" i="2"/>
  <c r="M1141" i="2"/>
  <c r="M1137" i="2"/>
  <c r="M1133" i="2"/>
  <c r="M1129" i="2"/>
  <c r="M1121" i="2"/>
  <c r="M1093" i="2"/>
  <c r="M1049" i="2"/>
  <c r="M1005" i="2"/>
  <c r="M993" i="2"/>
  <c r="M989" i="2"/>
  <c r="M985" i="2"/>
  <c r="M981" i="2"/>
  <c r="M977" i="2"/>
  <c r="M973" i="2"/>
  <c r="M1089" i="2"/>
  <c r="M1085" i="2"/>
  <c r="M1081" i="2"/>
  <c r="M1077" i="2"/>
  <c r="M1073" i="2"/>
  <c r="M1069" i="2"/>
  <c r="M1065" i="2"/>
  <c r="M1061" i="2"/>
  <c r="M1057" i="2"/>
  <c r="M1053" i="2"/>
  <c r="M1045" i="2"/>
  <c r="M1041" i="2"/>
  <c r="M1037" i="2"/>
  <c r="M1033" i="2"/>
  <c r="M1029" i="2"/>
  <c r="M1025" i="2"/>
  <c r="M1021" i="2"/>
  <c r="M1017" i="2"/>
  <c r="M1013" i="2"/>
  <c r="M1009" i="2"/>
  <c r="M1001" i="2"/>
  <c r="M997" i="2"/>
  <c r="N1458" i="2" a="1"/>
  <c r="N1458" i="2" s="1"/>
  <c r="N1414" i="2" a="1"/>
  <c r="N1414" i="2"/>
  <c r="N1370" i="2" a="1"/>
  <c r="N1370" i="2" s="1"/>
  <c r="N1358" i="2" a="1"/>
  <c r="N1358" i="2" s="1"/>
  <c r="N1354" i="2" a="1"/>
  <c r="N1354" i="2" s="1"/>
  <c r="N1350" i="2" a="1"/>
  <c r="N1350" i="2" s="1"/>
  <c r="N1346" i="2" a="1"/>
  <c r="N1346" i="2" s="1"/>
  <c r="N1342" i="2" a="1"/>
  <c r="N1342" i="2"/>
  <c r="N1338" i="2" a="1"/>
  <c r="N1338" i="2" s="1"/>
  <c r="N1454" i="2" a="1"/>
  <c r="N1454" i="2" s="1"/>
  <c r="O1454" i="2" s="1"/>
  <c r="N1450" i="2" a="1"/>
  <c r="N1450" i="2" s="1"/>
  <c r="N1446" i="2" a="1"/>
  <c r="N1446" i="2" s="1"/>
  <c r="N1442" i="2" a="1"/>
  <c r="N1442" i="2" s="1"/>
  <c r="N1438" i="2" a="1"/>
  <c r="N1438" i="2" s="1"/>
  <c r="N1434" i="2" a="1"/>
  <c r="N1434" i="2" s="1"/>
  <c r="N1430" i="2" a="1"/>
  <c r="N1430" i="2" s="1"/>
  <c r="N1426" i="2" a="1"/>
  <c r="N1426" i="2" s="1"/>
  <c r="N1422" i="2" a="1"/>
  <c r="N1422" i="2" s="1"/>
  <c r="O1422" i="2" s="1"/>
  <c r="N1418" i="2" a="1"/>
  <c r="N1418" i="2" s="1"/>
  <c r="N1410" i="2" a="1"/>
  <c r="N1410" i="2" s="1"/>
  <c r="N1406" i="2" a="1"/>
  <c r="N1406" i="2" s="1"/>
  <c r="N1402" i="2" a="1"/>
  <c r="N1402" i="2" s="1"/>
  <c r="N1398" i="2" a="1"/>
  <c r="N1398" i="2" s="1"/>
  <c r="N1394" i="2" a="1"/>
  <c r="N1394" i="2"/>
  <c r="N1390" i="2" a="1"/>
  <c r="N1390" i="2" s="1"/>
  <c r="N1386" i="2" a="1"/>
  <c r="N1386" i="2" s="1"/>
  <c r="O1386" i="2" s="1"/>
  <c r="N1382" i="2" a="1"/>
  <c r="N1382" i="2" s="1"/>
  <c r="N1378" i="2" a="1"/>
  <c r="N1378" i="2" s="1"/>
  <c r="N1374" i="2" a="1"/>
  <c r="N1374" i="2" s="1"/>
  <c r="N1366" i="2" a="1"/>
  <c r="N1366" i="2" s="1"/>
  <c r="N1362" i="2" a="1"/>
  <c r="N1362" i="2" s="1"/>
  <c r="N966" i="2" a="1"/>
  <c r="N966" i="2" s="1"/>
  <c r="N922" i="2" a="1"/>
  <c r="N922" i="2" s="1"/>
  <c r="N882" i="2" a="1"/>
  <c r="N882" i="2" s="1"/>
  <c r="N878" i="2" a="1"/>
  <c r="N878" i="2" s="1"/>
  <c r="N874" i="2" a="1"/>
  <c r="N874" i="2" s="1"/>
  <c r="N870" i="2" a="1"/>
  <c r="N870" i="2" s="1"/>
  <c r="N866" i="2" a="1"/>
  <c r="N866" i="2" s="1"/>
  <c r="N862" i="2" a="1"/>
  <c r="N862" i="2" s="1"/>
  <c r="N858" i="2" a="1"/>
  <c r="N858" i="2"/>
  <c r="N962" i="2" a="1"/>
  <c r="N962" i="2" s="1"/>
  <c r="N958" i="2" a="1"/>
  <c r="N958" i="2" s="1"/>
  <c r="N954" i="2" a="1"/>
  <c r="N954" i="2" s="1"/>
  <c r="N950" i="2" a="1"/>
  <c r="N950" i="2" s="1"/>
  <c r="N946" i="2" a="1"/>
  <c r="N946" i="2" s="1"/>
  <c r="N942" i="2" a="1"/>
  <c r="N942" i="2" s="1"/>
  <c r="N938" i="2" a="1"/>
  <c r="N938" i="2" s="1"/>
  <c r="N934" i="2" a="1"/>
  <c r="N934" i="2" s="1"/>
  <c r="N930" i="2" a="1"/>
  <c r="N930" i="2" s="1"/>
  <c r="N926" i="2" a="1"/>
  <c r="N926" i="2" s="1"/>
  <c r="N918" i="2" a="1"/>
  <c r="N918" i="2" s="1"/>
  <c r="N914" i="2" a="1"/>
  <c r="N914" i="2" s="1"/>
  <c r="N910" i="2" a="1"/>
  <c r="N910" i="2" s="1"/>
  <c r="N906" i="2" a="1"/>
  <c r="N906" i="2" s="1"/>
  <c r="N902" i="2" a="1"/>
  <c r="N902" i="2" s="1"/>
  <c r="N898" i="2" a="1"/>
  <c r="N898" i="2"/>
  <c r="N894" i="2" a="1"/>
  <c r="N894" i="2" s="1"/>
  <c r="N890" i="2" a="1"/>
  <c r="N890" i="2" s="1"/>
  <c r="N886" i="2" a="1"/>
  <c r="N886" i="2" s="1"/>
  <c r="N854" i="2" a="1"/>
  <c r="N854" i="2" s="1"/>
  <c r="N810" i="2" a="1"/>
  <c r="N810" i="2" s="1"/>
  <c r="N766" i="2" a="1"/>
  <c r="N766" i="2" s="1"/>
  <c r="N754" i="2" a="1"/>
  <c r="N754" i="2" s="1"/>
  <c r="N750" i="2" a="1"/>
  <c r="N750" i="2" s="1"/>
  <c r="N746" i="2" a="1"/>
  <c r="N746" i="2" s="1"/>
  <c r="N742" i="2" a="1"/>
  <c r="N742" i="2" s="1"/>
  <c r="N738" i="2" a="1"/>
  <c r="N738" i="2" s="1"/>
  <c r="N734" i="2" a="1"/>
  <c r="N734" i="2" s="1"/>
  <c r="N850" i="2" a="1"/>
  <c r="N850" i="2" s="1"/>
  <c r="N846" i="2" a="1"/>
  <c r="N846" i="2" s="1"/>
  <c r="N842" i="2" a="1"/>
  <c r="N842" i="2" s="1"/>
  <c r="N838" i="2" a="1"/>
  <c r="N838" i="2"/>
  <c r="N834" i="2" a="1"/>
  <c r="N834" i="2" s="1"/>
  <c r="N830" i="2" a="1"/>
  <c r="N830" i="2" s="1"/>
  <c r="N826" i="2" a="1"/>
  <c r="N826" i="2" s="1"/>
  <c r="N822" i="2" a="1"/>
  <c r="N822" i="2" s="1"/>
  <c r="N818" i="2" a="1"/>
  <c r="N818" i="2" s="1"/>
  <c r="N814" i="2" a="1"/>
  <c r="N814" i="2" s="1"/>
  <c r="N806" i="2" a="1"/>
  <c r="N806" i="2" s="1"/>
  <c r="N802" i="2" a="1"/>
  <c r="N802" i="2" s="1"/>
  <c r="N798" i="2" a="1"/>
  <c r="N798" i="2" s="1"/>
  <c r="N794" i="2" a="1"/>
  <c r="N794" i="2" s="1"/>
  <c r="N790" i="2" a="1"/>
  <c r="N790" i="2" s="1"/>
  <c r="N786" i="2" a="1"/>
  <c r="N786" i="2" s="1"/>
  <c r="N782" i="2" a="1"/>
  <c r="N782" i="2" s="1"/>
  <c r="N778" i="2" a="1"/>
  <c r="N778" i="2" s="1"/>
  <c r="N774" i="2" a="1"/>
  <c r="N774" i="2" s="1"/>
  <c r="N770" i="2" a="1"/>
  <c r="N770" i="2"/>
  <c r="N762" i="2" a="1"/>
  <c r="N762" i="2" s="1"/>
  <c r="N758" i="2" a="1"/>
  <c r="N758" i="2" s="1"/>
  <c r="N730" i="2" a="1"/>
  <c r="N730" i="2" s="1"/>
  <c r="N686" i="2" a="1"/>
  <c r="N686" i="2" s="1"/>
  <c r="N642" i="2" a="1"/>
  <c r="N642" i="2" s="1"/>
  <c r="N634" i="2" a="1"/>
  <c r="N634" i="2" s="1"/>
  <c r="N630" i="2" a="1"/>
  <c r="N630" i="2" s="1"/>
  <c r="N626" i="2" a="1"/>
  <c r="N626" i="2" s="1"/>
  <c r="N622" i="2" a="1"/>
  <c r="N622" i="2" s="1"/>
  <c r="N618" i="2" a="1"/>
  <c r="N618" i="2" s="1"/>
  <c r="N614" i="2" a="1"/>
  <c r="N614" i="2" s="1"/>
  <c r="N726" i="2" a="1"/>
  <c r="N726" i="2" s="1"/>
  <c r="N722" i="2" a="1"/>
  <c r="N722" i="2" s="1"/>
  <c r="N718" i="2" a="1"/>
  <c r="N718" i="2" s="1"/>
  <c r="N714" i="2" a="1"/>
  <c r="N714" i="2" s="1"/>
  <c r="N710" i="2" a="1"/>
  <c r="N710" i="2"/>
  <c r="N706" i="2" a="1"/>
  <c r="N706" i="2" s="1"/>
  <c r="N702" i="2" a="1"/>
  <c r="N702" i="2" s="1"/>
  <c r="N698" i="2" a="1"/>
  <c r="N698" i="2" s="1"/>
  <c r="N694" i="2" a="1"/>
  <c r="N694" i="2" s="1"/>
  <c r="N690" i="2" a="1"/>
  <c r="N690" i="2" s="1"/>
  <c r="N682" i="2" a="1"/>
  <c r="N682" i="2" s="1"/>
  <c r="N678" i="2" a="1"/>
  <c r="N678" i="2" s="1"/>
  <c r="N674" i="2" a="1"/>
  <c r="N674" i="2" s="1"/>
  <c r="N670" i="2" a="1"/>
  <c r="N670" i="2" s="1"/>
  <c r="N666" i="2" a="1"/>
  <c r="N666" i="2" s="1"/>
  <c r="N662" i="2" a="1"/>
  <c r="N662" i="2" s="1"/>
  <c r="N658" i="2" a="1"/>
  <c r="N658" i="2" s="1"/>
  <c r="N654" i="2" a="1"/>
  <c r="N654" i="2" s="1"/>
  <c r="N650" i="2" a="1"/>
  <c r="N650" i="2" s="1"/>
  <c r="N646" i="2" a="1"/>
  <c r="N646" i="2" s="1"/>
  <c r="N638" i="2" a="1"/>
  <c r="N638" i="2"/>
  <c r="N610" i="2" a="1"/>
  <c r="N610" i="2" s="1"/>
  <c r="N566" i="2" a="1"/>
  <c r="N566" i="2" s="1"/>
  <c r="N522" i="2" a="1"/>
  <c r="N522" i="2" s="1"/>
  <c r="N510" i="2" a="1"/>
  <c r="N510" i="2" s="1"/>
  <c r="N506" i="2" a="1"/>
  <c r="N506" i="2" s="1"/>
  <c r="N502" i="2" a="1"/>
  <c r="N502" i="2" s="1"/>
  <c r="N498" i="2" a="1"/>
  <c r="N498" i="2" s="1"/>
  <c r="N494" i="2" a="1"/>
  <c r="N494" i="2" s="1"/>
  <c r="N490" i="2" a="1"/>
  <c r="N490" i="2" s="1"/>
  <c r="N606" i="2" a="1"/>
  <c r="N606" i="2" s="1"/>
  <c r="N602" i="2" a="1"/>
  <c r="N602" i="2" s="1"/>
  <c r="N598" i="2" a="1"/>
  <c r="N598" i="2" s="1"/>
  <c r="N594" i="2" a="1"/>
  <c r="N594" i="2" s="1"/>
  <c r="N590" i="2" a="1"/>
  <c r="N590" i="2" s="1"/>
  <c r="N586" i="2" a="1"/>
  <c r="N586" i="2" s="1"/>
  <c r="N582" i="2" a="1"/>
  <c r="N582" i="2"/>
  <c r="N578" i="2" a="1"/>
  <c r="N578" i="2" s="1"/>
  <c r="N574" i="2" a="1"/>
  <c r="N574" i="2" s="1"/>
  <c r="N570" i="2" a="1"/>
  <c r="N570" i="2" s="1"/>
  <c r="N562" i="2" a="1"/>
  <c r="N562" i="2" s="1"/>
  <c r="N558" i="2" a="1"/>
  <c r="N558" i="2" s="1"/>
  <c r="N554" i="2" a="1"/>
  <c r="N554" i="2" s="1"/>
  <c r="N550" i="2" a="1"/>
  <c r="N550" i="2" s="1"/>
  <c r="N546" i="2" a="1"/>
  <c r="N546" i="2" s="1"/>
  <c r="N542" i="2" a="1"/>
  <c r="N542" i="2" s="1"/>
  <c r="N538" i="2" a="1"/>
  <c r="N538" i="2" s="1"/>
  <c r="N534" i="2" a="1"/>
  <c r="N534" i="2" s="1"/>
  <c r="N530" i="2" a="1"/>
  <c r="N530" i="2" s="1"/>
  <c r="N526" i="2" a="1"/>
  <c r="N526" i="2" s="1"/>
  <c r="N518" i="2" a="1"/>
  <c r="N518" i="2" s="1"/>
  <c r="N514" i="2" a="1"/>
  <c r="N514" i="2" s="1"/>
  <c r="N486" i="2" a="1"/>
  <c r="N486" i="2"/>
  <c r="N442" i="2" a="1"/>
  <c r="N442" i="2" s="1"/>
  <c r="N398" i="2" a="1"/>
  <c r="N398" i="2" s="1"/>
  <c r="N390" i="2" a="1"/>
  <c r="N390" i="2" s="1"/>
  <c r="N386" i="2" a="1"/>
  <c r="N386" i="2" s="1"/>
  <c r="N382" i="2" a="1"/>
  <c r="N382" i="2" s="1"/>
  <c r="N378" i="2" a="1"/>
  <c r="N378" i="2" s="1"/>
  <c r="N374" i="2" a="1"/>
  <c r="N374" i="2" s="1"/>
  <c r="N370" i="2" a="1"/>
  <c r="N370" i="2" s="1"/>
  <c r="N482" i="2" a="1"/>
  <c r="N482" i="2" s="1"/>
  <c r="N478" i="2" a="1"/>
  <c r="N478" i="2" s="1"/>
  <c r="N474" i="2" a="1"/>
  <c r="N474" i="2" s="1"/>
  <c r="N470" i="2" a="1"/>
  <c r="N470" i="2" s="1"/>
  <c r="N466" i="2" a="1"/>
  <c r="N466" i="2" s="1"/>
  <c r="N462" i="2" a="1"/>
  <c r="N462" i="2" s="1"/>
  <c r="N458" i="2" a="1"/>
  <c r="N458" i="2" s="1"/>
  <c r="N454" i="2" a="1"/>
  <c r="N454" i="2"/>
  <c r="N450" i="2" a="1"/>
  <c r="N450" i="2" s="1"/>
  <c r="N446" i="2" a="1"/>
  <c r="N446" i="2" s="1"/>
  <c r="N438" i="2" a="1"/>
  <c r="N438" i="2" s="1"/>
  <c r="N434" i="2" a="1"/>
  <c r="N434" i="2" s="1"/>
  <c r="N430" i="2" a="1"/>
  <c r="N430" i="2" s="1"/>
  <c r="N426" i="2" a="1"/>
  <c r="N426" i="2" s="1"/>
  <c r="N422" i="2" a="1"/>
  <c r="N422" i="2" s="1"/>
  <c r="N418" i="2" a="1"/>
  <c r="N418" i="2" s="1"/>
  <c r="N414" i="2" a="1"/>
  <c r="N414" i="2" s="1"/>
  <c r="N410" i="2" a="1"/>
  <c r="N410" i="2" s="1"/>
  <c r="N406" i="2" a="1"/>
  <c r="N406" i="2" s="1"/>
  <c r="N402" i="2" a="1"/>
  <c r="N402" i="2" s="1"/>
  <c r="N394" i="2" a="1"/>
  <c r="N394" i="2" s="1"/>
  <c r="N366" i="2" a="1"/>
  <c r="N366" i="2" s="1"/>
  <c r="N322" i="2" a="1"/>
  <c r="N322" i="2" s="1"/>
  <c r="N278" i="2" a="1"/>
  <c r="N278" i="2" s="1"/>
  <c r="N266" i="2" a="1"/>
  <c r="N266" i="2" s="1"/>
  <c r="N262" i="2" a="1"/>
  <c r="N262" i="2" s="1"/>
  <c r="N258" i="2" a="1"/>
  <c r="N258" i="2" s="1"/>
  <c r="N254" i="2" a="1"/>
  <c r="N254" i="2" s="1"/>
  <c r="N250" i="2" a="1"/>
  <c r="N250" i="2" s="1"/>
  <c r="N246" i="2" a="1"/>
  <c r="N246" i="2" s="1"/>
  <c r="N362" i="2" a="1"/>
  <c r="N362" i="2" s="1"/>
  <c r="N358" i="2" a="1"/>
  <c r="N358" i="2" s="1"/>
  <c r="N354" i="2" a="1"/>
  <c r="N354" i="2" s="1"/>
  <c r="N350" i="2" a="1"/>
  <c r="N350" i="2" s="1"/>
  <c r="N346" i="2" a="1"/>
  <c r="N346" i="2" s="1"/>
  <c r="N342" i="2" a="1"/>
  <c r="N342" i="2" s="1"/>
  <c r="N338" i="2" a="1"/>
  <c r="N338" i="2" s="1"/>
  <c r="N334" i="2" a="1"/>
  <c r="N334" i="2" s="1"/>
  <c r="N330" i="2" a="1"/>
  <c r="N330" i="2" s="1"/>
  <c r="N326" i="2" a="1"/>
  <c r="N326" i="2" s="1"/>
  <c r="N318" i="2" a="1"/>
  <c r="N318" i="2" s="1"/>
  <c r="N314" i="2" a="1"/>
  <c r="N314" i="2" s="1"/>
  <c r="N310" i="2" a="1"/>
  <c r="N310" i="2" s="1"/>
  <c r="N306" i="2" a="1"/>
  <c r="N306" i="2" s="1"/>
  <c r="N302" i="2" a="1"/>
  <c r="N302" i="2" s="1"/>
  <c r="N298" i="2" a="1"/>
  <c r="N298" i="2" s="1"/>
  <c r="N294" i="2" a="1"/>
  <c r="N294" i="2" s="1"/>
  <c r="N290" i="2" a="1"/>
  <c r="N290" i="2" s="1"/>
  <c r="N286" i="2" a="1"/>
  <c r="N286" i="2" s="1"/>
  <c r="N282" i="2" a="1"/>
  <c r="N282" i="2" s="1"/>
  <c r="N274" i="2" a="1"/>
  <c r="N274" i="2" s="1"/>
  <c r="N270" i="2" a="1"/>
  <c r="N270" i="2" s="1"/>
  <c r="N242" i="2" a="1"/>
  <c r="N242" i="2" s="1"/>
  <c r="N198" i="2" a="1"/>
  <c r="N198" i="2" s="1"/>
  <c r="N154" i="2" a="1"/>
  <c r="N154" i="2" s="1"/>
  <c r="N142" i="2" a="1"/>
  <c r="N142" i="2" s="1"/>
  <c r="N138" i="2" a="1"/>
  <c r="N138" i="2" s="1"/>
  <c r="N134" i="2" a="1"/>
  <c r="N134" i="2" s="1"/>
  <c r="N130" i="2" a="1"/>
  <c r="N130" i="2" s="1"/>
  <c r="N126" i="2" a="1"/>
  <c r="N126" i="2" s="1"/>
  <c r="N122" i="2" a="1"/>
  <c r="N122" i="2" s="1"/>
  <c r="N238" i="2" a="1"/>
  <c r="N238" i="2" s="1"/>
  <c r="N234" i="2" a="1"/>
  <c r="N234" i="2" s="1"/>
  <c r="N230" i="2" a="1"/>
  <c r="N230" i="2" s="1"/>
  <c r="N226" i="2" a="1"/>
  <c r="N226" i="2" s="1"/>
  <c r="N222" i="2" a="1"/>
  <c r="N222" i="2" s="1"/>
  <c r="N218" i="2" a="1"/>
  <c r="N218" i="2" s="1"/>
  <c r="N214" i="2" a="1"/>
  <c r="N214" i="2" s="1"/>
  <c r="N210" i="2" a="1"/>
  <c r="N210" i="2" s="1"/>
  <c r="N206" i="2" a="1"/>
  <c r="N206" i="2" s="1"/>
  <c r="N202" i="2" a="1"/>
  <c r="N202" i="2" s="1"/>
  <c r="N194" i="2" a="1"/>
  <c r="N194" i="2" s="1"/>
  <c r="N190" i="2" a="1"/>
  <c r="N190" i="2" s="1"/>
  <c r="N186" i="2" a="1"/>
  <c r="N186" i="2" s="1"/>
  <c r="N182" i="2" a="1"/>
  <c r="N182" i="2" s="1"/>
  <c r="N178" i="2" a="1"/>
  <c r="N178" i="2" s="1"/>
  <c r="N174" i="2" a="1"/>
  <c r="N174" i="2" s="1"/>
  <c r="N170" i="2" a="1"/>
  <c r="N170" i="2" s="1"/>
  <c r="N166" i="2" a="1"/>
  <c r="N166" i="2" s="1"/>
  <c r="N162" i="2" a="1"/>
  <c r="N162" i="2" s="1"/>
  <c r="N158" i="2" a="1"/>
  <c r="N158" i="2" s="1"/>
  <c r="N150" i="2" a="1"/>
  <c r="N150" i="2" s="1"/>
  <c r="N146" i="2" a="1"/>
  <c r="N146" i="2" s="1"/>
  <c r="N118" i="2" a="1"/>
  <c r="N118" i="2" s="1"/>
  <c r="N74" i="2" a="1"/>
  <c r="N74" i="2" s="1"/>
  <c r="N30" i="2" a="1"/>
  <c r="N30" i="2" s="1"/>
  <c r="N22" i="2" a="1"/>
  <c r="N22" i="2" s="1"/>
  <c r="N18" i="2" a="1"/>
  <c r="N18" i="2" s="1"/>
  <c r="N14" i="2" a="1"/>
  <c r="N14" i="2" s="1"/>
  <c r="N10" i="2" a="1"/>
  <c r="N10" i="2" s="1"/>
  <c r="N6" i="2" a="1"/>
  <c r="N6" i="2" s="1"/>
  <c r="N2" i="2" a="1"/>
  <c r="N2" i="2" s="1"/>
  <c r="N114" i="2" a="1"/>
  <c r="N114" i="2" s="1"/>
  <c r="N110" i="2" a="1"/>
  <c r="N110" i="2" s="1"/>
  <c r="N106" i="2" a="1"/>
  <c r="N106" i="2" s="1"/>
  <c r="N102" i="2" a="1"/>
  <c r="N102" i="2" s="1"/>
  <c r="N98" i="2" a="1"/>
  <c r="N98" i="2" s="1"/>
  <c r="N94" i="2" a="1"/>
  <c r="N94" i="2" s="1"/>
  <c r="N90" i="2" a="1"/>
  <c r="N90" i="2" s="1"/>
  <c r="N86" i="2" a="1"/>
  <c r="N86" i="2" s="1"/>
  <c r="N82" i="2" a="1"/>
  <c r="N82" i="2" s="1"/>
  <c r="N78" i="2" a="1"/>
  <c r="N78" i="2" s="1"/>
  <c r="N70" i="2" a="1"/>
  <c r="N70" i="2" s="1"/>
  <c r="N66" i="2" a="1"/>
  <c r="N66" i="2" s="1"/>
  <c r="N62" i="2" a="1"/>
  <c r="N62" i="2" s="1"/>
  <c r="N58" i="2" a="1"/>
  <c r="N58" i="2" s="1"/>
  <c r="N54" i="2" a="1"/>
  <c r="N54" i="2" s="1"/>
  <c r="N50" i="2" a="1"/>
  <c r="N50" i="2" s="1"/>
  <c r="N46" i="2" a="1"/>
  <c r="N46" i="2" s="1"/>
  <c r="N42" i="2" a="1"/>
  <c r="N42" i="2" s="1"/>
  <c r="N38" i="2" a="1"/>
  <c r="N38" i="2" s="1"/>
  <c r="N34" i="2" a="1"/>
  <c r="N34" i="2" s="1"/>
  <c r="N26" i="2" a="1"/>
  <c r="N26" i="2" s="1"/>
  <c r="N1334" i="2" a="1"/>
  <c r="N1334" i="2" s="1"/>
  <c r="N1290" i="2" a="1"/>
  <c r="N1290" i="2" s="1"/>
  <c r="N1246" i="2" a="1"/>
  <c r="N1246" i="2" s="1"/>
  <c r="N1234" i="2" a="1"/>
  <c r="N1234" i="2" s="1"/>
  <c r="N1230" i="2" a="1"/>
  <c r="N1230" i="2" s="1"/>
  <c r="N1226" i="2" a="1"/>
  <c r="N1226" i="2" s="1"/>
  <c r="N1222" i="2" a="1"/>
  <c r="N1222" i="2" s="1"/>
  <c r="N1218" i="2" a="1"/>
  <c r="N1218" i="2" s="1"/>
  <c r="N1214" i="2" a="1"/>
  <c r="N1214" i="2" s="1"/>
  <c r="N1330" i="2" a="1"/>
  <c r="N1330" i="2" s="1"/>
  <c r="N1326" i="2" a="1"/>
  <c r="N1326" i="2" s="1"/>
  <c r="N1322" i="2" a="1"/>
  <c r="N1322" i="2" s="1"/>
  <c r="N1318" i="2" a="1"/>
  <c r="N1318" i="2" s="1"/>
  <c r="N1314" i="2" a="1"/>
  <c r="N1314" i="2" s="1"/>
  <c r="N1310" i="2" a="1"/>
  <c r="N1310" i="2" s="1"/>
  <c r="N1306" i="2" a="1"/>
  <c r="N1306" i="2" s="1"/>
  <c r="N1302" i="2" a="1"/>
  <c r="N1302" i="2" s="1"/>
  <c r="N1298" i="2" a="1"/>
  <c r="N1298" i="2" s="1"/>
  <c r="N1294" i="2" a="1"/>
  <c r="N1294" i="2" s="1"/>
  <c r="N1286" i="2" a="1"/>
  <c r="N1286" i="2" s="1"/>
  <c r="N1282" i="2" a="1"/>
  <c r="N1282" i="2" s="1"/>
  <c r="N1278" i="2" a="1"/>
  <c r="N1278" i="2" s="1"/>
  <c r="N1274" i="2" a="1"/>
  <c r="N1274" i="2" s="1"/>
  <c r="N1270" i="2" a="1"/>
  <c r="N1270" i="2" s="1"/>
  <c r="N1266" i="2" a="1"/>
  <c r="N1266" i="2" s="1"/>
  <c r="N1262" i="2" a="1"/>
  <c r="N1262" i="2" s="1"/>
  <c r="N1258" i="2" a="1"/>
  <c r="N1258" i="2" s="1"/>
  <c r="N1254" i="2" a="1"/>
  <c r="N1254" i="2" s="1"/>
  <c r="N1250" i="2" a="1"/>
  <c r="N1250" i="2" s="1"/>
  <c r="N1242" i="2" a="1"/>
  <c r="N1242" i="2" s="1"/>
  <c r="N1238" i="2" a="1"/>
  <c r="N1238" i="2" s="1"/>
  <c r="N1210" i="2" a="1"/>
  <c r="N1210" i="2" s="1"/>
  <c r="N1166" i="2" a="1"/>
  <c r="N1166" i="2"/>
  <c r="N1122" i="2" a="1"/>
  <c r="N1122" i="2" s="1"/>
  <c r="N1114" i="2" a="1"/>
  <c r="N1114" i="2" s="1"/>
  <c r="N1110" i="2" a="1"/>
  <c r="N1110" i="2" s="1"/>
  <c r="N1106" i="2" a="1"/>
  <c r="N1106" i="2" s="1"/>
  <c r="N1102" i="2" a="1"/>
  <c r="N1102" i="2" s="1"/>
  <c r="N1098" i="2" a="1"/>
  <c r="N1098" i="2" s="1"/>
  <c r="N1094" i="2" a="1"/>
  <c r="N1094" i="2" s="1"/>
  <c r="N1206" i="2" a="1"/>
  <c r="N1206" i="2"/>
  <c r="N1202" i="2" a="1"/>
  <c r="N1202" i="2" s="1"/>
  <c r="N1198" i="2" a="1"/>
  <c r="N1198" i="2" s="1"/>
  <c r="N1194" i="2" a="1"/>
  <c r="N1194" i="2" s="1"/>
  <c r="N1190" i="2" a="1"/>
  <c r="N1190" i="2" s="1"/>
  <c r="N1186" i="2" a="1"/>
  <c r="N1186" i="2" s="1"/>
  <c r="N1182" i="2" a="1"/>
  <c r="N1182" i="2" s="1"/>
  <c r="N1178" i="2" a="1"/>
  <c r="N1178" i="2" s="1"/>
  <c r="N1174" i="2" a="1"/>
  <c r="N1174" i="2" s="1"/>
  <c r="N1170" i="2" a="1"/>
  <c r="N1170" i="2" s="1"/>
  <c r="N1162" i="2" a="1"/>
  <c r="N1162" i="2" s="1"/>
  <c r="N1158" i="2" a="1"/>
  <c r="N1158" i="2" s="1"/>
  <c r="N1154" i="2" a="1"/>
  <c r="N1154" i="2" s="1"/>
  <c r="N1150" i="2" a="1"/>
  <c r="N1150" i="2" s="1"/>
  <c r="N1146" i="2" a="1"/>
  <c r="N1146" i="2" s="1"/>
  <c r="N1142" i="2" a="1"/>
  <c r="N1142" i="2" s="1"/>
  <c r="N1138" i="2" a="1"/>
  <c r="N1138" i="2" s="1"/>
  <c r="N1134" i="2" a="1"/>
  <c r="N1134" i="2" s="1"/>
  <c r="N1130" i="2" a="1"/>
  <c r="N1130" i="2" s="1"/>
  <c r="N1126" i="2" a="1"/>
  <c r="N1126" i="2" s="1"/>
  <c r="N1118" i="2" a="1"/>
  <c r="N1118" i="2" s="1"/>
  <c r="N1090" i="2" a="1"/>
  <c r="N1090" i="2" s="1"/>
  <c r="N1046" i="2" a="1"/>
  <c r="N1046" i="2" s="1"/>
  <c r="N1002" i="2" a="1"/>
  <c r="N1002" i="2" s="1"/>
  <c r="N990" i="2" a="1"/>
  <c r="N990" i="2" s="1"/>
  <c r="N986" i="2" a="1"/>
  <c r="N986" i="2" s="1"/>
  <c r="N982" i="2" a="1"/>
  <c r="N982" i="2" s="1"/>
  <c r="N978" i="2" a="1"/>
  <c r="N978" i="2" s="1"/>
  <c r="N974" i="2" a="1"/>
  <c r="N974" i="2" s="1"/>
  <c r="N970" i="2" a="1"/>
  <c r="N970" i="2" s="1"/>
  <c r="N1086" i="2" a="1"/>
  <c r="N1086" i="2" s="1"/>
  <c r="N1082" i="2" a="1"/>
  <c r="N1082" i="2" s="1"/>
  <c r="N1078" i="2" a="1"/>
  <c r="N1078" i="2" s="1"/>
  <c r="N1074" i="2" a="1"/>
  <c r="N1074" i="2" s="1"/>
  <c r="N1070" i="2" a="1"/>
  <c r="N1070" i="2" s="1"/>
  <c r="N1066" i="2" a="1"/>
  <c r="N1066" i="2" s="1"/>
  <c r="N1062" i="2" a="1"/>
  <c r="N1062" i="2" s="1"/>
  <c r="N1058" i="2" a="1"/>
  <c r="N1058" i="2" s="1"/>
  <c r="N1054" i="2" a="1"/>
  <c r="N1054" i="2" s="1"/>
  <c r="N1050" i="2" a="1"/>
  <c r="N1050" i="2" s="1"/>
  <c r="N1042" i="2" a="1"/>
  <c r="N1042" i="2" s="1"/>
  <c r="N1038" i="2" a="1"/>
  <c r="N1038" i="2" s="1"/>
  <c r="N1034" i="2" a="1"/>
  <c r="N1034" i="2" s="1"/>
  <c r="N1030" i="2" a="1"/>
  <c r="N1030" i="2" s="1"/>
  <c r="N1026" i="2" a="1"/>
  <c r="N1026" i="2" s="1"/>
  <c r="N1022" i="2" a="1"/>
  <c r="N1022" i="2" s="1"/>
  <c r="N1018" i="2" a="1"/>
  <c r="N1018" i="2" s="1"/>
  <c r="N1014" i="2" a="1"/>
  <c r="N1014" i="2" s="1"/>
  <c r="N1010" i="2" a="1"/>
  <c r="N1010" i="2" s="1"/>
  <c r="N1006" i="2" a="1"/>
  <c r="N1006" i="2" s="1"/>
  <c r="N998" i="2" a="1"/>
  <c r="N998" i="2" s="1"/>
  <c r="N994" i="2" a="1"/>
  <c r="N994" i="2" s="1"/>
  <c r="N1459" i="2" a="1"/>
  <c r="N1459" i="2" s="1"/>
  <c r="N1415" i="2" a="1"/>
  <c r="N1415" i="2" s="1"/>
  <c r="N1371" i="2" a="1"/>
  <c r="N1371" i="2" s="1"/>
  <c r="N1359" i="2" a="1"/>
  <c r="N1359" i="2" s="1"/>
  <c r="N1355" i="2" a="1"/>
  <c r="N1355" i="2" s="1"/>
  <c r="N1351" i="2" a="1"/>
  <c r="N1351" i="2" s="1"/>
  <c r="N1347" i="2" a="1"/>
  <c r="N1347" i="2" s="1"/>
  <c r="N1343" i="2" a="1"/>
  <c r="N1343" i="2" s="1"/>
  <c r="N1339" i="2" a="1"/>
  <c r="N1339" i="2" s="1"/>
  <c r="N1455" i="2" a="1"/>
  <c r="N1455" i="2" s="1"/>
  <c r="N1451" i="2" a="1"/>
  <c r="N1451" i="2" s="1"/>
  <c r="N1447" i="2" a="1"/>
  <c r="N1447" i="2" s="1"/>
  <c r="N1443" i="2" a="1"/>
  <c r="N1443" i="2" s="1"/>
  <c r="N1439" i="2" a="1"/>
  <c r="N1439" i="2" s="1"/>
  <c r="N1435" i="2" a="1"/>
  <c r="N1435" i="2" s="1"/>
  <c r="N1431" i="2" a="1"/>
  <c r="N1431" i="2" s="1"/>
  <c r="N1427" i="2" a="1"/>
  <c r="N1427" i="2" s="1"/>
  <c r="N1423" i="2" a="1"/>
  <c r="N1423" i="2" s="1"/>
  <c r="N1419" i="2" a="1"/>
  <c r="N1419" i="2" s="1"/>
  <c r="N1411" i="2" a="1"/>
  <c r="N1411" i="2" s="1"/>
  <c r="N1407" i="2" a="1"/>
  <c r="N1407" i="2" s="1"/>
  <c r="N1403" i="2" a="1"/>
  <c r="N1403" i="2" s="1"/>
  <c r="N1399" i="2" a="1"/>
  <c r="N1399" i="2" s="1"/>
  <c r="N1395" i="2" a="1"/>
  <c r="N1395" i="2" s="1"/>
  <c r="N1391" i="2" a="1"/>
  <c r="N1391" i="2" s="1"/>
  <c r="N1387" i="2" a="1"/>
  <c r="N1387" i="2" s="1"/>
  <c r="N1383" i="2" a="1"/>
  <c r="N1383" i="2" s="1"/>
  <c r="N1379" i="2" a="1"/>
  <c r="N1379" i="2" s="1"/>
  <c r="N1375" i="2" a="1"/>
  <c r="N1375" i="2" s="1"/>
  <c r="N1367" i="2" a="1"/>
  <c r="N1367" i="2" s="1"/>
  <c r="N1363" i="2" a="1"/>
  <c r="N1363" i="2" s="1"/>
  <c r="N967" i="2" a="1"/>
  <c r="N967" i="2" s="1"/>
  <c r="N923" i="2" a="1"/>
  <c r="N923" i="2" s="1"/>
  <c r="N883" i="2" a="1"/>
  <c r="N883" i="2" s="1"/>
  <c r="N879" i="2" a="1"/>
  <c r="N879" i="2" s="1"/>
  <c r="N875" i="2" a="1"/>
  <c r="N875" i="2" s="1"/>
  <c r="N871" i="2" a="1"/>
  <c r="N871" i="2" s="1"/>
  <c r="N867" i="2" a="1"/>
  <c r="N867" i="2" s="1"/>
  <c r="N863" i="2" a="1"/>
  <c r="N863" i="2" s="1"/>
  <c r="N859" i="2" a="1"/>
  <c r="N859" i="2" s="1"/>
  <c r="N963" i="2" a="1"/>
  <c r="N963" i="2" s="1"/>
  <c r="N959" i="2" a="1"/>
  <c r="N959" i="2" s="1"/>
  <c r="N955" i="2" a="1"/>
  <c r="N955" i="2" s="1"/>
  <c r="N951" i="2" a="1"/>
  <c r="N951" i="2" s="1"/>
  <c r="N947" i="2" a="1"/>
  <c r="N947" i="2" s="1"/>
  <c r="N943" i="2" a="1"/>
  <c r="N943" i="2" s="1"/>
  <c r="N939" i="2" a="1"/>
  <c r="N939" i="2" s="1"/>
  <c r="N935" i="2" a="1"/>
  <c r="N935" i="2" s="1"/>
  <c r="N931" i="2" a="1"/>
  <c r="N931" i="2" s="1"/>
  <c r="N927" i="2" a="1"/>
  <c r="N927" i="2" s="1"/>
  <c r="N919" i="2" a="1"/>
  <c r="N919" i="2" s="1"/>
  <c r="N915" i="2" a="1"/>
  <c r="N915" i="2" s="1"/>
  <c r="N911" i="2" a="1"/>
  <c r="N911" i="2" s="1"/>
  <c r="N907" i="2" a="1"/>
  <c r="N907" i="2" s="1"/>
  <c r="N903" i="2" a="1"/>
  <c r="N903" i="2" s="1"/>
  <c r="N899" i="2" a="1"/>
  <c r="N899" i="2" s="1"/>
  <c r="N895" i="2" a="1"/>
  <c r="N895" i="2" s="1"/>
  <c r="N891" i="2" a="1"/>
  <c r="N891" i="2" s="1"/>
  <c r="N887" i="2" a="1"/>
  <c r="N887" i="2" s="1"/>
  <c r="N855" i="2" a="1"/>
  <c r="N855" i="2" s="1"/>
  <c r="N811" i="2" a="1"/>
  <c r="N811" i="2" s="1"/>
  <c r="N767" i="2" a="1"/>
  <c r="N767" i="2" s="1"/>
  <c r="N755" i="2" a="1"/>
  <c r="N755" i="2" s="1"/>
  <c r="N751" i="2" a="1"/>
  <c r="N751" i="2" s="1"/>
  <c r="N747" i="2" a="1"/>
  <c r="N747" i="2" s="1"/>
  <c r="N743" i="2" a="1"/>
  <c r="N743" i="2" s="1"/>
  <c r="N739" i="2" a="1"/>
  <c r="N739" i="2" s="1"/>
  <c r="N735" i="2" a="1"/>
  <c r="N735" i="2" s="1"/>
  <c r="N851" i="2" a="1"/>
  <c r="N851" i="2" s="1"/>
  <c r="N847" i="2" a="1"/>
  <c r="N847" i="2" s="1"/>
  <c r="N843" i="2" a="1"/>
  <c r="N843" i="2" s="1"/>
  <c r="N839" i="2" a="1"/>
  <c r="N839" i="2" s="1"/>
  <c r="N835" i="2" a="1"/>
  <c r="N835" i="2" s="1"/>
  <c r="N831" i="2" a="1"/>
  <c r="N831" i="2" s="1"/>
  <c r="N827" i="2" a="1"/>
  <c r="N827" i="2" s="1"/>
  <c r="N823" i="2" a="1"/>
  <c r="N823" i="2" s="1"/>
  <c r="N819" i="2" a="1"/>
  <c r="N819" i="2" s="1"/>
  <c r="N815" i="2" a="1"/>
  <c r="N815" i="2" s="1"/>
  <c r="N807" i="2" a="1"/>
  <c r="N807" i="2" s="1"/>
  <c r="N803" i="2" a="1"/>
  <c r="N803" i="2" s="1"/>
  <c r="N799" i="2" a="1"/>
  <c r="N799" i="2" s="1"/>
  <c r="N795" i="2" a="1"/>
  <c r="N795" i="2" s="1"/>
  <c r="N791" i="2" a="1"/>
  <c r="N791" i="2" s="1"/>
  <c r="N787" i="2" a="1"/>
  <c r="N787" i="2" s="1"/>
  <c r="N783" i="2" a="1"/>
  <c r="N783" i="2" s="1"/>
  <c r="N779" i="2" a="1"/>
  <c r="N779" i="2" s="1"/>
  <c r="N775" i="2" a="1"/>
  <c r="N775" i="2" s="1"/>
  <c r="N771" i="2" a="1"/>
  <c r="N771" i="2" s="1"/>
  <c r="N763" i="2" a="1"/>
  <c r="N763" i="2" s="1"/>
  <c r="N759" i="2" a="1"/>
  <c r="N759" i="2" s="1"/>
  <c r="N731" i="2" a="1"/>
  <c r="N731" i="2" s="1"/>
  <c r="N687" i="2" a="1"/>
  <c r="N687" i="2" s="1"/>
  <c r="N643" i="2" a="1"/>
  <c r="N643" i="2" s="1"/>
  <c r="N635" i="2" a="1"/>
  <c r="N635" i="2" s="1"/>
  <c r="N631" i="2" a="1"/>
  <c r="N631" i="2" s="1"/>
  <c r="N627" i="2" a="1"/>
  <c r="N627" i="2" s="1"/>
  <c r="N623" i="2" a="1"/>
  <c r="N623" i="2" s="1"/>
  <c r="N619" i="2" a="1"/>
  <c r="N619" i="2" s="1"/>
  <c r="N615" i="2" a="1"/>
  <c r="N615" i="2" s="1"/>
  <c r="N727" i="2" a="1"/>
  <c r="N727" i="2" s="1"/>
  <c r="N723" i="2" a="1"/>
  <c r="N723" i="2" s="1"/>
  <c r="N719" i="2" a="1"/>
  <c r="N719" i="2" s="1"/>
  <c r="N715" i="2" a="1"/>
  <c r="N715" i="2" s="1"/>
  <c r="N711" i="2" a="1"/>
  <c r="N711" i="2" s="1"/>
  <c r="N707" i="2" a="1"/>
  <c r="N707" i="2" s="1"/>
  <c r="N703" i="2" a="1"/>
  <c r="N703" i="2" s="1"/>
  <c r="N699" i="2" a="1"/>
  <c r="N699" i="2" s="1"/>
  <c r="N695" i="2" a="1"/>
  <c r="N695" i="2" s="1"/>
  <c r="N691" i="2" a="1"/>
  <c r="N691" i="2" s="1"/>
  <c r="N683" i="2" a="1"/>
  <c r="N683" i="2" s="1"/>
  <c r="N679" i="2" a="1"/>
  <c r="N679" i="2" s="1"/>
  <c r="N675" i="2" a="1"/>
  <c r="N675" i="2" s="1"/>
  <c r="N671" i="2" a="1"/>
  <c r="N671" i="2" s="1"/>
  <c r="N667" i="2" a="1"/>
  <c r="N667" i="2" s="1"/>
  <c r="N663" i="2" a="1"/>
  <c r="N663" i="2" s="1"/>
  <c r="N659" i="2" a="1"/>
  <c r="N659" i="2" s="1"/>
  <c r="N655" i="2" a="1"/>
  <c r="N655" i="2" s="1"/>
  <c r="N651" i="2" a="1"/>
  <c r="N651" i="2" s="1"/>
  <c r="N647" i="2" a="1"/>
  <c r="N647" i="2" s="1"/>
  <c r="N639" i="2" a="1"/>
  <c r="N639" i="2" s="1"/>
  <c r="N611" i="2" a="1"/>
  <c r="N611" i="2" s="1"/>
  <c r="N567" i="2" a="1"/>
  <c r="N567" i="2" s="1"/>
  <c r="N523" i="2" a="1"/>
  <c r="N523" i="2" s="1"/>
  <c r="N511" i="2" a="1"/>
  <c r="N511" i="2" s="1"/>
  <c r="N507" i="2" a="1"/>
  <c r="N507" i="2" s="1"/>
  <c r="N503" i="2" a="1"/>
  <c r="N503" i="2" s="1"/>
  <c r="N499" i="2" a="1"/>
  <c r="N499" i="2" s="1"/>
  <c r="N495" i="2" a="1"/>
  <c r="N495" i="2" s="1"/>
  <c r="N491" i="2" a="1"/>
  <c r="N491" i="2" s="1"/>
  <c r="N607" i="2" a="1"/>
  <c r="N607" i="2" s="1"/>
  <c r="N603" i="2" a="1"/>
  <c r="N603" i="2" s="1"/>
  <c r="N599" i="2" a="1"/>
  <c r="N599" i="2" s="1"/>
  <c r="N595" i="2" a="1"/>
  <c r="N595" i="2" s="1"/>
  <c r="N591" i="2" a="1"/>
  <c r="N591" i="2" s="1"/>
  <c r="N587" i="2" a="1"/>
  <c r="N587" i="2" s="1"/>
  <c r="N583" i="2" a="1"/>
  <c r="N583" i="2" s="1"/>
  <c r="N579" i="2" a="1"/>
  <c r="N579" i="2" s="1"/>
  <c r="N575" i="2" a="1"/>
  <c r="N575" i="2" s="1"/>
  <c r="N571" i="2" a="1"/>
  <c r="N571" i="2"/>
  <c r="N563" i="2" a="1"/>
  <c r="N563" i="2" s="1"/>
  <c r="N559" i="2" a="1"/>
  <c r="N559" i="2" s="1"/>
  <c r="N555" i="2" a="1"/>
  <c r="N555" i="2" s="1"/>
  <c r="N551" i="2" a="1"/>
  <c r="N551" i="2" s="1"/>
  <c r="N547" i="2" a="1"/>
  <c r="N547" i="2" s="1"/>
  <c r="N543" i="2" a="1"/>
  <c r="N543" i="2" s="1"/>
  <c r="N539" i="2" a="1"/>
  <c r="N539" i="2" s="1"/>
  <c r="N535" i="2" a="1"/>
  <c r="N535" i="2" s="1"/>
  <c r="N531" i="2" a="1"/>
  <c r="N531" i="2" s="1"/>
  <c r="N527" i="2" a="1"/>
  <c r="N527" i="2" s="1"/>
  <c r="N519" i="2" a="1"/>
  <c r="N519" i="2" s="1"/>
  <c r="N515" i="2" a="1"/>
  <c r="N515" i="2" s="1"/>
  <c r="N487" i="2" a="1"/>
  <c r="N487" i="2" s="1"/>
  <c r="N443" i="2" a="1"/>
  <c r="N443" i="2" s="1"/>
  <c r="N399" i="2" a="1"/>
  <c r="N399" i="2" s="1"/>
  <c r="N391" i="2" a="1"/>
  <c r="N391" i="2"/>
  <c r="N387" i="2" a="1"/>
  <c r="N387" i="2" s="1"/>
  <c r="N383" i="2" a="1"/>
  <c r="N383" i="2" s="1"/>
  <c r="N379" i="2" a="1"/>
  <c r="N379" i="2" s="1"/>
  <c r="N375" i="2" a="1"/>
  <c r="N375" i="2" s="1"/>
  <c r="N371" i="2" a="1"/>
  <c r="N371" i="2" s="1"/>
  <c r="N483" i="2" a="1"/>
  <c r="N483" i="2" s="1"/>
  <c r="N479" i="2" a="1"/>
  <c r="N479" i="2" s="1"/>
  <c r="N475" i="2" a="1"/>
  <c r="N475" i="2" s="1"/>
  <c r="N471" i="2" a="1"/>
  <c r="N471" i="2" s="1"/>
  <c r="N467" i="2" a="1"/>
  <c r="N467" i="2" s="1"/>
  <c r="N463" i="2" a="1"/>
  <c r="N463" i="2" s="1"/>
  <c r="N459" i="2" a="1"/>
  <c r="N459" i="2" s="1"/>
  <c r="N455" i="2" a="1"/>
  <c r="N455" i="2" s="1"/>
  <c r="N451" i="2" a="1"/>
  <c r="N451" i="2" s="1"/>
  <c r="N447" i="2" a="1"/>
  <c r="N447" i="2" s="1"/>
  <c r="N439" i="2" a="1"/>
  <c r="N439" i="2"/>
  <c r="N435" i="2" a="1"/>
  <c r="N435" i="2" s="1"/>
  <c r="N431" i="2" a="1"/>
  <c r="N431" i="2" s="1"/>
  <c r="N427" i="2" a="1"/>
  <c r="N427" i="2" s="1"/>
  <c r="N423" i="2" a="1"/>
  <c r="N423" i="2" s="1"/>
  <c r="N419" i="2" a="1"/>
  <c r="N419" i="2" s="1"/>
  <c r="N415" i="2" a="1"/>
  <c r="N415" i="2" s="1"/>
  <c r="N411" i="2" a="1"/>
  <c r="N411" i="2" s="1"/>
  <c r="N407" i="2" a="1"/>
  <c r="N407" i="2" s="1"/>
  <c r="N403" i="2" a="1"/>
  <c r="N403" i="2" s="1"/>
  <c r="N395" i="2" a="1"/>
  <c r="N395" i="2" s="1"/>
  <c r="N367" i="2" a="1"/>
  <c r="N367" i="2" s="1"/>
  <c r="N323" i="2" a="1"/>
  <c r="N323" i="2" s="1"/>
  <c r="N279" i="2" a="1"/>
  <c r="N279" i="2" s="1"/>
  <c r="N267" i="2" a="1"/>
  <c r="N267" i="2" s="1"/>
  <c r="N263" i="2" a="1"/>
  <c r="N263" i="2" s="1"/>
  <c r="N259" i="2" a="1"/>
  <c r="N259" i="2"/>
  <c r="N255" i="2" a="1"/>
  <c r="N255" i="2" s="1"/>
  <c r="N251" i="2" a="1"/>
  <c r="N251" i="2" s="1"/>
  <c r="N247" i="2" a="1"/>
  <c r="N247" i="2" s="1"/>
  <c r="N363" i="2" a="1"/>
  <c r="N363" i="2" s="1"/>
  <c r="N359" i="2" a="1"/>
  <c r="N359" i="2" s="1"/>
  <c r="N355" i="2" a="1"/>
  <c r="N355" i="2" s="1"/>
  <c r="N351" i="2" a="1"/>
  <c r="N351" i="2" s="1"/>
  <c r="N347" i="2" a="1"/>
  <c r="N347" i="2" s="1"/>
  <c r="N343" i="2" a="1"/>
  <c r="N343" i="2" s="1"/>
  <c r="N339" i="2" a="1"/>
  <c r="N339" i="2" s="1"/>
  <c r="N335" i="2" a="1"/>
  <c r="N335" i="2" s="1"/>
  <c r="N331" i="2" a="1"/>
  <c r="N331" i="2" s="1"/>
  <c r="N327" i="2" a="1"/>
  <c r="N327" i="2" s="1"/>
  <c r="N319" i="2" a="1"/>
  <c r="N319" i="2" s="1"/>
  <c r="N315" i="2" a="1"/>
  <c r="N315" i="2" s="1"/>
  <c r="N311" i="2" a="1"/>
  <c r="N311" i="2"/>
  <c r="N307" i="2" a="1"/>
  <c r="N307" i="2" s="1"/>
  <c r="N303" i="2" a="1"/>
  <c r="N303" i="2" s="1"/>
  <c r="N299" i="2" a="1"/>
  <c r="N299" i="2" s="1"/>
  <c r="N295" i="2" a="1"/>
  <c r="N295" i="2" s="1"/>
  <c r="N291" i="2" a="1"/>
  <c r="N291" i="2" s="1"/>
  <c r="N287" i="2" a="1"/>
  <c r="N287" i="2" s="1"/>
  <c r="N283" i="2" a="1"/>
  <c r="N283" i="2" s="1"/>
  <c r="N275" i="2" a="1"/>
  <c r="N275" i="2" s="1"/>
  <c r="N271" i="2" a="1"/>
  <c r="N271" i="2" s="1"/>
  <c r="N243" i="2" a="1"/>
  <c r="N243" i="2" s="1"/>
  <c r="N199" i="2" a="1"/>
  <c r="N199" i="2" s="1"/>
  <c r="N155" i="2" a="1"/>
  <c r="N155" i="2" s="1"/>
  <c r="N143" i="2" a="1"/>
  <c r="N143" i="2" s="1"/>
  <c r="N139" i="2" a="1"/>
  <c r="N139" i="2" s="1"/>
  <c r="N135" i="2" a="1"/>
  <c r="N135" i="2" s="1"/>
  <c r="N131" i="2" a="1"/>
  <c r="N131" i="2" s="1"/>
  <c r="N127" i="2" a="1"/>
  <c r="N127" i="2" s="1"/>
  <c r="N123" i="2" a="1"/>
  <c r="N123" i="2" s="1"/>
  <c r="N239" i="2" a="1"/>
  <c r="N239" i="2" s="1"/>
  <c r="N235" i="2" a="1"/>
  <c r="N235" i="2"/>
  <c r="N231" i="2" a="1"/>
  <c r="N231" i="2" s="1"/>
  <c r="N227" i="2" a="1"/>
  <c r="N227" i="2" s="1"/>
  <c r="N223" i="2" a="1"/>
  <c r="N223" i="2" s="1"/>
  <c r="N219" i="2" a="1"/>
  <c r="N219" i="2" s="1"/>
  <c r="N215" i="2" a="1"/>
  <c r="N215" i="2" s="1"/>
  <c r="N211" i="2" a="1"/>
  <c r="N211" i="2" s="1"/>
  <c r="N207" i="2" a="1"/>
  <c r="N207" i="2" s="1"/>
  <c r="N203" i="2" a="1"/>
  <c r="N203" i="2" s="1"/>
  <c r="N195" i="2" a="1"/>
  <c r="N195" i="2" s="1"/>
  <c r="N191" i="2" a="1"/>
  <c r="N191" i="2" s="1"/>
  <c r="N187" i="2" a="1"/>
  <c r="N187" i="2" s="1"/>
  <c r="N183" i="2" a="1"/>
  <c r="N183" i="2" s="1"/>
  <c r="N179" i="2" a="1"/>
  <c r="N179" i="2" s="1"/>
  <c r="N175" i="2" a="1"/>
  <c r="N175" i="2" s="1"/>
  <c r="N171" i="2" a="1"/>
  <c r="N171" i="2" s="1"/>
  <c r="N167" i="2" a="1"/>
  <c r="N167" i="2"/>
  <c r="N163" i="2" a="1"/>
  <c r="N163" i="2" s="1"/>
  <c r="N159" i="2" a="1"/>
  <c r="N159" i="2" s="1"/>
  <c r="N151" i="2" a="1"/>
  <c r="N151" i="2" s="1"/>
  <c r="N147" i="2" a="1"/>
  <c r="N147" i="2" s="1"/>
  <c r="N119" i="2" a="1"/>
  <c r="N119" i="2" s="1"/>
  <c r="N75" i="2" a="1"/>
  <c r="N75" i="2" s="1"/>
  <c r="N31" i="2" a="1"/>
  <c r="N31" i="2" s="1"/>
  <c r="N23" i="2" a="1"/>
  <c r="N23" i="2" s="1"/>
  <c r="N19" i="2" a="1"/>
  <c r="N19" i="2" s="1"/>
  <c r="N15" i="2" a="1"/>
  <c r="N15" i="2" s="1"/>
  <c r="N11" i="2" a="1"/>
  <c r="N11" i="2" s="1"/>
  <c r="N7" i="2" a="1"/>
  <c r="N7" i="2" s="1"/>
  <c r="N3" i="2" a="1"/>
  <c r="N3" i="2" s="1"/>
  <c r="N115" i="2" a="1"/>
  <c r="N115" i="2" s="1"/>
  <c r="N111" i="2" a="1"/>
  <c r="N111" i="2" s="1"/>
  <c r="N107" i="2" a="1"/>
  <c r="N107" i="2" s="1"/>
  <c r="N103" i="2" a="1"/>
  <c r="N103" i="2" s="1"/>
  <c r="N99" i="2" a="1"/>
  <c r="N99" i="2" s="1"/>
  <c r="N95" i="2" a="1"/>
  <c r="N95" i="2" s="1"/>
  <c r="N91" i="2" a="1"/>
  <c r="N91" i="2"/>
  <c r="N87" i="2" a="1"/>
  <c r="N87" i="2" s="1"/>
  <c r="N83" i="2" a="1"/>
  <c r="N83" i="2" s="1"/>
  <c r="N79" i="2" a="1"/>
  <c r="N79" i="2" s="1"/>
  <c r="N71" i="2" a="1"/>
  <c r="N71" i="2" s="1"/>
  <c r="N67" i="2" a="1"/>
  <c r="N67" i="2" s="1"/>
  <c r="N63" i="2" a="1"/>
  <c r="N63" i="2" s="1"/>
  <c r="N59" i="2" a="1"/>
  <c r="N59" i="2" s="1"/>
  <c r="N55" i="2" a="1"/>
  <c r="N55" i="2" s="1"/>
  <c r="N51" i="2" a="1"/>
  <c r="N51" i="2" s="1"/>
  <c r="N47" i="2" a="1"/>
  <c r="N47" i="2" s="1"/>
  <c r="N43" i="2" a="1"/>
  <c r="N43" i="2" s="1"/>
  <c r="N39" i="2" a="1"/>
  <c r="N39" i="2" s="1"/>
  <c r="N35" i="2" a="1"/>
  <c r="N35" i="2" s="1"/>
  <c r="N27" i="2" a="1"/>
  <c r="N27" i="2" s="1"/>
  <c r="N1335" i="2" a="1"/>
  <c r="N1335" i="2" s="1"/>
  <c r="N1291" i="2" a="1"/>
  <c r="N1291" i="2" s="1"/>
  <c r="N1247" i="2" a="1"/>
  <c r="N1247" i="2" s="1"/>
  <c r="N1235" i="2" a="1"/>
  <c r="N1235" i="2" s="1"/>
  <c r="N1231" i="2" a="1"/>
  <c r="N1231" i="2" s="1"/>
  <c r="N1227" i="2" a="1"/>
  <c r="N1227" i="2"/>
  <c r="N1223" i="2" a="1"/>
  <c r="N1223" i="2" s="1"/>
  <c r="N1219" i="2" a="1"/>
  <c r="N1219" i="2" s="1"/>
  <c r="N1215" i="2" a="1"/>
  <c r="N1215" i="2" s="1"/>
  <c r="N1331" i="2" a="1"/>
  <c r="N1331" i="2" s="1"/>
  <c r="N1327" i="2" a="1"/>
  <c r="N1327" i="2" s="1"/>
  <c r="N1323" i="2" a="1"/>
  <c r="N1323" i="2" s="1"/>
  <c r="N1319" i="2" a="1"/>
  <c r="N1319" i="2" s="1"/>
  <c r="N1315" i="2" a="1"/>
  <c r="N1315" i="2" s="1"/>
  <c r="N1311" i="2" a="1"/>
  <c r="N1311" i="2" s="1"/>
  <c r="N1307" i="2" a="1"/>
  <c r="N1307" i="2" s="1"/>
  <c r="N1303" i="2" a="1"/>
  <c r="N1303" i="2" s="1"/>
  <c r="N1299" i="2" a="1"/>
  <c r="N1299" i="2" s="1"/>
  <c r="N1295" i="2" a="1"/>
  <c r="N1295" i="2" s="1"/>
  <c r="N1287" i="2" a="1"/>
  <c r="N1287" i="2" s="1"/>
  <c r="N1283" i="2" a="1"/>
  <c r="N1283" i="2" s="1"/>
  <c r="N1279" i="2" a="1"/>
  <c r="N1279" i="2"/>
  <c r="N1275" i="2" a="1"/>
  <c r="N1275" i="2" s="1"/>
  <c r="N1271" i="2" a="1"/>
  <c r="N1271" i="2" s="1"/>
  <c r="N1267" i="2" a="1"/>
  <c r="N1267" i="2" s="1"/>
  <c r="N1263" i="2" a="1"/>
  <c r="N1263" i="2" s="1"/>
  <c r="N1259" i="2" a="1"/>
  <c r="N1259" i="2" s="1"/>
  <c r="N1255" i="2" a="1"/>
  <c r="N1255" i="2" s="1"/>
  <c r="N1251" i="2" a="1"/>
  <c r="N1251" i="2" s="1"/>
  <c r="N1243" i="2" a="1"/>
  <c r="N1243" i="2" s="1"/>
  <c r="N1239" i="2" a="1"/>
  <c r="N1239" i="2" s="1"/>
  <c r="N1211" i="2" a="1"/>
  <c r="N1211" i="2" s="1"/>
  <c r="N1167" i="2" a="1"/>
  <c r="N1167" i="2" s="1"/>
  <c r="N1123" i="2" a="1"/>
  <c r="N1123" i="2" s="1"/>
  <c r="N1115" i="2" a="1"/>
  <c r="N1115" i="2" s="1"/>
  <c r="N1111" i="2" a="1"/>
  <c r="N1111" i="2" s="1"/>
  <c r="N1107" i="2" a="1"/>
  <c r="N1107" i="2" s="1"/>
  <c r="N1103" i="2" a="1"/>
  <c r="N1103" i="2" s="1"/>
  <c r="N1099" i="2" a="1"/>
  <c r="N1099" i="2" s="1"/>
  <c r="N1095" i="2" a="1"/>
  <c r="N1095" i="2" s="1"/>
  <c r="N1207" i="2" a="1"/>
  <c r="N1207" i="2" s="1"/>
  <c r="N1203" i="2" a="1"/>
  <c r="N1203" i="2"/>
  <c r="N1199" i="2" a="1"/>
  <c r="N1199" i="2" s="1"/>
  <c r="N1195" i="2" a="1"/>
  <c r="N1195" i="2" s="1"/>
  <c r="N1191" i="2" a="1"/>
  <c r="N1191" i="2" s="1"/>
  <c r="N1187" i="2" a="1"/>
  <c r="N1187" i="2" s="1"/>
  <c r="N1183" i="2" a="1"/>
  <c r="N1183" i="2" s="1"/>
  <c r="N1179" i="2" a="1"/>
  <c r="N1179" i="2" s="1"/>
  <c r="N1175" i="2" a="1"/>
  <c r="N1175" i="2" s="1"/>
  <c r="N1171" i="2" a="1"/>
  <c r="N1171" i="2" s="1"/>
  <c r="N1163" i="2" a="1"/>
  <c r="N1163" i="2" s="1"/>
  <c r="N1159" i="2" a="1"/>
  <c r="N1159" i="2" s="1"/>
  <c r="N1155" i="2" a="1"/>
  <c r="N1155" i="2" s="1"/>
  <c r="N1151" i="2" a="1"/>
  <c r="N1151" i="2" s="1"/>
  <c r="N1147" i="2" a="1"/>
  <c r="N1147" i="2" s="1"/>
  <c r="N1143" i="2" a="1"/>
  <c r="N1143" i="2" s="1"/>
  <c r="N1139" i="2" a="1"/>
  <c r="N1139" i="2" s="1"/>
  <c r="N1135" i="2" a="1"/>
  <c r="N1135" i="2" s="1"/>
  <c r="N1131" i="2" a="1"/>
  <c r="N1131" i="2" s="1"/>
  <c r="N1127" i="2" a="1"/>
  <c r="N1127" i="2" s="1"/>
  <c r="N1119" i="2" a="1"/>
  <c r="N1119" i="2" s="1"/>
  <c r="N1091" i="2" a="1"/>
  <c r="N1091" i="2"/>
  <c r="N1047" i="2" a="1"/>
  <c r="N1047" i="2" s="1"/>
  <c r="N1003" i="2" a="1"/>
  <c r="N1003" i="2" s="1"/>
  <c r="N991" i="2" a="1"/>
  <c r="N991" i="2" s="1"/>
  <c r="N987" i="2" a="1"/>
  <c r="N987" i="2" s="1"/>
  <c r="N983" i="2" a="1"/>
  <c r="N983" i="2" s="1"/>
  <c r="N979" i="2" a="1"/>
  <c r="N979" i="2" s="1"/>
  <c r="N975" i="2" a="1"/>
  <c r="N975" i="2" s="1"/>
  <c r="N971" i="2" a="1"/>
  <c r="N971" i="2" s="1"/>
  <c r="N1087" i="2" a="1"/>
  <c r="N1087" i="2" s="1"/>
  <c r="N1083" i="2" a="1"/>
  <c r="N1083" i="2" s="1"/>
  <c r="N1079" i="2" a="1"/>
  <c r="N1079" i="2" s="1"/>
  <c r="N1075" i="2" a="1"/>
  <c r="N1075" i="2" s="1"/>
  <c r="N1071" i="2" a="1"/>
  <c r="N1071" i="2" s="1"/>
  <c r="N1067" i="2" a="1"/>
  <c r="N1067" i="2" s="1"/>
  <c r="N1063" i="2" a="1"/>
  <c r="N1063" i="2" s="1"/>
  <c r="N1059" i="2" a="1"/>
  <c r="N1059" i="2" s="1"/>
  <c r="N1055" i="2" a="1"/>
  <c r="N1055" i="2" s="1"/>
  <c r="N1051" i="2" a="1"/>
  <c r="N1051" i="2" s="1"/>
  <c r="N1043" i="2" a="1"/>
  <c r="N1043" i="2" s="1"/>
  <c r="N1039" i="2" a="1"/>
  <c r="N1039" i="2"/>
  <c r="N1035" i="2" a="1"/>
  <c r="N1035" i="2" s="1"/>
  <c r="N1031" i="2" a="1"/>
  <c r="N1031" i="2" s="1"/>
  <c r="N1027" i="2" a="1"/>
  <c r="N1027" i="2" s="1"/>
  <c r="N1023" i="2" a="1"/>
  <c r="N1023" i="2" s="1"/>
  <c r="N1019" i="2" a="1"/>
  <c r="N1019" i="2" s="1"/>
  <c r="N1015" i="2" a="1"/>
  <c r="N1015" i="2" s="1"/>
  <c r="N1011" i="2" a="1"/>
  <c r="N1011" i="2" s="1"/>
  <c r="N1007" i="2" a="1"/>
  <c r="N1007" i="2" s="1"/>
  <c r="N999" i="2" a="1"/>
  <c r="N999" i="2" s="1"/>
  <c r="N995" i="2" a="1"/>
  <c r="N995" i="2" s="1"/>
  <c r="N1460" i="2" a="1"/>
  <c r="N1460" i="2" s="1"/>
  <c r="N1416" i="2" a="1"/>
  <c r="N1416" i="2" s="1"/>
  <c r="N1372" i="2" a="1"/>
  <c r="N1372" i="2" s="1"/>
  <c r="N1360" i="2" a="1"/>
  <c r="N1360" i="2" s="1"/>
  <c r="N1356" i="2" a="1"/>
  <c r="N1356" i="2" s="1"/>
  <c r="N1352" i="2" a="1"/>
  <c r="N1352" i="2"/>
  <c r="N1348" i="2" a="1"/>
  <c r="N1348" i="2" s="1"/>
  <c r="N1344" i="2" a="1"/>
  <c r="N1344" i="2" s="1"/>
  <c r="N1340" i="2" a="1"/>
  <c r="N1340" i="2" s="1"/>
  <c r="N1456" i="2" a="1"/>
  <c r="N1456" i="2" s="1"/>
  <c r="N1452" i="2" a="1"/>
  <c r="N1452" i="2" s="1"/>
  <c r="N1448" i="2" a="1"/>
  <c r="N1448" i="2" s="1"/>
  <c r="N1444" i="2" a="1"/>
  <c r="N1444" i="2" s="1"/>
  <c r="N1440" i="2" a="1"/>
  <c r="N1440" i="2" s="1"/>
  <c r="N1436" i="2" a="1"/>
  <c r="N1436" i="2" s="1"/>
  <c r="N1432" i="2" a="1"/>
  <c r="N1432" i="2" s="1"/>
  <c r="N1428" i="2" a="1"/>
  <c r="N1428" i="2" s="1"/>
  <c r="N1424" i="2" a="1"/>
  <c r="N1424" i="2" s="1"/>
  <c r="N1420" i="2" a="1"/>
  <c r="N1420" i="2" s="1"/>
  <c r="N1412" i="2" a="1"/>
  <c r="N1412" i="2" s="1"/>
  <c r="N1408" i="2" a="1"/>
  <c r="N1408" i="2" s="1"/>
  <c r="N1404" i="2" a="1"/>
  <c r="N1404" i="2"/>
  <c r="N1400" i="2" a="1"/>
  <c r="N1400" i="2" s="1"/>
  <c r="N1396" i="2" a="1"/>
  <c r="N1396" i="2" s="1"/>
  <c r="N1392" i="2" a="1"/>
  <c r="N1392" i="2" s="1"/>
  <c r="N1388" i="2" a="1"/>
  <c r="N1388" i="2" s="1"/>
  <c r="N1384" i="2" a="1"/>
  <c r="N1384" i="2" s="1"/>
  <c r="N1380" i="2" a="1"/>
  <c r="N1380" i="2" s="1"/>
  <c r="N1376" i="2" a="1"/>
  <c r="N1376" i="2" s="1"/>
  <c r="N1368" i="2" a="1"/>
  <c r="N1368" i="2" s="1"/>
  <c r="N1364" i="2" a="1"/>
  <c r="N1364" i="2" s="1"/>
  <c r="N968" i="2" a="1"/>
  <c r="N968" i="2" s="1"/>
  <c r="N924" i="2" a="1"/>
  <c r="N924" i="2" s="1"/>
  <c r="N884" i="2" a="1"/>
  <c r="N884" i="2" s="1"/>
  <c r="N880" i="2" a="1"/>
  <c r="N880" i="2" s="1"/>
  <c r="N876" i="2" a="1"/>
  <c r="N876" i="2" s="1"/>
  <c r="N872" i="2" a="1"/>
  <c r="N872" i="2" s="1"/>
  <c r="N868" i="2" a="1"/>
  <c r="N868" i="2"/>
  <c r="N864" i="2" a="1"/>
  <c r="N864" i="2" s="1"/>
  <c r="N860" i="2" a="1"/>
  <c r="N860" i="2" s="1"/>
  <c r="N964" i="2" a="1"/>
  <c r="N964" i="2" s="1"/>
  <c r="N960" i="2" a="1"/>
  <c r="N960" i="2" s="1"/>
  <c r="N956" i="2" a="1"/>
  <c r="N956" i="2" s="1"/>
  <c r="N952" i="2" a="1"/>
  <c r="N952" i="2" s="1"/>
  <c r="N948" i="2" a="1"/>
  <c r="N948" i="2" s="1"/>
  <c r="N944" i="2" a="1"/>
  <c r="N944" i="2" s="1"/>
  <c r="N940" i="2" a="1"/>
  <c r="N940" i="2" s="1"/>
  <c r="N936" i="2" a="1"/>
  <c r="N936" i="2" s="1"/>
  <c r="N932" i="2" a="1"/>
  <c r="N932" i="2" s="1"/>
  <c r="N928" i="2" a="1"/>
  <c r="N928" i="2" s="1"/>
  <c r="N920" i="2" a="1"/>
  <c r="N920" i="2" s="1"/>
  <c r="N916" i="2" a="1"/>
  <c r="N916" i="2" s="1"/>
  <c r="N912" i="2" a="1"/>
  <c r="N912" i="2" s="1"/>
  <c r="N908" i="2" a="1"/>
  <c r="N908" i="2"/>
  <c r="N904" i="2" a="1"/>
  <c r="N904" i="2" s="1"/>
  <c r="N900" i="2" a="1"/>
  <c r="N900" i="2" s="1"/>
  <c r="N896" i="2" a="1"/>
  <c r="N896" i="2" s="1"/>
  <c r="N892" i="2" a="1"/>
  <c r="N892" i="2" s="1"/>
  <c r="N888" i="2" a="1"/>
  <c r="N888" i="2" s="1"/>
  <c r="N856" i="2" a="1"/>
  <c r="N856" i="2" s="1"/>
  <c r="N812" i="2" a="1"/>
  <c r="N812" i="2" s="1"/>
  <c r="N768" i="2" a="1"/>
  <c r="N768" i="2" s="1"/>
  <c r="N756" i="2" a="1"/>
  <c r="N756" i="2" s="1"/>
  <c r="N752" i="2" a="1"/>
  <c r="N752" i="2" s="1"/>
  <c r="N748" i="2" a="1"/>
  <c r="N748" i="2" s="1"/>
  <c r="N744" i="2" a="1"/>
  <c r="N744" i="2" s="1"/>
  <c r="N740" i="2" a="1"/>
  <c r="N740" i="2" s="1"/>
  <c r="N736" i="2" a="1"/>
  <c r="N736" i="2" s="1"/>
  <c r="N852" i="2" a="1"/>
  <c r="N852" i="2" s="1"/>
  <c r="N848" i="2" a="1"/>
  <c r="N848" i="2"/>
  <c r="N844" i="2" a="1"/>
  <c r="N844" i="2" s="1"/>
  <c r="N840" i="2" a="1"/>
  <c r="N840" i="2" s="1"/>
  <c r="N836" i="2" a="1"/>
  <c r="N836" i="2" s="1"/>
  <c r="N832" i="2" a="1"/>
  <c r="N832" i="2" s="1"/>
  <c r="N828" i="2" a="1"/>
  <c r="N828" i="2" s="1"/>
  <c r="N824" i="2" a="1"/>
  <c r="N824" i="2" s="1"/>
  <c r="N820" i="2" a="1"/>
  <c r="N820" i="2" s="1"/>
  <c r="N816" i="2" a="1"/>
  <c r="N816" i="2" s="1"/>
  <c r="N808" i="2" a="1"/>
  <c r="N808" i="2" s="1"/>
  <c r="N804" i="2" a="1"/>
  <c r="N804" i="2" s="1"/>
  <c r="N800" i="2" a="1"/>
  <c r="N800" i="2" s="1"/>
  <c r="N796" i="2" a="1"/>
  <c r="N796" i="2" s="1"/>
  <c r="N792" i="2" a="1"/>
  <c r="N792" i="2" s="1"/>
  <c r="N788" i="2" a="1"/>
  <c r="N788" i="2" s="1"/>
  <c r="N784" i="2" a="1"/>
  <c r="N784" i="2" s="1"/>
  <c r="N780" i="2" a="1"/>
  <c r="N780" i="2"/>
  <c r="N776" i="2" a="1"/>
  <c r="N776" i="2" s="1"/>
  <c r="N772" i="2" a="1"/>
  <c r="N772" i="2" s="1"/>
  <c r="N764" i="2" a="1"/>
  <c r="N764" i="2" s="1"/>
  <c r="N760" i="2" a="1"/>
  <c r="N760" i="2" s="1"/>
  <c r="N732" i="2" a="1"/>
  <c r="N732" i="2" s="1"/>
  <c r="N688" i="2" a="1"/>
  <c r="N688" i="2" s="1"/>
  <c r="N644" i="2" a="1"/>
  <c r="N644" i="2" s="1"/>
  <c r="N636" i="2" a="1"/>
  <c r="N636" i="2" s="1"/>
  <c r="N632" i="2" a="1"/>
  <c r="N632" i="2" s="1"/>
  <c r="N628" i="2" a="1"/>
  <c r="N628" i="2" s="1"/>
  <c r="N624" i="2" a="1"/>
  <c r="N624" i="2" s="1"/>
  <c r="N620" i="2" a="1"/>
  <c r="N620" i="2" s="1"/>
  <c r="N616" i="2" a="1"/>
  <c r="N616" i="2" s="1"/>
  <c r="N728" i="2" a="1"/>
  <c r="N728" i="2" s="1"/>
  <c r="N724" i="2" a="1"/>
  <c r="N724" i="2" s="1"/>
  <c r="N720" i="2" a="1"/>
  <c r="N720" i="2"/>
  <c r="N716" i="2" a="1"/>
  <c r="N716" i="2" s="1"/>
  <c r="N712" i="2" a="1"/>
  <c r="N712" i="2" s="1"/>
  <c r="N708" i="2" a="1"/>
  <c r="N708" i="2" s="1"/>
  <c r="N704" i="2" a="1"/>
  <c r="N704" i="2" s="1"/>
  <c r="N700" i="2" a="1"/>
  <c r="N700" i="2" s="1"/>
  <c r="N696" i="2" a="1"/>
  <c r="N696" i="2" s="1"/>
  <c r="N692" i="2" a="1"/>
  <c r="N692" i="2" s="1"/>
  <c r="N684" i="2" a="1"/>
  <c r="N684" i="2" s="1"/>
  <c r="N680" i="2" a="1"/>
  <c r="N680" i="2" s="1"/>
  <c r="N676" i="2" a="1"/>
  <c r="N676" i="2"/>
  <c r="N672" i="2" a="1"/>
  <c r="N672" i="2" s="1"/>
  <c r="N668" i="2" a="1"/>
  <c r="N668" i="2" s="1"/>
  <c r="N664" i="2" a="1"/>
  <c r="N664" i="2" s="1"/>
  <c r="N660" i="2" a="1"/>
  <c r="N660" i="2" s="1"/>
  <c r="O660" i="2" s="1"/>
  <c r="N656" i="2" a="1"/>
  <c r="N656" i="2" s="1"/>
  <c r="N652" i="2" a="1"/>
  <c r="N652" i="2" s="1"/>
  <c r="N648" i="2" a="1"/>
  <c r="N648" i="2" s="1"/>
  <c r="N640" i="2" a="1"/>
  <c r="N640" i="2" s="1"/>
  <c r="N612" i="2" a="1"/>
  <c r="N612" i="2" s="1"/>
  <c r="N568" i="2" a="1"/>
  <c r="N568" i="2" s="1"/>
  <c r="N524" i="2" a="1"/>
  <c r="N524" i="2" s="1"/>
  <c r="N512" i="2" a="1"/>
  <c r="N512" i="2" s="1"/>
  <c r="O512" i="2" s="1"/>
  <c r="N508" i="2" a="1"/>
  <c r="N508" i="2" s="1"/>
  <c r="N504" i="2" a="1"/>
  <c r="N504" i="2" s="1"/>
  <c r="N500" i="2" a="1"/>
  <c r="N500" i="2" s="1"/>
  <c r="N496" i="2" a="1"/>
  <c r="N496" i="2"/>
  <c r="N492" i="2" a="1"/>
  <c r="N492" i="2" s="1"/>
  <c r="N608" i="2" a="1"/>
  <c r="N608" i="2" s="1"/>
  <c r="N604" i="2" a="1"/>
  <c r="N604" i="2" s="1"/>
  <c r="N600" i="2" a="1"/>
  <c r="N600" i="2" s="1"/>
  <c r="O600" i="2" s="1"/>
  <c r="N596" i="2" a="1"/>
  <c r="N596" i="2" s="1"/>
  <c r="N592" i="2" a="1"/>
  <c r="N592" i="2" s="1"/>
  <c r="N588" i="2" a="1"/>
  <c r="N588" i="2" s="1"/>
  <c r="N584" i="2" a="1"/>
  <c r="N584" i="2" s="1"/>
  <c r="N580" i="2" a="1"/>
  <c r="N580" i="2" s="1"/>
  <c r="N576" i="2" a="1"/>
  <c r="N576" i="2" s="1"/>
  <c r="N572" i="2" a="1"/>
  <c r="N572" i="2" s="1"/>
  <c r="N564" i="2" a="1"/>
  <c r="N564" i="2" s="1"/>
  <c r="O564" i="2" s="1"/>
  <c r="N560" i="2" a="1"/>
  <c r="N560" i="2" s="1"/>
  <c r="N556" i="2" a="1"/>
  <c r="N556" i="2" s="1"/>
  <c r="N552" i="2" a="1"/>
  <c r="N552" i="2" s="1"/>
  <c r="N548" i="2" a="1"/>
  <c r="N548" i="2"/>
  <c r="N544" i="2" a="1"/>
  <c r="N544" i="2" s="1"/>
  <c r="N540" i="2" a="1"/>
  <c r="N540" i="2" s="1"/>
  <c r="N536" i="2" a="1"/>
  <c r="N536" i="2" s="1"/>
  <c r="N532" i="2" a="1"/>
  <c r="N532" i="2" s="1"/>
  <c r="O532" i="2" s="1"/>
  <c r="N528" i="2" a="1"/>
  <c r="N528" i="2" s="1"/>
  <c r="N520" i="2" a="1"/>
  <c r="N520" i="2" s="1"/>
  <c r="N516" i="2" a="1"/>
  <c r="N516" i="2" s="1"/>
  <c r="N488" i="2" a="1"/>
  <c r="N488" i="2" s="1"/>
  <c r="N444" i="2" a="1"/>
  <c r="N444" i="2" s="1"/>
  <c r="N400" i="2" a="1"/>
  <c r="N400" i="2" s="1"/>
  <c r="N392" i="2" a="1"/>
  <c r="N392" i="2" s="1"/>
  <c r="N388" i="2" a="1"/>
  <c r="N388" i="2" s="1"/>
  <c r="O388" i="2" s="1"/>
  <c r="N384" i="2" a="1"/>
  <c r="N384" i="2" s="1"/>
  <c r="N380" i="2" a="1"/>
  <c r="N380" i="2"/>
  <c r="N376" i="2" a="1"/>
  <c r="N376" i="2" s="1"/>
  <c r="N372" i="2" a="1"/>
  <c r="N372" i="2"/>
  <c r="N484" i="2" a="1"/>
  <c r="N484" i="2" s="1"/>
  <c r="N480" i="2" a="1"/>
  <c r="N480" i="2" s="1"/>
  <c r="N476" i="2" a="1"/>
  <c r="N476" i="2" s="1"/>
  <c r="N472" i="2" a="1"/>
  <c r="N472" i="2" s="1"/>
  <c r="O472" i="2" s="1"/>
  <c r="N468" i="2" a="1"/>
  <c r="N468" i="2" s="1"/>
  <c r="N464" i="2" a="1"/>
  <c r="N464" i="2" s="1"/>
  <c r="N460" i="2" a="1"/>
  <c r="N460" i="2" s="1"/>
  <c r="N456" i="2" a="1"/>
  <c r="N456" i="2" s="1"/>
  <c r="N452" i="2" a="1"/>
  <c r="N452" i="2" s="1"/>
  <c r="N448" i="2" a="1"/>
  <c r="N448" i="2" s="1"/>
  <c r="N440" i="2" a="1"/>
  <c r="N440" i="2" s="1"/>
  <c r="N436" i="2" a="1"/>
  <c r="N436" i="2" s="1"/>
  <c r="O436" i="2" s="1"/>
  <c r="N432" i="2" a="1"/>
  <c r="N432" i="2" s="1"/>
  <c r="N428" i="2" a="1"/>
  <c r="N428" i="2"/>
  <c r="N424" i="2" a="1"/>
  <c r="N424" i="2" s="1"/>
  <c r="N420" i="2" a="1"/>
  <c r="N420" i="2"/>
  <c r="N416" i="2" a="1"/>
  <c r="N416" i="2" s="1"/>
  <c r="N412" i="2" a="1"/>
  <c r="N412" i="2" s="1"/>
  <c r="N408" i="2" a="1"/>
  <c r="N408" i="2" s="1"/>
  <c r="N404" i="2" a="1"/>
  <c r="N404" i="2" s="1"/>
  <c r="O404" i="2" s="1"/>
  <c r="N396" i="2" a="1"/>
  <c r="N396" i="2" s="1"/>
  <c r="N368" i="2" a="1"/>
  <c r="N368" i="2" s="1"/>
  <c r="N324" i="2" a="1"/>
  <c r="N324" i="2" s="1"/>
  <c r="N280" i="2" a="1"/>
  <c r="N280" i="2" s="1"/>
  <c r="N268" i="2" a="1"/>
  <c r="N268" i="2" s="1"/>
  <c r="N264" i="2" a="1"/>
  <c r="N264" i="2" s="1"/>
  <c r="N260" i="2" a="1"/>
  <c r="N260" i="2" s="1"/>
  <c r="N256" i="2" a="1"/>
  <c r="N256" i="2" s="1"/>
  <c r="O256" i="2" s="1"/>
  <c r="N252" i="2" a="1"/>
  <c r="N252" i="2" s="1"/>
  <c r="N248" i="2" a="1"/>
  <c r="N248" i="2"/>
  <c r="N364" i="2" a="1"/>
  <c r="N364" i="2" s="1"/>
  <c r="N360" i="2" a="1"/>
  <c r="N360" i="2"/>
  <c r="N356" i="2" a="1"/>
  <c r="N356" i="2" s="1"/>
  <c r="N352" i="2" a="1"/>
  <c r="N352" i="2" s="1"/>
  <c r="N348" i="2" a="1"/>
  <c r="N348" i="2" s="1"/>
  <c r="N344" i="2" a="1"/>
  <c r="N344" i="2" s="1"/>
  <c r="O344" i="2" s="1"/>
  <c r="N340" i="2" a="1"/>
  <c r="N340" i="2" s="1"/>
  <c r="N336" i="2" a="1"/>
  <c r="N336" i="2" s="1"/>
  <c r="N332" i="2" a="1"/>
  <c r="N332" i="2" s="1"/>
  <c r="N328" i="2" a="1"/>
  <c r="N328" i="2"/>
  <c r="N320" i="2" a="1"/>
  <c r="N320" i="2" s="1"/>
  <c r="N316" i="2" a="1"/>
  <c r="N316" i="2" s="1"/>
  <c r="N312" i="2" a="1"/>
  <c r="N312" i="2" s="1"/>
  <c r="N308" i="2" a="1"/>
  <c r="N308" i="2" s="1"/>
  <c r="O308" i="2" s="1"/>
  <c r="N304" i="2" a="1"/>
  <c r="N304" i="2" s="1"/>
  <c r="N300" i="2" a="1"/>
  <c r="N300" i="2"/>
  <c r="N296" i="2" a="1"/>
  <c r="N296" i="2" s="1"/>
  <c r="N292" i="2" a="1"/>
  <c r="N292" i="2"/>
  <c r="N288" i="2" a="1"/>
  <c r="N288" i="2" s="1"/>
  <c r="N284" i="2" a="1"/>
  <c r="N284" i="2" s="1"/>
  <c r="N276" i="2" a="1"/>
  <c r="N276" i="2" s="1"/>
  <c r="N272" i="2" a="1"/>
  <c r="N272" i="2" s="1"/>
  <c r="O272" i="2" s="1"/>
  <c r="N244" i="2" a="1"/>
  <c r="N244" i="2" s="1"/>
  <c r="N200" i="2" a="1"/>
  <c r="N200" i="2" s="1"/>
  <c r="N156" i="2" a="1"/>
  <c r="N156" i="2" s="1"/>
  <c r="N144" i="2" a="1"/>
  <c r="N144" i="2"/>
  <c r="N140" i="2" a="1"/>
  <c r="N140" i="2" s="1"/>
  <c r="N136" i="2" a="1"/>
  <c r="N136" i="2" s="1"/>
  <c r="N132" i="2" a="1"/>
  <c r="N132" i="2" s="1"/>
  <c r="N128" i="2" a="1"/>
  <c r="N128" i="2" s="1"/>
  <c r="O128" i="2" s="1"/>
  <c r="N124" i="2" a="1"/>
  <c r="N124" i="2" s="1"/>
  <c r="N240" i="2" a="1"/>
  <c r="N240" i="2"/>
  <c r="N236" i="2" a="1"/>
  <c r="N236" i="2" s="1"/>
  <c r="N232" i="2" a="1"/>
  <c r="N232" i="2"/>
  <c r="N228" i="2" a="1"/>
  <c r="N228" i="2" s="1"/>
  <c r="N224" i="2" a="1"/>
  <c r="N224" i="2" s="1"/>
  <c r="N220" i="2" a="1"/>
  <c r="N220" i="2" s="1"/>
  <c r="N216" i="2" a="1"/>
  <c r="N216" i="2" s="1"/>
  <c r="O216" i="2" s="1"/>
  <c r="N212" i="2" a="1"/>
  <c r="N212" i="2" s="1"/>
  <c r="N208" i="2" a="1"/>
  <c r="N208" i="2" s="1"/>
  <c r="N204" i="2" a="1"/>
  <c r="N204" i="2" s="1"/>
  <c r="N196" i="2" a="1"/>
  <c r="N196" i="2"/>
  <c r="N192" i="2" a="1"/>
  <c r="N192" i="2" s="1"/>
  <c r="N188" i="2" a="1"/>
  <c r="N188" i="2" s="1"/>
  <c r="N184" i="2" a="1"/>
  <c r="N184" i="2" s="1"/>
  <c r="N180" i="2" a="1"/>
  <c r="N180" i="2" s="1"/>
  <c r="O180" i="2" s="1"/>
  <c r="N176" i="2" a="1"/>
  <c r="N176" i="2" s="1"/>
  <c r="N172" i="2" a="1"/>
  <c r="N172" i="2" s="1"/>
  <c r="O172" i="2" s="1"/>
  <c r="N168" i="2" a="1"/>
  <c r="N168" i="2" s="1"/>
  <c r="N164" i="2" a="1"/>
  <c r="N164" i="2"/>
  <c r="N160" i="2" a="1"/>
  <c r="N160" i="2" s="1"/>
  <c r="N152" i="2" a="1"/>
  <c r="N152" i="2" s="1"/>
  <c r="N148" i="2" a="1"/>
  <c r="N148" i="2" s="1"/>
  <c r="N120" i="2" a="1"/>
  <c r="N120" i="2" s="1"/>
  <c r="O120" i="2" s="1"/>
  <c r="N76" i="2" a="1"/>
  <c r="N76" i="2" s="1"/>
  <c r="N32" i="2" a="1"/>
  <c r="N32" i="2" s="1"/>
  <c r="N24" i="2" a="1"/>
  <c r="N24" i="2" s="1"/>
  <c r="N20" i="2" a="1"/>
  <c r="N20" i="2" s="1"/>
  <c r="O20" i="2" s="1"/>
  <c r="N16" i="2" a="1"/>
  <c r="N16" i="2" s="1"/>
  <c r="N12" i="2" a="1"/>
  <c r="N12" i="2" s="1"/>
  <c r="N8" i="2" a="1"/>
  <c r="N8" i="2" s="1"/>
  <c r="N4" i="2" a="1"/>
  <c r="N4" i="2" s="1"/>
  <c r="O4" i="2" s="1"/>
  <c r="N116" i="2" a="1"/>
  <c r="N116" i="2" s="1"/>
  <c r="N112" i="2" a="1"/>
  <c r="N112" i="2"/>
  <c r="N108" i="2" a="1"/>
  <c r="N108" i="2" s="1"/>
  <c r="N104" i="2" a="1"/>
  <c r="N104" i="2"/>
  <c r="N100" i="2" a="1"/>
  <c r="N100" i="2" s="1"/>
  <c r="N96" i="2" a="1"/>
  <c r="N96" i="2" s="1"/>
  <c r="N92" i="2" a="1"/>
  <c r="N92" i="2" s="1"/>
  <c r="N88" i="2" a="1"/>
  <c r="N88" i="2" s="1"/>
  <c r="O88" i="2" s="1"/>
  <c r="N84" i="2" a="1"/>
  <c r="N84" i="2" s="1"/>
  <c r="N80" i="2" a="1"/>
  <c r="N80" i="2" s="1"/>
  <c r="N72" i="2" a="1"/>
  <c r="N72" i="2" s="1"/>
  <c r="N68" i="2" a="1"/>
  <c r="N68" i="2"/>
  <c r="N64" i="2" a="1"/>
  <c r="N64" i="2" s="1"/>
  <c r="N60" i="2" a="1"/>
  <c r="N60" i="2" s="1"/>
  <c r="N56" i="2" a="1"/>
  <c r="N56" i="2" s="1"/>
  <c r="N52" i="2" a="1"/>
  <c r="N52" i="2" s="1"/>
  <c r="O52" i="2" s="1"/>
  <c r="N48" i="2" a="1"/>
  <c r="N48" i="2" s="1"/>
  <c r="N44" i="2" a="1"/>
  <c r="N44" i="2"/>
  <c r="N40" i="2" a="1"/>
  <c r="N40" i="2" s="1"/>
  <c r="N36" i="2" a="1"/>
  <c r="N36" i="2"/>
  <c r="N28" i="2" a="1"/>
  <c r="N28" i="2" s="1"/>
  <c r="N1336" i="2" a="1"/>
  <c r="N1336" i="2" s="1"/>
  <c r="N1292" i="2" a="1"/>
  <c r="N1292" i="2" s="1"/>
  <c r="N1248" i="2" a="1"/>
  <c r="N1248" i="2" s="1"/>
  <c r="O1248" i="2" s="1"/>
  <c r="N1236" i="2" a="1"/>
  <c r="N1236" i="2" s="1"/>
  <c r="N1232" i="2" a="1"/>
  <c r="N1232" i="2" s="1"/>
  <c r="N1228" i="2" a="1"/>
  <c r="N1228" i="2" s="1"/>
  <c r="N1224" i="2" a="1"/>
  <c r="N1224" i="2"/>
  <c r="N1220" i="2" a="1"/>
  <c r="N1220" i="2" s="1"/>
  <c r="N1216" i="2" a="1"/>
  <c r="N1216" i="2" s="1"/>
  <c r="N1332" i="2" a="1"/>
  <c r="N1332" i="2" s="1"/>
  <c r="N1328" i="2" a="1"/>
  <c r="N1328" i="2" s="1"/>
  <c r="O1328" i="2" s="1"/>
  <c r="N1324" i="2" a="1"/>
  <c r="N1324" i="2" s="1"/>
  <c r="N1320" i="2" a="1"/>
  <c r="N1320" i="2"/>
  <c r="N1316" i="2" a="1"/>
  <c r="N1316" i="2" s="1"/>
  <c r="N1312" i="2" a="1"/>
  <c r="N1312" i="2"/>
  <c r="N1308" i="2" a="1"/>
  <c r="N1308" i="2" s="1"/>
  <c r="N1304" i="2" a="1"/>
  <c r="N1304" i="2" s="1"/>
  <c r="N1300" i="2" a="1"/>
  <c r="N1300" i="2" s="1"/>
  <c r="N1296" i="2" a="1"/>
  <c r="N1296" i="2" s="1"/>
  <c r="O1296" i="2" s="1"/>
  <c r="N1288" i="2" a="1"/>
  <c r="N1288" i="2" s="1"/>
  <c r="N1284" i="2" a="1"/>
  <c r="N1284" i="2" s="1"/>
  <c r="N1280" i="2" a="1"/>
  <c r="N1280" i="2" s="1"/>
  <c r="N1276" i="2" a="1"/>
  <c r="N1276" i="2"/>
  <c r="N1272" i="2" a="1"/>
  <c r="N1272" i="2" s="1"/>
  <c r="N1268" i="2" a="1"/>
  <c r="N1268" i="2" s="1"/>
  <c r="N1264" i="2" a="1"/>
  <c r="N1264" i="2" s="1"/>
  <c r="N1260" i="2" a="1"/>
  <c r="N1260" i="2" s="1"/>
  <c r="O1260" i="2" s="1"/>
  <c r="N1256" i="2" a="1"/>
  <c r="N1256" i="2" s="1"/>
  <c r="N1252" i="2" a="1"/>
  <c r="N1252" i="2" s="1"/>
  <c r="O1252" i="2" s="1"/>
  <c r="N1244" i="2" a="1"/>
  <c r="N1244" i="2" s="1"/>
  <c r="N1240" i="2" a="1"/>
  <c r="N1240" i="2"/>
  <c r="N1212" i="2" a="1"/>
  <c r="N1212" i="2" s="1"/>
  <c r="N1168" i="2" a="1"/>
  <c r="N1168" i="2" s="1"/>
  <c r="N1124" i="2" a="1"/>
  <c r="N1124" i="2" s="1"/>
  <c r="N1116" i="2" a="1"/>
  <c r="N1116" i="2" s="1"/>
  <c r="O1116" i="2" s="1"/>
  <c r="N1112" i="2" a="1"/>
  <c r="N1112" i="2" s="1"/>
  <c r="N1108" i="2" a="1"/>
  <c r="N1108" i="2" s="1"/>
  <c r="N1104" i="2" a="1"/>
  <c r="N1104" i="2" s="1"/>
  <c r="N1100" i="2" a="1"/>
  <c r="N1100" i="2" s="1"/>
  <c r="O1100" i="2" s="1"/>
  <c r="N1096" i="2" a="1"/>
  <c r="N1096" i="2" s="1"/>
  <c r="N1208" i="2" a="1"/>
  <c r="N1208" i="2" s="1"/>
  <c r="N1204" i="2" a="1"/>
  <c r="N1204" i="2" s="1"/>
  <c r="N1200" i="2" a="1"/>
  <c r="N1200" i="2" s="1"/>
  <c r="O1200" i="2" s="1"/>
  <c r="N1196" i="2" a="1"/>
  <c r="N1196" i="2" s="1"/>
  <c r="N1192" i="2" a="1"/>
  <c r="N1192" i="2"/>
  <c r="N1188" i="2" a="1"/>
  <c r="N1188" i="2" s="1"/>
  <c r="N1184" i="2" a="1"/>
  <c r="N1184" i="2"/>
  <c r="N1180" i="2" a="1"/>
  <c r="N1180" i="2" s="1"/>
  <c r="N1176" i="2" a="1"/>
  <c r="N1176" i="2" s="1"/>
  <c r="N1172" i="2" a="1"/>
  <c r="N1172" i="2" s="1"/>
  <c r="N1164" i="2" a="1"/>
  <c r="N1164" i="2" s="1"/>
  <c r="O1164" i="2" s="1"/>
  <c r="N1160" i="2" a="1"/>
  <c r="N1160" i="2" s="1"/>
  <c r="N1156" i="2" a="1"/>
  <c r="N1156" i="2" s="1"/>
  <c r="N1152" i="2" a="1"/>
  <c r="N1152" i="2" s="1"/>
  <c r="N1148" i="2" a="1"/>
  <c r="N1148" i="2"/>
  <c r="N1144" i="2" a="1"/>
  <c r="N1144" i="2" s="1"/>
  <c r="N1140" i="2" a="1"/>
  <c r="N1140" i="2" s="1"/>
  <c r="N1136" i="2" a="1"/>
  <c r="N1136" i="2" s="1"/>
  <c r="N1132" i="2" a="1"/>
  <c r="N1132" i="2" s="1"/>
  <c r="O1132" i="2" s="1"/>
  <c r="N1128" i="2" a="1"/>
  <c r="N1128" i="2" s="1"/>
  <c r="N1120" i="2" a="1"/>
  <c r="N1120" i="2"/>
  <c r="N1092" i="2" a="1"/>
  <c r="N1092" i="2" s="1"/>
  <c r="N1048" i="2" a="1"/>
  <c r="N1048" i="2"/>
  <c r="N1004" i="2" a="1"/>
  <c r="N1004" i="2" s="1"/>
  <c r="N992" i="2" a="1"/>
  <c r="N992" i="2" s="1"/>
  <c r="N988" i="2" a="1"/>
  <c r="N988" i="2" s="1"/>
  <c r="N984" i="2" a="1"/>
  <c r="N984" i="2" s="1"/>
  <c r="O984" i="2" s="1"/>
  <c r="N980" i="2" a="1"/>
  <c r="N980" i="2" s="1"/>
  <c r="N976" i="2" a="1"/>
  <c r="N976" i="2" s="1"/>
  <c r="N972" i="2" a="1"/>
  <c r="N972" i="2" s="1"/>
  <c r="N1088" i="2" a="1"/>
  <c r="N1088" i="2"/>
  <c r="N1084" i="2" a="1"/>
  <c r="N1084" i="2" s="1"/>
  <c r="N1080" i="2" a="1"/>
  <c r="N1080" i="2" s="1"/>
  <c r="N1076" i="2" a="1"/>
  <c r="N1076" i="2" s="1"/>
  <c r="N1072" i="2" a="1"/>
  <c r="N1072" i="2" s="1"/>
  <c r="O1072" i="2" s="1"/>
  <c r="N1068" i="2" a="1"/>
  <c r="N1068" i="2" s="1"/>
  <c r="N1064" i="2" a="1"/>
  <c r="N1064" i="2"/>
  <c r="N1060" i="2" a="1"/>
  <c r="N1060" i="2" s="1"/>
  <c r="N1056" i="2" a="1"/>
  <c r="N1056" i="2"/>
  <c r="N1052" i="2" a="1"/>
  <c r="N1052" i="2" s="1"/>
  <c r="N1044" i="2" a="1"/>
  <c r="N1044" i="2" s="1"/>
  <c r="N1040" i="2" a="1"/>
  <c r="N1040" i="2" s="1"/>
  <c r="N1036" i="2" a="1"/>
  <c r="N1036" i="2" s="1"/>
  <c r="O1036" i="2" s="1"/>
  <c r="N1032" i="2" a="1"/>
  <c r="N1032" i="2" s="1"/>
  <c r="N1028" i="2" a="1"/>
  <c r="N1028" i="2" s="1"/>
  <c r="N1024" i="2" a="1"/>
  <c r="N1024" i="2" s="1"/>
  <c r="N1020" i="2" a="1"/>
  <c r="N1020" i="2"/>
  <c r="O1020" i="2" s="1"/>
  <c r="N1016" i="2" a="1"/>
  <c r="N1016" i="2" s="1"/>
  <c r="N1012" i="2" a="1"/>
  <c r="N1012" i="2" s="1"/>
  <c r="O1012" i="2" s="1"/>
  <c r="N1008" i="2" a="1"/>
  <c r="N1008" i="2" s="1"/>
  <c r="N1000" i="2" a="1"/>
  <c r="N1000" i="2"/>
  <c r="O1000" i="2" s="1"/>
  <c r="N996" i="2" a="1"/>
  <c r="N996" i="2" s="1"/>
  <c r="N1461" i="2" a="1"/>
  <c r="N1461" i="2" s="1"/>
  <c r="N1417" i="2" a="1"/>
  <c r="N1417" i="2" s="1"/>
  <c r="N1373" i="2" a="1"/>
  <c r="N1373" i="2" s="1"/>
  <c r="O1373" i="2" s="1"/>
  <c r="N1361" i="2" a="1"/>
  <c r="N1361" i="2" s="1"/>
  <c r="N1357" i="2" a="1"/>
  <c r="N1357" i="2" s="1"/>
  <c r="O1357" i="2" s="1"/>
  <c r="N1353" i="2" a="1"/>
  <c r="N1353" i="2" s="1"/>
  <c r="N1349" i="2" a="1"/>
  <c r="N1349" i="2"/>
  <c r="O1349" i="2" s="1"/>
  <c r="N1345" i="2" a="1"/>
  <c r="N1345" i="2" s="1"/>
  <c r="N1341" i="2" a="1"/>
  <c r="N1341" i="2" s="1"/>
  <c r="N1457" i="2" a="1"/>
  <c r="N1457" i="2" s="1"/>
  <c r="N1453" i="2" a="1"/>
  <c r="N1453" i="2" s="1"/>
  <c r="O1453" i="2" s="1"/>
  <c r="N1449" i="2" a="1"/>
  <c r="N1449" i="2" s="1"/>
  <c r="N1445" i="2" a="1"/>
  <c r="N1445" i="2"/>
  <c r="N1441" i="2" a="1"/>
  <c r="N1441" i="2" s="1"/>
  <c r="N1437" i="2" a="1"/>
  <c r="N1437" i="2"/>
  <c r="O1437" i="2" s="1"/>
  <c r="N1433" i="2" a="1"/>
  <c r="N1433" i="2" s="1"/>
  <c r="N1429" i="2" a="1"/>
  <c r="N1429" i="2" s="1"/>
  <c r="N1425" i="2" a="1"/>
  <c r="N1425" i="2" s="1"/>
  <c r="N1421" i="2" a="1"/>
  <c r="N1421" i="2"/>
  <c r="O1421" i="2" s="1"/>
  <c r="N1413" i="2" a="1"/>
  <c r="N1413" i="2" s="1"/>
  <c r="N1409" i="2" a="1"/>
  <c r="N1409" i="2"/>
  <c r="N1405" i="2" a="1"/>
  <c r="N1405" i="2" s="1"/>
  <c r="N1401" i="2" a="1"/>
  <c r="N1401" i="2"/>
  <c r="O1401" i="2" s="1"/>
  <c r="N1397" i="2" a="1"/>
  <c r="N1397" i="2" s="1"/>
  <c r="N1393" i="2" a="1"/>
  <c r="N1393" i="2" s="1"/>
  <c r="N1389" i="2" a="1"/>
  <c r="N1389" i="2" s="1"/>
  <c r="N1385" i="2" a="1"/>
  <c r="N1385" i="2"/>
  <c r="O1385" i="2" s="1"/>
  <c r="N1381" i="2" a="1"/>
  <c r="N1381" i="2" s="1"/>
  <c r="N1377" i="2" a="1"/>
  <c r="N1377" i="2" s="1"/>
  <c r="O1377" i="2" s="1"/>
  <c r="N1369" i="2" a="1"/>
  <c r="N1369" i="2" s="1"/>
  <c r="N1365" i="2" a="1"/>
  <c r="N1365" i="2"/>
  <c r="O1365" i="2" s="1"/>
  <c r="N969" i="2" a="1"/>
  <c r="N969" i="2" s="1"/>
  <c r="N925" i="2" a="1"/>
  <c r="N925" i="2" s="1"/>
  <c r="N885" i="2" a="1"/>
  <c r="N885" i="2" s="1"/>
  <c r="N881" i="2" a="1"/>
  <c r="N881" i="2" s="1"/>
  <c r="O881" i="2" s="1"/>
  <c r="N877" i="2" a="1"/>
  <c r="N877" i="2" s="1"/>
  <c r="N873" i="2" a="1"/>
  <c r="N873" i="2" s="1"/>
  <c r="O873" i="2" s="1"/>
  <c r="N869" i="2" a="1"/>
  <c r="N869" i="2" s="1"/>
  <c r="N865" i="2" a="1"/>
  <c r="N865" i="2"/>
  <c r="O865" i="2" s="1"/>
  <c r="N861" i="2" a="1"/>
  <c r="N861" i="2" s="1"/>
  <c r="N965" i="2" a="1"/>
  <c r="N965" i="2" s="1"/>
  <c r="N961" i="2" a="1"/>
  <c r="N961" i="2" s="1"/>
  <c r="N957" i="2" a="1"/>
  <c r="N957" i="2" s="1"/>
  <c r="O957" i="2" s="1"/>
  <c r="N953" i="2" a="1"/>
  <c r="N953" i="2" s="1"/>
  <c r="N949" i="2" a="1"/>
  <c r="N949" i="2"/>
  <c r="N945" i="2" a="1"/>
  <c r="N945" i="2" s="1"/>
  <c r="N941" i="2" a="1"/>
  <c r="N941" i="2"/>
  <c r="O941" i="2" s="1"/>
  <c r="N937" i="2" a="1"/>
  <c r="N937" i="2" s="1"/>
  <c r="N933" i="2" a="1"/>
  <c r="N933" i="2" s="1"/>
  <c r="N929" i="2" a="1"/>
  <c r="N929" i="2" s="1"/>
  <c r="N921" i="2" a="1"/>
  <c r="N921" i="2"/>
  <c r="O921" i="2" s="1"/>
  <c r="N917" i="2" a="1"/>
  <c r="N917" i="2" s="1"/>
  <c r="N913" i="2" a="1"/>
  <c r="N913" i="2" s="1"/>
  <c r="O913" i="2" s="1"/>
  <c r="N909" i="2" a="1"/>
  <c r="N909" i="2" s="1"/>
  <c r="N905" i="2" a="1"/>
  <c r="N905" i="2" s="1"/>
  <c r="O905" i="2" s="1"/>
  <c r="N901" i="2" a="1"/>
  <c r="N901" i="2" s="1"/>
  <c r="N897" i="2" a="1"/>
  <c r="N897" i="2" s="1"/>
  <c r="O897" i="2" s="1"/>
  <c r="N893" i="2" a="1"/>
  <c r="N893" i="2" s="1"/>
  <c r="N889" i="2" a="1"/>
  <c r="N889" i="2"/>
  <c r="O889" i="2" s="1"/>
  <c r="N857" i="2" a="1"/>
  <c r="N857" i="2" s="1"/>
  <c r="N813" i="2" a="1"/>
  <c r="N813" i="2" s="1"/>
  <c r="O813" i="2" s="1"/>
  <c r="N769" i="2" a="1"/>
  <c r="N769" i="2" s="1"/>
  <c r="N757" i="2" a="1"/>
  <c r="N757" i="2" s="1"/>
  <c r="O757" i="2" s="1"/>
  <c r="N753" i="2" a="1"/>
  <c r="N753" i="2" s="1"/>
  <c r="N749" i="2" a="1"/>
  <c r="N749" i="2" s="1"/>
  <c r="N745" i="2" a="1"/>
  <c r="N745" i="2" s="1"/>
  <c r="N741" i="2" a="1"/>
  <c r="N741" i="2"/>
  <c r="O741" i="2" s="1"/>
  <c r="N737" i="2" a="1"/>
  <c r="N737" i="2" s="1"/>
  <c r="N853" i="2" a="1"/>
  <c r="N853" i="2" s="1"/>
  <c r="O853" i="2" s="1"/>
  <c r="N849" i="2" a="1"/>
  <c r="N849" i="2" s="1"/>
  <c r="N845" i="2" a="1"/>
  <c r="N845" i="2" s="1"/>
  <c r="O845" i="2" s="1"/>
  <c r="N841" i="2" a="1"/>
  <c r="N841" i="2" s="1"/>
  <c r="N837" i="2" a="1"/>
  <c r="N837" i="2" s="1"/>
  <c r="O837" i="2" s="1"/>
  <c r="N833" i="2" a="1"/>
  <c r="N833" i="2" s="1"/>
  <c r="N829" i="2" a="1"/>
  <c r="N829" i="2"/>
  <c r="O829" i="2" s="1"/>
  <c r="N825" i="2" a="1"/>
  <c r="N825" i="2" s="1"/>
  <c r="N821" i="2" a="1"/>
  <c r="N821" i="2" s="1"/>
  <c r="O821" i="2" s="1"/>
  <c r="N817" i="2" a="1"/>
  <c r="N817" i="2" s="1"/>
  <c r="N809" i="2" a="1"/>
  <c r="N809" i="2"/>
  <c r="O809" i="2" s="1"/>
  <c r="N805" i="2" a="1"/>
  <c r="N805" i="2" s="1"/>
  <c r="N801" i="2" a="1"/>
  <c r="N801" i="2" s="1"/>
  <c r="N797" i="2" a="1"/>
  <c r="N797" i="2" s="1"/>
  <c r="N793" i="2" a="1"/>
  <c r="N793" i="2" s="1"/>
  <c r="O793" i="2" s="1"/>
  <c r="N789" i="2" a="1"/>
  <c r="N789" i="2" s="1"/>
  <c r="N785" i="2" a="1"/>
  <c r="N785" i="2" s="1"/>
  <c r="O785" i="2" s="1"/>
  <c r="N781" i="2" a="1"/>
  <c r="N781" i="2" s="1"/>
  <c r="N777" i="2" a="1"/>
  <c r="N777" i="2" s="1"/>
  <c r="O777" i="2" s="1"/>
  <c r="N773" i="2" a="1"/>
  <c r="N773" i="2" s="1"/>
  <c r="N765" i="2" a="1"/>
  <c r="N765" i="2" s="1"/>
  <c r="O765" i="2" s="1"/>
  <c r="N761" i="2" a="1"/>
  <c r="N761" i="2" s="1"/>
  <c r="N733" i="2" a="1"/>
  <c r="N733" i="2"/>
  <c r="O733" i="2" s="1"/>
  <c r="N689" i="2" a="1"/>
  <c r="N689" i="2" s="1"/>
  <c r="N645" i="2" a="1"/>
  <c r="N645" i="2" s="1"/>
  <c r="O645" i="2" s="1"/>
  <c r="N637" i="2" a="1"/>
  <c r="N637" i="2" s="1"/>
  <c r="N633" i="2" a="1"/>
  <c r="N633" i="2"/>
  <c r="O633" i="2" s="1"/>
  <c r="N629" i="2" a="1"/>
  <c r="N629" i="2" s="1"/>
  <c r="N625" i="2" a="1"/>
  <c r="N625" i="2" s="1"/>
  <c r="N621" i="2" a="1"/>
  <c r="N621" i="2" s="1"/>
  <c r="N617" i="2" a="1"/>
  <c r="N617" i="2"/>
  <c r="O617" i="2" s="1"/>
  <c r="N729" i="2" a="1"/>
  <c r="N729" i="2" s="1"/>
  <c r="N725" i="2" a="1"/>
  <c r="N725" i="2" s="1"/>
  <c r="O725" i="2" s="1"/>
  <c r="N721" i="2" a="1"/>
  <c r="N721" i="2" s="1"/>
  <c r="N717" i="2" a="1"/>
  <c r="N717" i="2" s="1"/>
  <c r="O717" i="2" s="1"/>
  <c r="N713" i="2" a="1"/>
  <c r="N713" i="2" s="1"/>
  <c r="N709" i="2" a="1"/>
  <c r="N709" i="2" s="1"/>
  <c r="O709" i="2" s="1"/>
  <c r="N705" i="2" a="1"/>
  <c r="N705" i="2" s="1"/>
  <c r="N701" i="2" a="1"/>
  <c r="N701" i="2"/>
  <c r="O701" i="2" s="1"/>
  <c r="N697" i="2" a="1"/>
  <c r="N697" i="2" s="1"/>
  <c r="N693" i="2" a="1"/>
  <c r="N693" i="2" s="1"/>
  <c r="O693" i="2" s="1"/>
  <c r="N685" i="2" a="1"/>
  <c r="N685" i="2" s="1"/>
  <c r="N681" i="2" a="1"/>
  <c r="N681" i="2"/>
  <c r="O681" i="2" s="1"/>
  <c r="N677" i="2" a="1"/>
  <c r="N677" i="2" s="1"/>
  <c r="N673" i="2" a="1"/>
  <c r="N673" i="2" s="1"/>
  <c r="N669" i="2" a="1"/>
  <c r="N669" i="2" s="1"/>
  <c r="N665" i="2" a="1"/>
  <c r="N665" i="2"/>
  <c r="O665" i="2" s="1"/>
  <c r="N661" i="2" a="1"/>
  <c r="N661" i="2" s="1"/>
  <c r="N657" i="2" a="1"/>
  <c r="N657" i="2" s="1"/>
  <c r="O657" i="2" s="1"/>
  <c r="N653" i="2" a="1"/>
  <c r="N653" i="2" s="1"/>
  <c r="N649" i="2" a="1"/>
  <c r="N649" i="2" s="1"/>
  <c r="O649" i="2" s="1"/>
  <c r="N641" i="2" a="1"/>
  <c r="N641" i="2" s="1"/>
  <c r="N613" i="2" a="1"/>
  <c r="N613" i="2" s="1"/>
  <c r="O613" i="2" s="1"/>
  <c r="N569" i="2" a="1"/>
  <c r="N569" i="2" s="1"/>
  <c r="N525" i="2" a="1"/>
  <c r="N525" i="2"/>
  <c r="O525" i="2" s="1"/>
  <c r="N513" i="2" a="1"/>
  <c r="N513" i="2" s="1"/>
  <c r="N509" i="2" a="1"/>
  <c r="N509" i="2" s="1"/>
  <c r="O509" i="2" s="1"/>
  <c r="N505" i="2" a="1"/>
  <c r="N505" i="2" s="1"/>
  <c r="N501" i="2" a="1"/>
  <c r="N501" i="2" s="1"/>
  <c r="O501" i="2" s="1"/>
  <c r="N497" i="2" a="1"/>
  <c r="N497" i="2" s="1"/>
  <c r="N493" i="2" a="1"/>
  <c r="N493" i="2" s="1"/>
  <c r="N609" i="2" a="1"/>
  <c r="N609" i="2" s="1"/>
  <c r="N605" i="2" a="1"/>
  <c r="N605" i="2"/>
  <c r="O605" i="2" s="1"/>
  <c r="N601" i="2" a="1"/>
  <c r="N601" i="2" s="1"/>
  <c r="N597" i="2" a="1"/>
  <c r="N597" i="2" s="1"/>
  <c r="O597" i="2" s="1"/>
  <c r="N593" i="2" a="1"/>
  <c r="N593" i="2" s="1"/>
  <c r="N589" i="2" a="1"/>
  <c r="N589" i="2" s="1"/>
  <c r="O589" i="2" s="1"/>
  <c r="N585" i="2" a="1"/>
  <c r="N585" i="2" s="1"/>
  <c r="N581" i="2" a="1"/>
  <c r="N581" i="2" s="1"/>
  <c r="O581" i="2" s="1"/>
  <c r="N577" i="2" a="1"/>
  <c r="N577" i="2" s="1"/>
  <c r="N573" i="2" a="1"/>
  <c r="N573" i="2"/>
  <c r="O573" i="2" s="1"/>
  <c r="N565" i="2" a="1"/>
  <c r="N565" i="2" s="1"/>
  <c r="N561" i="2" a="1"/>
  <c r="N561" i="2" s="1"/>
  <c r="O561" i="2" s="1"/>
  <c r="N557" i="2" a="1"/>
  <c r="N557" i="2" s="1"/>
  <c r="N553" i="2" a="1"/>
  <c r="N553" i="2"/>
  <c r="O553" i="2" s="1"/>
  <c r="N549" i="2" a="1"/>
  <c r="N549" i="2" s="1"/>
  <c r="N545" i="2" a="1"/>
  <c r="N545" i="2" s="1"/>
  <c r="N541" i="2" a="1"/>
  <c r="N541" i="2" s="1"/>
  <c r="N537" i="2" a="1"/>
  <c r="N537" i="2" s="1"/>
  <c r="O537" i="2" s="1"/>
  <c r="N533" i="2" a="1"/>
  <c r="N533" i="2" s="1"/>
  <c r="N529" i="2" a="1"/>
  <c r="N529" i="2" s="1"/>
  <c r="O529" i="2" s="1"/>
  <c r="N521" i="2" a="1"/>
  <c r="N521" i="2" s="1"/>
  <c r="N517" i="2" a="1"/>
  <c r="N517" i="2" s="1"/>
  <c r="O517" i="2" s="1"/>
  <c r="N489" i="2" a="1"/>
  <c r="N489" i="2" s="1"/>
  <c r="N445" i="2" a="1"/>
  <c r="N445" i="2" s="1"/>
  <c r="O445" i="2" s="1"/>
  <c r="N401" i="2" a="1"/>
  <c r="N401" i="2" s="1"/>
  <c r="N393" i="2" a="1"/>
  <c r="N393" i="2"/>
  <c r="O393" i="2" s="1"/>
  <c r="N389" i="2" a="1"/>
  <c r="N389" i="2" s="1"/>
  <c r="N385" i="2" a="1"/>
  <c r="N385" i="2" s="1"/>
  <c r="O385" i="2" s="1"/>
  <c r="N381" i="2" a="1"/>
  <c r="N381" i="2" s="1"/>
  <c r="N377" i="2" a="1"/>
  <c r="N377" i="2"/>
  <c r="O377" i="2" s="1"/>
  <c r="N373" i="2" a="1"/>
  <c r="N373" i="2" s="1"/>
  <c r="N485" i="2" a="1"/>
  <c r="N485" i="2" s="1"/>
  <c r="N481" i="2" a="1"/>
  <c r="N481" i="2" s="1"/>
  <c r="N477" i="2" a="1"/>
  <c r="N477" i="2"/>
  <c r="O477" i="2" s="1"/>
  <c r="N473" i="2" a="1"/>
  <c r="N473" i="2" s="1"/>
  <c r="N469" i="2" a="1"/>
  <c r="N469" i="2" s="1"/>
  <c r="O469" i="2" s="1"/>
  <c r="N465" i="2" a="1"/>
  <c r="N465" i="2" s="1"/>
  <c r="N461" i="2" a="1"/>
  <c r="N461" i="2" s="1"/>
  <c r="O461" i="2" s="1"/>
  <c r="N457" i="2" a="1"/>
  <c r="N457" i="2" s="1"/>
  <c r="N453" i="2" a="1"/>
  <c r="N453" i="2" s="1"/>
  <c r="O453" i="2" s="1"/>
  <c r="N449" i="2" a="1"/>
  <c r="N449" i="2" s="1"/>
  <c r="N441" i="2" a="1"/>
  <c r="N441" i="2"/>
  <c r="O441" i="2" s="1"/>
  <c r="N437" i="2" a="1"/>
  <c r="N437" i="2" s="1"/>
  <c r="N433" i="2" a="1"/>
  <c r="N433" i="2" s="1"/>
  <c r="O433" i="2" s="1"/>
  <c r="N429" i="2" a="1"/>
  <c r="N429" i="2" s="1"/>
  <c r="N425" i="2" a="1"/>
  <c r="N425" i="2"/>
  <c r="O425" i="2" s="1"/>
  <c r="N421" i="2" a="1"/>
  <c r="N421" i="2" s="1"/>
  <c r="N417" i="2" a="1"/>
  <c r="N417" i="2" s="1"/>
  <c r="N413" i="2" a="1"/>
  <c r="N413" i="2" s="1"/>
  <c r="N409" i="2" a="1"/>
  <c r="N409" i="2"/>
  <c r="O409" i="2" s="1"/>
  <c r="N405" i="2" a="1"/>
  <c r="N405" i="2" s="1"/>
  <c r="N397" i="2" a="1"/>
  <c r="N397" i="2" s="1"/>
  <c r="O397" i="2" s="1"/>
  <c r="N369" i="2" a="1"/>
  <c r="N369" i="2" s="1"/>
  <c r="N325" i="2" a="1"/>
  <c r="N325" i="2" s="1"/>
  <c r="O325" i="2" s="1"/>
  <c r="N281" i="2" a="1"/>
  <c r="N281" i="2" s="1"/>
  <c r="N269" i="2" a="1"/>
  <c r="N269" i="2"/>
  <c r="N265" i="2" a="1"/>
  <c r="N265" i="2" s="1"/>
  <c r="N261" i="2" a="1"/>
  <c r="N261" i="2" s="1"/>
  <c r="O261" i="2" s="1"/>
  <c r="N257" i="2" a="1"/>
  <c r="N257" i="2" s="1"/>
  <c r="N253" i="2" a="1"/>
  <c r="N253" i="2" s="1"/>
  <c r="O253" i="2" s="1"/>
  <c r="N249" i="2" a="1"/>
  <c r="N249" i="2" s="1"/>
  <c r="N365" i="2" a="1"/>
  <c r="N365" i="2"/>
  <c r="O365" i="2" s="1"/>
  <c r="N361" i="2" a="1"/>
  <c r="N361" i="2" s="1"/>
  <c r="N357" i="2" a="1"/>
  <c r="N357" i="2" s="1"/>
  <c r="O357" i="2" s="1"/>
  <c r="N353" i="2" a="1"/>
  <c r="N353" i="2" s="1"/>
  <c r="N349" i="2" a="1"/>
  <c r="N349" i="2"/>
  <c r="O349" i="2" s="1"/>
  <c r="N345" i="2" a="1"/>
  <c r="N345" i="2" s="1"/>
  <c r="N341" i="2" a="1"/>
  <c r="N341" i="2" s="1"/>
  <c r="O341" i="2" s="1"/>
  <c r="N337" i="2" a="1"/>
  <c r="N337" i="2" s="1"/>
  <c r="N333" i="2" a="1"/>
  <c r="N333" i="2" s="1"/>
  <c r="O333" i="2" s="1"/>
  <c r="N329" i="2" a="1"/>
  <c r="N329" i="2" s="1"/>
  <c r="N321" i="2" a="1"/>
  <c r="N321" i="2"/>
  <c r="N317" i="2" a="1"/>
  <c r="N317" i="2" s="1"/>
  <c r="N313" i="2" a="1"/>
  <c r="N313" i="2" s="1"/>
  <c r="O313" i="2" s="1"/>
  <c r="N309" i="2" a="1"/>
  <c r="N309" i="2" s="1"/>
  <c r="N305" i="2" a="1"/>
  <c r="N305" i="2" s="1"/>
  <c r="O305" i="2" s="1"/>
  <c r="N301" i="2" a="1"/>
  <c r="N301" i="2" s="1"/>
  <c r="N297" i="2" a="1"/>
  <c r="N297" i="2"/>
  <c r="O297" i="2" s="1"/>
  <c r="N293" i="2" a="1"/>
  <c r="N293" i="2" s="1"/>
  <c r="N289" i="2" a="1"/>
  <c r="N289" i="2" s="1"/>
  <c r="N285" i="2" a="1"/>
  <c r="N285" i="2" s="1"/>
  <c r="N277" i="2" a="1"/>
  <c r="N277" i="2"/>
  <c r="O277" i="2" s="1"/>
  <c r="N273" i="2" a="1"/>
  <c r="N273" i="2" s="1"/>
  <c r="N245" i="2" a="1"/>
  <c r="N245" i="2" s="1"/>
  <c r="O245" i="2" s="1"/>
  <c r="N201" i="2" a="1"/>
  <c r="N201" i="2" s="1"/>
  <c r="N157" i="2" a="1"/>
  <c r="N157" i="2" s="1"/>
  <c r="O157" i="2" s="1"/>
  <c r="N145" i="2" a="1"/>
  <c r="N145" i="2" s="1"/>
  <c r="N141" i="2" a="1"/>
  <c r="N141" i="2"/>
  <c r="N137" i="2" a="1"/>
  <c r="N137" i="2" s="1"/>
  <c r="N133" i="2" a="1"/>
  <c r="N133" i="2"/>
  <c r="O133" i="2" s="1"/>
  <c r="N129" i="2" a="1"/>
  <c r="N129" i="2" s="1"/>
  <c r="N125" i="2" a="1"/>
  <c r="N125" i="2" s="1"/>
  <c r="O125" i="2" s="1"/>
  <c r="N241" i="2" a="1"/>
  <c r="N241" i="2" s="1"/>
  <c r="N237" i="2" a="1"/>
  <c r="N237" i="2"/>
  <c r="O237" i="2" s="1"/>
  <c r="N233" i="2" a="1"/>
  <c r="N233" i="2" s="1"/>
  <c r="N229" i="2" a="1"/>
  <c r="N229" i="2"/>
  <c r="N225" i="2" a="1"/>
  <c r="N225" i="2" s="1"/>
  <c r="N221" i="2" a="1"/>
  <c r="N221" i="2"/>
  <c r="O221" i="2" s="1"/>
  <c r="N217" i="2" a="1"/>
  <c r="N217" i="2" s="1"/>
  <c r="N213" i="2" a="1"/>
  <c r="N213" i="2" s="1"/>
  <c r="O213" i="2" s="1"/>
  <c r="N209" i="2" a="1"/>
  <c r="N209" i="2" s="1"/>
  <c r="N205" i="2" a="1"/>
  <c r="N205" i="2"/>
  <c r="O205" i="2" s="1"/>
  <c r="N197" i="2" a="1"/>
  <c r="N197" i="2" s="1"/>
  <c r="N193" i="2" a="1"/>
  <c r="N193" i="2"/>
  <c r="N189" i="2" a="1"/>
  <c r="N189" i="2" s="1"/>
  <c r="N185" i="2" a="1"/>
  <c r="N185" i="2" s="1"/>
  <c r="O185" i="2" s="1"/>
  <c r="N181" i="2" a="1"/>
  <c r="N181" i="2" s="1"/>
  <c r="N177" i="2" a="1"/>
  <c r="N177" i="2" s="1"/>
  <c r="O177" i="2" s="1"/>
  <c r="N173" i="2" a="1"/>
  <c r="N173" i="2" s="1"/>
  <c r="N169" i="2" a="1"/>
  <c r="N169" i="2"/>
  <c r="O169" i="2" s="1"/>
  <c r="N165" i="2" a="1"/>
  <c r="N165" i="2" s="1"/>
  <c r="N161" i="2" a="1"/>
  <c r="N161" i="2" s="1"/>
  <c r="N153" i="2" a="1"/>
  <c r="N153" i="2" s="1"/>
  <c r="N149" i="2" a="1"/>
  <c r="N149" i="2" s="1"/>
  <c r="O149" i="2" s="1"/>
  <c r="N121" i="2" a="1"/>
  <c r="N121" i="2" s="1"/>
  <c r="N77" i="2" a="1"/>
  <c r="N77" i="2" s="1"/>
  <c r="O77" i="2" s="1"/>
  <c r="N33" i="2" a="1"/>
  <c r="N33" i="2" s="1"/>
  <c r="N25" i="2" a="1"/>
  <c r="N25" i="2" s="1"/>
  <c r="O25" i="2" s="1"/>
  <c r="N21" i="2" a="1"/>
  <c r="N21" i="2" s="1"/>
  <c r="N17" i="2" a="1"/>
  <c r="N17" i="2" s="1"/>
  <c r="O17" i="2" s="1"/>
  <c r="N13" i="2" a="1"/>
  <c r="N13" i="2" s="1"/>
  <c r="N9" i="2" a="1"/>
  <c r="N9" i="2"/>
  <c r="O9" i="2" s="1"/>
  <c r="N5" i="2" a="1"/>
  <c r="N5" i="2" s="1"/>
  <c r="N117" i="2" a="1"/>
  <c r="N117" i="2" s="1"/>
  <c r="O117" i="2" s="1"/>
  <c r="N113" i="2" a="1"/>
  <c r="N113" i="2" s="1"/>
  <c r="N109" i="2" a="1"/>
  <c r="N109" i="2" s="1"/>
  <c r="O109" i="2" s="1"/>
  <c r="N105" i="2" a="1"/>
  <c r="N105" i="2" s="1"/>
  <c r="N101" i="2" a="1"/>
  <c r="N101" i="2"/>
  <c r="N97" i="2" a="1"/>
  <c r="N97" i="2" s="1"/>
  <c r="N93" i="2" a="1"/>
  <c r="N93" i="2"/>
  <c r="O93" i="2" s="1"/>
  <c r="N89" i="2" a="1"/>
  <c r="N89" i="2" s="1"/>
  <c r="N85" i="2" a="1"/>
  <c r="N85" i="2" s="1"/>
  <c r="O85" i="2" s="1"/>
  <c r="N81" i="2" a="1"/>
  <c r="N81" i="2" s="1"/>
  <c r="N73" i="2" a="1"/>
  <c r="N73" i="2"/>
  <c r="O73" i="2" s="1"/>
  <c r="N69" i="2" a="1"/>
  <c r="N69" i="2" s="1"/>
  <c r="N65" i="2" a="1"/>
  <c r="N65" i="2"/>
  <c r="N61" i="2" a="1"/>
  <c r="N61" i="2" s="1"/>
  <c r="N57" i="2" a="1"/>
  <c r="N57" i="2" s="1"/>
  <c r="O57" i="2" s="1"/>
  <c r="N53" i="2" a="1"/>
  <c r="N53" i="2" s="1"/>
  <c r="N49" i="2" a="1"/>
  <c r="N49" i="2" s="1"/>
  <c r="O49" i="2" s="1"/>
  <c r="N45" i="2" a="1"/>
  <c r="N45" i="2" s="1"/>
  <c r="N41" i="2" a="1"/>
  <c r="N41" i="2"/>
  <c r="O41" i="2" s="1"/>
  <c r="N37" i="2" a="1"/>
  <c r="N37" i="2" s="1"/>
  <c r="N29" i="2" a="1"/>
  <c r="N29" i="2" s="1"/>
  <c r="N1337" i="2" a="1"/>
  <c r="N1337" i="2" s="1"/>
  <c r="N1293" i="2" a="1"/>
  <c r="N1293" i="2"/>
  <c r="O1293" i="2" s="1"/>
  <c r="N1249" i="2" a="1"/>
  <c r="N1249" i="2" s="1"/>
  <c r="N1237" i="2" a="1"/>
  <c r="N1237" i="2" s="1"/>
  <c r="O1237" i="2" s="1"/>
  <c r="N1233" i="2" a="1"/>
  <c r="N1233" i="2" s="1"/>
  <c r="N1229" i="2" a="1"/>
  <c r="N1229" i="2" s="1"/>
  <c r="O1229" i="2" s="1"/>
  <c r="N1225" i="2" a="1"/>
  <c r="N1225" i="2" s="1"/>
  <c r="N1221" i="2" a="1"/>
  <c r="N1221" i="2" s="1"/>
  <c r="O1221" i="2" s="1"/>
  <c r="N1217" i="2" a="1"/>
  <c r="N1217" i="2" s="1"/>
  <c r="N1333" i="2" a="1"/>
  <c r="N1333" i="2"/>
  <c r="O1333" i="2" s="1"/>
  <c r="N1329" i="2" a="1"/>
  <c r="N1329" i="2" s="1"/>
  <c r="N1325" i="2" a="1"/>
  <c r="N1325" i="2" s="1"/>
  <c r="O1325" i="2" s="1"/>
  <c r="N1321" i="2" a="1"/>
  <c r="N1321" i="2" s="1"/>
  <c r="N1317" i="2" a="1"/>
  <c r="N1317" i="2" s="1"/>
  <c r="O1317" i="2" s="1"/>
  <c r="N1313" i="2" a="1"/>
  <c r="N1313" i="2" s="1"/>
  <c r="N1309" i="2" a="1"/>
  <c r="N1309" i="2" s="1"/>
  <c r="O1309" i="2" s="1"/>
  <c r="N1305" i="2" a="1"/>
  <c r="N1305" i="2" s="1"/>
  <c r="N1301" i="2" a="1"/>
  <c r="N1301" i="2"/>
  <c r="O1301" i="2" s="1"/>
  <c r="N1297" i="2" a="1"/>
  <c r="N1297" i="2" s="1"/>
  <c r="N1289" i="2" a="1"/>
  <c r="N1289" i="2" s="1"/>
  <c r="O1289" i="2" s="1"/>
  <c r="N1285" i="2" a="1"/>
  <c r="N1285" i="2" s="1"/>
  <c r="N1281" i="2" a="1"/>
  <c r="N1281" i="2" s="1"/>
  <c r="O1281" i="2" s="1"/>
  <c r="N1277" i="2" a="1"/>
  <c r="N1277" i="2" s="1"/>
  <c r="N1273" i="2" a="1"/>
  <c r="N1273" i="2"/>
  <c r="N1269" i="2" a="1"/>
  <c r="N1269" i="2" s="1"/>
  <c r="N1265" i="2" a="1"/>
  <c r="N1265" i="2" s="1"/>
  <c r="O1265" i="2" s="1"/>
  <c r="N1261" i="2" a="1"/>
  <c r="N1261" i="2" s="1"/>
  <c r="N1257" i="2" a="1"/>
  <c r="N1257" i="2" s="1"/>
  <c r="O1257" i="2" s="1"/>
  <c r="N1253" i="2" a="1"/>
  <c r="N1253" i="2" s="1"/>
  <c r="N1245" i="2" a="1"/>
  <c r="N1245" i="2"/>
  <c r="O1245" i="2" s="1"/>
  <c r="N1241" i="2" a="1"/>
  <c r="N1241" i="2" s="1"/>
  <c r="N1213" i="2" a="1"/>
  <c r="N1213" i="2" s="1"/>
  <c r="N1169" i="2" a="1"/>
  <c r="N1169" i="2" s="1"/>
  <c r="N1125" i="2" a="1"/>
  <c r="N1125" i="2"/>
  <c r="O1125" i="2" s="1"/>
  <c r="N1117" i="2" a="1"/>
  <c r="N1117" i="2" s="1"/>
  <c r="N1113" i="2" a="1"/>
  <c r="N1113" i="2" s="1"/>
  <c r="O1113" i="2" s="1"/>
  <c r="N1109" i="2" a="1"/>
  <c r="N1109" i="2" s="1"/>
  <c r="N1105" i="2" a="1"/>
  <c r="N1105" i="2" s="1"/>
  <c r="O1105" i="2" s="1"/>
  <c r="N1101" i="2" a="1"/>
  <c r="N1101" i="2" s="1"/>
  <c r="N1097" i="2" a="1"/>
  <c r="N1097" i="2"/>
  <c r="N1209" i="2" a="1"/>
  <c r="N1209" i="2" s="1"/>
  <c r="N1205" i="2" a="1"/>
  <c r="N1205" i="2" s="1"/>
  <c r="O1205" i="2" s="1"/>
  <c r="N1201" i="2" a="1"/>
  <c r="N1201" i="2" s="1"/>
  <c r="N1197" i="2" a="1"/>
  <c r="N1197" i="2" s="1"/>
  <c r="O1197" i="2" s="1"/>
  <c r="N1193" i="2" a="1"/>
  <c r="N1193" i="2" s="1"/>
  <c r="N1189" i="2" a="1"/>
  <c r="N1189" i="2"/>
  <c r="O1189" i="2" s="1"/>
  <c r="N1185" i="2" a="1"/>
  <c r="N1185" i="2" s="1"/>
  <c r="N1181" i="2" a="1"/>
  <c r="N1181" i="2" s="1"/>
  <c r="O1181" i="2" s="1"/>
  <c r="N1177" i="2" a="1"/>
  <c r="N1177" i="2" s="1"/>
  <c r="N1173" i="2" a="1"/>
  <c r="N1173" i="2"/>
  <c r="O1173" i="2" s="1"/>
  <c r="N1165" i="2" a="1"/>
  <c r="N1165" i="2" s="1"/>
  <c r="N1161" i="2" a="1"/>
  <c r="N1161" i="2" s="1"/>
  <c r="O1161" i="2" s="1"/>
  <c r="N1157" i="2" a="1"/>
  <c r="N1157" i="2" s="1"/>
  <c r="N1153" i="2" a="1"/>
  <c r="N1153" i="2" s="1"/>
  <c r="O1153" i="2" s="1"/>
  <c r="N1149" i="2" a="1"/>
  <c r="N1149" i="2" s="1"/>
  <c r="N1145" i="2" a="1"/>
  <c r="N1145" i="2"/>
  <c r="N1141" i="2" a="1"/>
  <c r="N1141" i="2" s="1"/>
  <c r="N1137" i="2" a="1"/>
  <c r="N1137" i="2" s="1"/>
  <c r="O1137" i="2" s="1"/>
  <c r="N1133" i="2" a="1"/>
  <c r="N1133" i="2" s="1"/>
  <c r="N1129" i="2" a="1"/>
  <c r="N1129" i="2" s="1"/>
  <c r="O1129" i="2" s="1"/>
  <c r="N1121" i="2" a="1"/>
  <c r="N1121" i="2" s="1"/>
  <c r="N1093" i="2" a="1"/>
  <c r="N1093" i="2"/>
  <c r="O1093" i="2" s="1"/>
  <c r="N1049" i="2" a="1"/>
  <c r="N1049" i="2" s="1"/>
  <c r="N1005" i="2" a="1"/>
  <c r="N1005" i="2" s="1"/>
  <c r="N993" i="2" a="1"/>
  <c r="N993" i="2" s="1"/>
  <c r="N989" i="2" a="1"/>
  <c r="N989" i="2"/>
  <c r="O989" i="2" s="1"/>
  <c r="N985" i="2" a="1"/>
  <c r="N985" i="2" s="1"/>
  <c r="N981" i="2" a="1"/>
  <c r="N981" i="2" s="1"/>
  <c r="O981" i="2" s="1"/>
  <c r="N977" i="2" a="1"/>
  <c r="N977" i="2" s="1"/>
  <c r="N973" i="2" a="1"/>
  <c r="N973" i="2" s="1"/>
  <c r="O973" i="2" s="1"/>
  <c r="N1089" i="2" a="1"/>
  <c r="N1089" i="2" s="1"/>
  <c r="N1085" i="2" a="1"/>
  <c r="N1085" i="2"/>
  <c r="N1081" i="2" a="1"/>
  <c r="N1081" i="2" s="1"/>
  <c r="N1077" i="2" a="1"/>
  <c r="N1077" i="2"/>
  <c r="O1077" i="2" s="1"/>
  <c r="N1073" i="2" a="1"/>
  <c r="N1073" i="2" s="1"/>
  <c r="N1069" i="2" a="1"/>
  <c r="N1069" i="2" s="1"/>
  <c r="O1069" i="2" s="1"/>
  <c r="N1065" i="2" a="1"/>
  <c r="N1065" i="2" s="1"/>
  <c r="N1061" i="2" a="1"/>
  <c r="N1061" i="2"/>
  <c r="O1061" i="2" s="1"/>
  <c r="N1057" i="2" a="1"/>
  <c r="N1057" i="2" s="1"/>
  <c r="N1053" i="2" a="1"/>
  <c r="N1053" i="2"/>
  <c r="N1045" i="2" a="1"/>
  <c r="N1045" i="2" s="1"/>
  <c r="N1041" i="2" a="1"/>
  <c r="N1041" i="2"/>
  <c r="O1041" i="2" s="1"/>
  <c r="N1037" i="2" a="1"/>
  <c r="N1037" i="2" s="1"/>
  <c r="N1033" i="2" a="1"/>
  <c r="N1033" i="2" s="1"/>
  <c r="O1033" i="2" s="1"/>
  <c r="N1029" i="2" a="1"/>
  <c r="N1029" i="2" s="1"/>
  <c r="N1025" i="2" a="1"/>
  <c r="N1025" i="2"/>
  <c r="O1025" i="2" s="1"/>
  <c r="N1021" i="2" a="1"/>
  <c r="N1021" i="2" s="1"/>
  <c r="N1017" i="2" a="1"/>
  <c r="N1017" i="2"/>
  <c r="N1013" i="2" a="1"/>
  <c r="N1013" i="2" s="1"/>
  <c r="N1009" i="2" a="1"/>
  <c r="N1009" i="2" s="1"/>
  <c r="O1009" i="2" s="1"/>
  <c r="N1001" i="2" a="1"/>
  <c r="N1001" i="2" s="1"/>
  <c r="N997" i="2" a="1"/>
  <c r="N997" i="2" s="1"/>
  <c r="O997" i="2" s="1"/>
  <c r="O1458" i="2"/>
  <c r="O1414" i="2"/>
  <c r="O1370" i="2"/>
  <c r="O1358" i="2"/>
  <c r="O1354" i="2"/>
  <c r="O1350" i="2"/>
  <c r="O1346" i="2"/>
  <c r="O1342" i="2"/>
  <c r="O1338" i="2"/>
  <c r="O1450" i="2"/>
  <c r="O1446" i="2"/>
  <c r="O1442" i="2"/>
  <c r="O1438" i="2"/>
  <c r="O1434" i="2"/>
  <c r="O1430" i="2"/>
  <c r="O1426" i="2"/>
  <c r="O1418" i="2"/>
  <c r="O1410" i="2"/>
  <c r="O1406" i="2"/>
  <c r="O1402" i="2"/>
  <c r="O1398" i="2"/>
  <c r="O1394" i="2"/>
  <c r="O1390" i="2"/>
  <c r="O1382" i="2"/>
  <c r="O1378" i="2"/>
  <c r="O1374" i="2"/>
  <c r="O1366" i="2"/>
  <c r="O1362" i="2"/>
  <c r="O966" i="2"/>
  <c r="O922" i="2"/>
  <c r="O882" i="2"/>
  <c r="O878" i="2"/>
  <c r="O874" i="2"/>
  <c r="O870" i="2"/>
  <c r="O866" i="2"/>
  <c r="O862" i="2"/>
  <c r="O858" i="2"/>
  <c r="O962" i="2"/>
  <c r="O958" i="2"/>
  <c r="O954" i="2"/>
  <c r="O950" i="2"/>
  <c r="O946" i="2"/>
  <c r="O942" i="2"/>
  <c r="O938" i="2"/>
  <c r="O934" i="2"/>
  <c r="O930" i="2"/>
  <c r="O926" i="2"/>
  <c r="O918" i="2"/>
  <c r="O914" i="2"/>
  <c r="O910" i="2"/>
  <c r="O906" i="2"/>
  <c r="O902" i="2"/>
  <c r="O898" i="2"/>
  <c r="O894" i="2"/>
  <c r="O890" i="2"/>
  <c r="O886" i="2"/>
  <c r="O854" i="2"/>
  <c r="O810" i="2"/>
  <c r="O766" i="2"/>
  <c r="O754" i="2"/>
  <c r="O750" i="2"/>
  <c r="O746" i="2"/>
  <c r="O742" i="2"/>
  <c r="O738" i="2"/>
  <c r="O734" i="2"/>
  <c r="O850" i="2"/>
  <c r="O846" i="2"/>
  <c r="O842" i="2"/>
  <c r="O838" i="2"/>
  <c r="O834" i="2"/>
  <c r="O830" i="2"/>
  <c r="O826" i="2"/>
  <c r="O822" i="2"/>
  <c r="O818" i="2"/>
  <c r="O814" i="2"/>
  <c r="O806" i="2"/>
  <c r="O802" i="2"/>
  <c r="O798" i="2"/>
  <c r="O794" i="2"/>
  <c r="O790" i="2"/>
  <c r="O786" i="2"/>
  <c r="O782" i="2"/>
  <c r="O778" i="2"/>
  <c r="O774" i="2"/>
  <c r="O770" i="2"/>
  <c r="O762" i="2"/>
  <c r="O758" i="2"/>
  <c r="O730" i="2"/>
  <c r="O686" i="2"/>
  <c r="O642" i="2"/>
  <c r="O634" i="2"/>
  <c r="O630" i="2"/>
  <c r="O626" i="2"/>
  <c r="O622" i="2"/>
  <c r="O618" i="2"/>
  <c r="O614" i="2"/>
  <c r="O726" i="2"/>
  <c r="O722" i="2"/>
  <c r="O718" i="2"/>
  <c r="O714" i="2"/>
  <c r="O710" i="2"/>
  <c r="O706" i="2"/>
  <c r="O702" i="2"/>
  <c r="O698" i="2"/>
  <c r="O694" i="2"/>
  <c r="O690" i="2"/>
  <c r="O682" i="2"/>
  <c r="O678" i="2"/>
  <c r="O674" i="2"/>
  <c r="O670" i="2"/>
  <c r="O666" i="2"/>
  <c r="O662" i="2"/>
  <c r="O658" i="2"/>
  <c r="O654" i="2"/>
  <c r="O650" i="2"/>
  <c r="O646" i="2"/>
  <c r="O638" i="2"/>
  <c r="O610" i="2"/>
  <c r="O566" i="2"/>
  <c r="O522" i="2"/>
  <c r="O510" i="2"/>
  <c r="O506" i="2"/>
  <c r="O502" i="2"/>
  <c r="O498" i="2"/>
  <c r="O494" i="2"/>
  <c r="O490" i="2"/>
  <c r="O606" i="2"/>
  <c r="O602" i="2"/>
  <c r="O598" i="2"/>
  <c r="O594" i="2"/>
  <c r="O590" i="2"/>
  <c r="O586" i="2"/>
  <c r="O582" i="2"/>
  <c r="O578" i="2"/>
  <c r="O574" i="2"/>
  <c r="O570" i="2"/>
  <c r="O562" i="2"/>
  <c r="O558" i="2"/>
  <c r="O554" i="2"/>
  <c r="O550" i="2"/>
  <c r="O546" i="2"/>
  <c r="O542" i="2"/>
  <c r="O538" i="2"/>
  <c r="O534" i="2"/>
  <c r="O530" i="2"/>
  <c r="O526" i="2"/>
  <c r="O518" i="2"/>
  <c r="O514" i="2"/>
  <c r="O486" i="2"/>
  <c r="O442" i="2"/>
  <c r="O398" i="2"/>
  <c r="O390" i="2"/>
  <c r="O386" i="2"/>
  <c r="O382" i="2"/>
  <c r="O378" i="2"/>
  <c r="O374" i="2"/>
  <c r="O370" i="2"/>
  <c r="O482" i="2"/>
  <c r="O478" i="2"/>
  <c r="O474" i="2"/>
  <c r="O470" i="2"/>
  <c r="O466" i="2"/>
  <c r="O462" i="2"/>
  <c r="O458" i="2"/>
  <c r="O454" i="2"/>
  <c r="O450" i="2"/>
  <c r="O446" i="2"/>
  <c r="O438" i="2"/>
  <c r="O434" i="2"/>
  <c r="O430" i="2"/>
  <c r="O426" i="2"/>
  <c r="O422" i="2"/>
  <c r="O418" i="2"/>
  <c r="O414" i="2"/>
  <c r="O410" i="2"/>
  <c r="O406" i="2"/>
  <c r="O402" i="2"/>
  <c r="O394" i="2"/>
  <c r="O366" i="2"/>
  <c r="O322" i="2"/>
  <c r="O278" i="2"/>
  <c r="O266" i="2"/>
  <c r="O262" i="2"/>
  <c r="O258" i="2"/>
  <c r="O254" i="2"/>
  <c r="O250" i="2"/>
  <c r="O246" i="2"/>
  <c r="O362" i="2"/>
  <c r="O358" i="2"/>
  <c r="O354" i="2"/>
  <c r="O350" i="2"/>
  <c r="O346" i="2"/>
  <c r="O342" i="2"/>
  <c r="O338" i="2"/>
  <c r="O334" i="2"/>
  <c r="O330" i="2"/>
  <c r="O326" i="2"/>
  <c r="O318" i="2"/>
  <c r="O314" i="2"/>
  <c r="O310" i="2"/>
  <c r="O306" i="2"/>
  <c r="O302" i="2"/>
  <c r="O298" i="2"/>
  <c r="O294" i="2"/>
  <c r="O290" i="2"/>
  <c r="O286" i="2"/>
  <c r="O282" i="2"/>
  <c r="O274" i="2"/>
  <c r="O270" i="2"/>
  <c r="O242" i="2"/>
  <c r="O198" i="2"/>
  <c r="O154" i="2"/>
  <c r="O142" i="2"/>
  <c r="O138" i="2"/>
  <c r="O134" i="2"/>
  <c r="O130" i="2"/>
  <c r="O126" i="2"/>
  <c r="O122" i="2"/>
  <c r="O238" i="2"/>
  <c r="O234" i="2"/>
  <c r="O230" i="2"/>
  <c r="O226" i="2"/>
  <c r="O222" i="2"/>
  <c r="O218" i="2"/>
  <c r="O214" i="2"/>
  <c r="O210" i="2"/>
  <c r="O206" i="2"/>
  <c r="O202" i="2"/>
  <c r="O194" i="2"/>
  <c r="O190" i="2"/>
  <c r="O186" i="2"/>
  <c r="O182" i="2"/>
  <c r="O178" i="2"/>
  <c r="O174" i="2"/>
  <c r="O170" i="2"/>
  <c r="O166" i="2"/>
  <c r="O162" i="2"/>
  <c r="O158" i="2"/>
  <c r="O150" i="2"/>
  <c r="O146" i="2"/>
  <c r="O118" i="2"/>
  <c r="O74" i="2"/>
  <c r="O30" i="2"/>
  <c r="O22" i="2"/>
  <c r="O18" i="2"/>
  <c r="O14" i="2"/>
  <c r="O10" i="2"/>
  <c r="O6" i="2"/>
  <c r="O2" i="2"/>
  <c r="O114" i="2"/>
  <c r="O110" i="2"/>
  <c r="O106" i="2"/>
  <c r="O102" i="2"/>
  <c r="O98" i="2"/>
  <c r="O94" i="2"/>
  <c r="O90" i="2"/>
  <c r="O86" i="2"/>
  <c r="O82" i="2"/>
  <c r="O78" i="2"/>
  <c r="O70" i="2"/>
  <c r="O66" i="2"/>
  <c r="O62" i="2"/>
  <c r="O58" i="2"/>
  <c r="O54" i="2"/>
  <c r="O50" i="2"/>
  <c r="O46" i="2"/>
  <c r="O42" i="2"/>
  <c r="O38" i="2"/>
  <c r="O34" i="2"/>
  <c r="O26" i="2"/>
  <c r="O1334" i="2"/>
  <c r="O1290" i="2"/>
  <c r="O1246" i="2"/>
  <c r="O1234" i="2"/>
  <c r="O1230" i="2"/>
  <c r="O1226" i="2"/>
  <c r="O1222" i="2"/>
  <c r="O1218" i="2"/>
  <c r="O1214" i="2"/>
  <c r="O1330" i="2"/>
  <c r="O1326" i="2"/>
  <c r="O1322" i="2"/>
  <c r="O1318" i="2"/>
  <c r="O1314" i="2"/>
  <c r="O1310" i="2"/>
  <c r="O1306" i="2"/>
  <c r="O1302" i="2"/>
  <c r="O1298" i="2"/>
  <c r="O1294" i="2"/>
  <c r="O1286" i="2"/>
  <c r="O1282" i="2"/>
  <c r="O1278" i="2"/>
  <c r="O1274" i="2"/>
  <c r="O1270" i="2"/>
  <c r="O1266" i="2"/>
  <c r="O1262" i="2"/>
  <c r="O1258" i="2"/>
  <c r="O1254" i="2"/>
  <c r="O1250" i="2"/>
  <c r="O1242" i="2"/>
  <c r="O1238" i="2"/>
  <c r="O1210" i="2"/>
  <c r="O1166" i="2"/>
  <c r="O1122" i="2"/>
  <c r="O1114" i="2"/>
  <c r="O1110" i="2"/>
  <c r="O1106" i="2"/>
  <c r="O1102" i="2"/>
  <c r="O1098" i="2"/>
  <c r="O1094" i="2"/>
  <c r="O1206" i="2"/>
  <c r="O1202" i="2"/>
  <c r="O1198" i="2"/>
  <c r="O1194" i="2"/>
  <c r="O1190" i="2"/>
  <c r="O1186" i="2"/>
  <c r="O1182" i="2"/>
  <c r="O1178" i="2"/>
  <c r="O1174" i="2"/>
  <c r="O1170" i="2"/>
  <c r="O1162" i="2"/>
  <c r="O1158" i="2"/>
  <c r="O1154" i="2"/>
  <c r="O1150" i="2"/>
  <c r="O1146" i="2"/>
  <c r="O1142" i="2"/>
  <c r="O1138" i="2"/>
  <c r="O1134" i="2"/>
  <c r="O1130" i="2"/>
  <c r="O1126" i="2"/>
  <c r="O1118" i="2"/>
  <c r="O1090" i="2"/>
  <c r="O1046" i="2"/>
  <c r="O1002" i="2"/>
  <c r="O990" i="2"/>
  <c r="O986" i="2"/>
  <c r="O982" i="2"/>
  <c r="O978" i="2"/>
  <c r="O974" i="2"/>
  <c r="O970" i="2"/>
  <c r="O1086" i="2"/>
  <c r="O1082" i="2"/>
  <c r="O1078" i="2"/>
  <c r="O1074" i="2"/>
  <c r="O1070" i="2"/>
  <c r="O1066" i="2"/>
  <c r="O1062" i="2"/>
  <c r="O1058" i="2"/>
  <c r="O1054" i="2"/>
  <c r="O1050" i="2"/>
  <c r="O1042" i="2"/>
  <c r="O1038" i="2"/>
  <c r="O1034" i="2"/>
  <c r="O1030" i="2"/>
  <c r="O1026" i="2"/>
  <c r="O1022" i="2"/>
  <c r="O1018" i="2"/>
  <c r="O1014" i="2"/>
  <c r="O1010" i="2"/>
  <c r="O1006" i="2"/>
  <c r="O998" i="2"/>
  <c r="O994" i="2"/>
  <c r="O1459" i="2"/>
  <c r="O1415" i="2"/>
  <c r="O1371" i="2"/>
  <c r="O1359" i="2"/>
  <c r="O1355" i="2"/>
  <c r="O1351" i="2"/>
  <c r="O1347" i="2"/>
  <c r="O1343" i="2"/>
  <c r="O1339" i="2"/>
  <c r="O1455" i="2"/>
  <c r="O1451" i="2"/>
  <c r="O1447" i="2"/>
  <c r="O1443" i="2"/>
  <c r="O1439" i="2"/>
  <c r="O1435" i="2"/>
  <c r="O1431" i="2"/>
  <c r="O1427" i="2"/>
  <c r="O1423" i="2"/>
  <c r="O1419" i="2"/>
  <c r="O1411" i="2"/>
  <c r="O1407" i="2"/>
  <c r="O1403" i="2"/>
  <c r="O1399" i="2"/>
  <c r="O1395" i="2"/>
  <c r="O1391" i="2"/>
  <c r="O1387" i="2"/>
  <c r="O1383" i="2"/>
  <c r="O1379" i="2"/>
  <c r="O1375" i="2"/>
  <c r="O1367" i="2"/>
  <c r="O1363" i="2"/>
  <c r="O967" i="2"/>
  <c r="O923" i="2"/>
  <c r="O883" i="2"/>
  <c r="O879" i="2"/>
  <c r="O875" i="2"/>
  <c r="O871" i="2"/>
  <c r="O867" i="2"/>
  <c r="O863" i="2"/>
  <c r="O859" i="2"/>
  <c r="O963" i="2"/>
  <c r="O959" i="2"/>
  <c r="O955" i="2"/>
  <c r="O951" i="2"/>
  <c r="O947" i="2"/>
  <c r="O943" i="2"/>
  <c r="O939" i="2"/>
  <c r="O935" i="2"/>
  <c r="O931" i="2"/>
  <c r="O927" i="2"/>
  <c r="O919" i="2"/>
  <c r="O915" i="2"/>
  <c r="O911" i="2"/>
  <c r="O907" i="2"/>
  <c r="O903" i="2"/>
  <c r="O899" i="2"/>
  <c r="O895" i="2"/>
  <c r="O891" i="2"/>
  <c r="O887" i="2"/>
  <c r="O855" i="2"/>
  <c r="O811" i="2"/>
  <c r="O767" i="2"/>
  <c r="O755" i="2"/>
  <c r="O751" i="2"/>
  <c r="O747" i="2"/>
  <c r="O743" i="2"/>
  <c r="O739" i="2"/>
  <c r="O735" i="2"/>
  <c r="O851" i="2"/>
  <c r="O847" i="2"/>
  <c r="O843" i="2"/>
  <c r="O839" i="2"/>
  <c r="O835" i="2"/>
  <c r="O831" i="2"/>
  <c r="O827" i="2"/>
  <c r="O823" i="2"/>
  <c r="O819" i="2"/>
  <c r="O815" i="2"/>
  <c r="O807" i="2"/>
  <c r="O803" i="2"/>
  <c r="O799" i="2"/>
  <c r="O795" i="2"/>
  <c r="O791" i="2"/>
  <c r="O787" i="2"/>
  <c r="O783" i="2"/>
  <c r="O779" i="2"/>
  <c r="O775" i="2"/>
  <c r="O771" i="2"/>
  <c r="O763" i="2"/>
  <c r="O759" i="2"/>
  <c r="O731" i="2"/>
  <c r="O687" i="2"/>
  <c r="O643" i="2"/>
  <c r="O635" i="2"/>
  <c r="O631" i="2"/>
  <c r="O627" i="2"/>
  <c r="O623" i="2"/>
  <c r="O619" i="2"/>
  <c r="O615" i="2"/>
  <c r="O727" i="2"/>
  <c r="O723" i="2"/>
  <c r="O719" i="2"/>
  <c r="O715" i="2"/>
  <c r="O711" i="2"/>
  <c r="O707" i="2"/>
  <c r="O703" i="2"/>
  <c r="O699" i="2"/>
  <c r="O695" i="2"/>
  <c r="O691" i="2"/>
  <c r="O683" i="2"/>
  <c r="O679" i="2"/>
  <c r="O675" i="2"/>
  <c r="O671" i="2"/>
  <c r="O667" i="2"/>
  <c r="O663" i="2"/>
  <c r="O659" i="2"/>
  <c r="O655" i="2"/>
  <c r="O651" i="2"/>
  <c r="O647" i="2"/>
  <c r="O639" i="2"/>
  <c r="O611" i="2"/>
  <c r="O567" i="2"/>
  <c r="O523" i="2"/>
  <c r="O511" i="2"/>
  <c r="O507" i="2"/>
  <c r="O503" i="2"/>
  <c r="O499" i="2"/>
  <c r="O495" i="2"/>
  <c r="O491" i="2"/>
  <c r="O607" i="2"/>
  <c r="O603" i="2"/>
  <c r="O599" i="2"/>
  <c r="O595" i="2"/>
  <c r="O591" i="2"/>
  <c r="O587" i="2"/>
  <c r="O583" i="2"/>
  <c r="O579" i="2"/>
  <c r="O575" i="2"/>
  <c r="O571" i="2"/>
  <c r="O563" i="2"/>
  <c r="O559" i="2"/>
  <c r="O555" i="2"/>
  <c r="O551" i="2"/>
  <c r="O547" i="2"/>
  <c r="O543" i="2"/>
  <c r="O539" i="2"/>
  <c r="O535" i="2"/>
  <c r="O531" i="2"/>
  <c r="O527" i="2"/>
  <c r="O519" i="2"/>
  <c r="O515" i="2"/>
  <c r="O487" i="2"/>
  <c r="O443" i="2"/>
  <c r="O399" i="2"/>
  <c r="O391" i="2"/>
  <c r="O387" i="2"/>
  <c r="O383" i="2"/>
  <c r="O379" i="2"/>
  <c r="O375" i="2"/>
  <c r="O371" i="2"/>
  <c r="O483" i="2"/>
  <c r="O479" i="2"/>
  <c r="O475" i="2"/>
  <c r="O471" i="2"/>
  <c r="O467" i="2"/>
  <c r="O463" i="2"/>
  <c r="O459" i="2"/>
  <c r="O455" i="2"/>
  <c r="O451" i="2"/>
  <c r="O447" i="2"/>
  <c r="O439" i="2"/>
  <c r="O435" i="2"/>
  <c r="O431" i="2"/>
  <c r="O427" i="2"/>
  <c r="O423" i="2"/>
  <c r="O419" i="2"/>
  <c r="O415" i="2"/>
  <c r="O411" i="2"/>
  <c r="O407" i="2"/>
  <c r="O403" i="2"/>
  <c r="O395" i="2"/>
  <c r="O367" i="2"/>
  <c r="O323" i="2"/>
  <c r="O279" i="2"/>
  <c r="O267" i="2"/>
  <c r="O263" i="2"/>
  <c r="O259" i="2"/>
  <c r="O255" i="2"/>
  <c r="O251" i="2"/>
  <c r="O247" i="2"/>
  <c r="O363" i="2"/>
  <c r="O359" i="2"/>
  <c r="O355" i="2"/>
  <c r="O351" i="2"/>
  <c r="O347" i="2"/>
  <c r="O343" i="2"/>
  <c r="O339" i="2"/>
  <c r="O335" i="2"/>
  <c r="O331" i="2"/>
  <c r="O327" i="2"/>
  <c r="O319" i="2"/>
  <c r="O315" i="2"/>
  <c r="O311" i="2"/>
  <c r="O307" i="2"/>
  <c r="O303" i="2"/>
  <c r="O299" i="2"/>
  <c r="O295" i="2"/>
  <c r="O291" i="2"/>
  <c r="O287" i="2"/>
  <c r="O283" i="2"/>
  <c r="O275" i="2"/>
  <c r="O271" i="2"/>
  <c r="O243" i="2"/>
  <c r="O199" i="2"/>
  <c r="O155" i="2"/>
  <c r="O143" i="2"/>
  <c r="O139" i="2"/>
  <c r="O135" i="2"/>
  <c r="O131" i="2"/>
  <c r="O127" i="2"/>
  <c r="O123" i="2"/>
  <c r="O239" i="2"/>
  <c r="O235" i="2"/>
  <c r="O231" i="2"/>
  <c r="O227" i="2"/>
  <c r="O223" i="2"/>
  <c r="O219" i="2"/>
  <c r="O215" i="2"/>
  <c r="O211" i="2"/>
  <c r="O207" i="2"/>
  <c r="O203" i="2"/>
  <c r="O195" i="2"/>
  <c r="O191" i="2"/>
  <c r="O187" i="2"/>
  <c r="O183" i="2"/>
  <c r="O179" i="2"/>
  <c r="O175" i="2"/>
  <c r="O171" i="2"/>
  <c r="O167" i="2"/>
  <c r="O163" i="2"/>
  <c r="O159" i="2"/>
  <c r="O151" i="2"/>
  <c r="O147" i="2"/>
  <c r="O119" i="2"/>
  <c r="O75" i="2"/>
  <c r="O31" i="2"/>
  <c r="O23" i="2"/>
  <c r="O19" i="2"/>
  <c r="O15" i="2"/>
  <c r="O11" i="2"/>
  <c r="O7" i="2"/>
  <c r="O3" i="2"/>
  <c r="O115" i="2"/>
  <c r="O111" i="2"/>
  <c r="O107" i="2"/>
  <c r="O103" i="2"/>
  <c r="O99" i="2"/>
  <c r="O95" i="2"/>
  <c r="O91" i="2"/>
  <c r="O87" i="2"/>
  <c r="O83" i="2"/>
  <c r="O79" i="2"/>
  <c r="O71" i="2"/>
  <c r="O67" i="2"/>
  <c r="O63" i="2"/>
  <c r="O59" i="2"/>
  <c r="O55" i="2"/>
  <c r="O51" i="2"/>
  <c r="O47" i="2"/>
  <c r="O43" i="2"/>
  <c r="O39" i="2"/>
  <c r="O35" i="2"/>
  <c r="O27" i="2"/>
  <c r="O1335" i="2"/>
  <c r="O1291" i="2"/>
  <c r="O1247" i="2"/>
  <c r="O1235" i="2"/>
  <c r="O1231" i="2"/>
  <c r="O1227" i="2"/>
  <c r="O1223" i="2"/>
  <c r="O1219" i="2"/>
  <c r="O1215" i="2"/>
  <c r="O1331" i="2"/>
  <c r="O1327" i="2"/>
  <c r="O1323" i="2"/>
  <c r="O1319" i="2"/>
  <c r="O1315" i="2"/>
  <c r="O1311" i="2"/>
  <c r="O1307" i="2"/>
  <c r="O1303" i="2"/>
  <c r="O1299" i="2"/>
  <c r="O1295" i="2"/>
  <c r="O1287" i="2"/>
  <c r="O1283" i="2"/>
  <c r="O1279" i="2"/>
  <c r="O1275" i="2"/>
  <c r="O1271" i="2"/>
  <c r="O1267" i="2"/>
  <c r="O1263" i="2"/>
  <c r="O1259" i="2"/>
  <c r="O1255" i="2"/>
  <c r="O1251" i="2"/>
  <c r="O1243" i="2"/>
  <c r="O1239" i="2"/>
  <c r="O1211" i="2"/>
  <c r="O1167" i="2"/>
  <c r="O1123" i="2"/>
  <c r="O1115" i="2"/>
  <c r="O1111" i="2"/>
  <c r="O1107" i="2"/>
  <c r="O1103" i="2"/>
  <c r="O1099" i="2"/>
  <c r="O1095" i="2"/>
  <c r="O1207" i="2"/>
  <c r="O1203" i="2"/>
  <c r="O1199" i="2"/>
  <c r="O1195" i="2"/>
  <c r="O1191" i="2"/>
  <c r="O1187" i="2"/>
  <c r="O1183" i="2"/>
  <c r="O1179" i="2"/>
  <c r="O1175" i="2"/>
  <c r="O1171" i="2"/>
  <c r="O1163" i="2"/>
  <c r="O1159" i="2"/>
  <c r="O1155" i="2"/>
  <c r="O1151" i="2"/>
  <c r="O1147" i="2"/>
  <c r="O1143" i="2"/>
  <c r="O1139" i="2"/>
  <c r="O1135" i="2"/>
  <c r="O1131" i="2"/>
  <c r="O1127" i="2"/>
  <c r="O1119" i="2"/>
  <c r="O1091" i="2"/>
  <c r="O1047" i="2"/>
  <c r="O1003" i="2"/>
  <c r="O991" i="2"/>
  <c r="O987" i="2"/>
  <c r="O983" i="2"/>
  <c r="O979" i="2"/>
  <c r="O975" i="2"/>
  <c r="O971" i="2"/>
  <c r="O1087" i="2"/>
  <c r="O1083" i="2"/>
  <c r="O1079" i="2"/>
  <c r="O1075" i="2"/>
  <c r="O1071" i="2"/>
  <c r="O1067" i="2"/>
  <c r="O1063" i="2"/>
  <c r="O1059" i="2"/>
  <c r="O1055" i="2"/>
  <c r="O1051" i="2"/>
  <c r="O1043" i="2"/>
  <c r="O1039" i="2"/>
  <c r="O1035" i="2"/>
  <c r="O1031" i="2"/>
  <c r="O1027" i="2"/>
  <c r="O1023" i="2"/>
  <c r="O1019" i="2"/>
  <c r="O1015" i="2"/>
  <c r="O1011" i="2"/>
  <c r="O1007" i="2"/>
  <c r="O999" i="2"/>
  <c r="O995" i="2"/>
  <c r="O1460" i="2"/>
  <c r="O1416" i="2"/>
  <c r="O1372" i="2"/>
  <c r="O1360" i="2"/>
  <c r="O1356" i="2"/>
  <c r="O1352" i="2"/>
  <c r="O1348" i="2"/>
  <c r="O1344" i="2"/>
  <c r="O1340" i="2"/>
  <c r="O1456" i="2"/>
  <c r="O1452" i="2"/>
  <c r="O1448" i="2"/>
  <c r="O1444" i="2"/>
  <c r="O1440" i="2"/>
  <c r="O1436" i="2"/>
  <c r="O1432" i="2"/>
  <c r="O1428" i="2"/>
  <c r="O1424" i="2"/>
  <c r="O1420" i="2"/>
  <c r="O1412" i="2"/>
  <c r="O1408" i="2"/>
  <c r="O1404" i="2"/>
  <c r="O1400" i="2"/>
  <c r="O1396" i="2"/>
  <c r="O1392" i="2"/>
  <c r="O1388" i="2"/>
  <c r="O1384" i="2"/>
  <c r="O1380" i="2"/>
  <c r="O1376" i="2"/>
  <c r="O1368" i="2"/>
  <c r="O1364" i="2"/>
  <c r="O968" i="2"/>
  <c r="O924" i="2"/>
  <c r="O884" i="2"/>
  <c r="O880" i="2"/>
  <c r="O876" i="2"/>
  <c r="O872" i="2"/>
  <c r="O868" i="2"/>
  <c r="O864" i="2"/>
  <c r="O860" i="2"/>
  <c r="O964" i="2"/>
  <c r="O960" i="2"/>
  <c r="O956" i="2"/>
  <c r="O952" i="2"/>
  <c r="O948" i="2"/>
  <c r="O944" i="2"/>
  <c r="O940" i="2"/>
  <c r="O936" i="2"/>
  <c r="O932" i="2"/>
  <c r="O928" i="2"/>
  <c r="O920" i="2"/>
  <c r="O916" i="2"/>
  <c r="O912" i="2"/>
  <c r="O908" i="2"/>
  <c r="O904" i="2"/>
  <c r="O900" i="2"/>
  <c r="O896" i="2"/>
  <c r="O892" i="2"/>
  <c r="O888" i="2"/>
  <c r="O856" i="2"/>
  <c r="O812" i="2"/>
  <c r="O768" i="2"/>
  <c r="O756" i="2"/>
  <c r="O752" i="2"/>
  <c r="O748" i="2"/>
  <c r="O744" i="2"/>
  <c r="O740" i="2"/>
  <c r="O736" i="2"/>
  <c r="O852" i="2"/>
  <c r="O848" i="2"/>
  <c r="O844" i="2"/>
  <c r="O840" i="2"/>
  <c r="O836" i="2"/>
  <c r="O832" i="2"/>
  <c r="O828" i="2"/>
  <c r="O824" i="2"/>
  <c r="O820" i="2"/>
  <c r="O816" i="2"/>
  <c r="O808" i="2"/>
  <c r="O804" i="2"/>
  <c r="O800" i="2"/>
  <c r="O796" i="2"/>
  <c r="O792" i="2"/>
  <c r="O788" i="2"/>
  <c r="O784" i="2"/>
  <c r="O780" i="2"/>
  <c r="O776" i="2"/>
  <c r="O772" i="2"/>
  <c r="O764" i="2"/>
  <c r="O760" i="2"/>
  <c r="O732" i="2"/>
  <c r="O688" i="2"/>
  <c r="O644" i="2"/>
  <c r="O636" i="2"/>
  <c r="O632" i="2"/>
  <c r="O628" i="2"/>
  <c r="O624" i="2"/>
  <c r="O620" i="2"/>
  <c r="O616" i="2"/>
  <c r="O728" i="2"/>
  <c r="O724" i="2"/>
  <c r="O720" i="2"/>
  <c r="O716" i="2"/>
  <c r="O712" i="2"/>
  <c r="O708" i="2"/>
  <c r="O704" i="2"/>
  <c r="O700" i="2"/>
  <c r="O696" i="2"/>
  <c r="O692" i="2"/>
  <c r="O684" i="2"/>
  <c r="O680" i="2"/>
  <c r="O676" i="2"/>
  <c r="O672" i="2"/>
  <c r="O668" i="2"/>
  <c r="O664" i="2"/>
  <c r="O656" i="2"/>
  <c r="O652" i="2"/>
  <c r="O648" i="2"/>
  <c r="O640" i="2"/>
  <c r="O612" i="2"/>
  <c r="O568" i="2"/>
  <c r="O524" i="2"/>
  <c r="O508" i="2"/>
  <c r="O504" i="2"/>
  <c r="O500" i="2"/>
  <c r="O496" i="2"/>
  <c r="O492" i="2"/>
  <c r="O608" i="2"/>
  <c r="O604" i="2"/>
  <c r="O596" i="2"/>
  <c r="O592" i="2"/>
  <c r="O588" i="2"/>
  <c r="O584" i="2"/>
  <c r="O580" i="2"/>
  <c r="O576" i="2"/>
  <c r="O572" i="2"/>
  <c r="O560" i="2"/>
  <c r="O556" i="2"/>
  <c r="O552" i="2"/>
  <c r="O548" i="2"/>
  <c r="O544" i="2"/>
  <c r="O540" i="2"/>
  <c r="O536" i="2"/>
  <c r="O528" i="2"/>
  <c r="O520" i="2"/>
  <c r="O516" i="2"/>
  <c r="O488" i="2"/>
  <c r="O444" i="2"/>
  <c r="O400" i="2"/>
  <c r="O392" i="2"/>
  <c r="O384" i="2"/>
  <c r="O380" i="2"/>
  <c r="O376" i="2"/>
  <c r="O372" i="2"/>
  <c r="O484" i="2"/>
  <c r="O480" i="2"/>
  <c r="O476" i="2"/>
  <c r="O468" i="2"/>
  <c r="O464" i="2"/>
  <c r="O460" i="2"/>
  <c r="O456" i="2"/>
  <c r="O452" i="2"/>
  <c r="O448" i="2"/>
  <c r="O440" i="2"/>
  <c r="O432" i="2"/>
  <c r="O428" i="2"/>
  <c r="O424" i="2"/>
  <c r="O420" i="2"/>
  <c r="O416" i="2"/>
  <c r="O412" i="2"/>
  <c r="O408" i="2"/>
  <c r="O396" i="2"/>
  <c r="O368" i="2"/>
  <c r="O324" i="2"/>
  <c r="O280" i="2"/>
  <c r="O268" i="2"/>
  <c r="O264" i="2"/>
  <c r="O260" i="2"/>
  <c r="O252" i="2"/>
  <c r="O248" i="2"/>
  <c r="O364" i="2"/>
  <c r="O360" i="2"/>
  <c r="O356" i="2"/>
  <c r="O352" i="2"/>
  <c r="O348" i="2"/>
  <c r="O340" i="2"/>
  <c r="O336" i="2"/>
  <c r="O332" i="2"/>
  <c r="O328" i="2"/>
  <c r="O320" i="2"/>
  <c r="O316" i="2"/>
  <c r="O312" i="2"/>
  <c r="O304" i="2"/>
  <c r="O300" i="2"/>
  <c r="O296" i="2"/>
  <c r="O292" i="2"/>
  <c r="O288" i="2"/>
  <c r="O284" i="2"/>
  <c r="O276" i="2"/>
  <c r="O244" i="2"/>
  <c r="O200" i="2"/>
  <c r="O156" i="2"/>
  <c r="O144" i="2"/>
  <c r="O140" i="2"/>
  <c r="O136" i="2"/>
  <c r="O132" i="2"/>
  <c r="O124" i="2"/>
  <c r="O240" i="2"/>
  <c r="O236" i="2"/>
  <c r="O232" i="2"/>
  <c r="O228" i="2"/>
  <c r="O224" i="2"/>
  <c r="O220" i="2"/>
  <c r="O212" i="2"/>
  <c r="O208" i="2"/>
  <c r="O204" i="2"/>
  <c r="O196" i="2"/>
  <c r="O192" i="2"/>
  <c r="O188" i="2"/>
  <c r="O184" i="2"/>
  <c r="O176" i="2"/>
  <c r="O168" i="2"/>
  <c r="O164" i="2"/>
  <c r="O160" i="2"/>
  <c r="O152" i="2"/>
  <c r="O148" i="2"/>
  <c r="O76" i="2"/>
  <c r="O32" i="2"/>
  <c r="O24" i="2"/>
  <c r="O16" i="2"/>
  <c r="O12" i="2"/>
  <c r="O8" i="2"/>
  <c r="O116" i="2"/>
  <c r="O112" i="2"/>
  <c r="O108" i="2"/>
  <c r="O104" i="2"/>
  <c r="O100" i="2"/>
  <c r="O96" i="2"/>
  <c r="O92" i="2"/>
  <c r="O84" i="2"/>
  <c r="O80" i="2"/>
  <c r="O72" i="2"/>
  <c r="O68" i="2"/>
  <c r="O64" i="2"/>
  <c r="O60" i="2"/>
  <c r="O56" i="2"/>
  <c r="O48" i="2"/>
  <c r="O44" i="2"/>
  <c r="O40" i="2"/>
  <c r="O36" i="2"/>
  <c r="O28" i="2"/>
  <c r="O1336" i="2"/>
  <c r="O1292" i="2"/>
  <c r="O1236" i="2"/>
  <c r="O1232" i="2"/>
  <c r="O1228" i="2"/>
  <c r="O1224" i="2"/>
  <c r="O1220" i="2"/>
  <c r="O1216" i="2"/>
  <c r="O1332" i="2"/>
  <c r="O1324" i="2"/>
  <c r="O1320" i="2"/>
  <c r="O1316" i="2"/>
  <c r="O1312" i="2"/>
  <c r="O1308" i="2"/>
  <c r="O1304" i="2"/>
  <c r="O1300" i="2"/>
  <c r="O1288" i="2"/>
  <c r="O1284" i="2"/>
  <c r="O1280" i="2"/>
  <c r="O1276" i="2"/>
  <c r="O1272" i="2"/>
  <c r="O1268" i="2"/>
  <c r="O1264" i="2"/>
  <c r="O1256" i="2"/>
  <c r="O1244" i="2"/>
  <c r="O1240" i="2"/>
  <c r="O1212" i="2"/>
  <c r="O1168" i="2"/>
  <c r="O1124" i="2"/>
  <c r="O1112" i="2"/>
  <c r="O1108" i="2"/>
  <c r="O1104" i="2"/>
  <c r="O1096" i="2"/>
  <c r="O1208" i="2"/>
  <c r="O1204" i="2"/>
  <c r="O1196" i="2"/>
  <c r="O1192" i="2"/>
  <c r="O1188" i="2"/>
  <c r="O1184" i="2"/>
  <c r="O1180" i="2"/>
  <c r="O1176" i="2"/>
  <c r="O1172" i="2"/>
  <c r="O1160" i="2"/>
  <c r="O1156" i="2"/>
  <c r="O1152" i="2"/>
  <c r="O1148" i="2"/>
  <c r="O1144" i="2"/>
  <c r="O1140" i="2"/>
  <c r="O1136" i="2"/>
  <c r="O1128" i="2"/>
  <c r="O1120" i="2"/>
  <c r="O1092" i="2"/>
  <c r="O1048" i="2"/>
  <c r="O1004" i="2"/>
  <c r="O992" i="2"/>
  <c r="O988" i="2"/>
  <c r="O980" i="2"/>
  <c r="O976" i="2"/>
  <c r="O972" i="2"/>
  <c r="O1088" i="2"/>
  <c r="O1084" i="2"/>
  <c r="O1080" i="2"/>
  <c r="O1076" i="2"/>
  <c r="O1068" i="2"/>
  <c r="O1064" i="2"/>
  <c r="O1060" i="2"/>
  <c r="O1056" i="2"/>
  <c r="O1052" i="2"/>
  <c r="O1044" i="2"/>
  <c r="O1040" i="2"/>
  <c r="O1032" i="2"/>
  <c r="O1028" i="2"/>
  <c r="O1024" i="2"/>
  <c r="O1016" i="2"/>
  <c r="O1008" i="2"/>
  <c r="O996" i="2"/>
  <c r="O1461" i="2"/>
  <c r="O1417" i="2"/>
  <c r="O1361" i="2"/>
  <c r="O1353" i="2"/>
  <c r="O1345" i="2"/>
  <c r="O1341" i="2"/>
  <c r="O1457" i="2"/>
  <c r="O1449" i="2"/>
  <c r="O1445" i="2"/>
  <c r="O1441" i="2"/>
  <c r="O1433" i="2"/>
  <c r="O1429" i="2"/>
  <c r="O1425" i="2"/>
  <c r="O1413" i="2"/>
  <c r="O1409" i="2"/>
  <c r="O1405" i="2"/>
  <c r="O1397" i="2"/>
  <c r="O1393" i="2"/>
  <c r="O1389" i="2"/>
  <c r="O1381" i="2"/>
  <c r="O1369" i="2"/>
  <c r="O969" i="2"/>
  <c r="O925" i="2"/>
  <c r="O885" i="2"/>
  <c r="O877" i="2"/>
  <c r="O869" i="2"/>
  <c r="O861" i="2"/>
  <c r="O965" i="2"/>
  <c r="O961" i="2"/>
  <c r="O953" i="2"/>
  <c r="O949" i="2"/>
  <c r="O945" i="2"/>
  <c r="O937" i="2"/>
  <c r="O933" i="2"/>
  <c r="O929" i="2"/>
  <c r="O917" i="2"/>
  <c r="O909" i="2"/>
  <c r="O901" i="2"/>
  <c r="O893" i="2"/>
  <c r="O857" i="2"/>
  <c r="O769" i="2"/>
  <c r="O753" i="2"/>
  <c r="O749" i="2"/>
  <c r="O745" i="2"/>
  <c r="O737" i="2"/>
  <c r="O849" i="2"/>
  <c r="O841" i="2"/>
  <c r="O833" i="2"/>
  <c r="O825" i="2"/>
  <c r="O817" i="2"/>
  <c r="O805" i="2"/>
  <c r="O801" i="2"/>
  <c r="O797" i="2"/>
  <c r="O789" i="2"/>
  <c r="O781" i="2"/>
  <c r="O773" i="2"/>
  <c r="O761" i="2"/>
  <c r="O689" i="2"/>
  <c r="O637" i="2"/>
  <c r="O629" i="2"/>
  <c r="O625" i="2"/>
  <c r="O621" i="2"/>
  <c r="O729" i="2"/>
  <c r="O721" i="2"/>
  <c r="O713" i="2"/>
  <c r="O705" i="2"/>
  <c r="O697" i="2"/>
  <c r="O685" i="2"/>
  <c r="O677" i="2"/>
  <c r="O673" i="2"/>
  <c r="O669" i="2"/>
  <c r="O661" i="2"/>
  <c r="O653" i="2"/>
  <c r="O641" i="2"/>
  <c r="O569" i="2"/>
  <c r="O513" i="2"/>
  <c r="O505" i="2"/>
  <c r="O497" i="2"/>
  <c r="O493" i="2"/>
  <c r="O609" i="2"/>
  <c r="O601" i="2"/>
  <c r="O593" i="2"/>
  <c r="O585" i="2"/>
  <c r="O577" i="2"/>
  <c r="O565" i="2"/>
  <c r="O557" i="2"/>
  <c r="O549" i="2"/>
  <c r="O545" i="2"/>
  <c r="O541" i="2"/>
  <c r="O533" i="2"/>
  <c r="O521" i="2"/>
  <c r="O489" i="2"/>
  <c r="O401" i="2"/>
  <c r="O389" i="2"/>
  <c r="O381" i="2"/>
  <c r="O373" i="2"/>
  <c r="O485" i="2"/>
  <c r="O481" i="2"/>
  <c r="O473" i="2"/>
  <c r="O465" i="2"/>
  <c r="O457" i="2"/>
  <c r="O449" i="2"/>
  <c r="O437" i="2"/>
  <c r="O429" i="2"/>
  <c r="O421" i="2"/>
  <c r="O417" i="2"/>
  <c r="O413" i="2"/>
  <c r="O405" i="2"/>
  <c r="O369" i="2"/>
  <c r="O281" i="2"/>
  <c r="O269" i="2"/>
  <c r="O265" i="2"/>
  <c r="O257" i="2"/>
  <c r="O249" i="2"/>
  <c r="O361" i="2"/>
  <c r="O353" i="2"/>
  <c r="O345" i="2"/>
  <c r="O337" i="2"/>
  <c r="O329" i="2"/>
  <c r="O321" i="2"/>
  <c r="O317" i="2"/>
  <c r="O309" i="2"/>
  <c r="O301" i="2"/>
  <c r="O293" i="2"/>
  <c r="O289" i="2"/>
  <c r="O285" i="2"/>
  <c r="O273" i="2"/>
  <c r="O201" i="2"/>
  <c r="O145" i="2"/>
  <c r="O141" i="2"/>
  <c r="O137" i="2"/>
  <c r="O129" i="2"/>
  <c r="O241" i="2"/>
  <c r="O233" i="2"/>
  <c r="O229" i="2"/>
  <c r="O225" i="2"/>
  <c r="O217" i="2"/>
  <c r="O209" i="2"/>
  <c r="O197" i="2"/>
  <c r="O193" i="2"/>
  <c r="O189" i="2"/>
  <c r="O181" i="2"/>
  <c r="O173" i="2"/>
  <c r="O165" i="2"/>
  <c r="O161" i="2"/>
  <c r="O153" i="2"/>
  <c r="O121" i="2"/>
  <c r="O33" i="2"/>
  <c r="O21" i="2"/>
  <c r="O13" i="2"/>
  <c r="O5" i="2"/>
  <c r="O113" i="2"/>
  <c r="O105" i="2"/>
  <c r="O101" i="2"/>
  <c r="O97" i="2"/>
  <c r="O89" i="2"/>
  <c r="O81" i="2"/>
  <c r="O69" i="2"/>
  <c r="O65" i="2"/>
  <c r="O61" i="2"/>
  <c r="O53" i="2"/>
  <c r="O45" i="2"/>
  <c r="O37" i="2"/>
  <c r="O29" i="2"/>
  <c r="O1337" i="2"/>
  <c r="O1249" i="2"/>
  <c r="O1233" i="2"/>
  <c r="O1225" i="2"/>
  <c r="O1217" i="2"/>
  <c r="O1329" i="2"/>
  <c r="O1321" i="2"/>
  <c r="O1313" i="2"/>
  <c r="O1305" i="2"/>
  <c r="O1297" i="2"/>
  <c r="O1285" i="2"/>
  <c r="O1277" i="2"/>
  <c r="O1273" i="2"/>
  <c r="O1269" i="2"/>
  <c r="O1261" i="2"/>
  <c r="O1253" i="2"/>
  <c r="O1241" i="2"/>
  <c r="O1213" i="2"/>
  <c r="O1169" i="2"/>
  <c r="O1117" i="2"/>
  <c r="O1109" i="2"/>
  <c r="O1101" i="2"/>
  <c r="O1097" i="2"/>
  <c r="O1209" i="2"/>
  <c r="O1201" i="2"/>
  <c r="O1193" i="2"/>
  <c r="O1185" i="2"/>
  <c r="O1177" i="2"/>
  <c r="O1165" i="2"/>
  <c r="O1157" i="2"/>
  <c r="O1149" i="2"/>
  <c r="O1145" i="2"/>
  <c r="O1141" i="2"/>
  <c r="O1133" i="2"/>
  <c r="O1121" i="2"/>
  <c r="O1049" i="2"/>
  <c r="O1005" i="2"/>
  <c r="O993" i="2"/>
  <c r="O985" i="2"/>
  <c r="O977" i="2"/>
  <c r="O1089" i="2"/>
  <c r="O1085" i="2"/>
  <c r="O1081" i="2"/>
  <c r="O1073" i="2"/>
  <c r="O1065" i="2"/>
  <c r="O1057" i="2"/>
  <c r="O1053" i="2"/>
  <c r="O1045" i="2"/>
  <c r="O1037" i="2"/>
  <c r="O1029" i="2"/>
  <c r="O1021" i="2"/>
  <c r="O1017" i="2"/>
  <c r="O1013" i="2"/>
  <c r="O1001" i="2"/>
  <c r="P1458" i="2" a="1"/>
  <c r="P1458" i="2" s="1"/>
  <c r="P1414" i="2" a="1"/>
  <c r="P1414" i="2" s="1"/>
  <c r="P1370" i="2" a="1"/>
  <c r="P1370" i="2" s="1"/>
  <c r="P1358" i="2" a="1"/>
  <c r="P1358" i="2" s="1"/>
  <c r="P1354" i="2" a="1"/>
  <c r="P1354" i="2" s="1"/>
  <c r="P1350" i="2" a="1"/>
  <c r="P1350" i="2" s="1"/>
  <c r="P1346" i="2" a="1"/>
  <c r="P1346" i="2" s="1"/>
  <c r="P1342" i="2" a="1"/>
  <c r="P1342" i="2" s="1"/>
  <c r="P1338" i="2" a="1"/>
  <c r="P1338" i="2" s="1"/>
  <c r="P1454" i="2" a="1"/>
  <c r="P1454" i="2" s="1"/>
  <c r="P1450" i="2" a="1"/>
  <c r="P1450" i="2" s="1"/>
  <c r="P1446" i="2" a="1"/>
  <c r="P1446" i="2" s="1"/>
  <c r="P1442" i="2" a="1"/>
  <c r="P1442" i="2" s="1"/>
  <c r="P1438" i="2" a="1"/>
  <c r="P1438" i="2" s="1"/>
  <c r="P1434" i="2" a="1"/>
  <c r="P1434" i="2" s="1"/>
  <c r="P1430" i="2" a="1"/>
  <c r="P1430" i="2" s="1"/>
  <c r="P1426" i="2" a="1"/>
  <c r="P1426" i="2" s="1"/>
  <c r="P1422" i="2" a="1"/>
  <c r="P1422" i="2" s="1"/>
  <c r="P1418" i="2" a="1"/>
  <c r="P1418" i="2" s="1"/>
  <c r="P1410" i="2" a="1"/>
  <c r="P1410" i="2" s="1"/>
  <c r="P1406" i="2" a="1"/>
  <c r="P1406" i="2" s="1"/>
  <c r="P1402" i="2" a="1"/>
  <c r="P1402" i="2" s="1"/>
  <c r="P1398" i="2" a="1"/>
  <c r="P1398" i="2" s="1"/>
  <c r="P1394" i="2" a="1"/>
  <c r="P1394" i="2" s="1"/>
  <c r="P1390" i="2" a="1"/>
  <c r="P1390" i="2" s="1"/>
  <c r="P1386" i="2" a="1"/>
  <c r="P1386" i="2" s="1"/>
  <c r="P1382" i="2" a="1"/>
  <c r="P1382" i="2" s="1"/>
  <c r="P1378" i="2" a="1"/>
  <c r="P1378" i="2" s="1"/>
  <c r="P1374" i="2" a="1"/>
  <c r="P1374" i="2" s="1"/>
  <c r="P1366" i="2" a="1"/>
  <c r="P1366" i="2" s="1"/>
  <c r="P1362" i="2" a="1"/>
  <c r="P1362" i="2" s="1"/>
  <c r="P966" i="2" a="1"/>
  <c r="P966" i="2" s="1"/>
  <c r="P922" i="2" a="1"/>
  <c r="P922" i="2" s="1"/>
  <c r="P882" i="2" a="1"/>
  <c r="P882" i="2" s="1"/>
  <c r="P878" i="2" a="1"/>
  <c r="P878" i="2" s="1"/>
  <c r="P874" i="2" a="1"/>
  <c r="P874" i="2" s="1"/>
  <c r="P870" i="2" a="1"/>
  <c r="P870" i="2" s="1"/>
  <c r="P866" i="2" a="1"/>
  <c r="P866" i="2" s="1"/>
  <c r="P862" i="2" a="1"/>
  <c r="P862" i="2" s="1"/>
  <c r="P858" i="2" a="1"/>
  <c r="P858" i="2" s="1"/>
  <c r="P962" i="2" a="1"/>
  <c r="P962" i="2" s="1"/>
  <c r="P958" i="2" a="1"/>
  <c r="P958" i="2" s="1"/>
  <c r="P954" i="2" a="1"/>
  <c r="P954" i="2" s="1"/>
  <c r="P950" i="2" a="1"/>
  <c r="P950" i="2" s="1"/>
  <c r="P946" i="2" a="1"/>
  <c r="P946" i="2" s="1"/>
  <c r="P942" i="2" a="1"/>
  <c r="P942" i="2" s="1"/>
  <c r="P938" i="2" a="1"/>
  <c r="P938" i="2" s="1"/>
  <c r="P934" i="2" a="1"/>
  <c r="P934" i="2" s="1"/>
  <c r="P930" i="2" a="1"/>
  <c r="P930" i="2" s="1"/>
  <c r="P926" i="2" a="1"/>
  <c r="P926" i="2" s="1"/>
  <c r="P918" i="2" a="1"/>
  <c r="P918" i="2" s="1"/>
  <c r="P914" i="2" a="1"/>
  <c r="P914" i="2"/>
  <c r="P910" i="2" a="1"/>
  <c r="P910" i="2" s="1"/>
  <c r="P906" i="2" a="1"/>
  <c r="P906" i="2" s="1"/>
  <c r="Q906" i="2" s="1" a="1"/>
  <c r="P902" i="2" a="1"/>
  <c r="P902" i="2" s="1"/>
  <c r="P898" i="2" a="1"/>
  <c r="P898" i="2"/>
  <c r="P894" i="2" a="1"/>
  <c r="P894" i="2" s="1"/>
  <c r="P890" i="2" a="1"/>
  <c r="P890" i="2"/>
  <c r="P886" i="2" a="1"/>
  <c r="P886" i="2" s="1"/>
  <c r="P854" i="2" a="1"/>
  <c r="P854" i="2" s="1"/>
  <c r="P810" i="2" a="1"/>
  <c r="P810" i="2" s="1"/>
  <c r="P766" i="2" a="1"/>
  <c r="P766" i="2" s="1"/>
  <c r="P754" i="2" a="1"/>
  <c r="P754" i="2" s="1"/>
  <c r="P750" i="2" a="1"/>
  <c r="P750" i="2"/>
  <c r="P746" i="2" a="1"/>
  <c r="P746" i="2" s="1"/>
  <c r="P742" i="2" a="1"/>
  <c r="P742" i="2" s="1"/>
  <c r="P738" i="2" a="1"/>
  <c r="P738" i="2" s="1"/>
  <c r="P734" i="2" a="1"/>
  <c r="P734" i="2" s="1"/>
  <c r="P850" i="2" a="1"/>
  <c r="P850" i="2" s="1"/>
  <c r="P846" i="2" a="1"/>
  <c r="P846" i="2" s="1"/>
  <c r="P842" i="2" a="1"/>
  <c r="P842" i="2" s="1"/>
  <c r="P838" i="2" a="1"/>
  <c r="P838" i="2" s="1"/>
  <c r="P834" i="2" a="1"/>
  <c r="P834" i="2" s="1"/>
  <c r="P830" i="2" a="1"/>
  <c r="P830" i="2" s="1"/>
  <c r="P826" i="2" a="1"/>
  <c r="P826" i="2" s="1"/>
  <c r="P822" i="2" a="1"/>
  <c r="P822" i="2"/>
  <c r="P818" i="2" a="1"/>
  <c r="P818" i="2" s="1"/>
  <c r="P814" i="2" a="1"/>
  <c r="P814" i="2" s="1"/>
  <c r="P806" i="2" a="1"/>
  <c r="P806" i="2" s="1"/>
  <c r="P802" i="2" a="1"/>
  <c r="P802" i="2" s="1"/>
  <c r="P798" i="2" a="1"/>
  <c r="P798" i="2" s="1"/>
  <c r="P794" i="2" a="1"/>
  <c r="P794" i="2"/>
  <c r="P790" i="2" a="1"/>
  <c r="P790" i="2" s="1"/>
  <c r="P786" i="2" a="1"/>
  <c r="P786" i="2"/>
  <c r="P782" i="2" a="1"/>
  <c r="P782" i="2" s="1"/>
  <c r="P778" i="2" a="1"/>
  <c r="P778" i="2" s="1"/>
  <c r="P774" i="2" a="1"/>
  <c r="P774" i="2" s="1"/>
  <c r="P770" i="2" a="1"/>
  <c r="P770" i="2"/>
  <c r="P762" i="2" a="1"/>
  <c r="P762" i="2" s="1"/>
  <c r="P758" i="2" a="1"/>
  <c r="P758" i="2"/>
  <c r="P730" i="2" a="1"/>
  <c r="P730" i="2" s="1"/>
  <c r="P686" i="2" a="1"/>
  <c r="P686" i="2" s="1"/>
  <c r="P642" i="2" a="1"/>
  <c r="P642" i="2" s="1"/>
  <c r="P634" i="2" a="1"/>
  <c r="P634" i="2" s="1"/>
  <c r="P630" i="2" a="1"/>
  <c r="P630" i="2" s="1"/>
  <c r="P626" i="2" a="1"/>
  <c r="P626" i="2"/>
  <c r="P622" i="2" a="1"/>
  <c r="P622" i="2" s="1"/>
  <c r="P618" i="2" a="1"/>
  <c r="P618" i="2" s="1"/>
  <c r="P614" i="2" a="1"/>
  <c r="P614" i="2" s="1"/>
  <c r="P726" i="2" a="1"/>
  <c r="P726" i="2" s="1"/>
  <c r="P722" i="2" a="1"/>
  <c r="P722" i="2" s="1"/>
  <c r="P718" i="2" a="1"/>
  <c r="P718" i="2" s="1"/>
  <c r="P714" i="2" a="1"/>
  <c r="P714" i="2" s="1"/>
  <c r="P710" i="2" a="1"/>
  <c r="P710" i="2" s="1"/>
  <c r="P706" i="2" a="1"/>
  <c r="P706" i="2" s="1"/>
  <c r="P702" i="2" a="1"/>
  <c r="P702" i="2" s="1"/>
  <c r="P698" i="2" a="1"/>
  <c r="P698" i="2" s="1"/>
  <c r="P694" i="2" a="1"/>
  <c r="P694" i="2"/>
  <c r="P690" i="2" a="1"/>
  <c r="P690" i="2" s="1"/>
  <c r="P682" i="2" a="1"/>
  <c r="P682" i="2" s="1"/>
  <c r="P678" i="2" a="1"/>
  <c r="P678" i="2" s="1"/>
  <c r="P674" i="2" a="1"/>
  <c r="P674" i="2" s="1"/>
  <c r="P670" i="2" a="1"/>
  <c r="P670" i="2" s="1"/>
  <c r="P666" i="2" a="1"/>
  <c r="P666" i="2"/>
  <c r="P662" i="2" a="1"/>
  <c r="P662" i="2" s="1"/>
  <c r="P658" i="2" a="1"/>
  <c r="P658" i="2"/>
  <c r="P654" i="2" a="1"/>
  <c r="P654" i="2" s="1"/>
  <c r="P650" i="2" a="1"/>
  <c r="P650" i="2" s="1"/>
  <c r="P646" i="2" a="1"/>
  <c r="P646" i="2" s="1"/>
  <c r="P638" i="2" a="1"/>
  <c r="P638" i="2"/>
  <c r="P610" i="2" a="1"/>
  <c r="P610" i="2" s="1"/>
  <c r="P566" i="2" a="1"/>
  <c r="P566" i="2"/>
  <c r="P522" i="2" a="1"/>
  <c r="P522" i="2" s="1"/>
  <c r="P510" i="2" a="1"/>
  <c r="P510" i="2" s="1"/>
  <c r="P506" i="2" a="1"/>
  <c r="P506" i="2" s="1"/>
  <c r="P502" i="2" a="1"/>
  <c r="P502" i="2" s="1"/>
  <c r="P498" i="2" a="1"/>
  <c r="P498" i="2" s="1"/>
  <c r="P494" i="2" a="1"/>
  <c r="P494" i="2"/>
  <c r="P490" i="2" a="1"/>
  <c r="P490" i="2" s="1"/>
  <c r="P606" i="2" a="1"/>
  <c r="P606" i="2" s="1"/>
  <c r="P602" i="2" a="1"/>
  <c r="P602" i="2" s="1"/>
  <c r="P598" i="2" a="1"/>
  <c r="P598" i="2" s="1"/>
  <c r="P594" i="2" a="1"/>
  <c r="P594" i="2" s="1"/>
  <c r="P590" i="2" a="1"/>
  <c r="P590" i="2" s="1"/>
  <c r="P586" i="2" a="1"/>
  <c r="P586" i="2" s="1"/>
  <c r="P582" i="2" a="1"/>
  <c r="P582" i="2" s="1"/>
  <c r="P578" i="2" a="1"/>
  <c r="P578" i="2" s="1"/>
  <c r="P574" i="2" a="1"/>
  <c r="P574" i="2" s="1"/>
  <c r="P570" i="2" a="1"/>
  <c r="P570" i="2" s="1"/>
  <c r="P562" i="2" a="1"/>
  <c r="P562" i="2"/>
  <c r="P558" i="2" a="1"/>
  <c r="P558" i="2" s="1"/>
  <c r="P554" i="2" a="1"/>
  <c r="P554" i="2" s="1"/>
  <c r="P550" i="2" a="1"/>
  <c r="P550" i="2" s="1"/>
  <c r="P546" i="2" a="1"/>
  <c r="P546" i="2" s="1"/>
  <c r="P542" i="2" a="1"/>
  <c r="P542" i="2" s="1"/>
  <c r="P538" i="2" a="1"/>
  <c r="P538" i="2"/>
  <c r="P534" i="2" a="1"/>
  <c r="P534" i="2" s="1"/>
  <c r="P530" i="2" a="1"/>
  <c r="P530" i="2"/>
  <c r="P526" i="2" a="1"/>
  <c r="P526" i="2" s="1"/>
  <c r="P518" i="2" a="1"/>
  <c r="P518" i="2" s="1"/>
  <c r="P514" i="2" a="1"/>
  <c r="P514" i="2" s="1"/>
  <c r="P486" i="2" a="1"/>
  <c r="P486" i="2"/>
  <c r="P442" i="2" a="1"/>
  <c r="P442" i="2" s="1"/>
  <c r="P398" i="2" a="1"/>
  <c r="P398" i="2"/>
  <c r="P390" i="2" a="1"/>
  <c r="P390" i="2" s="1"/>
  <c r="P386" i="2" a="1"/>
  <c r="P386" i="2" s="1"/>
  <c r="P382" i="2" a="1"/>
  <c r="P382" i="2" s="1"/>
  <c r="P378" i="2" a="1"/>
  <c r="P378" i="2" s="1"/>
  <c r="P374" i="2" a="1"/>
  <c r="P374" i="2" s="1"/>
  <c r="P370" i="2" a="1"/>
  <c r="P370" i="2"/>
  <c r="P482" i="2" a="1"/>
  <c r="P482" i="2" s="1"/>
  <c r="P478" i="2" a="1"/>
  <c r="P478" i="2" s="1"/>
  <c r="P474" i="2" a="1"/>
  <c r="P474" i="2" s="1"/>
  <c r="P470" i="2" a="1"/>
  <c r="P470" i="2" s="1"/>
  <c r="P466" i="2" a="1"/>
  <c r="P466" i="2" s="1"/>
  <c r="P462" i="2" a="1"/>
  <c r="P462" i="2" s="1"/>
  <c r="P458" i="2" a="1"/>
  <c r="P458" i="2" s="1"/>
  <c r="P454" i="2" a="1"/>
  <c r="P454" i="2" s="1"/>
  <c r="P450" i="2" a="1"/>
  <c r="P450" i="2" s="1"/>
  <c r="P446" i="2" a="1"/>
  <c r="P446" i="2" s="1"/>
  <c r="P438" i="2" a="1"/>
  <c r="P438" i="2" s="1"/>
  <c r="P434" i="2" a="1"/>
  <c r="P434" i="2"/>
  <c r="P430" i="2" a="1"/>
  <c r="P430" i="2" s="1"/>
  <c r="P426" i="2" a="1"/>
  <c r="P426" i="2" s="1"/>
  <c r="P422" i="2" a="1"/>
  <c r="P422" i="2" s="1"/>
  <c r="P418" i="2" a="1"/>
  <c r="P418" i="2" s="1"/>
  <c r="P414" i="2" a="1"/>
  <c r="P414" i="2" s="1"/>
  <c r="P410" i="2" a="1"/>
  <c r="P410" i="2"/>
  <c r="P406" i="2" a="1"/>
  <c r="P406" i="2" s="1"/>
  <c r="P402" i="2" a="1"/>
  <c r="P402" i="2"/>
  <c r="P394" i="2" a="1"/>
  <c r="P394" i="2" s="1"/>
  <c r="P366" i="2" a="1"/>
  <c r="P366" i="2" s="1"/>
  <c r="P322" i="2" a="1"/>
  <c r="P322" i="2" s="1"/>
  <c r="P278" i="2" a="1"/>
  <c r="P278" i="2"/>
  <c r="P266" i="2" a="1"/>
  <c r="P266" i="2" s="1"/>
  <c r="P262" i="2" a="1"/>
  <c r="P262" i="2"/>
  <c r="P258" i="2" a="1"/>
  <c r="P258" i="2" s="1"/>
  <c r="P254" i="2" a="1"/>
  <c r="P254" i="2" s="1"/>
  <c r="P250" i="2" a="1"/>
  <c r="P250" i="2" s="1"/>
  <c r="P246" i="2" a="1"/>
  <c r="P246" i="2" s="1"/>
  <c r="P362" i="2" a="1"/>
  <c r="P362" i="2" s="1"/>
  <c r="P358" i="2" a="1"/>
  <c r="P358" i="2"/>
  <c r="P354" i="2" a="1"/>
  <c r="P354" i="2" s="1"/>
  <c r="P350" i="2" a="1"/>
  <c r="P350" i="2" s="1"/>
  <c r="P346" i="2" a="1"/>
  <c r="P346" i="2" s="1"/>
  <c r="P342" i="2" a="1"/>
  <c r="P342" i="2" s="1"/>
  <c r="P338" i="2" a="1"/>
  <c r="P338" i="2" s="1"/>
  <c r="P334" i="2" a="1"/>
  <c r="P334" i="2" s="1"/>
  <c r="P330" i="2" a="1"/>
  <c r="P330" i="2" s="1"/>
  <c r="P326" i="2" a="1"/>
  <c r="P326" i="2" s="1"/>
  <c r="P318" i="2" a="1"/>
  <c r="P318" i="2" s="1"/>
  <c r="P314" i="2" a="1"/>
  <c r="P314" i="2" s="1"/>
  <c r="P310" i="2" a="1"/>
  <c r="P310" i="2" s="1"/>
  <c r="P306" i="2" a="1"/>
  <c r="P306" i="2"/>
  <c r="P302" i="2" a="1"/>
  <c r="P302" i="2" s="1"/>
  <c r="P298" i="2" a="1"/>
  <c r="P298" i="2" s="1"/>
  <c r="P294" i="2" a="1"/>
  <c r="P294" i="2" s="1"/>
  <c r="P290" i="2" a="1"/>
  <c r="P290" i="2" s="1"/>
  <c r="P286" i="2" a="1"/>
  <c r="P286" i="2" s="1"/>
  <c r="P282" i="2" a="1"/>
  <c r="P282" i="2"/>
  <c r="P274" i="2" a="1"/>
  <c r="P274" i="2" s="1"/>
  <c r="P270" i="2" a="1"/>
  <c r="P270" i="2"/>
  <c r="P242" i="2" a="1"/>
  <c r="P242" i="2" s="1"/>
  <c r="P198" i="2" a="1"/>
  <c r="P198" i="2" s="1"/>
  <c r="P154" i="2" a="1"/>
  <c r="P154" i="2" s="1"/>
  <c r="P142" i="2" a="1"/>
  <c r="P142" i="2" s="1"/>
  <c r="P138" i="2" a="1"/>
  <c r="P138" i="2" s="1"/>
  <c r="P134" i="2" a="1"/>
  <c r="P134" i="2" s="1"/>
  <c r="P130" i="2" a="1"/>
  <c r="P130" i="2" s="1"/>
  <c r="P126" i="2" a="1"/>
  <c r="P126" i="2" s="1"/>
  <c r="P122" i="2" a="1"/>
  <c r="P122" i="2" s="1"/>
  <c r="P238" i="2" a="1"/>
  <c r="P238" i="2" s="1"/>
  <c r="P234" i="2" a="1"/>
  <c r="P234" i="2" s="1"/>
  <c r="P230" i="2" a="1"/>
  <c r="P230" i="2" s="1"/>
  <c r="P226" i="2" a="1"/>
  <c r="P226" i="2" s="1"/>
  <c r="P222" i="2" a="1"/>
  <c r="P222" i="2"/>
  <c r="P218" i="2" a="1"/>
  <c r="P218" i="2" s="1"/>
  <c r="P214" i="2" a="1"/>
  <c r="P214" i="2"/>
  <c r="P210" i="2" a="1"/>
  <c r="P210" i="2" s="1"/>
  <c r="P206" i="2" a="1"/>
  <c r="P206" i="2" s="1"/>
  <c r="P202" i="2" a="1"/>
  <c r="P202" i="2" s="1"/>
  <c r="P194" i="2" a="1"/>
  <c r="P194" i="2" s="1"/>
  <c r="P190" i="2" a="1"/>
  <c r="P190" i="2" s="1"/>
  <c r="P186" i="2" a="1"/>
  <c r="P186" i="2" s="1"/>
  <c r="P182" i="2" a="1"/>
  <c r="P182" i="2" s="1"/>
  <c r="P178" i="2" a="1"/>
  <c r="P178" i="2" s="1"/>
  <c r="P174" i="2" a="1"/>
  <c r="P174" i="2" s="1"/>
  <c r="P170" i="2" a="1"/>
  <c r="P170" i="2" s="1"/>
  <c r="P166" i="2" a="1"/>
  <c r="P166" i="2" s="1"/>
  <c r="P162" i="2" a="1"/>
  <c r="P162" i="2" s="1"/>
  <c r="P158" i="2" a="1"/>
  <c r="P158" i="2" s="1"/>
  <c r="P150" i="2" a="1"/>
  <c r="P150" i="2"/>
  <c r="P146" i="2" a="1"/>
  <c r="P146" i="2" s="1"/>
  <c r="P118" i="2" a="1"/>
  <c r="P118" i="2"/>
  <c r="P74" i="2" a="1"/>
  <c r="P74" i="2" s="1"/>
  <c r="P30" i="2" a="1"/>
  <c r="P30" i="2" s="1"/>
  <c r="P22" i="2" a="1"/>
  <c r="P22" i="2" s="1"/>
  <c r="P18" i="2" a="1"/>
  <c r="P18" i="2" s="1"/>
  <c r="P14" i="2" a="1"/>
  <c r="P14" i="2" s="1"/>
  <c r="P10" i="2" a="1"/>
  <c r="P10" i="2" s="1"/>
  <c r="P6" i="2" a="1"/>
  <c r="P6" i="2" s="1"/>
  <c r="P2" i="2" a="1"/>
  <c r="P2" i="2" s="1"/>
  <c r="P114" i="2" a="1"/>
  <c r="P114" i="2" s="1"/>
  <c r="P110" i="2" a="1"/>
  <c r="P110" i="2" s="1"/>
  <c r="P106" i="2" a="1"/>
  <c r="P106" i="2" s="1"/>
  <c r="P102" i="2" a="1"/>
  <c r="P102" i="2" s="1"/>
  <c r="P98" i="2" a="1"/>
  <c r="P98" i="2" s="1"/>
  <c r="P94" i="2" a="1"/>
  <c r="P94" i="2"/>
  <c r="P90" i="2" a="1"/>
  <c r="P90" i="2" s="1"/>
  <c r="P86" i="2" a="1"/>
  <c r="P86" i="2"/>
  <c r="P82" i="2" a="1"/>
  <c r="P82" i="2" s="1"/>
  <c r="P78" i="2" a="1"/>
  <c r="P78" i="2" s="1"/>
  <c r="P70" i="2" a="1"/>
  <c r="P70" i="2" s="1"/>
  <c r="P66" i="2" a="1"/>
  <c r="P66" i="2" s="1"/>
  <c r="P62" i="2" a="1"/>
  <c r="P62" i="2" s="1"/>
  <c r="P58" i="2" a="1"/>
  <c r="P58" i="2" s="1"/>
  <c r="P54" i="2" a="1"/>
  <c r="P54" i="2" s="1"/>
  <c r="P50" i="2" a="1"/>
  <c r="P50" i="2" s="1"/>
  <c r="P46" i="2" a="1"/>
  <c r="P46" i="2" s="1"/>
  <c r="P42" i="2" a="1"/>
  <c r="P42" i="2" s="1"/>
  <c r="P38" i="2" a="1"/>
  <c r="P38" i="2" s="1"/>
  <c r="P34" i="2" a="1"/>
  <c r="P34" i="2" s="1"/>
  <c r="P26" i="2" a="1"/>
  <c r="P26" i="2" s="1"/>
  <c r="P1334" i="2" a="1"/>
  <c r="P1334" i="2"/>
  <c r="P1290" i="2" a="1"/>
  <c r="P1290" i="2" s="1"/>
  <c r="P1246" i="2" a="1"/>
  <c r="P1246" i="2"/>
  <c r="P1234" i="2" a="1"/>
  <c r="P1234" i="2" s="1"/>
  <c r="P1230" i="2" a="1"/>
  <c r="P1230" i="2" s="1"/>
  <c r="P1226" i="2" a="1"/>
  <c r="P1226" i="2" s="1"/>
  <c r="P1222" i="2" a="1"/>
  <c r="P1222" i="2" s="1"/>
  <c r="P1218" i="2" a="1"/>
  <c r="P1218" i="2" s="1"/>
  <c r="P1214" i="2" a="1"/>
  <c r="P1214" i="2" s="1"/>
  <c r="P1330" i="2" a="1"/>
  <c r="P1330" i="2" s="1"/>
  <c r="P1326" i="2" a="1"/>
  <c r="P1326" i="2" s="1"/>
  <c r="P1322" i="2" a="1"/>
  <c r="P1322" i="2" s="1"/>
  <c r="P1318" i="2" a="1"/>
  <c r="P1318" i="2" s="1"/>
  <c r="P1314" i="2" a="1"/>
  <c r="P1314" i="2" s="1"/>
  <c r="P1310" i="2" a="1"/>
  <c r="P1310" i="2" s="1"/>
  <c r="P1306" i="2" a="1"/>
  <c r="P1306" i="2" s="1"/>
  <c r="P1302" i="2" a="1"/>
  <c r="P1302" i="2"/>
  <c r="P1298" i="2" a="1"/>
  <c r="P1298" i="2" s="1"/>
  <c r="P1294" i="2" a="1"/>
  <c r="P1294" i="2"/>
  <c r="P1286" i="2" a="1"/>
  <c r="P1286" i="2" s="1"/>
  <c r="P1282" i="2" a="1"/>
  <c r="P1282" i="2" s="1"/>
  <c r="P1278" i="2" a="1"/>
  <c r="P1278" i="2" s="1"/>
  <c r="P1274" i="2" a="1"/>
  <c r="P1274" i="2" s="1"/>
  <c r="P1270" i="2" a="1"/>
  <c r="P1270" i="2" s="1"/>
  <c r="P1266" i="2" a="1"/>
  <c r="P1266" i="2" s="1"/>
  <c r="P1262" i="2" a="1"/>
  <c r="P1262" i="2" s="1"/>
  <c r="P1258" i="2" a="1"/>
  <c r="P1258" i="2" s="1"/>
  <c r="P1254" i="2" a="1"/>
  <c r="P1254" i="2" s="1"/>
  <c r="P1250" i="2" a="1"/>
  <c r="P1250" i="2" s="1"/>
  <c r="P1242" i="2" a="1"/>
  <c r="P1242" i="2" s="1"/>
  <c r="P1238" i="2" a="1"/>
  <c r="P1238" i="2" s="1"/>
  <c r="P1210" i="2" a="1"/>
  <c r="P1210" i="2" s="1"/>
  <c r="P1166" i="2" a="1"/>
  <c r="P1166" i="2"/>
  <c r="P1122" i="2" a="1"/>
  <c r="P1122" i="2" s="1"/>
  <c r="P1114" i="2" a="1"/>
  <c r="P1114" i="2"/>
  <c r="P1110" i="2" a="1"/>
  <c r="P1110" i="2" s="1"/>
  <c r="P1106" i="2" a="1"/>
  <c r="P1106" i="2" s="1"/>
  <c r="P1102" i="2" a="1"/>
  <c r="P1102" i="2" s="1"/>
  <c r="P1098" i="2" a="1"/>
  <c r="P1098" i="2" s="1"/>
  <c r="P1094" i="2" a="1"/>
  <c r="P1094" i="2" s="1"/>
  <c r="P1206" i="2" a="1"/>
  <c r="P1206" i="2" s="1"/>
  <c r="P1202" i="2" a="1"/>
  <c r="P1202" i="2" s="1"/>
  <c r="P1198" i="2" a="1"/>
  <c r="P1198" i="2" s="1"/>
  <c r="P1194" i="2" a="1"/>
  <c r="P1194" i="2" s="1"/>
  <c r="P1190" i="2" a="1"/>
  <c r="P1190" i="2" s="1"/>
  <c r="P1186" i="2" a="1"/>
  <c r="P1186" i="2" s="1"/>
  <c r="P1182" i="2" a="1"/>
  <c r="P1182" i="2" s="1"/>
  <c r="P1178" i="2" a="1"/>
  <c r="P1178" i="2" s="1"/>
  <c r="P1174" i="2" a="1"/>
  <c r="P1174" i="2"/>
  <c r="P1170" i="2" a="1"/>
  <c r="P1170" i="2" s="1"/>
  <c r="P1162" i="2" a="1"/>
  <c r="P1162" i="2"/>
  <c r="P1158" i="2" a="1"/>
  <c r="P1158" i="2" s="1"/>
  <c r="P1154" i="2" a="1"/>
  <c r="P1154" i="2" s="1"/>
  <c r="P1150" i="2" a="1"/>
  <c r="P1150" i="2" s="1"/>
  <c r="P1146" i="2" a="1"/>
  <c r="P1146" i="2" s="1"/>
  <c r="P1142" i="2" a="1"/>
  <c r="P1142" i="2" s="1"/>
  <c r="P1138" i="2" a="1"/>
  <c r="P1138" i="2" s="1"/>
  <c r="P1134" i="2" a="1"/>
  <c r="P1134" i="2" s="1"/>
  <c r="P1130" i="2" a="1"/>
  <c r="P1130" i="2" s="1"/>
  <c r="P1126" i="2" a="1"/>
  <c r="P1126" i="2" s="1"/>
  <c r="P1118" i="2" a="1"/>
  <c r="P1118" i="2" s="1"/>
  <c r="P1090" i="2" a="1"/>
  <c r="P1090" i="2" s="1"/>
  <c r="P1046" i="2" a="1"/>
  <c r="P1046" i="2" s="1"/>
  <c r="P1002" i="2" a="1"/>
  <c r="P1002" i="2" s="1"/>
  <c r="P990" i="2" a="1"/>
  <c r="P990" i="2"/>
  <c r="P986" i="2" a="1"/>
  <c r="P986" i="2" s="1"/>
  <c r="P982" i="2" a="1"/>
  <c r="P982" i="2"/>
  <c r="P978" i="2" a="1"/>
  <c r="P978" i="2" s="1"/>
  <c r="P974" i="2" a="1"/>
  <c r="P974" i="2" s="1"/>
  <c r="P970" i="2" a="1"/>
  <c r="P970" i="2" s="1"/>
  <c r="P1086" i="2" a="1"/>
  <c r="P1086" i="2" s="1"/>
  <c r="P1082" i="2" a="1"/>
  <c r="P1082" i="2" s="1"/>
  <c r="P1078" i="2" a="1"/>
  <c r="P1078" i="2" s="1"/>
  <c r="P1074" i="2" a="1"/>
  <c r="P1074" i="2" s="1"/>
  <c r="P1070" i="2" a="1"/>
  <c r="P1070" i="2" s="1"/>
  <c r="P1066" i="2" a="1"/>
  <c r="P1066" i="2" s="1"/>
  <c r="P1062" i="2" a="1"/>
  <c r="P1062" i="2" s="1"/>
  <c r="P1058" i="2" a="1"/>
  <c r="P1058" i="2" s="1"/>
  <c r="P1054" i="2" a="1"/>
  <c r="P1054" i="2" s="1"/>
  <c r="P1050" i="2" a="1"/>
  <c r="P1050" i="2" s="1"/>
  <c r="P1042" i="2" a="1"/>
  <c r="P1042" i="2"/>
  <c r="P1038" i="2" a="1"/>
  <c r="P1038" i="2" s="1"/>
  <c r="P1034" i="2" a="1"/>
  <c r="P1034" i="2"/>
  <c r="P1030" i="2" a="1"/>
  <c r="P1030" i="2" s="1"/>
  <c r="P1026" i="2" a="1"/>
  <c r="P1026" i="2" s="1"/>
  <c r="P1022" i="2" a="1"/>
  <c r="P1022" i="2" s="1"/>
  <c r="P1018" i="2" a="1"/>
  <c r="P1018" i="2" s="1"/>
  <c r="P1014" i="2" a="1"/>
  <c r="P1014" i="2" s="1"/>
  <c r="P1010" i="2" a="1"/>
  <c r="P1010" i="2" s="1"/>
  <c r="P1006" i="2" a="1"/>
  <c r="P1006" i="2" s="1"/>
  <c r="P998" i="2" a="1"/>
  <c r="P998" i="2" s="1"/>
  <c r="P994" i="2" a="1"/>
  <c r="P994" i="2" s="1"/>
  <c r="P1459" i="2" a="1"/>
  <c r="P1459" i="2" s="1"/>
  <c r="P1415" i="2" a="1"/>
  <c r="P1415" i="2" s="1"/>
  <c r="P1371" i="2" a="1"/>
  <c r="P1371" i="2" s="1"/>
  <c r="P1359" i="2" a="1"/>
  <c r="P1359" i="2" s="1"/>
  <c r="P1355" i="2" a="1"/>
  <c r="P1355" i="2"/>
  <c r="P1351" i="2" a="1"/>
  <c r="P1351" i="2" s="1"/>
  <c r="P1347" i="2" a="1"/>
  <c r="P1347" i="2"/>
  <c r="P1343" i="2" a="1"/>
  <c r="P1343" i="2" s="1"/>
  <c r="P1339" i="2" a="1"/>
  <c r="P1339" i="2" s="1"/>
  <c r="P1455" i="2" a="1"/>
  <c r="P1455" i="2" s="1"/>
  <c r="P1451" i="2" a="1"/>
  <c r="P1451" i="2" s="1"/>
  <c r="P1447" i="2" a="1"/>
  <c r="P1447" i="2" s="1"/>
  <c r="P1443" i="2" a="1"/>
  <c r="P1443" i="2" s="1"/>
  <c r="P1439" i="2" a="1"/>
  <c r="P1439" i="2" s="1"/>
  <c r="P1435" i="2" a="1"/>
  <c r="P1435" i="2" s="1"/>
  <c r="P1431" i="2" a="1"/>
  <c r="P1431" i="2" s="1"/>
  <c r="P1427" i="2" a="1"/>
  <c r="P1427" i="2" s="1"/>
  <c r="P1423" i="2" a="1"/>
  <c r="P1423" i="2" s="1"/>
  <c r="P1419" i="2" a="1"/>
  <c r="P1419" i="2" s="1"/>
  <c r="P1411" i="2" a="1"/>
  <c r="P1411" i="2" s="1"/>
  <c r="P1407" i="2" a="1"/>
  <c r="P1407" i="2"/>
  <c r="P1403" i="2" a="1"/>
  <c r="P1403" i="2" s="1"/>
  <c r="P1399" i="2" a="1"/>
  <c r="P1399" i="2"/>
  <c r="P1395" i="2" a="1"/>
  <c r="P1395" i="2" s="1"/>
  <c r="P1391" i="2" a="1"/>
  <c r="P1391" i="2" s="1"/>
  <c r="P1387" i="2" a="1"/>
  <c r="P1387" i="2" s="1"/>
  <c r="P1383" i="2" a="1"/>
  <c r="P1383" i="2" s="1"/>
  <c r="P1379" i="2" a="1"/>
  <c r="P1379" i="2" s="1"/>
  <c r="P1375" i="2" a="1"/>
  <c r="P1375" i="2" s="1"/>
  <c r="P1367" i="2" a="1"/>
  <c r="P1367" i="2" s="1"/>
  <c r="P1363" i="2" a="1"/>
  <c r="P1363" i="2" s="1"/>
  <c r="P967" i="2" a="1"/>
  <c r="P967" i="2" s="1"/>
  <c r="P923" i="2" a="1"/>
  <c r="P923" i="2" s="1"/>
  <c r="P883" i="2" a="1"/>
  <c r="P883" i="2" s="1"/>
  <c r="P879" i="2" a="1"/>
  <c r="P879" i="2" s="1"/>
  <c r="P875" i="2" a="1"/>
  <c r="P875" i="2" s="1"/>
  <c r="P871" i="2" a="1"/>
  <c r="P871" i="2"/>
  <c r="P867" i="2" a="1"/>
  <c r="P867" i="2" s="1"/>
  <c r="P863" i="2" a="1"/>
  <c r="P863" i="2"/>
  <c r="P859" i="2" a="1"/>
  <c r="P859" i="2" s="1"/>
  <c r="P963" i="2" a="1"/>
  <c r="P963" i="2" s="1"/>
  <c r="P959" i="2" a="1"/>
  <c r="P959" i="2" s="1"/>
  <c r="P955" i="2" a="1"/>
  <c r="P955" i="2" s="1"/>
  <c r="P951" i="2" a="1"/>
  <c r="P951" i="2" s="1"/>
  <c r="P947" i="2" a="1"/>
  <c r="P947" i="2" s="1"/>
  <c r="P943" i="2" a="1"/>
  <c r="P943" i="2" s="1"/>
  <c r="P939" i="2" a="1"/>
  <c r="P939" i="2" s="1"/>
  <c r="P935" i="2" a="1"/>
  <c r="P935" i="2" s="1"/>
  <c r="P931" i="2" a="1"/>
  <c r="P931" i="2" s="1"/>
  <c r="P927" i="2" a="1"/>
  <c r="P927" i="2" s="1"/>
  <c r="P919" i="2" a="1"/>
  <c r="P919" i="2" s="1"/>
  <c r="P915" i="2" a="1"/>
  <c r="P915" i="2" s="1"/>
  <c r="P911" i="2" a="1"/>
  <c r="P911" i="2"/>
  <c r="P907" i="2" a="1"/>
  <c r="P907" i="2" s="1"/>
  <c r="P903" i="2" a="1"/>
  <c r="P903" i="2"/>
  <c r="P899" i="2" a="1"/>
  <c r="P899" i="2" s="1"/>
  <c r="P895" i="2" a="1"/>
  <c r="P895" i="2" s="1"/>
  <c r="P891" i="2" a="1"/>
  <c r="P891" i="2" s="1"/>
  <c r="P887" i="2" a="1"/>
  <c r="P887" i="2" s="1"/>
  <c r="P855" i="2" a="1"/>
  <c r="P855" i="2" s="1"/>
  <c r="P811" i="2" a="1"/>
  <c r="P811" i="2" s="1"/>
  <c r="P767" i="2" a="1"/>
  <c r="P767" i="2" s="1"/>
  <c r="P755" i="2" a="1"/>
  <c r="P755" i="2" s="1"/>
  <c r="P751" i="2" a="1"/>
  <c r="P751" i="2" s="1"/>
  <c r="P747" i="2" a="1"/>
  <c r="P747" i="2" s="1"/>
  <c r="P743" i="2" a="1"/>
  <c r="P743" i="2" s="1"/>
  <c r="P739" i="2" a="1"/>
  <c r="P739" i="2" s="1"/>
  <c r="P735" i="2" a="1"/>
  <c r="P735" i="2" s="1"/>
  <c r="P851" i="2" a="1"/>
  <c r="P851" i="2"/>
  <c r="P847" i="2" a="1"/>
  <c r="P847" i="2" s="1"/>
  <c r="P843" i="2" a="1"/>
  <c r="P843" i="2"/>
  <c r="P839" i="2" a="1"/>
  <c r="P839" i="2" s="1"/>
  <c r="P835" i="2" a="1"/>
  <c r="P835" i="2" s="1"/>
  <c r="P831" i="2" a="1"/>
  <c r="P831" i="2" s="1"/>
  <c r="P827" i="2" a="1"/>
  <c r="P827" i="2" s="1"/>
  <c r="P823" i="2" a="1"/>
  <c r="P823" i="2" s="1"/>
  <c r="P819" i="2" a="1"/>
  <c r="P819" i="2" s="1"/>
  <c r="P815" i="2" a="1"/>
  <c r="P815" i="2" s="1"/>
  <c r="P807" i="2" a="1"/>
  <c r="P807" i="2" s="1"/>
  <c r="P803" i="2" a="1"/>
  <c r="P803" i="2" s="1"/>
  <c r="P799" i="2" a="1"/>
  <c r="P799" i="2" s="1"/>
  <c r="P795" i="2" a="1"/>
  <c r="P795" i="2" s="1"/>
  <c r="P791" i="2" a="1"/>
  <c r="P791" i="2" s="1"/>
  <c r="P787" i="2" a="1"/>
  <c r="P787" i="2" s="1"/>
  <c r="P783" i="2" a="1"/>
  <c r="P783" i="2"/>
  <c r="P779" i="2" a="1"/>
  <c r="P779" i="2" s="1"/>
  <c r="P775" i="2" a="1"/>
  <c r="P775" i="2"/>
  <c r="P771" i="2" a="1"/>
  <c r="P771" i="2" s="1"/>
  <c r="P763" i="2" a="1"/>
  <c r="P763" i="2" s="1"/>
  <c r="P759" i="2" a="1"/>
  <c r="P759" i="2" s="1"/>
  <c r="P731" i="2" a="1"/>
  <c r="P731" i="2" s="1"/>
  <c r="P687" i="2" a="1"/>
  <c r="P687" i="2" s="1"/>
  <c r="P643" i="2" a="1"/>
  <c r="P643" i="2" s="1"/>
  <c r="P635" i="2" a="1"/>
  <c r="P635" i="2" s="1"/>
  <c r="P631" i="2" a="1"/>
  <c r="P631" i="2" s="1"/>
  <c r="P627" i="2" a="1"/>
  <c r="P627" i="2" s="1"/>
  <c r="P623" i="2" a="1"/>
  <c r="P623" i="2" s="1"/>
  <c r="P619" i="2" a="1"/>
  <c r="P619" i="2" s="1"/>
  <c r="P615" i="2" a="1"/>
  <c r="P615" i="2" s="1"/>
  <c r="P727" i="2" a="1"/>
  <c r="P727" i="2" s="1"/>
  <c r="P723" i="2" a="1"/>
  <c r="P723" i="2"/>
  <c r="P719" i="2" a="1"/>
  <c r="P719" i="2" s="1"/>
  <c r="P715" i="2" a="1"/>
  <c r="P715" i="2"/>
  <c r="P711" i="2" a="1"/>
  <c r="P711" i="2" s="1"/>
  <c r="P707" i="2" a="1"/>
  <c r="P707" i="2" s="1"/>
  <c r="P703" i="2" a="1"/>
  <c r="P703" i="2" s="1"/>
  <c r="P699" i="2" a="1"/>
  <c r="P699" i="2" s="1"/>
  <c r="P695" i="2" a="1"/>
  <c r="P695" i="2" s="1"/>
  <c r="P691" i="2" a="1"/>
  <c r="P691" i="2" s="1"/>
  <c r="P683" i="2" a="1"/>
  <c r="P683" i="2" s="1"/>
  <c r="P679" i="2" a="1"/>
  <c r="P679" i="2" s="1"/>
  <c r="P675" i="2" a="1"/>
  <c r="P675" i="2" s="1"/>
  <c r="P671" i="2" a="1"/>
  <c r="P671" i="2" s="1"/>
  <c r="P667" i="2" a="1"/>
  <c r="P667" i="2" s="1"/>
  <c r="P663" i="2" a="1"/>
  <c r="P663" i="2" s="1"/>
  <c r="P659" i="2" a="1"/>
  <c r="P659" i="2" s="1"/>
  <c r="P655" i="2" a="1"/>
  <c r="P655" i="2"/>
  <c r="P651" i="2" a="1"/>
  <c r="P651" i="2" s="1"/>
  <c r="P647" i="2" a="1"/>
  <c r="P647" i="2"/>
  <c r="P639" i="2" a="1"/>
  <c r="P639" i="2" s="1"/>
  <c r="P611" i="2" a="1"/>
  <c r="P611" i="2" s="1"/>
  <c r="P567" i="2" a="1"/>
  <c r="P567" i="2" s="1"/>
  <c r="P523" i="2" a="1"/>
  <c r="P523" i="2" s="1"/>
  <c r="P511" i="2" a="1"/>
  <c r="P511" i="2" s="1"/>
  <c r="P507" i="2" a="1"/>
  <c r="P507" i="2" s="1"/>
  <c r="P503" i="2" a="1"/>
  <c r="P503" i="2" s="1"/>
  <c r="P499" i="2" a="1"/>
  <c r="P499" i="2" s="1"/>
  <c r="P495" i="2" a="1"/>
  <c r="P495" i="2" s="1"/>
  <c r="P491" i="2" a="1"/>
  <c r="P491" i="2" s="1"/>
  <c r="P607" i="2" a="1"/>
  <c r="P607" i="2" s="1"/>
  <c r="P603" i="2" a="1"/>
  <c r="P603" i="2" s="1"/>
  <c r="P599" i="2" a="1"/>
  <c r="P599" i="2" s="1"/>
  <c r="P595" i="2" a="1"/>
  <c r="P595" i="2"/>
  <c r="P591" i="2" a="1"/>
  <c r="P591" i="2" s="1"/>
  <c r="P587" i="2" a="1"/>
  <c r="P587" i="2"/>
  <c r="P583" i="2" a="1"/>
  <c r="P583" i="2" s="1"/>
  <c r="P579" i="2" a="1"/>
  <c r="P579" i="2" s="1"/>
  <c r="P575" i="2" a="1"/>
  <c r="P575" i="2" s="1"/>
  <c r="P571" i="2" a="1"/>
  <c r="P571" i="2" s="1"/>
  <c r="P563" i="2" a="1"/>
  <c r="P563" i="2" s="1"/>
  <c r="P559" i="2" a="1"/>
  <c r="P559" i="2" s="1"/>
  <c r="P555" i="2" a="1"/>
  <c r="P555" i="2" s="1"/>
  <c r="P551" i="2" a="1"/>
  <c r="P551" i="2" s="1"/>
  <c r="P547" i="2" a="1"/>
  <c r="P547" i="2" s="1"/>
  <c r="P543" i="2" a="1"/>
  <c r="P543" i="2" s="1"/>
  <c r="P539" i="2" a="1"/>
  <c r="P539" i="2" s="1"/>
  <c r="P535" i="2" a="1"/>
  <c r="P535" i="2" s="1"/>
  <c r="P531" i="2" a="1"/>
  <c r="P531" i="2" s="1"/>
  <c r="P527" i="2" a="1"/>
  <c r="P527" i="2"/>
  <c r="P519" i="2" a="1"/>
  <c r="P519" i="2" s="1"/>
  <c r="P515" i="2" a="1"/>
  <c r="P515" i="2"/>
  <c r="P487" i="2" a="1"/>
  <c r="P487" i="2" s="1"/>
  <c r="P443" i="2" a="1"/>
  <c r="P443" i="2" s="1"/>
  <c r="P399" i="2" a="1"/>
  <c r="P399" i="2" s="1"/>
  <c r="P391" i="2" a="1"/>
  <c r="P391" i="2" s="1"/>
  <c r="P387" i="2" a="1"/>
  <c r="P387" i="2" s="1"/>
  <c r="P383" i="2" a="1"/>
  <c r="P383" i="2" s="1"/>
  <c r="P379" i="2" a="1"/>
  <c r="P379" i="2" s="1"/>
  <c r="P375" i="2" a="1"/>
  <c r="P375" i="2" s="1"/>
  <c r="P371" i="2" a="1"/>
  <c r="P371" i="2" s="1"/>
  <c r="P483" i="2" a="1"/>
  <c r="P483" i="2" s="1"/>
  <c r="P479" i="2" a="1"/>
  <c r="P479" i="2" s="1"/>
  <c r="P475" i="2" a="1"/>
  <c r="P475" i="2" s="1"/>
  <c r="P471" i="2" a="1"/>
  <c r="P471" i="2" s="1"/>
  <c r="P467" i="2" a="1"/>
  <c r="P467" i="2"/>
  <c r="P463" i="2" a="1"/>
  <c r="P463" i="2" s="1"/>
  <c r="P459" i="2" a="1"/>
  <c r="P459" i="2"/>
  <c r="P455" i="2" a="1"/>
  <c r="P455" i="2" s="1"/>
  <c r="P451" i="2" a="1"/>
  <c r="P451" i="2" s="1"/>
  <c r="P447" i="2" a="1"/>
  <c r="P447" i="2" s="1"/>
  <c r="P439" i="2" a="1"/>
  <c r="P439" i="2" s="1"/>
  <c r="P435" i="2" a="1"/>
  <c r="P435" i="2" s="1"/>
  <c r="P431" i="2" a="1"/>
  <c r="P431" i="2" s="1"/>
  <c r="P427" i="2" a="1"/>
  <c r="P427" i="2" s="1"/>
  <c r="P423" i="2" a="1"/>
  <c r="P423" i="2" s="1"/>
  <c r="P419" i="2" a="1"/>
  <c r="P419" i="2" s="1"/>
  <c r="P415" i="2" a="1"/>
  <c r="P415" i="2" s="1"/>
  <c r="P411" i="2" a="1"/>
  <c r="P411" i="2" s="1"/>
  <c r="P407" i="2" a="1"/>
  <c r="P407" i="2" s="1"/>
  <c r="P403" i="2" a="1"/>
  <c r="P403" i="2" s="1"/>
  <c r="P395" i="2" a="1"/>
  <c r="P395" i="2"/>
  <c r="P367" i="2" a="1"/>
  <c r="P367" i="2" s="1"/>
  <c r="P323" i="2" a="1"/>
  <c r="P323" i="2"/>
  <c r="P279" i="2" a="1"/>
  <c r="P279" i="2" s="1"/>
  <c r="P267" i="2" a="1"/>
  <c r="P267" i="2" s="1"/>
  <c r="P263" i="2" a="1"/>
  <c r="P263" i="2" s="1"/>
  <c r="P259" i="2" a="1"/>
  <c r="P259" i="2" s="1"/>
  <c r="P255" i="2" a="1"/>
  <c r="P255" i="2" s="1"/>
  <c r="P251" i="2" a="1"/>
  <c r="P251" i="2" s="1"/>
  <c r="P247" i="2" a="1"/>
  <c r="P247" i="2" s="1"/>
  <c r="P363" i="2" a="1"/>
  <c r="P363" i="2" s="1"/>
  <c r="P359" i="2" a="1"/>
  <c r="P359" i="2" s="1"/>
  <c r="P355" i="2" a="1"/>
  <c r="P355" i="2" s="1"/>
  <c r="P351" i="2" a="1"/>
  <c r="P351" i="2" s="1"/>
  <c r="P347" i="2" a="1"/>
  <c r="P347" i="2" s="1"/>
  <c r="P343" i="2" a="1"/>
  <c r="P343" i="2" s="1"/>
  <c r="P339" i="2" a="1"/>
  <c r="P339" i="2"/>
  <c r="P335" i="2" a="1"/>
  <c r="P335" i="2" s="1"/>
  <c r="P331" i="2" a="1"/>
  <c r="P331" i="2"/>
  <c r="P327" i="2" a="1"/>
  <c r="P327" i="2" s="1"/>
  <c r="P319" i="2" a="1"/>
  <c r="P319" i="2" s="1"/>
  <c r="P315" i="2" a="1"/>
  <c r="P315" i="2" s="1"/>
  <c r="P311" i="2" a="1"/>
  <c r="P311" i="2" s="1"/>
  <c r="P307" i="2" a="1"/>
  <c r="P307" i="2" s="1"/>
  <c r="P303" i="2" a="1"/>
  <c r="P303" i="2" s="1"/>
  <c r="P299" i="2" a="1"/>
  <c r="P299" i="2" s="1"/>
  <c r="P295" i="2" a="1"/>
  <c r="P295" i="2" s="1"/>
  <c r="P291" i="2" a="1"/>
  <c r="P291" i="2" s="1"/>
  <c r="P287" i="2" a="1"/>
  <c r="P287" i="2" s="1"/>
  <c r="P283" i="2" a="1"/>
  <c r="P283" i="2" s="1"/>
  <c r="P275" i="2" a="1"/>
  <c r="P275" i="2" s="1"/>
  <c r="P271" i="2" a="1"/>
  <c r="P271" i="2" s="1"/>
  <c r="P243" i="2" a="1"/>
  <c r="P243" i="2"/>
  <c r="P199" i="2" a="1"/>
  <c r="P199" i="2" s="1"/>
  <c r="P155" i="2" a="1"/>
  <c r="P155" i="2"/>
  <c r="P143" i="2" a="1"/>
  <c r="P143" i="2" s="1"/>
  <c r="P139" i="2" a="1"/>
  <c r="P139" i="2" s="1"/>
  <c r="P135" i="2" a="1"/>
  <c r="P135" i="2" s="1"/>
  <c r="P131" i="2" a="1"/>
  <c r="P131" i="2" s="1"/>
  <c r="P127" i="2" a="1"/>
  <c r="P127" i="2" s="1"/>
  <c r="P123" i="2" a="1"/>
  <c r="P123" i="2" s="1"/>
  <c r="P239" i="2" a="1"/>
  <c r="P239" i="2" s="1"/>
  <c r="P235" i="2" a="1"/>
  <c r="P235" i="2" s="1"/>
  <c r="P231" i="2" a="1"/>
  <c r="P231" i="2" s="1"/>
  <c r="P227" i="2" a="1"/>
  <c r="P227" i="2" s="1"/>
  <c r="P223" i="2" a="1"/>
  <c r="P223" i="2" s="1"/>
  <c r="P219" i="2" a="1"/>
  <c r="P219" i="2" s="1"/>
  <c r="P215" i="2" a="1"/>
  <c r="P215" i="2" s="1"/>
  <c r="P211" i="2" a="1"/>
  <c r="P211" i="2"/>
  <c r="P207" i="2" a="1"/>
  <c r="P207" i="2" s="1"/>
  <c r="P203" i="2" a="1"/>
  <c r="P203" i="2"/>
  <c r="P195" i="2" a="1"/>
  <c r="P195" i="2" s="1"/>
  <c r="P191" i="2" a="1"/>
  <c r="P191" i="2" s="1"/>
  <c r="P187" i="2" a="1"/>
  <c r="P187" i="2" s="1"/>
  <c r="P183" i="2" a="1"/>
  <c r="P183" i="2" s="1"/>
  <c r="P179" i="2" a="1"/>
  <c r="P179" i="2" s="1"/>
  <c r="P175" i="2" a="1"/>
  <c r="P175" i="2" s="1"/>
  <c r="P171" i="2" a="1"/>
  <c r="P171" i="2" s="1"/>
  <c r="P167" i="2" a="1"/>
  <c r="P167" i="2" s="1"/>
  <c r="P163" i="2" a="1"/>
  <c r="P163" i="2" s="1"/>
  <c r="P159" i="2" a="1"/>
  <c r="P159" i="2" s="1"/>
  <c r="P151" i="2" a="1"/>
  <c r="P151" i="2" s="1"/>
  <c r="P147" i="2" a="1"/>
  <c r="P147" i="2" s="1"/>
  <c r="P119" i="2" a="1"/>
  <c r="P119" i="2" s="1"/>
  <c r="P75" i="2" a="1"/>
  <c r="P75" i="2"/>
  <c r="P31" i="2" a="1"/>
  <c r="P31" i="2" s="1"/>
  <c r="P23" i="2" a="1"/>
  <c r="P23" i="2"/>
  <c r="P19" i="2" a="1"/>
  <c r="P19" i="2" s="1"/>
  <c r="P15" i="2" a="1"/>
  <c r="P15" i="2" s="1"/>
  <c r="P11" i="2" a="1"/>
  <c r="P11" i="2" s="1"/>
  <c r="P7" i="2" a="1"/>
  <c r="P7" i="2" s="1"/>
  <c r="P3" i="2" a="1"/>
  <c r="P3" i="2" s="1"/>
  <c r="P115" i="2" a="1"/>
  <c r="P115" i="2" s="1"/>
  <c r="P111" i="2" a="1"/>
  <c r="P111" i="2" s="1"/>
  <c r="P107" i="2" a="1"/>
  <c r="P107" i="2" s="1"/>
  <c r="P103" i="2" a="1"/>
  <c r="P103" i="2" s="1"/>
  <c r="P99" i="2" a="1"/>
  <c r="P99" i="2" s="1"/>
  <c r="P95" i="2" a="1"/>
  <c r="P95" i="2" s="1"/>
  <c r="P91" i="2" a="1"/>
  <c r="P91" i="2" s="1"/>
  <c r="P87" i="2" a="1"/>
  <c r="P87" i="2" s="1"/>
  <c r="P83" i="2" a="1"/>
  <c r="P83" i="2"/>
  <c r="P79" i="2" a="1"/>
  <c r="P79" i="2" s="1"/>
  <c r="P71" i="2" a="1"/>
  <c r="P71" i="2"/>
  <c r="P67" i="2" a="1"/>
  <c r="P67" i="2" s="1"/>
  <c r="P63" i="2" a="1"/>
  <c r="P63" i="2" s="1"/>
  <c r="P59" i="2" a="1"/>
  <c r="P59" i="2" s="1"/>
  <c r="P55" i="2" a="1"/>
  <c r="P55" i="2" s="1"/>
  <c r="P51" i="2" a="1"/>
  <c r="P51" i="2" s="1"/>
  <c r="P47" i="2" a="1"/>
  <c r="P47" i="2" s="1"/>
  <c r="P43" i="2" a="1"/>
  <c r="P43" i="2" s="1"/>
  <c r="P39" i="2" a="1"/>
  <c r="P39" i="2" s="1"/>
  <c r="P35" i="2" a="1"/>
  <c r="P35" i="2" s="1"/>
  <c r="P27" i="2" a="1"/>
  <c r="P27" i="2" s="1"/>
  <c r="P1335" i="2" a="1"/>
  <c r="P1335" i="2" s="1"/>
  <c r="P1291" i="2" a="1"/>
  <c r="P1291" i="2" s="1"/>
  <c r="P1247" i="2" a="1"/>
  <c r="P1247" i="2" s="1"/>
  <c r="P1235" i="2" a="1"/>
  <c r="P1235" i="2"/>
  <c r="P1231" i="2" a="1"/>
  <c r="P1231" i="2" s="1"/>
  <c r="P1227" i="2" a="1"/>
  <c r="P1227" i="2"/>
  <c r="P1223" i="2" a="1"/>
  <c r="P1223" i="2" s="1"/>
  <c r="P1219" i="2" a="1"/>
  <c r="P1219" i="2" s="1"/>
  <c r="P1215" i="2" a="1"/>
  <c r="P1215" i="2" s="1"/>
  <c r="P1331" i="2" a="1"/>
  <c r="P1331" i="2" s="1"/>
  <c r="P1327" i="2" a="1"/>
  <c r="P1327" i="2" s="1"/>
  <c r="P1323" i="2" a="1"/>
  <c r="P1323" i="2" s="1"/>
  <c r="P1319" i="2" a="1"/>
  <c r="P1319" i="2" s="1"/>
  <c r="P1315" i="2" a="1"/>
  <c r="P1315" i="2" s="1"/>
  <c r="P1311" i="2" a="1"/>
  <c r="P1311" i="2" s="1"/>
  <c r="P1307" i="2" a="1"/>
  <c r="P1307" i="2" s="1"/>
  <c r="P1303" i="2" a="1"/>
  <c r="P1303" i="2" s="1"/>
  <c r="P1299" i="2" a="1"/>
  <c r="P1299" i="2" s="1"/>
  <c r="P1295" i="2" a="1"/>
  <c r="P1295" i="2" s="1"/>
  <c r="P1287" i="2" a="1"/>
  <c r="P1287" i="2"/>
  <c r="P1283" i="2" a="1"/>
  <c r="P1283" i="2" s="1"/>
  <c r="P1279" i="2" a="1"/>
  <c r="P1279" i="2"/>
  <c r="P1275" i="2" a="1"/>
  <c r="P1275" i="2" s="1"/>
  <c r="P1271" i="2" a="1"/>
  <c r="P1271" i="2" s="1"/>
  <c r="P1267" i="2" a="1"/>
  <c r="P1267" i="2" s="1"/>
  <c r="P1263" i="2" a="1"/>
  <c r="P1263" i="2" s="1"/>
  <c r="P1259" i="2" a="1"/>
  <c r="P1259" i="2" s="1"/>
  <c r="P1255" i="2" a="1"/>
  <c r="P1255" i="2" s="1"/>
  <c r="P1251" i="2" a="1"/>
  <c r="P1251" i="2" s="1"/>
  <c r="P1243" i="2" a="1"/>
  <c r="P1243" i="2" s="1"/>
  <c r="P1239" i="2" a="1"/>
  <c r="P1239" i="2" s="1"/>
  <c r="P1211" i="2" a="1"/>
  <c r="P1211" i="2" s="1"/>
  <c r="P1167" i="2" a="1"/>
  <c r="P1167" i="2" s="1"/>
  <c r="P1123" i="2" a="1"/>
  <c r="P1123" i="2" s="1"/>
  <c r="P1115" i="2" a="1"/>
  <c r="P1115" i="2" s="1"/>
  <c r="P1111" i="2" a="1"/>
  <c r="P1111" i="2"/>
  <c r="P1107" i="2" a="1"/>
  <c r="P1107" i="2" s="1"/>
  <c r="P1103" i="2" a="1"/>
  <c r="P1103" i="2"/>
  <c r="P1099" i="2" a="1"/>
  <c r="P1099" i="2" s="1"/>
  <c r="P1095" i="2" a="1"/>
  <c r="P1095" i="2" s="1"/>
  <c r="P1207" i="2" a="1"/>
  <c r="P1207" i="2" s="1"/>
  <c r="P1203" i="2" a="1"/>
  <c r="P1203" i="2" s="1"/>
  <c r="P1199" i="2" a="1"/>
  <c r="P1199" i="2" s="1"/>
  <c r="P1195" i="2" a="1"/>
  <c r="P1195" i="2" s="1"/>
  <c r="P1191" i="2" a="1"/>
  <c r="P1191" i="2" s="1"/>
  <c r="P1187" i="2" a="1"/>
  <c r="P1187" i="2" s="1"/>
  <c r="P1183" i="2" a="1"/>
  <c r="P1183" i="2" s="1"/>
  <c r="P1179" i="2" a="1"/>
  <c r="P1179" i="2" s="1"/>
  <c r="P1175" i="2" a="1"/>
  <c r="P1175" i="2" s="1"/>
  <c r="P1171" i="2" a="1"/>
  <c r="P1171" i="2" s="1"/>
  <c r="P1163" i="2" a="1"/>
  <c r="P1163" i="2" s="1"/>
  <c r="P1159" i="2" a="1"/>
  <c r="P1159" i="2"/>
  <c r="P1155" i="2" a="1"/>
  <c r="P1155" i="2" s="1"/>
  <c r="P1151" i="2" a="1"/>
  <c r="P1151" i="2"/>
  <c r="P1147" i="2" a="1"/>
  <c r="P1147" i="2" s="1"/>
  <c r="P1143" i="2" a="1"/>
  <c r="P1143" i="2" s="1"/>
  <c r="P1139" i="2" a="1"/>
  <c r="P1139" i="2" s="1"/>
  <c r="P1135" i="2" a="1"/>
  <c r="P1135" i="2" s="1"/>
  <c r="P1131" i="2" a="1"/>
  <c r="P1131" i="2" s="1"/>
  <c r="P1127" i="2" a="1"/>
  <c r="P1127" i="2" s="1"/>
  <c r="P1119" i="2" a="1"/>
  <c r="P1119" i="2" s="1"/>
  <c r="P1091" i="2" a="1"/>
  <c r="P1091" i="2" s="1"/>
  <c r="P1047" i="2" a="1"/>
  <c r="P1047" i="2" s="1"/>
  <c r="P1003" i="2" a="1"/>
  <c r="P1003" i="2" s="1"/>
  <c r="P991" i="2" a="1"/>
  <c r="P991" i="2" s="1"/>
  <c r="P987" i="2" a="1"/>
  <c r="P987" i="2" s="1"/>
  <c r="P983" i="2" a="1"/>
  <c r="P983" i="2" s="1"/>
  <c r="P979" i="2" a="1"/>
  <c r="P979" i="2"/>
  <c r="P975" i="2" a="1"/>
  <c r="P975" i="2" s="1"/>
  <c r="P971" i="2" a="1"/>
  <c r="P971" i="2"/>
  <c r="P1087" i="2" a="1"/>
  <c r="P1087" i="2" s="1"/>
  <c r="P1083" i="2" a="1"/>
  <c r="P1083" i="2" s="1"/>
  <c r="P1079" i="2" a="1"/>
  <c r="P1079" i="2" s="1"/>
  <c r="P1075" i="2" a="1"/>
  <c r="P1075" i="2" s="1"/>
  <c r="P1071" i="2" a="1"/>
  <c r="P1071" i="2" s="1"/>
  <c r="P1067" i="2" a="1"/>
  <c r="P1067" i="2" s="1"/>
  <c r="P1063" i="2" a="1"/>
  <c r="P1063" i="2" s="1"/>
  <c r="P1059" i="2" a="1"/>
  <c r="P1059" i="2" s="1"/>
  <c r="P1055" i="2" a="1"/>
  <c r="P1055" i="2" s="1"/>
  <c r="P1051" i="2" a="1"/>
  <c r="P1051" i="2" s="1"/>
  <c r="P1043" i="2" a="1"/>
  <c r="P1043" i="2" s="1"/>
  <c r="P1039" i="2" a="1"/>
  <c r="P1039" i="2" s="1"/>
  <c r="P1035" i="2" a="1"/>
  <c r="P1035" i="2" s="1"/>
  <c r="P1031" i="2" a="1"/>
  <c r="P1031" i="2"/>
  <c r="P1027" i="2" a="1"/>
  <c r="P1027" i="2" s="1"/>
  <c r="P1023" i="2" a="1"/>
  <c r="P1023" i="2"/>
  <c r="P1019" i="2" a="1"/>
  <c r="P1019" i="2" s="1"/>
  <c r="P1015" i="2" a="1"/>
  <c r="P1015" i="2" s="1"/>
  <c r="P1011" i="2" a="1"/>
  <c r="P1011" i="2" s="1"/>
  <c r="P1007" i="2" a="1"/>
  <c r="P1007" i="2" s="1"/>
  <c r="P999" i="2" a="1"/>
  <c r="P999" i="2" s="1"/>
  <c r="P995" i="2" a="1"/>
  <c r="P995" i="2" s="1"/>
  <c r="P1460" i="2" a="1"/>
  <c r="P1460" i="2" s="1"/>
  <c r="P1416" i="2" a="1"/>
  <c r="P1416" i="2" s="1"/>
  <c r="P1372" i="2" a="1"/>
  <c r="P1372" i="2" s="1"/>
  <c r="P1360" i="2" a="1"/>
  <c r="P1360" i="2" s="1"/>
  <c r="P1356" i="2" a="1"/>
  <c r="P1356" i="2" s="1"/>
  <c r="P1352" i="2" a="1"/>
  <c r="P1352" i="2" s="1"/>
  <c r="P1348" i="2" a="1"/>
  <c r="P1348" i="2" s="1"/>
  <c r="P1344" i="2" a="1"/>
  <c r="P1344" i="2"/>
  <c r="P1340" i="2" a="1"/>
  <c r="P1340" i="2" s="1"/>
  <c r="P1456" i="2" a="1"/>
  <c r="P1456" i="2"/>
  <c r="P1452" i="2" a="1"/>
  <c r="P1452" i="2" s="1"/>
  <c r="P1448" i="2" a="1"/>
  <c r="P1448" i="2" s="1"/>
  <c r="P1444" i="2" a="1"/>
  <c r="P1444" i="2" s="1"/>
  <c r="P1440" i="2" a="1"/>
  <c r="P1440" i="2" s="1"/>
  <c r="P1436" i="2" a="1"/>
  <c r="P1436" i="2" s="1"/>
  <c r="P1432" i="2" a="1"/>
  <c r="P1432" i="2" s="1"/>
  <c r="P1428" i="2" a="1"/>
  <c r="P1428" i="2" s="1"/>
  <c r="P1424" i="2" a="1"/>
  <c r="P1424" i="2" s="1"/>
  <c r="P1420" i="2" a="1"/>
  <c r="P1420" i="2" s="1"/>
  <c r="P1412" i="2" a="1"/>
  <c r="P1412" i="2" s="1"/>
  <c r="P1408" i="2" a="1"/>
  <c r="P1408" i="2" s="1"/>
  <c r="P1404" i="2" a="1"/>
  <c r="P1404" i="2" s="1"/>
  <c r="P1400" i="2" a="1"/>
  <c r="P1400" i="2" s="1"/>
  <c r="P1396" i="2" a="1"/>
  <c r="P1396" i="2"/>
  <c r="P1392" i="2" a="1"/>
  <c r="P1392" i="2" s="1"/>
  <c r="P1388" i="2" a="1"/>
  <c r="P1388" i="2"/>
  <c r="P1384" i="2" a="1"/>
  <c r="P1384" i="2" s="1"/>
  <c r="P1380" i="2" a="1"/>
  <c r="P1380" i="2" s="1"/>
  <c r="P1376" i="2" a="1"/>
  <c r="P1376" i="2" s="1"/>
  <c r="P1368" i="2" a="1"/>
  <c r="P1368" i="2" s="1"/>
  <c r="P1364" i="2" a="1"/>
  <c r="P1364" i="2" s="1"/>
  <c r="P968" i="2" a="1"/>
  <c r="P968" i="2" s="1"/>
  <c r="P924" i="2" a="1"/>
  <c r="P924" i="2" s="1"/>
  <c r="P884" i="2" a="1"/>
  <c r="P884" i="2" s="1"/>
  <c r="P880" i="2" a="1"/>
  <c r="P880" i="2" s="1"/>
  <c r="P876" i="2" a="1"/>
  <c r="P876" i="2" s="1"/>
  <c r="P872" i="2" a="1"/>
  <c r="P872" i="2" s="1"/>
  <c r="P868" i="2" a="1"/>
  <c r="P868" i="2" s="1"/>
  <c r="P864" i="2" a="1"/>
  <c r="P864" i="2" s="1"/>
  <c r="P860" i="2" a="1"/>
  <c r="P860" i="2"/>
  <c r="P964" i="2" a="1"/>
  <c r="P964" i="2" s="1"/>
  <c r="P960" i="2" a="1"/>
  <c r="P960" i="2"/>
  <c r="P956" i="2" a="1"/>
  <c r="P956" i="2" s="1"/>
  <c r="P952" i="2" a="1"/>
  <c r="P952" i="2" s="1"/>
  <c r="P948" i="2" a="1"/>
  <c r="P948" i="2" s="1"/>
  <c r="P944" i="2" a="1"/>
  <c r="P944" i="2" s="1"/>
  <c r="P940" i="2" a="1"/>
  <c r="P940" i="2" s="1"/>
  <c r="P936" i="2" a="1"/>
  <c r="P936" i="2" s="1"/>
  <c r="P932" i="2" a="1"/>
  <c r="P932" i="2" s="1"/>
  <c r="P928" i="2" a="1"/>
  <c r="P928" i="2" s="1"/>
  <c r="P920" i="2" a="1"/>
  <c r="P920" i="2" s="1"/>
  <c r="P916" i="2" a="1"/>
  <c r="P916" i="2" s="1"/>
  <c r="P912" i="2" a="1"/>
  <c r="P912" i="2" s="1"/>
  <c r="P908" i="2" a="1"/>
  <c r="P908" i="2" s="1"/>
  <c r="P904" i="2" a="1"/>
  <c r="P904" i="2" s="1"/>
  <c r="P900" i="2" a="1"/>
  <c r="P900" i="2"/>
  <c r="P896" i="2" a="1"/>
  <c r="P896" i="2" s="1"/>
  <c r="P892" i="2" a="1"/>
  <c r="P892" i="2"/>
  <c r="P888" i="2" a="1"/>
  <c r="P888" i="2" s="1"/>
  <c r="P856" i="2" a="1"/>
  <c r="P856" i="2" s="1"/>
  <c r="P812" i="2" a="1"/>
  <c r="P812" i="2" s="1"/>
  <c r="P768" i="2" a="1"/>
  <c r="P768" i="2" s="1"/>
  <c r="P756" i="2" a="1"/>
  <c r="P756" i="2" s="1"/>
  <c r="P752" i="2" a="1"/>
  <c r="P752" i="2" s="1"/>
  <c r="P748" i="2" a="1"/>
  <c r="P748" i="2" s="1"/>
  <c r="P744" i="2" a="1"/>
  <c r="P744" i="2" s="1"/>
  <c r="P740" i="2" a="1"/>
  <c r="P740" i="2" s="1"/>
  <c r="P736" i="2" a="1"/>
  <c r="P736" i="2" s="1"/>
  <c r="P852" i="2" a="1"/>
  <c r="P852" i="2" s="1"/>
  <c r="P848" i="2" a="1"/>
  <c r="P848" i="2" s="1"/>
  <c r="P844" i="2" a="1"/>
  <c r="P844" i="2" s="1"/>
  <c r="P840" i="2" a="1"/>
  <c r="P840" i="2"/>
  <c r="P836" i="2" a="1"/>
  <c r="P836" i="2" s="1"/>
  <c r="P832" i="2" a="1"/>
  <c r="P832" i="2"/>
  <c r="P828" i="2" a="1"/>
  <c r="P828" i="2" s="1"/>
  <c r="P824" i="2" a="1"/>
  <c r="P824" i="2" s="1"/>
  <c r="P820" i="2" a="1"/>
  <c r="P820" i="2" s="1"/>
  <c r="P816" i="2" a="1"/>
  <c r="P816" i="2" s="1"/>
  <c r="P808" i="2" a="1"/>
  <c r="P808" i="2" s="1"/>
  <c r="P804" i="2" a="1"/>
  <c r="P804" i="2" s="1"/>
  <c r="P800" i="2" a="1"/>
  <c r="P800" i="2" s="1"/>
  <c r="P796" i="2" a="1"/>
  <c r="P796" i="2" s="1"/>
  <c r="P792" i="2" a="1"/>
  <c r="P792" i="2" s="1"/>
  <c r="P788" i="2" a="1"/>
  <c r="P788" i="2" s="1"/>
  <c r="P784" i="2" a="1"/>
  <c r="P784" i="2" s="1"/>
  <c r="P780" i="2" a="1"/>
  <c r="P780" i="2" s="1"/>
  <c r="P776" i="2" a="1"/>
  <c r="P776" i="2" s="1"/>
  <c r="P772" i="2" a="1"/>
  <c r="P772" i="2"/>
  <c r="P764" i="2" a="1"/>
  <c r="P764" i="2" s="1"/>
  <c r="P760" i="2" a="1"/>
  <c r="P760" i="2"/>
  <c r="P732" i="2" a="1"/>
  <c r="P732" i="2" s="1"/>
  <c r="P688" i="2" a="1"/>
  <c r="P688" i="2" s="1"/>
  <c r="P644" i="2" a="1"/>
  <c r="P644" i="2" s="1"/>
  <c r="P636" i="2" a="1"/>
  <c r="P636" i="2" s="1"/>
  <c r="P632" i="2" a="1"/>
  <c r="P632" i="2" s="1"/>
  <c r="P628" i="2" a="1"/>
  <c r="P628" i="2" s="1"/>
  <c r="P624" i="2" a="1"/>
  <c r="P624" i="2" s="1"/>
  <c r="P620" i="2" a="1"/>
  <c r="P620" i="2" s="1"/>
  <c r="P616" i="2" a="1"/>
  <c r="P616" i="2" s="1"/>
  <c r="P728" i="2" a="1"/>
  <c r="P728" i="2" s="1"/>
  <c r="P724" i="2" a="1"/>
  <c r="P724" i="2" s="1"/>
  <c r="P720" i="2" a="1"/>
  <c r="P720" i="2" s="1"/>
  <c r="P716" i="2" a="1"/>
  <c r="P716" i="2" s="1"/>
  <c r="P712" i="2" a="1"/>
  <c r="P712" i="2"/>
  <c r="P708" i="2" a="1"/>
  <c r="P708" i="2" s="1"/>
  <c r="P704" i="2" a="1"/>
  <c r="P704" i="2"/>
  <c r="P700" i="2" a="1"/>
  <c r="P700" i="2" s="1"/>
  <c r="P696" i="2" a="1"/>
  <c r="P696" i="2" s="1"/>
  <c r="P692" i="2" a="1"/>
  <c r="P692" i="2" s="1"/>
  <c r="P684" i="2" a="1"/>
  <c r="P684" i="2" s="1"/>
  <c r="P680" i="2" a="1"/>
  <c r="P680" i="2" s="1"/>
  <c r="P676" i="2" a="1"/>
  <c r="P676" i="2" s="1"/>
  <c r="P672" i="2" a="1"/>
  <c r="P672" i="2" s="1"/>
  <c r="P668" i="2" a="1"/>
  <c r="P668" i="2" s="1"/>
  <c r="P664" i="2" a="1"/>
  <c r="P664" i="2" s="1"/>
  <c r="P660" i="2" a="1"/>
  <c r="P660" i="2" s="1"/>
  <c r="P656" i="2" a="1"/>
  <c r="P656" i="2" s="1"/>
  <c r="P652" i="2" a="1"/>
  <c r="P652" i="2" s="1"/>
  <c r="P648" i="2" a="1"/>
  <c r="P648" i="2" s="1"/>
  <c r="P640" i="2" a="1"/>
  <c r="P640" i="2"/>
  <c r="P612" i="2" a="1"/>
  <c r="P612" i="2" s="1"/>
  <c r="P568" i="2" a="1"/>
  <c r="P568" i="2"/>
  <c r="P524" i="2" a="1"/>
  <c r="P524" i="2" s="1"/>
  <c r="P512" i="2" a="1"/>
  <c r="P512" i="2" s="1"/>
  <c r="P508" i="2" a="1"/>
  <c r="P508" i="2" s="1"/>
  <c r="P504" i="2" a="1"/>
  <c r="P504" i="2" s="1"/>
  <c r="P500" i="2" a="1"/>
  <c r="P500" i="2" s="1"/>
  <c r="P496" i="2" a="1"/>
  <c r="P496" i="2" s="1"/>
  <c r="P492" i="2" a="1"/>
  <c r="P492" i="2" s="1"/>
  <c r="P608" i="2" a="1"/>
  <c r="P608" i="2" s="1"/>
  <c r="P604" i="2" a="1"/>
  <c r="P604" i="2" s="1"/>
  <c r="P600" i="2" a="1"/>
  <c r="P600" i="2" s="1"/>
  <c r="P596" i="2" a="1"/>
  <c r="P596" i="2" s="1"/>
  <c r="P592" i="2" a="1"/>
  <c r="P592" i="2" s="1"/>
  <c r="P588" i="2" a="1"/>
  <c r="P588" i="2" s="1"/>
  <c r="P584" i="2" a="1"/>
  <c r="P584" i="2"/>
  <c r="P580" i="2" a="1"/>
  <c r="P580" i="2" s="1"/>
  <c r="P576" i="2" a="1"/>
  <c r="P576" i="2"/>
  <c r="P572" i="2" a="1"/>
  <c r="P572" i="2" s="1"/>
  <c r="P564" i="2" a="1"/>
  <c r="P564" i="2" s="1"/>
  <c r="P560" i="2" a="1"/>
  <c r="P560" i="2" s="1"/>
  <c r="P556" i="2" a="1"/>
  <c r="P556" i="2" s="1"/>
  <c r="P552" i="2" a="1"/>
  <c r="P552" i="2" s="1"/>
  <c r="P548" i="2" a="1"/>
  <c r="P548" i="2" s="1"/>
  <c r="P544" i="2" a="1"/>
  <c r="P544" i="2" s="1"/>
  <c r="P540" i="2" a="1"/>
  <c r="P540" i="2" s="1"/>
  <c r="P536" i="2" a="1"/>
  <c r="P536" i="2" s="1"/>
  <c r="P532" i="2" a="1"/>
  <c r="P532" i="2" s="1"/>
  <c r="P528" i="2" a="1"/>
  <c r="P528" i="2" s="1"/>
  <c r="P520" i="2" a="1"/>
  <c r="P520" i="2" s="1"/>
  <c r="P516" i="2" a="1"/>
  <c r="P516" i="2" s="1"/>
  <c r="P488" i="2" a="1"/>
  <c r="P488" i="2"/>
  <c r="P444" i="2" a="1"/>
  <c r="P444" i="2" s="1"/>
  <c r="P400" i="2" a="1"/>
  <c r="P400" i="2"/>
  <c r="P392" i="2" a="1"/>
  <c r="P392" i="2" s="1"/>
  <c r="P388" i="2" a="1"/>
  <c r="P388" i="2" s="1"/>
  <c r="P384" i="2" a="1"/>
  <c r="P384" i="2" s="1"/>
  <c r="P380" i="2" a="1"/>
  <c r="P380" i="2" s="1"/>
  <c r="P376" i="2" a="1"/>
  <c r="P376" i="2" s="1"/>
  <c r="P372" i="2" a="1"/>
  <c r="P372" i="2" s="1"/>
  <c r="P484" i="2" a="1"/>
  <c r="P484" i="2" s="1"/>
  <c r="P480" i="2" a="1"/>
  <c r="P480" i="2" s="1"/>
  <c r="P476" i="2" a="1"/>
  <c r="P476" i="2" s="1"/>
  <c r="P472" i="2" a="1"/>
  <c r="P472" i="2" s="1"/>
  <c r="P468" i="2" a="1"/>
  <c r="P468" i="2" s="1"/>
  <c r="P464" i="2" a="1"/>
  <c r="P464" i="2" s="1"/>
  <c r="P460" i="2" a="1"/>
  <c r="P460" i="2" s="1"/>
  <c r="P456" i="2" a="1"/>
  <c r="P456" i="2"/>
  <c r="P452" i="2" a="1"/>
  <c r="P452" i="2" s="1"/>
  <c r="P448" i="2" a="1"/>
  <c r="P448" i="2"/>
  <c r="P440" i="2" a="1"/>
  <c r="P440" i="2" s="1"/>
  <c r="P436" i="2" a="1"/>
  <c r="P436" i="2" s="1"/>
  <c r="P432" i="2" a="1"/>
  <c r="P432" i="2" s="1"/>
  <c r="P428" i="2" a="1"/>
  <c r="P428" i="2" s="1"/>
  <c r="P424" i="2" a="1"/>
  <c r="P424" i="2" s="1"/>
  <c r="P420" i="2" a="1"/>
  <c r="P420" i="2" s="1"/>
  <c r="P416" i="2" a="1"/>
  <c r="P416" i="2" s="1"/>
  <c r="P412" i="2" a="1"/>
  <c r="P412" i="2" s="1"/>
  <c r="P408" i="2" a="1"/>
  <c r="P408" i="2" s="1"/>
  <c r="P404" i="2" a="1"/>
  <c r="P404" i="2" s="1"/>
  <c r="P396" i="2" a="1"/>
  <c r="P396" i="2" s="1"/>
  <c r="P368" i="2" a="1"/>
  <c r="P368" i="2" s="1"/>
  <c r="P324" i="2" a="1"/>
  <c r="P324" i="2" s="1"/>
  <c r="P280" i="2" a="1"/>
  <c r="P280" i="2"/>
  <c r="P268" i="2" a="1"/>
  <c r="P268" i="2" s="1"/>
  <c r="P264" i="2" a="1"/>
  <c r="P264" i="2"/>
  <c r="P260" i="2" a="1"/>
  <c r="P260" i="2" s="1"/>
  <c r="P256" i="2" a="1"/>
  <c r="P256" i="2" s="1"/>
  <c r="P252" i="2" a="1"/>
  <c r="P252" i="2" s="1"/>
  <c r="P248" i="2" a="1"/>
  <c r="P248" i="2" s="1"/>
  <c r="P364" i="2" a="1"/>
  <c r="P364" i="2" s="1"/>
  <c r="P360" i="2" a="1"/>
  <c r="P360" i="2" s="1"/>
  <c r="P356" i="2" a="1"/>
  <c r="P356" i="2" s="1"/>
  <c r="P352" i="2" a="1"/>
  <c r="P352" i="2" s="1"/>
  <c r="P348" i="2" a="1"/>
  <c r="P348" i="2" s="1"/>
  <c r="P344" i="2" a="1"/>
  <c r="P344" i="2" s="1"/>
  <c r="P340" i="2" a="1"/>
  <c r="P340" i="2" s="1"/>
  <c r="P336" i="2" a="1"/>
  <c r="P336" i="2" s="1"/>
  <c r="P332" i="2" a="1"/>
  <c r="P332" i="2" s="1"/>
  <c r="P328" i="2" a="1"/>
  <c r="P328" i="2"/>
  <c r="P320" i="2" a="1"/>
  <c r="P320" i="2" s="1"/>
  <c r="P316" i="2" a="1"/>
  <c r="P316" i="2"/>
  <c r="P312" i="2" a="1"/>
  <c r="P312" i="2" s="1"/>
  <c r="P308" i="2" a="1"/>
  <c r="P308" i="2" s="1"/>
  <c r="P304" i="2" a="1"/>
  <c r="P304" i="2" s="1"/>
  <c r="P300" i="2" a="1"/>
  <c r="P300" i="2" s="1"/>
  <c r="P296" i="2" a="1"/>
  <c r="P296" i="2" s="1"/>
  <c r="P292" i="2" a="1"/>
  <c r="P292" i="2" s="1"/>
  <c r="P288" i="2" a="1"/>
  <c r="P288" i="2" s="1"/>
  <c r="P284" i="2" a="1"/>
  <c r="P284" i="2" s="1"/>
  <c r="P276" i="2" a="1"/>
  <c r="P276" i="2" s="1"/>
  <c r="P272" i="2" a="1"/>
  <c r="P272" i="2" s="1"/>
  <c r="P244" i="2" a="1"/>
  <c r="P244" i="2" s="1"/>
  <c r="P200" i="2" a="1"/>
  <c r="P200" i="2" s="1"/>
  <c r="P156" i="2" a="1"/>
  <c r="P156" i="2" s="1"/>
  <c r="P144" i="2" a="1"/>
  <c r="P144" i="2"/>
  <c r="P140" i="2" a="1"/>
  <c r="P140" i="2" s="1"/>
  <c r="P136" i="2" a="1"/>
  <c r="P136" i="2"/>
  <c r="P132" i="2" a="1"/>
  <c r="P132" i="2" s="1"/>
  <c r="P128" i="2" a="1"/>
  <c r="P128" i="2" s="1"/>
  <c r="P124" i="2" a="1"/>
  <c r="P124" i="2" s="1"/>
  <c r="P240" i="2" a="1"/>
  <c r="P240" i="2" s="1"/>
  <c r="P236" i="2" a="1"/>
  <c r="P236" i="2" s="1"/>
  <c r="P232" i="2" a="1"/>
  <c r="P232" i="2" s="1"/>
  <c r="P228" i="2" a="1"/>
  <c r="P228" i="2" s="1"/>
  <c r="P224" i="2" a="1"/>
  <c r="P224" i="2" s="1"/>
  <c r="P220" i="2" a="1"/>
  <c r="P220" i="2" s="1"/>
  <c r="P216" i="2" a="1"/>
  <c r="P216" i="2" s="1"/>
  <c r="P212" i="2" a="1"/>
  <c r="P212" i="2" s="1"/>
  <c r="P208" i="2" a="1"/>
  <c r="P208" i="2" s="1"/>
  <c r="P204" i="2" a="1"/>
  <c r="P204" i="2" s="1"/>
  <c r="P196" i="2" a="1"/>
  <c r="P196" i="2"/>
  <c r="P192" i="2" a="1"/>
  <c r="P192" i="2" s="1"/>
  <c r="P188" i="2" a="1"/>
  <c r="P188" i="2"/>
  <c r="P184" i="2" a="1"/>
  <c r="P184" i="2" s="1"/>
  <c r="P180" i="2" a="1"/>
  <c r="P180" i="2" s="1"/>
  <c r="P176" i="2" a="1"/>
  <c r="P176" i="2" s="1"/>
  <c r="P172" i="2" a="1"/>
  <c r="P172" i="2" s="1"/>
  <c r="P168" i="2" a="1"/>
  <c r="P168" i="2" s="1"/>
  <c r="P164" i="2" a="1"/>
  <c r="P164" i="2" s="1"/>
  <c r="P160" i="2" a="1"/>
  <c r="P160" i="2" s="1"/>
  <c r="P152" i="2" a="1"/>
  <c r="P152" i="2" s="1"/>
  <c r="P148" i="2" a="1"/>
  <c r="P148" i="2" s="1"/>
  <c r="P120" i="2" a="1"/>
  <c r="P120" i="2" s="1"/>
  <c r="P76" i="2" a="1"/>
  <c r="P76" i="2" s="1"/>
  <c r="P32" i="2" a="1"/>
  <c r="P32" i="2" s="1"/>
  <c r="P24" i="2" a="1"/>
  <c r="P24" i="2" s="1"/>
  <c r="P20" i="2" a="1"/>
  <c r="P20" i="2"/>
  <c r="P16" i="2" a="1"/>
  <c r="P16" i="2" s="1"/>
  <c r="P12" i="2" a="1"/>
  <c r="P12" i="2"/>
  <c r="P8" i="2" a="1"/>
  <c r="P8" i="2" s="1"/>
  <c r="P4" i="2" a="1"/>
  <c r="P4" i="2" s="1"/>
  <c r="P116" i="2" a="1"/>
  <c r="P116" i="2" s="1"/>
  <c r="P112" i="2" a="1"/>
  <c r="P112" i="2" s="1"/>
  <c r="P108" i="2" a="1"/>
  <c r="P108" i="2" s="1"/>
  <c r="P104" i="2" a="1"/>
  <c r="P104" i="2" s="1"/>
  <c r="P100" i="2" a="1"/>
  <c r="P100" i="2" s="1"/>
  <c r="P96" i="2" a="1"/>
  <c r="P96" i="2"/>
  <c r="P92" i="2" a="1"/>
  <c r="P92" i="2" s="1"/>
  <c r="P88" i="2" a="1"/>
  <c r="P88" i="2" s="1"/>
  <c r="P84" i="2" a="1"/>
  <c r="P84" i="2" s="1"/>
  <c r="P80" i="2" a="1"/>
  <c r="P80" i="2" s="1"/>
  <c r="P72" i="2" a="1"/>
  <c r="P72" i="2" s="1"/>
  <c r="P68" i="2" a="1"/>
  <c r="P68" i="2" s="1"/>
  <c r="P64" i="2" a="1"/>
  <c r="P64" i="2" s="1"/>
  <c r="P60" i="2" a="1"/>
  <c r="P60" i="2" s="1"/>
  <c r="P56" i="2" a="1"/>
  <c r="P56" i="2" s="1"/>
  <c r="P52" i="2" a="1"/>
  <c r="P52" i="2" s="1"/>
  <c r="P48" i="2" a="1"/>
  <c r="P48" i="2" s="1"/>
  <c r="P44" i="2" a="1"/>
  <c r="P44" i="2" s="1"/>
  <c r="P40" i="2" a="1"/>
  <c r="P40" i="2" s="1"/>
  <c r="P36" i="2" a="1"/>
  <c r="P36" i="2" s="1"/>
  <c r="P28" i="2" a="1"/>
  <c r="P28" i="2" s="1"/>
  <c r="P1336" i="2" a="1"/>
  <c r="P1336" i="2" s="1"/>
  <c r="P1292" i="2" a="1"/>
  <c r="P1292" i="2" s="1"/>
  <c r="P1248" i="2" a="1"/>
  <c r="P1248" i="2" s="1"/>
  <c r="P1236" i="2" a="1"/>
  <c r="P1236" i="2" s="1"/>
  <c r="P1232" i="2" a="1"/>
  <c r="P1232" i="2" s="1"/>
  <c r="P1228" i="2" a="1"/>
  <c r="P1228" i="2" s="1"/>
  <c r="P1224" i="2" a="1"/>
  <c r="P1224" i="2" s="1"/>
  <c r="P1220" i="2" a="1"/>
  <c r="P1220" i="2" s="1"/>
  <c r="P1216" i="2" a="1"/>
  <c r="P1216" i="2"/>
  <c r="P1332" i="2" a="1"/>
  <c r="P1332" i="2" s="1"/>
  <c r="P1328" i="2" a="1"/>
  <c r="P1328" i="2" s="1"/>
  <c r="P1324" i="2" a="1"/>
  <c r="P1324" i="2" s="1"/>
  <c r="P1320" i="2" a="1"/>
  <c r="P1320" i="2" s="1"/>
  <c r="P1316" i="2" a="1"/>
  <c r="P1316" i="2" s="1"/>
  <c r="P1312" i="2" a="1"/>
  <c r="P1312" i="2" s="1"/>
  <c r="P1308" i="2" a="1"/>
  <c r="P1308" i="2" s="1"/>
  <c r="P1304" i="2" a="1"/>
  <c r="P1304" i="2"/>
  <c r="P1300" i="2" a="1"/>
  <c r="P1300" i="2" s="1"/>
  <c r="P1296" i="2" a="1"/>
  <c r="P1296" i="2" s="1"/>
  <c r="P1288" i="2" a="1"/>
  <c r="P1288" i="2" s="1"/>
  <c r="P1284" i="2" a="1"/>
  <c r="P1284" i="2" s="1"/>
  <c r="P1280" i="2" a="1"/>
  <c r="P1280" i="2" s="1"/>
  <c r="P1276" i="2" a="1"/>
  <c r="P1276" i="2" s="1"/>
  <c r="P1272" i="2" a="1"/>
  <c r="P1272" i="2" s="1"/>
  <c r="P1268" i="2" a="1"/>
  <c r="P1268" i="2" s="1"/>
  <c r="P1264" i="2" a="1"/>
  <c r="P1264" i="2" s="1"/>
  <c r="P1260" i="2" a="1"/>
  <c r="P1260" i="2" s="1"/>
  <c r="P1256" i="2" a="1"/>
  <c r="P1256" i="2" s="1"/>
  <c r="P1252" i="2" a="1"/>
  <c r="P1252" i="2" s="1"/>
  <c r="P1244" i="2" a="1"/>
  <c r="P1244" i="2" s="1"/>
  <c r="P1240" i="2" a="1"/>
  <c r="P1240" i="2"/>
  <c r="P1212" i="2" a="1"/>
  <c r="P1212" i="2" s="1"/>
  <c r="P1168" i="2" a="1"/>
  <c r="P1168" i="2"/>
  <c r="P1124" i="2" a="1"/>
  <c r="P1124" i="2" s="1"/>
  <c r="P1116" i="2" a="1"/>
  <c r="P1116" i="2" s="1"/>
  <c r="P1112" i="2" a="1"/>
  <c r="P1112" i="2" s="1"/>
  <c r="P1108" i="2" a="1"/>
  <c r="P1108" i="2" s="1"/>
  <c r="P1104" i="2" a="1"/>
  <c r="P1104" i="2" s="1"/>
  <c r="P1100" i="2" a="1"/>
  <c r="P1100" i="2"/>
  <c r="P1096" i="2" a="1"/>
  <c r="P1096" i="2" s="1"/>
  <c r="P1208" i="2" a="1"/>
  <c r="P1208" i="2" s="1"/>
  <c r="P1204" i="2" a="1"/>
  <c r="P1204" i="2" s="1"/>
  <c r="P1200" i="2" a="1"/>
  <c r="P1200" i="2" s="1"/>
  <c r="P1196" i="2" a="1"/>
  <c r="P1196" i="2" s="1"/>
  <c r="P1192" i="2" a="1"/>
  <c r="P1192" i="2" s="1"/>
  <c r="P1188" i="2" a="1"/>
  <c r="P1188" i="2" s="1"/>
  <c r="P1184" i="2" a="1"/>
  <c r="P1184" i="2"/>
  <c r="P1180" i="2" a="1"/>
  <c r="P1180" i="2" s="1"/>
  <c r="P1176" i="2" a="1"/>
  <c r="P1176" i="2"/>
  <c r="P1172" i="2" a="1"/>
  <c r="P1172" i="2" s="1"/>
  <c r="P1164" i="2" a="1"/>
  <c r="P1164" i="2" s="1"/>
  <c r="P1160" i="2" a="1"/>
  <c r="P1160" i="2" s="1"/>
  <c r="P1156" i="2" a="1"/>
  <c r="P1156" i="2" s="1"/>
  <c r="P1152" i="2" a="1"/>
  <c r="P1152" i="2" s="1"/>
  <c r="P1148" i="2" a="1"/>
  <c r="P1148" i="2"/>
  <c r="P1144" i="2" a="1"/>
  <c r="P1144" i="2" s="1"/>
  <c r="P1140" i="2" a="1"/>
  <c r="P1140" i="2" s="1"/>
  <c r="P1136" i="2" a="1"/>
  <c r="P1136" i="2" s="1"/>
  <c r="P1132" i="2" a="1"/>
  <c r="P1132" i="2" s="1"/>
  <c r="P1128" i="2" a="1"/>
  <c r="P1128" i="2" s="1"/>
  <c r="P1120" i="2" a="1"/>
  <c r="P1120" i="2" s="1"/>
  <c r="P1092" i="2" a="1"/>
  <c r="P1092" i="2" s="1"/>
  <c r="P1048" i="2" a="1"/>
  <c r="P1048" i="2"/>
  <c r="P1004" i="2" a="1"/>
  <c r="P1004" i="2" s="1"/>
  <c r="P992" i="2" a="1"/>
  <c r="P992" i="2"/>
  <c r="P988" i="2" a="1"/>
  <c r="P988" i="2" s="1"/>
  <c r="P984" i="2" a="1"/>
  <c r="P984" i="2"/>
  <c r="P980" i="2" a="1"/>
  <c r="P980" i="2" s="1"/>
  <c r="P976" i="2" a="1"/>
  <c r="P976" i="2" s="1"/>
  <c r="P972" i="2" a="1"/>
  <c r="P972" i="2" s="1"/>
  <c r="P1088" i="2" a="1"/>
  <c r="P1088" i="2"/>
  <c r="P1084" i="2" a="1"/>
  <c r="P1084" i="2" s="1"/>
  <c r="P1080" i="2" a="1"/>
  <c r="P1080" i="2"/>
  <c r="P1076" i="2" a="1"/>
  <c r="P1076" i="2" s="1"/>
  <c r="P1072" i="2" a="1"/>
  <c r="P1072" i="2"/>
  <c r="P1068" i="2" a="1"/>
  <c r="P1068" i="2" s="1"/>
  <c r="P1064" i="2" a="1"/>
  <c r="P1064" i="2" s="1"/>
  <c r="P1060" i="2" a="1"/>
  <c r="P1060" i="2" s="1"/>
  <c r="P1056" i="2" a="1"/>
  <c r="P1056" i="2"/>
  <c r="P1052" i="2" a="1"/>
  <c r="P1052" i="2" s="1"/>
  <c r="P1044" i="2" a="1"/>
  <c r="P1044" i="2"/>
  <c r="P1040" i="2" a="1"/>
  <c r="P1040" i="2" s="1"/>
  <c r="P1036" i="2" a="1"/>
  <c r="P1036" i="2" s="1"/>
  <c r="P1032" i="2" a="1"/>
  <c r="P1032" i="2" s="1"/>
  <c r="P1028" i="2" a="1"/>
  <c r="P1028" i="2" s="1"/>
  <c r="P1024" i="2" a="1"/>
  <c r="P1024" i="2" s="1"/>
  <c r="P1020" i="2" a="1"/>
  <c r="P1020" i="2"/>
  <c r="P1016" i="2" a="1"/>
  <c r="P1016" i="2" s="1"/>
  <c r="P1012" i="2" a="1"/>
  <c r="P1012" i="2"/>
  <c r="P1008" i="2" a="1"/>
  <c r="P1008" i="2" s="1"/>
  <c r="P1000" i="2" a="1"/>
  <c r="P1000" i="2" s="1"/>
  <c r="P996" i="2" a="1"/>
  <c r="P996" i="2" s="1"/>
  <c r="P1461" i="2" a="1"/>
  <c r="P1461" i="2" s="1"/>
  <c r="P1417" i="2" a="1"/>
  <c r="P1417" i="2" s="1"/>
  <c r="P1373" i="2" a="1"/>
  <c r="P1373" i="2"/>
  <c r="P1361" i="2" a="1"/>
  <c r="P1361" i="2" s="1"/>
  <c r="P1357" i="2" a="1"/>
  <c r="P1357" i="2"/>
  <c r="P1353" i="2" a="1"/>
  <c r="P1353" i="2" s="1"/>
  <c r="P1349" i="2" a="1"/>
  <c r="P1349" i="2" s="1"/>
  <c r="P1345" i="2" a="1"/>
  <c r="P1345" i="2" s="1"/>
  <c r="P1341" i="2" a="1"/>
  <c r="P1341" i="2" s="1"/>
  <c r="P1457" i="2" a="1"/>
  <c r="P1457" i="2" s="1"/>
  <c r="P1453" i="2" a="1"/>
  <c r="P1453" i="2"/>
  <c r="P1449" i="2" a="1"/>
  <c r="P1449" i="2" s="1"/>
  <c r="P1445" i="2" a="1"/>
  <c r="P1445" i="2"/>
  <c r="P1441" i="2" a="1"/>
  <c r="P1441" i="2" s="1"/>
  <c r="P1437" i="2" a="1"/>
  <c r="P1437" i="2"/>
  <c r="P1433" i="2" a="1"/>
  <c r="P1433" i="2" s="1"/>
  <c r="P1429" i="2" a="1"/>
  <c r="P1429" i="2" s="1"/>
  <c r="P1425" i="2" a="1"/>
  <c r="P1425" i="2" s="1"/>
  <c r="P1421" i="2" a="1"/>
  <c r="P1421" i="2"/>
  <c r="P1413" i="2" a="1"/>
  <c r="P1413" i="2" s="1"/>
  <c r="P1409" i="2" a="1"/>
  <c r="P1409" i="2" s="1"/>
  <c r="P1405" i="2" a="1"/>
  <c r="P1405" i="2" s="1"/>
  <c r="P1401" i="2" a="1"/>
  <c r="P1401" i="2" s="1"/>
  <c r="P1397" i="2" a="1"/>
  <c r="P1397" i="2" s="1"/>
  <c r="P1393" i="2" a="1"/>
  <c r="P1393" i="2" s="1"/>
  <c r="P1389" i="2" a="1"/>
  <c r="P1389" i="2" s="1"/>
  <c r="P1385" i="2" a="1"/>
  <c r="P1385" i="2"/>
  <c r="P1381" i="2" a="1"/>
  <c r="P1381" i="2" s="1"/>
  <c r="P1377" i="2" a="1"/>
  <c r="P1377" i="2" s="1"/>
  <c r="P1369" i="2" a="1"/>
  <c r="P1369" i="2" s="1"/>
  <c r="Q1369" i="2" s="1" a="1"/>
  <c r="Q1369" i="2" s="1"/>
  <c r="P1365" i="2" a="1"/>
  <c r="P1365" i="2"/>
  <c r="P969" i="2" a="1"/>
  <c r="P969" i="2" s="1"/>
  <c r="P925" i="2" a="1"/>
  <c r="P925" i="2" s="1"/>
  <c r="Q925" i="2" s="1" a="1"/>
  <c r="Q925" i="2" s="1"/>
  <c r="P885" i="2" a="1"/>
  <c r="P885" i="2" s="1"/>
  <c r="P881" i="2" a="1"/>
  <c r="P881" i="2"/>
  <c r="P877" i="2" a="1"/>
  <c r="P877" i="2" s="1"/>
  <c r="P873" i="2" a="1"/>
  <c r="P873" i="2" s="1"/>
  <c r="P869" i="2" a="1"/>
  <c r="P869" i="2" s="1"/>
  <c r="P865" i="2" a="1"/>
  <c r="P865" i="2"/>
  <c r="P861" i="2" a="1"/>
  <c r="P861" i="2" s="1"/>
  <c r="P965" i="2" a="1"/>
  <c r="P965" i="2" s="1"/>
  <c r="P961" i="2" a="1"/>
  <c r="P961" i="2" s="1"/>
  <c r="P957" i="2" a="1"/>
  <c r="P957" i="2" s="1"/>
  <c r="P953" i="2" a="1"/>
  <c r="P953" i="2" s="1"/>
  <c r="P949" i="2" a="1"/>
  <c r="P949" i="2" s="1"/>
  <c r="P945" i="2" a="1"/>
  <c r="P945" i="2" s="1"/>
  <c r="Q945" i="2" s="1" a="1"/>
  <c r="Q945" i="2" s="1"/>
  <c r="P941" i="2" a="1"/>
  <c r="P941" i="2" s="1"/>
  <c r="P937" i="2" a="1"/>
  <c r="P937" i="2" s="1"/>
  <c r="P933" i="2" a="1"/>
  <c r="P933" i="2" s="1"/>
  <c r="Q933" i="2" s="1" a="1"/>
  <c r="Q933" i="2" s="1"/>
  <c r="P929" i="2" a="1"/>
  <c r="P929" i="2" s="1"/>
  <c r="P921" i="2" a="1"/>
  <c r="P921" i="2" s="1"/>
  <c r="P917" i="2" a="1"/>
  <c r="P917" i="2" s="1"/>
  <c r="P913" i="2" a="1"/>
  <c r="P913" i="2" s="1"/>
  <c r="P909" i="2" a="1"/>
  <c r="P909" i="2" s="1"/>
  <c r="P905" i="2" a="1"/>
  <c r="P905" i="2"/>
  <c r="P901" i="2" a="1"/>
  <c r="P901" i="2" s="1"/>
  <c r="P897" i="2" a="1"/>
  <c r="P897" i="2" s="1"/>
  <c r="P893" i="2" a="1"/>
  <c r="P893" i="2" s="1"/>
  <c r="P889" i="2" a="1"/>
  <c r="P889" i="2" s="1"/>
  <c r="P857" i="2" a="1"/>
  <c r="P857" i="2" s="1"/>
  <c r="P813" i="2" a="1"/>
  <c r="P813" i="2" s="1"/>
  <c r="P769" i="2" a="1"/>
  <c r="P769" i="2" s="1"/>
  <c r="Q769" i="2" s="1" a="1"/>
  <c r="Q769" i="2" s="1"/>
  <c r="P757" i="2" a="1"/>
  <c r="P757" i="2" s="1"/>
  <c r="P753" i="2" a="1"/>
  <c r="P753" i="2" s="1"/>
  <c r="P749" i="2" a="1"/>
  <c r="P749" i="2" s="1"/>
  <c r="Q749" i="2" s="1" a="1"/>
  <c r="Q749" i="2" s="1"/>
  <c r="P745" i="2" a="1"/>
  <c r="P745" i="2" s="1"/>
  <c r="P741" i="2" a="1"/>
  <c r="P741" i="2" s="1"/>
  <c r="P737" i="2" a="1"/>
  <c r="P737" i="2" s="1"/>
  <c r="P853" i="2" a="1"/>
  <c r="P853" i="2" s="1"/>
  <c r="P849" i="2" a="1"/>
  <c r="P849" i="2" s="1"/>
  <c r="P845" i="2" a="1"/>
  <c r="P845" i="2"/>
  <c r="P841" i="2" a="1"/>
  <c r="P841" i="2" s="1"/>
  <c r="P837" i="2" a="1"/>
  <c r="P837" i="2" s="1"/>
  <c r="P833" i="2" a="1"/>
  <c r="P833" i="2" s="1"/>
  <c r="P829" i="2" a="1"/>
  <c r="P829" i="2" s="1"/>
  <c r="P825" i="2" a="1"/>
  <c r="P825" i="2" s="1"/>
  <c r="P821" i="2" a="1"/>
  <c r="P821" i="2" s="1"/>
  <c r="P817" i="2" a="1"/>
  <c r="P817" i="2" s="1"/>
  <c r="Q817" i="2" s="1" a="1"/>
  <c r="Q817" i="2" s="1"/>
  <c r="P809" i="2" a="1"/>
  <c r="P809" i="2" s="1"/>
  <c r="P805" i="2" a="1"/>
  <c r="P805" i="2" s="1"/>
  <c r="P801" i="2" a="1"/>
  <c r="P801" i="2" s="1"/>
  <c r="Q801" i="2" s="1" a="1"/>
  <c r="Q801" i="2" s="1"/>
  <c r="P797" i="2" a="1"/>
  <c r="P797" i="2" s="1"/>
  <c r="P793" i="2" a="1"/>
  <c r="P793" i="2" s="1"/>
  <c r="P789" i="2" a="1"/>
  <c r="P789" i="2" s="1"/>
  <c r="P785" i="2" a="1"/>
  <c r="P785" i="2" s="1"/>
  <c r="P781" i="2" a="1"/>
  <c r="P781" i="2" s="1"/>
  <c r="P777" i="2" a="1"/>
  <c r="P777" i="2"/>
  <c r="P773" i="2" a="1"/>
  <c r="P773" i="2" s="1"/>
  <c r="P765" i="2" a="1"/>
  <c r="P765" i="2" s="1"/>
  <c r="P761" i="2" a="1"/>
  <c r="P761" i="2" s="1"/>
  <c r="P733" i="2" a="1"/>
  <c r="P733" i="2" s="1"/>
  <c r="P689" i="2" a="1"/>
  <c r="P689" i="2" s="1"/>
  <c r="P645" i="2" a="1"/>
  <c r="P645" i="2" s="1"/>
  <c r="P637" i="2" a="1"/>
  <c r="P637" i="2" s="1"/>
  <c r="Q637" i="2" s="1" a="1"/>
  <c r="Q637" i="2" s="1"/>
  <c r="P633" i="2" a="1"/>
  <c r="P633" i="2" s="1"/>
  <c r="P629" i="2" a="1"/>
  <c r="P629" i="2" s="1"/>
  <c r="P625" i="2" a="1"/>
  <c r="P625" i="2" s="1"/>
  <c r="Q625" i="2" s="1" a="1"/>
  <c r="Q625" i="2" s="1"/>
  <c r="P621" i="2" a="1"/>
  <c r="P621" i="2" s="1"/>
  <c r="P617" i="2" a="1"/>
  <c r="P617" i="2" s="1"/>
  <c r="P729" i="2" a="1"/>
  <c r="P729" i="2" s="1"/>
  <c r="P725" i="2" a="1"/>
  <c r="P725" i="2" s="1"/>
  <c r="P721" i="2" a="1"/>
  <c r="P721" i="2" s="1"/>
  <c r="P717" i="2" a="1"/>
  <c r="P717" i="2"/>
  <c r="P713" i="2" a="1"/>
  <c r="P713" i="2" s="1"/>
  <c r="P709" i="2" a="1"/>
  <c r="P709" i="2" s="1"/>
  <c r="P705" i="2" a="1"/>
  <c r="P705" i="2" s="1"/>
  <c r="P701" i="2" a="1"/>
  <c r="P701" i="2" s="1"/>
  <c r="P697" i="2" a="1"/>
  <c r="P697" i="2" s="1"/>
  <c r="P693" i="2" a="1"/>
  <c r="P693" i="2" s="1"/>
  <c r="P685" i="2" a="1"/>
  <c r="P685" i="2" s="1"/>
  <c r="Q685" i="2" s="1" a="1"/>
  <c r="Q685" i="2" s="1"/>
  <c r="P681" i="2" a="1"/>
  <c r="P681" i="2" s="1"/>
  <c r="P677" i="2" a="1"/>
  <c r="P677" i="2" s="1"/>
  <c r="P673" i="2" a="1"/>
  <c r="P673" i="2" s="1"/>
  <c r="Q673" i="2" s="1" a="1"/>
  <c r="Q673" i="2" s="1"/>
  <c r="P669" i="2" a="1"/>
  <c r="P669" i="2" s="1"/>
  <c r="P665" i="2" a="1"/>
  <c r="P665" i="2"/>
  <c r="P661" i="2" a="1"/>
  <c r="P661" i="2" s="1"/>
  <c r="P657" i="2" a="1"/>
  <c r="P657" i="2" s="1"/>
  <c r="P653" i="2" a="1"/>
  <c r="P653" i="2" s="1"/>
  <c r="P649" i="2" a="1"/>
  <c r="P649" i="2"/>
  <c r="P641" i="2" a="1"/>
  <c r="P641" i="2" s="1"/>
  <c r="P613" i="2" a="1"/>
  <c r="P613" i="2" s="1"/>
  <c r="P569" i="2" a="1"/>
  <c r="P569" i="2" s="1"/>
  <c r="P525" i="2" a="1"/>
  <c r="P525" i="2" s="1"/>
  <c r="P513" i="2" a="1"/>
  <c r="P513" i="2" s="1"/>
  <c r="P509" i="2" a="1"/>
  <c r="P509" i="2" s="1"/>
  <c r="P505" i="2" a="1"/>
  <c r="P505" i="2" s="1"/>
  <c r="Q505" i="2" s="1" a="1"/>
  <c r="Q505" i="2" s="1"/>
  <c r="P501" i="2" a="1"/>
  <c r="P501" i="2" s="1"/>
  <c r="P497" i="2" a="1"/>
  <c r="P497" i="2" s="1"/>
  <c r="P493" i="2" a="1"/>
  <c r="P493" i="2" s="1"/>
  <c r="Q493" i="2" s="1" a="1"/>
  <c r="Q493" i="2" s="1"/>
  <c r="P609" i="2" a="1"/>
  <c r="P609" i="2" s="1"/>
  <c r="P605" i="2" a="1"/>
  <c r="P605" i="2" s="1"/>
  <c r="P601" i="2" a="1"/>
  <c r="P601" i="2" s="1"/>
  <c r="P597" i="2" a="1"/>
  <c r="P597" i="2" s="1"/>
  <c r="P593" i="2" a="1"/>
  <c r="P593" i="2" s="1"/>
  <c r="P589" i="2" a="1"/>
  <c r="P589" i="2"/>
  <c r="P585" i="2" a="1"/>
  <c r="P585" i="2" s="1"/>
  <c r="P581" i="2" a="1"/>
  <c r="P581" i="2" s="1"/>
  <c r="P577" i="2" a="1"/>
  <c r="P577" i="2" s="1"/>
  <c r="P573" i="2" a="1"/>
  <c r="P573" i="2" s="1"/>
  <c r="P565" i="2" a="1"/>
  <c r="P565" i="2" s="1"/>
  <c r="P561" i="2" a="1"/>
  <c r="P561" i="2" s="1"/>
  <c r="P557" i="2" a="1"/>
  <c r="P557" i="2" s="1"/>
  <c r="Q557" i="2" s="1" a="1"/>
  <c r="Q557" i="2" s="1"/>
  <c r="P553" i="2" a="1"/>
  <c r="P553" i="2" s="1"/>
  <c r="P549" i="2" a="1"/>
  <c r="P549" i="2" s="1"/>
  <c r="P545" i="2" a="1"/>
  <c r="P545" i="2" s="1"/>
  <c r="Q545" i="2" s="1" a="1"/>
  <c r="Q545" i="2" s="1"/>
  <c r="P541" i="2" a="1"/>
  <c r="P541" i="2" s="1"/>
  <c r="P537" i="2" a="1"/>
  <c r="P537" i="2" s="1"/>
  <c r="P533" i="2" a="1"/>
  <c r="P533" i="2" s="1"/>
  <c r="P529" i="2" a="1"/>
  <c r="P529" i="2" s="1"/>
  <c r="P521" i="2" a="1"/>
  <c r="P521" i="2" s="1"/>
  <c r="P517" i="2" a="1"/>
  <c r="P517" i="2"/>
  <c r="P489" i="2" a="1"/>
  <c r="P489" i="2" s="1"/>
  <c r="P445" i="2" a="1"/>
  <c r="P445" i="2" s="1"/>
  <c r="P401" i="2" a="1"/>
  <c r="P401" i="2" s="1"/>
  <c r="P393" i="2" a="1"/>
  <c r="P393" i="2" s="1"/>
  <c r="P389" i="2" a="1"/>
  <c r="P389" i="2" s="1"/>
  <c r="P385" i="2" a="1"/>
  <c r="P385" i="2" s="1"/>
  <c r="P381" i="2" a="1"/>
  <c r="P381" i="2" s="1"/>
  <c r="Q381" i="2" s="1" a="1"/>
  <c r="Q381" i="2" s="1"/>
  <c r="P377" i="2" a="1"/>
  <c r="P377" i="2" s="1"/>
  <c r="P373" i="2" a="1"/>
  <c r="P373" i="2" s="1"/>
  <c r="P485" i="2" a="1"/>
  <c r="P485" i="2" s="1"/>
  <c r="Q485" i="2" s="1" a="1"/>
  <c r="Q485" i="2" s="1"/>
  <c r="P481" i="2" a="1"/>
  <c r="P481" i="2" s="1"/>
  <c r="P477" i="2" a="1"/>
  <c r="P477" i="2" s="1"/>
  <c r="P473" i="2" a="1"/>
  <c r="P473" i="2" s="1"/>
  <c r="P469" i="2" a="1"/>
  <c r="P469" i="2" s="1"/>
  <c r="P465" i="2" a="1"/>
  <c r="P465" i="2" s="1"/>
  <c r="P461" i="2" a="1"/>
  <c r="P461" i="2"/>
  <c r="P457" i="2" a="1"/>
  <c r="P457" i="2" s="1"/>
  <c r="P453" i="2" a="1"/>
  <c r="P453" i="2" s="1"/>
  <c r="P449" i="2" a="1"/>
  <c r="P449" i="2" s="1"/>
  <c r="P441" i="2" a="1"/>
  <c r="P441" i="2" s="1"/>
  <c r="P437" i="2" a="1"/>
  <c r="P437" i="2" s="1"/>
  <c r="P433" i="2" a="1"/>
  <c r="P433" i="2" s="1"/>
  <c r="P429" i="2" a="1"/>
  <c r="P429" i="2" s="1"/>
  <c r="Q429" i="2" s="1" a="1"/>
  <c r="Q429" i="2" s="1"/>
  <c r="P425" i="2" a="1"/>
  <c r="P425" i="2" s="1"/>
  <c r="P421" i="2" a="1"/>
  <c r="P421" i="2" s="1"/>
  <c r="P417" i="2" a="1"/>
  <c r="P417" i="2" s="1"/>
  <c r="Q417" i="2" s="1" a="1"/>
  <c r="Q417" i="2" s="1"/>
  <c r="P413" i="2" a="1"/>
  <c r="P413" i="2" s="1"/>
  <c r="P409" i="2" a="1"/>
  <c r="P409" i="2" s="1"/>
  <c r="P405" i="2" a="1"/>
  <c r="P405" i="2" s="1"/>
  <c r="P397" i="2" a="1"/>
  <c r="P397" i="2" s="1"/>
  <c r="P369" i="2" a="1"/>
  <c r="P369" i="2" s="1"/>
  <c r="P325" i="2" a="1"/>
  <c r="P325" i="2"/>
  <c r="P281" i="2" a="1"/>
  <c r="P281" i="2" s="1"/>
  <c r="P269" i="2" a="1"/>
  <c r="P269" i="2" s="1"/>
  <c r="P265" i="2" a="1"/>
  <c r="P265" i="2" s="1"/>
  <c r="P261" i="2" a="1"/>
  <c r="P261" i="2" s="1"/>
  <c r="P257" i="2" a="1"/>
  <c r="P257" i="2" s="1"/>
  <c r="P253" i="2" a="1"/>
  <c r="P253" i="2" s="1"/>
  <c r="P249" i="2" a="1"/>
  <c r="P249" i="2" s="1"/>
  <c r="Q249" i="2" s="1" a="1"/>
  <c r="Q249" i="2" s="1"/>
  <c r="P365" i="2" a="1"/>
  <c r="P365" i="2" s="1"/>
  <c r="P361" i="2" a="1"/>
  <c r="P361" i="2" s="1"/>
  <c r="P357" i="2" a="1"/>
  <c r="P357" i="2" s="1"/>
  <c r="Q357" i="2" s="1" a="1"/>
  <c r="Q357" i="2" s="1"/>
  <c r="P353" i="2" a="1"/>
  <c r="P353" i="2" s="1"/>
  <c r="P349" i="2" a="1"/>
  <c r="P349" i="2" s="1"/>
  <c r="P345" i="2" a="1"/>
  <c r="P345" i="2" s="1"/>
  <c r="P341" i="2" a="1"/>
  <c r="P341" i="2" s="1"/>
  <c r="P337" i="2" a="1"/>
  <c r="P337" i="2" s="1"/>
  <c r="P333" i="2" a="1"/>
  <c r="P333" i="2"/>
  <c r="P329" i="2" a="1"/>
  <c r="P329" i="2" s="1"/>
  <c r="P321" i="2" a="1"/>
  <c r="P321" i="2" s="1"/>
  <c r="P317" i="2" a="1"/>
  <c r="P317" i="2" s="1"/>
  <c r="P313" i="2" a="1"/>
  <c r="P313" i="2" s="1"/>
  <c r="P309" i="2" a="1"/>
  <c r="P309" i="2" s="1"/>
  <c r="P305" i="2" a="1"/>
  <c r="P305" i="2" s="1"/>
  <c r="P301" i="2" a="1"/>
  <c r="P301" i="2" s="1"/>
  <c r="Q301" i="2" s="1" a="1"/>
  <c r="Q301" i="2" s="1"/>
  <c r="P297" i="2" a="1"/>
  <c r="P297" i="2" s="1"/>
  <c r="P293" i="2" a="1"/>
  <c r="P293" i="2" s="1"/>
  <c r="P289" i="2" a="1"/>
  <c r="P289" i="2" s="1"/>
  <c r="Q289" i="2" s="1" a="1"/>
  <c r="Q289" i="2" s="1"/>
  <c r="P285" i="2" a="1"/>
  <c r="P285" i="2" s="1"/>
  <c r="P277" i="2" a="1"/>
  <c r="P277" i="2" s="1"/>
  <c r="P273" i="2" a="1"/>
  <c r="P273" i="2" s="1"/>
  <c r="P245" i="2" a="1"/>
  <c r="P245" i="2" s="1"/>
  <c r="P201" i="2" a="1"/>
  <c r="P201" i="2" s="1"/>
  <c r="P157" i="2" a="1"/>
  <c r="P157" i="2"/>
  <c r="P145" i="2" a="1"/>
  <c r="P145" i="2" s="1"/>
  <c r="P141" i="2" a="1"/>
  <c r="P141" i="2" s="1"/>
  <c r="P137" i="2" a="1"/>
  <c r="P137" i="2" s="1"/>
  <c r="P133" i="2" a="1"/>
  <c r="P133" i="2" s="1"/>
  <c r="P129" i="2" a="1"/>
  <c r="P129" i="2" s="1"/>
  <c r="P125" i="2" a="1"/>
  <c r="P125" i="2" s="1"/>
  <c r="P241" i="2" a="1"/>
  <c r="P241" i="2" s="1"/>
  <c r="Q241" i="2" s="1" a="1"/>
  <c r="Q241" i="2" s="1"/>
  <c r="P237" i="2" a="1"/>
  <c r="P237" i="2" s="1"/>
  <c r="P233" i="2" a="1"/>
  <c r="P233" i="2" s="1"/>
  <c r="P229" i="2" a="1"/>
  <c r="P229" i="2" s="1"/>
  <c r="Q229" i="2" s="1" a="1"/>
  <c r="Q229" i="2" s="1"/>
  <c r="P225" i="2" a="1"/>
  <c r="P225" i="2" s="1"/>
  <c r="P221" i="2" a="1"/>
  <c r="P221" i="2"/>
  <c r="P217" i="2" a="1"/>
  <c r="P217" i="2" s="1"/>
  <c r="P213" i="2" a="1"/>
  <c r="P213" i="2" s="1"/>
  <c r="P209" i="2" a="1"/>
  <c r="P209" i="2" s="1"/>
  <c r="P205" i="2" a="1"/>
  <c r="P205" i="2"/>
  <c r="P197" i="2" a="1"/>
  <c r="P197" i="2" s="1"/>
  <c r="P193" i="2" a="1"/>
  <c r="P193" i="2" s="1"/>
  <c r="P189" i="2" a="1"/>
  <c r="P189" i="2" s="1"/>
  <c r="P185" i="2" a="1"/>
  <c r="P185" i="2" s="1"/>
  <c r="P181" i="2" a="1"/>
  <c r="P181" i="2" s="1"/>
  <c r="P177" i="2" a="1"/>
  <c r="P177" i="2" s="1"/>
  <c r="P173" i="2" a="1"/>
  <c r="P173" i="2" s="1"/>
  <c r="Q173" i="2" s="1" a="1"/>
  <c r="Q173" i="2" s="1"/>
  <c r="P169" i="2" a="1"/>
  <c r="P169" i="2" s="1"/>
  <c r="P165" i="2" a="1"/>
  <c r="P165" i="2" s="1"/>
  <c r="P161" i="2" a="1"/>
  <c r="P161" i="2" s="1"/>
  <c r="Q161" i="2" s="1" a="1"/>
  <c r="Q161" i="2" s="1"/>
  <c r="P153" i="2" a="1"/>
  <c r="P153" i="2" s="1"/>
  <c r="P149" i="2" a="1"/>
  <c r="P149" i="2"/>
  <c r="P121" i="2" a="1"/>
  <c r="P121" i="2" s="1"/>
  <c r="P77" i="2" a="1"/>
  <c r="P77" i="2" s="1"/>
  <c r="P33" i="2" a="1"/>
  <c r="P33" i="2" s="1"/>
  <c r="P25" i="2" a="1"/>
  <c r="P25" i="2"/>
  <c r="P21" i="2" a="1"/>
  <c r="P21" i="2" s="1"/>
  <c r="P17" i="2" a="1"/>
  <c r="P17" i="2" s="1"/>
  <c r="P13" i="2" a="1"/>
  <c r="P13" i="2" s="1"/>
  <c r="P9" i="2" a="1"/>
  <c r="P9" i="2" s="1"/>
  <c r="P5" i="2" a="1"/>
  <c r="P5" i="2" s="1"/>
  <c r="P117" i="2" a="1"/>
  <c r="P117" i="2" s="1"/>
  <c r="P113" i="2" a="1"/>
  <c r="P113" i="2" s="1"/>
  <c r="Q113" i="2" s="1" a="1"/>
  <c r="Q113" i="2" s="1"/>
  <c r="P109" i="2" a="1"/>
  <c r="P109" i="2" s="1"/>
  <c r="P105" i="2" a="1"/>
  <c r="P105" i="2" s="1"/>
  <c r="P101" i="2" a="1"/>
  <c r="P101" i="2" s="1"/>
  <c r="Q101" i="2" s="1" a="1"/>
  <c r="Q101" i="2" s="1"/>
  <c r="P97" i="2" a="1"/>
  <c r="P97" i="2" s="1"/>
  <c r="P93" i="2" a="1"/>
  <c r="P93" i="2" s="1"/>
  <c r="P89" i="2" a="1"/>
  <c r="P89" i="2" s="1"/>
  <c r="P85" i="2" a="1"/>
  <c r="P85" i="2" s="1"/>
  <c r="P81" i="2" a="1"/>
  <c r="P81" i="2" s="1"/>
  <c r="P73" i="2" a="1"/>
  <c r="P73" i="2"/>
  <c r="P69" i="2" a="1"/>
  <c r="P69" i="2" s="1"/>
  <c r="P65" i="2" a="1"/>
  <c r="P65" i="2" s="1"/>
  <c r="P61" i="2" a="1"/>
  <c r="P61" i="2" s="1"/>
  <c r="P57" i="2" a="1"/>
  <c r="P57" i="2" s="1"/>
  <c r="P53" i="2" a="1"/>
  <c r="P53" i="2" s="1"/>
  <c r="P49" i="2" a="1"/>
  <c r="P49" i="2" s="1"/>
  <c r="P45" i="2" a="1"/>
  <c r="P45" i="2" s="1"/>
  <c r="Q45" i="2" s="1" a="1"/>
  <c r="Q45" i="2" s="1"/>
  <c r="P41" i="2" a="1"/>
  <c r="P41" i="2" s="1"/>
  <c r="P37" i="2" a="1"/>
  <c r="P37" i="2" s="1"/>
  <c r="P29" i="2" a="1"/>
  <c r="P29" i="2" s="1"/>
  <c r="Q29" i="2" s="1" a="1"/>
  <c r="Q29" i="2" s="1"/>
  <c r="P1337" i="2" a="1"/>
  <c r="P1337" i="2" s="1"/>
  <c r="P1293" i="2" a="1"/>
  <c r="P1293" i="2" s="1"/>
  <c r="P1249" i="2" a="1"/>
  <c r="P1249" i="2" s="1"/>
  <c r="P1237" i="2" a="1"/>
  <c r="P1237" i="2" s="1"/>
  <c r="P1233" i="2" a="1"/>
  <c r="P1233" i="2" s="1"/>
  <c r="P1229" i="2" a="1"/>
  <c r="P1229" i="2"/>
  <c r="P1225" i="2" a="1"/>
  <c r="P1225" i="2" s="1"/>
  <c r="P1221" i="2" a="1"/>
  <c r="P1221" i="2" s="1"/>
  <c r="P1217" i="2" a="1"/>
  <c r="P1217" i="2" s="1"/>
  <c r="P1333" i="2" a="1"/>
  <c r="P1333" i="2" s="1"/>
  <c r="P1329" i="2" a="1"/>
  <c r="P1329" i="2" s="1"/>
  <c r="P1325" i="2" a="1"/>
  <c r="P1325" i="2" s="1"/>
  <c r="P1321" i="2" a="1"/>
  <c r="P1321" i="2" s="1"/>
  <c r="Q1321" i="2" s="1" a="1"/>
  <c r="Q1321" i="2" s="1"/>
  <c r="P1317" i="2" a="1"/>
  <c r="P1317" i="2" s="1"/>
  <c r="P1313" i="2" a="1"/>
  <c r="P1313" i="2" s="1"/>
  <c r="P1309" i="2" a="1"/>
  <c r="P1309" i="2" s="1"/>
  <c r="Q1309" i="2" s="1" a="1"/>
  <c r="Q1309" i="2" s="1"/>
  <c r="P1305" i="2" a="1"/>
  <c r="P1305" i="2" s="1"/>
  <c r="P1301" i="2" a="1"/>
  <c r="P1301" i="2" s="1"/>
  <c r="P1297" i="2" a="1"/>
  <c r="P1297" i="2" s="1"/>
  <c r="P1289" i="2" a="1"/>
  <c r="P1289" i="2" s="1"/>
  <c r="P1285" i="2" a="1"/>
  <c r="P1285" i="2" s="1"/>
  <c r="P1281" i="2" a="1"/>
  <c r="P1281" i="2"/>
  <c r="P1277" i="2" a="1"/>
  <c r="P1277" i="2" s="1"/>
  <c r="P1273" i="2" a="1"/>
  <c r="P1273" i="2" s="1"/>
  <c r="P1269" i="2" a="1"/>
  <c r="P1269" i="2" s="1"/>
  <c r="P1265" i="2" a="1"/>
  <c r="P1265" i="2" s="1"/>
  <c r="P1261" i="2" a="1"/>
  <c r="P1261" i="2" s="1"/>
  <c r="P1257" i="2" a="1"/>
  <c r="P1257" i="2" s="1"/>
  <c r="P1253" i="2" a="1"/>
  <c r="P1253" i="2" s="1"/>
  <c r="Q1253" i="2" s="1" a="1"/>
  <c r="Q1253" i="2" s="1"/>
  <c r="P1245" i="2" a="1"/>
  <c r="P1245" i="2" s="1"/>
  <c r="P1241" i="2" a="1"/>
  <c r="P1241" i="2" s="1"/>
  <c r="P1213" i="2" a="1"/>
  <c r="P1213" i="2" s="1"/>
  <c r="Q1213" i="2" s="1" a="1"/>
  <c r="Q1213" i="2" s="1"/>
  <c r="P1169" i="2" a="1"/>
  <c r="P1169" i="2" s="1"/>
  <c r="P1125" i="2" a="1"/>
  <c r="P1125" i="2" s="1"/>
  <c r="P1117" i="2" a="1"/>
  <c r="P1117" i="2" s="1"/>
  <c r="P1113" i="2" a="1"/>
  <c r="P1113" i="2" s="1"/>
  <c r="P1109" i="2" a="1"/>
  <c r="P1109" i="2" s="1"/>
  <c r="P1105" i="2" a="1"/>
  <c r="P1105" i="2"/>
  <c r="P1101" i="2" a="1"/>
  <c r="P1101" i="2" s="1"/>
  <c r="P1097" i="2" a="1"/>
  <c r="P1097" i="2" s="1"/>
  <c r="P1209" i="2" a="1"/>
  <c r="P1209" i="2" s="1"/>
  <c r="P1205" i="2" a="1"/>
  <c r="P1205" i="2" s="1"/>
  <c r="P1201" i="2" a="1"/>
  <c r="P1201" i="2" s="1"/>
  <c r="P1197" i="2" a="1"/>
  <c r="P1197" i="2" s="1"/>
  <c r="P1193" i="2" a="1"/>
  <c r="P1193" i="2" s="1"/>
  <c r="Q1193" i="2" s="1" a="1"/>
  <c r="Q1193" i="2" s="1"/>
  <c r="P1189" i="2" a="1"/>
  <c r="P1189" i="2" s="1"/>
  <c r="P1185" i="2" a="1"/>
  <c r="P1185" i="2" s="1"/>
  <c r="P1181" i="2" a="1"/>
  <c r="P1181" i="2" s="1"/>
  <c r="Q1181" i="2" s="1" a="1"/>
  <c r="Q1181" i="2" s="1"/>
  <c r="P1177" i="2" a="1"/>
  <c r="P1177" i="2" s="1"/>
  <c r="P1173" i="2" a="1"/>
  <c r="P1173" i="2" s="1"/>
  <c r="P1165" i="2" a="1"/>
  <c r="P1165" i="2" s="1"/>
  <c r="P1161" i="2" a="1"/>
  <c r="P1161" i="2" s="1"/>
  <c r="P1157" i="2" a="1"/>
  <c r="P1157" i="2" s="1"/>
  <c r="P1153" i="2" a="1"/>
  <c r="P1153" i="2"/>
  <c r="P1149" i="2" a="1"/>
  <c r="P1149" i="2" s="1"/>
  <c r="P1145" i="2" a="1"/>
  <c r="P1145" i="2" s="1"/>
  <c r="P1141" i="2" a="1"/>
  <c r="P1141" i="2" s="1"/>
  <c r="P1137" i="2" a="1"/>
  <c r="P1137" i="2" s="1"/>
  <c r="P1133" i="2" a="1"/>
  <c r="P1133" i="2" s="1"/>
  <c r="P1129" i="2" a="1"/>
  <c r="P1129" i="2" s="1"/>
  <c r="P1121" i="2" a="1"/>
  <c r="P1121" i="2" s="1"/>
  <c r="Q1121" i="2" s="1" a="1"/>
  <c r="Q1121" i="2" s="1"/>
  <c r="P1093" i="2" a="1"/>
  <c r="P1093" i="2" s="1"/>
  <c r="P1049" i="2" a="1"/>
  <c r="P1049" i="2" s="1"/>
  <c r="P1005" i="2" a="1"/>
  <c r="P1005" i="2" s="1"/>
  <c r="Q1005" i="2" s="1" a="1"/>
  <c r="Q1005" i="2" s="1"/>
  <c r="P993" i="2" a="1"/>
  <c r="P993" i="2" s="1"/>
  <c r="P989" i="2" a="1"/>
  <c r="P989" i="2" s="1"/>
  <c r="P985" i="2" a="1"/>
  <c r="P985" i="2" s="1"/>
  <c r="P981" i="2" a="1"/>
  <c r="P981" i="2" s="1"/>
  <c r="P977" i="2" a="1"/>
  <c r="P977" i="2" s="1"/>
  <c r="P973" i="2" a="1"/>
  <c r="P973" i="2"/>
  <c r="P1089" i="2" a="1"/>
  <c r="P1089" i="2" s="1"/>
  <c r="P1085" i="2" a="1"/>
  <c r="P1085" i="2" s="1"/>
  <c r="P1081" i="2" a="1"/>
  <c r="P1081" i="2" s="1"/>
  <c r="P1077" i="2" a="1"/>
  <c r="P1077" i="2" s="1"/>
  <c r="P1073" i="2" a="1"/>
  <c r="P1073" i="2" s="1"/>
  <c r="P1069" i="2" a="1"/>
  <c r="P1069" i="2" s="1"/>
  <c r="P1065" i="2" a="1"/>
  <c r="P1065" i="2" s="1"/>
  <c r="Q1065" i="2" s="1" a="1"/>
  <c r="Q1065" i="2" s="1"/>
  <c r="P1061" i="2" a="1"/>
  <c r="P1061" i="2" s="1"/>
  <c r="P1057" i="2" a="1"/>
  <c r="P1057" i="2" s="1"/>
  <c r="P1053" i="2" a="1"/>
  <c r="P1053" i="2" s="1"/>
  <c r="Q1053" i="2" s="1" a="1"/>
  <c r="Q1053" i="2" s="1"/>
  <c r="P1045" i="2" a="1"/>
  <c r="P1045" i="2" s="1"/>
  <c r="P1041" i="2" a="1"/>
  <c r="P1041" i="2" s="1"/>
  <c r="P1037" i="2" a="1"/>
  <c r="P1037" i="2" s="1"/>
  <c r="P1033" i="2" a="1"/>
  <c r="P1033" i="2" s="1"/>
  <c r="P1029" i="2" a="1"/>
  <c r="P1029" i="2" s="1"/>
  <c r="P1025" i="2" a="1"/>
  <c r="P1025" i="2"/>
  <c r="P1021" i="2" a="1"/>
  <c r="P1021" i="2" s="1"/>
  <c r="P1017" i="2" a="1"/>
  <c r="P1017" i="2" s="1"/>
  <c r="P1013" i="2" a="1"/>
  <c r="P1013" i="2" s="1"/>
  <c r="P1009" i="2" a="1"/>
  <c r="P1009" i="2" s="1"/>
  <c r="P1001" i="2" a="1"/>
  <c r="P1001" i="2" s="1"/>
  <c r="P997" i="2" a="1"/>
  <c r="P997" i="2" s="1"/>
  <c r="Q1458" i="2" a="1"/>
  <c r="Q1458" i="2" s="1"/>
  <c r="Q1414" i="2" a="1"/>
  <c r="Q1414" i="2" s="1"/>
  <c r="Q1370" i="2" a="1"/>
  <c r="Q1370" i="2" s="1"/>
  <c r="Q1358" i="2" a="1"/>
  <c r="Q1358" i="2" s="1"/>
  <c r="Q1354" i="2" a="1"/>
  <c r="Q1354" i="2" s="1"/>
  <c r="Q1350" i="2" a="1"/>
  <c r="Q1350" i="2"/>
  <c r="Q1346" i="2" a="1"/>
  <c r="Q1346" i="2" s="1"/>
  <c r="Q1342" i="2" a="1"/>
  <c r="Q1342" i="2" s="1"/>
  <c r="Q1338" i="2" a="1"/>
  <c r="Q1338" i="2" s="1"/>
  <c r="Q1454" i="2" a="1"/>
  <c r="Q1454" i="2"/>
  <c r="Q1450" i="2" a="1"/>
  <c r="Q1450" i="2" s="1"/>
  <c r="Q1446" i="2" a="1"/>
  <c r="Q1446" i="2" s="1"/>
  <c r="Q1442" i="2" a="1"/>
  <c r="Q1442" i="2" s="1"/>
  <c r="Q1438" i="2" a="1"/>
  <c r="Q1438" i="2" s="1"/>
  <c r="Q1434" i="2" a="1"/>
  <c r="Q1434" i="2" s="1"/>
  <c r="Q1430" i="2" a="1"/>
  <c r="Q1430" i="2" s="1"/>
  <c r="Q1426" i="2" a="1"/>
  <c r="Q1426" i="2" s="1"/>
  <c r="Q1422" i="2" a="1"/>
  <c r="Q1422" i="2" s="1"/>
  <c r="Q1418" i="2" a="1"/>
  <c r="Q1418" i="2" s="1"/>
  <c r="Q1410" i="2" a="1"/>
  <c r="Q1410" i="2" s="1"/>
  <c r="Q1406" i="2" a="1"/>
  <c r="Q1406" i="2" s="1"/>
  <c r="Q1402" i="2" a="1"/>
  <c r="Q1402" i="2" s="1"/>
  <c r="Q1398" i="2" a="1"/>
  <c r="Q1398" i="2" s="1"/>
  <c r="Q1394" i="2" a="1"/>
  <c r="Q1394" i="2" s="1"/>
  <c r="Q1390" i="2" a="1"/>
  <c r="Q1390" i="2" s="1"/>
  <c r="Q1386" i="2" a="1"/>
  <c r="Q1386" i="2"/>
  <c r="Q1382" i="2" a="1"/>
  <c r="Q1382" i="2" s="1"/>
  <c r="Q1378" i="2" a="1"/>
  <c r="Q1378" i="2" s="1"/>
  <c r="Q1374" i="2" a="1"/>
  <c r="Q1374" i="2" s="1"/>
  <c r="Q1366" i="2" a="1"/>
  <c r="Q1366" i="2" s="1"/>
  <c r="Q1362" i="2" a="1"/>
  <c r="Q1362" i="2" s="1"/>
  <c r="Q966" i="2" a="1"/>
  <c r="Q966" i="2" s="1"/>
  <c r="Q922" i="2" a="1"/>
  <c r="Q922" i="2" s="1"/>
  <c r="Q882" i="2" a="1"/>
  <c r="Q882" i="2" s="1"/>
  <c r="Q878" i="2" a="1"/>
  <c r="Q878" i="2" s="1"/>
  <c r="Q874" i="2" a="1"/>
  <c r="Q874" i="2" s="1"/>
  <c r="Q870" i="2" a="1"/>
  <c r="Q870" i="2" s="1"/>
  <c r="Q866" i="2" a="1"/>
  <c r="Q866" i="2" s="1"/>
  <c r="Q862" i="2" a="1"/>
  <c r="Q862" i="2" s="1"/>
  <c r="Q858" i="2" a="1"/>
  <c r="Q858" i="2" s="1"/>
  <c r="Q962" i="2" a="1"/>
  <c r="Q962" i="2" s="1"/>
  <c r="Q958" i="2" a="1"/>
  <c r="Q958" i="2"/>
  <c r="Q954" i="2" a="1"/>
  <c r="Q954" i="2" s="1"/>
  <c r="Q950" i="2" a="1"/>
  <c r="Q950" i="2" s="1"/>
  <c r="Q946" i="2" a="1"/>
  <c r="Q946" i="2" s="1"/>
  <c r="Q942" i="2" a="1"/>
  <c r="Q942" i="2" s="1"/>
  <c r="Q938" i="2" a="1"/>
  <c r="Q938" i="2" s="1"/>
  <c r="Q934" i="2" a="1"/>
  <c r="Q934" i="2" s="1"/>
  <c r="Q930" i="2" a="1"/>
  <c r="Q930" i="2" s="1"/>
  <c r="Q926" i="2" a="1"/>
  <c r="Q926" i="2" s="1"/>
  <c r="Q918" i="2" a="1"/>
  <c r="Q918" i="2" s="1"/>
  <c r="Q914" i="2" a="1"/>
  <c r="Q914" i="2" s="1"/>
  <c r="Q910" i="2" a="1"/>
  <c r="Q910" i="2" s="1"/>
  <c r="Q906" i="2"/>
  <c r="Q902" i="2" a="1"/>
  <c r="Q902" i="2" s="1"/>
  <c r="Q898" i="2" a="1"/>
  <c r="Q898" i="2" s="1"/>
  <c r="Q894" i="2" a="1"/>
  <c r="Q894" i="2" s="1"/>
  <c r="Q890" i="2" a="1"/>
  <c r="Q890" i="2"/>
  <c r="Q886" i="2" a="1"/>
  <c r="Q886" i="2" s="1"/>
  <c r="Q854" i="2" a="1"/>
  <c r="Q854" i="2" s="1"/>
  <c r="Q810" i="2" a="1"/>
  <c r="Q810" i="2" s="1"/>
  <c r="Q766" i="2" a="1"/>
  <c r="Q766" i="2"/>
  <c r="Q754" i="2" a="1"/>
  <c r="Q754" i="2" s="1"/>
  <c r="Q750" i="2" a="1"/>
  <c r="Q750" i="2" s="1"/>
  <c r="Q746" i="2" a="1"/>
  <c r="Q746" i="2" s="1"/>
  <c r="Q742" i="2" a="1"/>
  <c r="Q742" i="2" s="1"/>
  <c r="Q738" i="2" a="1"/>
  <c r="Q738" i="2" s="1"/>
  <c r="Q734" i="2" a="1"/>
  <c r="Q734" i="2" s="1"/>
  <c r="Q850" i="2" a="1"/>
  <c r="Q850" i="2" s="1"/>
  <c r="Q846" i="2" a="1"/>
  <c r="Q846" i="2" s="1"/>
  <c r="Q842" i="2" a="1"/>
  <c r="Q842" i="2" s="1"/>
  <c r="Q838" i="2" a="1"/>
  <c r="Q838" i="2" s="1"/>
  <c r="Q834" i="2" a="1"/>
  <c r="Q834" i="2" s="1"/>
  <c r="Q830" i="2" a="1"/>
  <c r="Q830" i="2"/>
  <c r="Q826" i="2" a="1"/>
  <c r="Q826" i="2" s="1"/>
  <c r="Q822" i="2" a="1"/>
  <c r="Q822" i="2" s="1"/>
  <c r="Q818" i="2" a="1"/>
  <c r="Q818" i="2" s="1"/>
  <c r="Q814" i="2" a="1"/>
  <c r="Q814" i="2" s="1"/>
  <c r="Q806" i="2" a="1"/>
  <c r="Q806" i="2" s="1"/>
  <c r="Q802" i="2" a="1"/>
  <c r="Q802" i="2" s="1"/>
  <c r="Q798" i="2" a="1"/>
  <c r="Q798" i="2" s="1"/>
  <c r="Q794" i="2" a="1"/>
  <c r="Q794" i="2" s="1"/>
  <c r="Q790" i="2" a="1"/>
  <c r="Q790" i="2" s="1"/>
  <c r="Q786" i="2" a="1"/>
  <c r="Q786" i="2" s="1"/>
  <c r="Q782" i="2" a="1"/>
  <c r="Q782" i="2" s="1"/>
  <c r="Q778" i="2" a="1"/>
  <c r="Q778" i="2" s="1"/>
  <c r="Q774" i="2" a="1"/>
  <c r="Q774" i="2" s="1"/>
  <c r="Q770" i="2" a="1"/>
  <c r="Q770" i="2" s="1"/>
  <c r="Q762" i="2" a="1"/>
  <c r="Q762" i="2" s="1"/>
  <c r="Q758" i="2" a="1"/>
  <c r="Q758" i="2" s="1"/>
  <c r="Q730" i="2" a="1"/>
  <c r="Q730" i="2" s="1"/>
  <c r="Q686" i="2" a="1"/>
  <c r="Q686" i="2" s="1"/>
  <c r="Q642" i="2" a="1"/>
  <c r="Q642" i="2" s="1"/>
  <c r="Q634" i="2" a="1"/>
  <c r="Q634" i="2" s="1"/>
  <c r="Q630" i="2" a="1"/>
  <c r="Q630" i="2" s="1"/>
  <c r="Q626" i="2" a="1"/>
  <c r="Q626" i="2" s="1"/>
  <c r="Q622" i="2" a="1"/>
  <c r="Q622" i="2" s="1"/>
  <c r="Q618" i="2" a="1"/>
  <c r="Q618" i="2" s="1"/>
  <c r="Q614" i="2" a="1"/>
  <c r="Q614" i="2" s="1"/>
  <c r="Q726" i="2" a="1"/>
  <c r="Q726" i="2" s="1"/>
  <c r="Q722" i="2" a="1"/>
  <c r="Q722" i="2" s="1"/>
  <c r="Q718" i="2" a="1"/>
  <c r="Q718" i="2" s="1"/>
  <c r="Q714" i="2" a="1"/>
  <c r="Q714" i="2" s="1"/>
  <c r="Q710" i="2" a="1"/>
  <c r="Q710" i="2" s="1"/>
  <c r="Q706" i="2" a="1"/>
  <c r="Q706" i="2" s="1"/>
  <c r="Q702" i="2" a="1"/>
  <c r="Q702" i="2" s="1"/>
  <c r="Q698" i="2" a="1"/>
  <c r="Q698" i="2" s="1"/>
  <c r="Q694" i="2" a="1"/>
  <c r="Q694" i="2" s="1"/>
  <c r="Q690" i="2" a="1"/>
  <c r="Q690" i="2" s="1"/>
  <c r="Q682" i="2" a="1"/>
  <c r="Q682" i="2" s="1"/>
  <c r="Q678" i="2" a="1"/>
  <c r="Q678" i="2" s="1"/>
  <c r="Q674" i="2" a="1"/>
  <c r="Q674" i="2" s="1"/>
  <c r="Q670" i="2" a="1"/>
  <c r="Q670" i="2" s="1"/>
  <c r="Q666" i="2" a="1"/>
  <c r="Q666" i="2" s="1"/>
  <c r="Q662" i="2" a="1"/>
  <c r="Q662" i="2" s="1"/>
  <c r="Q658" i="2" a="1"/>
  <c r="Q658" i="2" s="1"/>
  <c r="Q654" i="2" a="1"/>
  <c r="Q654" i="2" s="1"/>
  <c r="Q650" i="2" a="1"/>
  <c r="Q650" i="2" s="1"/>
  <c r="Q646" i="2" a="1"/>
  <c r="Q646" i="2" s="1"/>
  <c r="Q638" i="2" a="1"/>
  <c r="Q638" i="2" s="1"/>
  <c r="Q610" i="2" a="1"/>
  <c r="Q610" i="2" s="1"/>
  <c r="Q566" i="2" a="1"/>
  <c r="Q566" i="2" s="1"/>
  <c r="Q522" i="2" a="1"/>
  <c r="Q522" i="2" s="1"/>
  <c r="Q510" i="2" a="1"/>
  <c r="Q510" i="2" s="1"/>
  <c r="Q506" i="2" a="1"/>
  <c r="Q506" i="2" s="1"/>
  <c r="Q502" i="2" a="1"/>
  <c r="Q502" i="2" s="1"/>
  <c r="Q498" i="2" a="1"/>
  <c r="Q498" i="2" s="1"/>
  <c r="Q494" i="2" a="1"/>
  <c r="Q494" i="2" s="1"/>
  <c r="Q490" i="2" a="1"/>
  <c r="Q490" i="2" s="1"/>
  <c r="Q606" i="2" a="1"/>
  <c r="Q606" i="2" s="1"/>
  <c r="Q602" i="2" a="1"/>
  <c r="Q602" i="2" s="1"/>
  <c r="Q598" i="2" a="1"/>
  <c r="Q598" i="2" s="1"/>
  <c r="Q594" i="2" a="1"/>
  <c r="Q594" i="2" s="1"/>
  <c r="Q590" i="2" a="1"/>
  <c r="Q590" i="2" s="1"/>
  <c r="Q586" i="2" a="1"/>
  <c r="Q586" i="2" s="1"/>
  <c r="Q582" i="2" a="1"/>
  <c r="Q582" i="2" s="1"/>
  <c r="Q578" i="2" a="1"/>
  <c r="Q578" i="2" s="1"/>
  <c r="Q574" i="2" a="1"/>
  <c r="Q574" i="2" s="1"/>
  <c r="Q570" i="2" a="1"/>
  <c r="Q570" i="2" s="1"/>
  <c r="Q562" i="2" a="1"/>
  <c r="Q562" i="2" s="1"/>
  <c r="Q558" i="2" a="1"/>
  <c r="Q558" i="2" s="1"/>
  <c r="Q554" i="2" a="1"/>
  <c r="Q554" i="2" s="1"/>
  <c r="Q550" i="2" a="1"/>
  <c r="Q550" i="2" s="1"/>
  <c r="Q546" i="2" a="1"/>
  <c r="Q546" i="2" s="1"/>
  <c r="Q542" i="2" a="1"/>
  <c r="Q542" i="2" s="1"/>
  <c r="Q538" i="2" a="1"/>
  <c r="Q538" i="2" s="1"/>
  <c r="Q534" i="2" a="1"/>
  <c r="Q534" i="2" s="1"/>
  <c r="Q530" i="2" a="1"/>
  <c r="Q530" i="2" s="1"/>
  <c r="Q526" i="2" a="1"/>
  <c r="Q526" i="2" s="1"/>
  <c r="Q518" i="2" a="1"/>
  <c r="Q518" i="2" s="1"/>
  <c r="Q514" i="2" a="1"/>
  <c r="Q514" i="2" s="1"/>
  <c r="Q486" i="2" a="1"/>
  <c r="Q486" i="2" s="1"/>
  <c r="Q442" i="2" a="1"/>
  <c r="Q442" i="2" s="1"/>
  <c r="Q398" i="2" a="1"/>
  <c r="Q398" i="2" s="1"/>
  <c r="Q390" i="2" a="1"/>
  <c r="Q390" i="2" s="1"/>
  <c r="Q386" i="2" a="1"/>
  <c r="Q386" i="2" s="1"/>
  <c r="Q382" i="2" a="1"/>
  <c r="Q382" i="2" s="1"/>
  <c r="Q378" i="2" a="1"/>
  <c r="Q378" i="2" s="1"/>
  <c r="Q374" i="2" a="1"/>
  <c r="Q374" i="2" s="1"/>
  <c r="Q370" i="2" a="1"/>
  <c r="Q370" i="2" s="1"/>
  <c r="Q482" i="2" a="1"/>
  <c r="Q482" i="2" s="1"/>
  <c r="Q478" i="2" a="1"/>
  <c r="Q478" i="2" s="1"/>
  <c r="Q474" i="2" a="1"/>
  <c r="Q474" i="2" s="1"/>
  <c r="Q470" i="2" a="1"/>
  <c r="Q470" i="2" s="1"/>
  <c r="Q466" i="2" a="1"/>
  <c r="Q466" i="2" s="1"/>
  <c r="Q462" i="2" a="1"/>
  <c r="Q462" i="2" s="1"/>
  <c r="Q458" i="2" a="1"/>
  <c r="Q458" i="2" s="1"/>
  <c r="Q454" i="2" a="1"/>
  <c r="Q454" i="2" s="1"/>
  <c r="Q450" i="2" a="1"/>
  <c r="Q450" i="2" s="1"/>
  <c r="Q446" i="2" a="1"/>
  <c r="Q446" i="2" s="1"/>
  <c r="Q438" i="2" a="1"/>
  <c r="Q438" i="2" s="1"/>
  <c r="Q434" i="2" a="1"/>
  <c r="Q434" i="2" s="1"/>
  <c r="Q430" i="2" a="1"/>
  <c r="Q430" i="2" s="1"/>
  <c r="Q426" i="2" a="1"/>
  <c r="Q426" i="2" s="1"/>
  <c r="Q422" i="2" a="1"/>
  <c r="Q422" i="2" s="1"/>
  <c r="Q418" i="2" a="1"/>
  <c r="Q418" i="2" s="1"/>
  <c r="Q414" i="2" a="1"/>
  <c r="Q414" i="2" s="1"/>
  <c r="Q410" i="2" a="1"/>
  <c r="Q410" i="2" s="1"/>
  <c r="Q406" i="2" a="1"/>
  <c r="Q406" i="2" s="1"/>
  <c r="Q402" i="2" a="1"/>
  <c r="Q402" i="2" s="1"/>
  <c r="Q394" i="2" a="1"/>
  <c r="Q394" i="2" s="1"/>
  <c r="Q366" i="2" a="1"/>
  <c r="Q366" i="2" s="1"/>
  <c r="Q322" i="2" a="1"/>
  <c r="Q322" i="2" s="1"/>
  <c r="Q278" i="2" a="1"/>
  <c r="Q278" i="2" s="1"/>
  <c r="Q266" i="2" a="1"/>
  <c r="Q266" i="2" s="1"/>
  <c r="Q262" i="2" a="1"/>
  <c r="Q262" i="2" s="1"/>
  <c r="Q258" i="2" a="1"/>
  <c r="Q258" i="2" s="1"/>
  <c r="Q254" i="2" a="1"/>
  <c r="Q254" i="2" s="1"/>
  <c r="Q250" i="2" a="1"/>
  <c r="Q250" i="2" s="1"/>
  <c r="Q246" i="2" a="1"/>
  <c r="Q246" i="2" s="1"/>
  <c r="Q362" i="2" a="1"/>
  <c r="Q362" i="2" s="1"/>
  <c r="Q358" i="2" a="1"/>
  <c r="Q358" i="2" s="1"/>
  <c r="Q354" i="2" a="1"/>
  <c r="Q354" i="2" s="1"/>
  <c r="Q350" i="2" a="1"/>
  <c r="Q350" i="2" s="1"/>
  <c r="Q346" i="2" a="1"/>
  <c r="Q346" i="2" s="1"/>
  <c r="Q342" i="2" a="1"/>
  <c r="Q342" i="2" s="1"/>
  <c r="Q338" i="2" a="1"/>
  <c r="Q338" i="2" s="1"/>
  <c r="Q334" i="2" a="1"/>
  <c r="Q334" i="2" s="1"/>
  <c r="Q330" i="2" a="1"/>
  <c r="Q330" i="2" s="1"/>
  <c r="Q326" i="2" a="1"/>
  <c r="Q326" i="2" s="1"/>
  <c r="Q318" i="2" a="1"/>
  <c r="Q318" i="2" s="1"/>
  <c r="Q314" i="2" a="1"/>
  <c r="Q314" i="2" s="1"/>
  <c r="Q310" i="2" a="1"/>
  <c r="Q310" i="2" s="1"/>
  <c r="Q306" i="2" a="1"/>
  <c r="Q306" i="2" s="1"/>
  <c r="Q302" i="2" a="1"/>
  <c r="Q302" i="2" s="1"/>
  <c r="Q298" i="2" a="1"/>
  <c r="Q298" i="2" s="1"/>
  <c r="Q294" i="2" a="1"/>
  <c r="Q294" i="2" s="1"/>
  <c r="Q290" i="2" a="1"/>
  <c r="Q290" i="2" s="1"/>
  <c r="Q286" i="2" a="1"/>
  <c r="Q286" i="2" s="1"/>
  <c r="Q282" i="2" a="1"/>
  <c r="Q282" i="2" s="1"/>
  <c r="Q274" i="2" a="1"/>
  <c r="Q274" i="2" s="1"/>
  <c r="Q270" i="2" a="1"/>
  <c r="Q270" i="2" s="1"/>
  <c r="Q242" i="2" a="1"/>
  <c r="Q242" i="2" s="1"/>
  <c r="Q198" i="2" a="1"/>
  <c r="Q198" i="2" s="1"/>
  <c r="Q154" i="2" a="1"/>
  <c r="Q154" i="2" s="1"/>
  <c r="Q142" i="2" a="1"/>
  <c r="Q142" i="2" s="1"/>
  <c r="Q138" i="2" a="1"/>
  <c r="Q138" i="2" s="1"/>
  <c r="Q134" i="2" a="1"/>
  <c r="Q134" i="2" s="1"/>
  <c r="Q130" i="2" a="1"/>
  <c r="Q130" i="2" s="1"/>
  <c r="Q126" i="2" a="1"/>
  <c r="Q126" i="2" s="1"/>
  <c r="Q122" i="2" a="1"/>
  <c r="Q122" i="2" s="1"/>
  <c r="Q238" i="2" a="1"/>
  <c r="Q238" i="2" s="1"/>
  <c r="Q234" i="2" a="1"/>
  <c r="Q234" i="2" s="1"/>
  <c r="Q230" i="2" a="1"/>
  <c r="Q230" i="2" s="1"/>
  <c r="Q226" i="2" a="1"/>
  <c r="Q226" i="2" s="1"/>
  <c r="Q222" i="2" a="1"/>
  <c r="Q222" i="2" s="1"/>
  <c r="Q218" i="2" a="1"/>
  <c r="Q218" i="2" s="1"/>
  <c r="Q214" i="2" a="1"/>
  <c r="Q214" i="2" s="1"/>
  <c r="Q210" i="2" a="1"/>
  <c r="Q210" i="2" s="1"/>
  <c r="Q206" i="2" a="1"/>
  <c r="Q206" i="2" s="1"/>
  <c r="Q202" i="2" a="1"/>
  <c r="Q202" i="2" s="1"/>
  <c r="Q194" i="2" a="1"/>
  <c r="Q194" i="2" s="1"/>
  <c r="Q190" i="2" a="1"/>
  <c r="Q190" i="2" s="1"/>
  <c r="Q186" i="2" a="1"/>
  <c r="Q186" i="2" s="1"/>
  <c r="Q182" i="2" a="1"/>
  <c r="Q182" i="2" s="1"/>
  <c r="Q178" i="2" a="1"/>
  <c r="Q178" i="2" s="1"/>
  <c r="Q174" i="2" a="1"/>
  <c r="Q174" i="2" s="1"/>
  <c r="Q170" i="2" a="1"/>
  <c r="Q170" i="2" s="1"/>
  <c r="Q166" i="2" a="1"/>
  <c r="Q166" i="2" s="1"/>
  <c r="Q162" i="2" a="1"/>
  <c r="Q162" i="2" s="1"/>
  <c r="Q158" i="2" a="1"/>
  <c r="Q158" i="2" s="1"/>
  <c r="Q150" i="2" a="1"/>
  <c r="Q150" i="2" s="1"/>
  <c r="Q146" i="2" a="1"/>
  <c r="Q146" i="2" s="1"/>
  <c r="Q118" i="2" a="1"/>
  <c r="Q118" i="2" s="1"/>
  <c r="Q74" i="2" a="1"/>
  <c r="Q74" i="2" s="1"/>
  <c r="Q30" i="2" a="1"/>
  <c r="Q30" i="2" s="1"/>
  <c r="Q22" i="2" a="1"/>
  <c r="Q22" i="2" s="1"/>
  <c r="Q18" i="2" a="1"/>
  <c r="Q18" i="2" s="1"/>
  <c r="Q14" i="2" a="1"/>
  <c r="Q14" i="2" s="1"/>
  <c r="Q10" i="2" a="1"/>
  <c r="Q10" i="2" s="1"/>
  <c r="Q6" i="2" a="1"/>
  <c r="Q6" i="2" s="1"/>
  <c r="Q2" i="2" a="1"/>
  <c r="Q2" i="2" s="1"/>
  <c r="Q114" i="2" a="1"/>
  <c r="Q114" i="2" s="1"/>
  <c r="Q110" i="2" a="1"/>
  <c r="Q110" i="2" s="1"/>
  <c r="Q106" i="2" a="1"/>
  <c r="Q106" i="2" s="1"/>
  <c r="Q102" i="2" a="1"/>
  <c r="Q102" i="2" s="1"/>
  <c r="Q98" i="2" a="1"/>
  <c r="Q98" i="2" s="1"/>
  <c r="Q94" i="2" a="1"/>
  <c r="Q94" i="2" s="1"/>
  <c r="Q90" i="2" a="1"/>
  <c r="Q90" i="2" s="1"/>
  <c r="Q86" i="2" a="1"/>
  <c r="Q86" i="2" s="1"/>
  <c r="Q82" i="2" a="1"/>
  <c r="Q82" i="2" s="1"/>
  <c r="Q78" i="2" a="1"/>
  <c r="Q78" i="2" s="1"/>
  <c r="Q70" i="2" a="1"/>
  <c r="Q70" i="2" s="1"/>
  <c r="Q66" i="2" a="1"/>
  <c r="Q66" i="2" s="1"/>
  <c r="Q62" i="2" a="1"/>
  <c r="Q62" i="2" s="1"/>
  <c r="Q58" i="2" a="1"/>
  <c r="Q58" i="2" s="1"/>
  <c r="Q54" i="2" a="1"/>
  <c r="Q54" i="2" s="1"/>
  <c r="Q50" i="2" a="1"/>
  <c r="Q50" i="2" s="1"/>
  <c r="Q46" i="2" a="1"/>
  <c r="Q46" i="2" s="1"/>
  <c r="Q42" i="2" a="1"/>
  <c r="Q42" i="2" s="1"/>
  <c r="Q38" i="2" a="1"/>
  <c r="Q38" i="2" s="1"/>
  <c r="Q34" i="2" a="1"/>
  <c r="Q34" i="2" s="1"/>
  <c r="Q26" i="2" a="1"/>
  <c r="Q26" i="2" s="1"/>
  <c r="Q1334" i="2" a="1"/>
  <c r="Q1334" i="2" s="1"/>
  <c r="Q1290" i="2" a="1"/>
  <c r="Q1290" i="2" s="1"/>
  <c r="Q1246" i="2" a="1"/>
  <c r="Q1246" i="2" s="1"/>
  <c r="Q1234" i="2" a="1"/>
  <c r="Q1234" i="2" s="1"/>
  <c r="Q1230" i="2" a="1"/>
  <c r="Q1230" i="2" s="1"/>
  <c r="Q1226" i="2" a="1"/>
  <c r="Q1226" i="2" s="1"/>
  <c r="Q1222" i="2" a="1"/>
  <c r="Q1222" i="2" s="1"/>
  <c r="Q1218" i="2" a="1"/>
  <c r="Q1218" i="2" s="1"/>
  <c r="Q1214" i="2" a="1"/>
  <c r="Q1214" i="2" s="1"/>
  <c r="Q1330" i="2" a="1"/>
  <c r="Q1330" i="2" s="1"/>
  <c r="Q1326" i="2" a="1"/>
  <c r="Q1326" i="2" s="1"/>
  <c r="Q1322" i="2" a="1"/>
  <c r="Q1322" i="2" s="1"/>
  <c r="Q1318" i="2" a="1"/>
  <c r="Q1318" i="2" s="1"/>
  <c r="Q1314" i="2" a="1"/>
  <c r="Q1314" i="2" s="1"/>
  <c r="Q1310" i="2" a="1"/>
  <c r="Q1310" i="2" s="1"/>
  <c r="Q1306" i="2" a="1"/>
  <c r="Q1306" i="2" s="1"/>
  <c r="Q1302" i="2" a="1"/>
  <c r="Q1302" i="2" s="1"/>
  <c r="Q1298" i="2" a="1"/>
  <c r="Q1298" i="2" s="1"/>
  <c r="Q1294" i="2" a="1"/>
  <c r="Q1294" i="2" s="1"/>
  <c r="Q1286" i="2" a="1"/>
  <c r="Q1286" i="2" s="1"/>
  <c r="Q1282" i="2" a="1"/>
  <c r="Q1282" i="2" s="1"/>
  <c r="Q1278" i="2" a="1"/>
  <c r="Q1278" i="2" s="1"/>
  <c r="Q1274" i="2" a="1"/>
  <c r="Q1274" i="2" s="1"/>
  <c r="Q1270" i="2" a="1"/>
  <c r="Q1270" i="2" s="1"/>
  <c r="Q1266" i="2" a="1"/>
  <c r="Q1266" i="2" s="1"/>
  <c r="Q1262" i="2" a="1"/>
  <c r="Q1262" i="2" s="1"/>
  <c r="Q1258" i="2" a="1"/>
  <c r="Q1258" i="2" s="1"/>
  <c r="Q1254" i="2" a="1"/>
  <c r="Q1254" i="2" s="1"/>
  <c r="Q1250" i="2" a="1"/>
  <c r="Q1250" i="2" s="1"/>
  <c r="Q1242" i="2" a="1"/>
  <c r="Q1242" i="2" s="1"/>
  <c r="Q1238" i="2" a="1"/>
  <c r="Q1238" i="2" s="1"/>
  <c r="Q1210" i="2" a="1"/>
  <c r="Q1210" i="2" s="1"/>
  <c r="Q1166" i="2" a="1"/>
  <c r="Q1166" i="2" s="1"/>
  <c r="Q1122" i="2" a="1"/>
  <c r="Q1122" i="2" s="1"/>
  <c r="Q1114" i="2" a="1"/>
  <c r="Q1114" i="2" s="1"/>
  <c r="Q1110" i="2" a="1"/>
  <c r="Q1110" i="2" s="1"/>
  <c r="Q1106" i="2" a="1"/>
  <c r="Q1106" i="2" s="1"/>
  <c r="Q1102" i="2" a="1"/>
  <c r="Q1102" i="2" s="1"/>
  <c r="Q1098" i="2" a="1"/>
  <c r="Q1098" i="2" s="1"/>
  <c r="Q1094" i="2" a="1"/>
  <c r="Q1094" i="2"/>
  <c r="Q1206" i="2" a="1"/>
  <c r="Q1206" i="2" s="1"/>
  <c r="Q1202" i="2" a="1"/>
  <c r="Q1202" i="2"/>
  <c r="Q1198" i="2" a="1"/>
  <c r="Q1198" i="2" s="1"/>
  <c r="Q1194" i="2" a="1"/>
  <c r="Q1194" i="2"/>
  <c r="Q1190" i="2" a="1"/>
  <c r="Q1190" i="2" s="1"/>
  <c r="Q1186" i="2" a="1"/>
  <c r="Q1186" i="2"/>
  <c r="Q1182" i="2" a="1"/>
  <c r="Q1182" i="2" s="1"/>
  <c r="Q1178" i="2" a="1"/>
  <c r="Q1178" i="2"/>
  <c r="Q1174" i="2" a="1"/>
  <c r="Q1174" i="2" s="1"/>
  <c r="Q1170" i="2" a="1"/>
  <c r="Q1170" i="2" s="1"/>
  <c r="Q1162" i="2" a="1"/>
  <c r="Q1162" i="2" s="1"/>
  <c r="Q1158" i="2" a="1"/>
  <c r="Q1158" i="2" s="1"/>
  <c r="Q1154" i="2" a="1"/>
  <c r="Q1154" i="2" s="1"/>
  <c r="Q1150" i="2" a="1"/>
  <c r="Q1150" i="2"/>
  <c r="Q1146" i="2" a="1"/>
  <c r="Q1146" i="2" s="1"/>
  <c r="Q1142" i="2" a="1"/>
  <c r="Q1142" i="2" s="1"/>
  <c r="Q1138" i="2" a="1"/>
  <c r="Q1138" i="2" s="1"/>
  <c r="Q1134" i="2" a="1"/>
  <c r="Q1134" i="2" s="1"/>
  <c r="Q1130" i="2" a="1"/>
  <c r="Q1130" i="2" s="1"/>
  <c r="Q1126" i="2" a="1"/>
  <c r="Q1126" i="2" s="1"/>
  <c r="Q1118" i="2" a="1"/>
  <c r="Q1118" i="2" s="1"/>
  <c r="Q1090" i="2" a="1"/>
  <c r="Q1090" i="2"/>
  <c r="Q1046" i="2" a="1"/>
  <c r="Q1046" i="2" s="1"/>
  <c r="Q1002" i="2" a="1"/>
  <c r="Q1002" i="2" s="1"/>
  <c r="Q990" i="2" a="1"/>
  <c r="Q990" i="2" s="1"/>
  <c r="Q986" i="2" a="1"/>
  <c r="Q986" i="2" s="1"/>
  <c r="Q982" i="2" a="1"/>
  <c r="Q982" i="2" s="1"/>
  <c r="Q978" i="2" a="1"/>
  <c r="Q978" i="2" s="1"/>
  <c r="Q974" i="2" a="1"/>
  <c r="Q974" i="2" s="1"/>
  <c r="Q970" i="2" a="1"/>
  <c r="Q970" i="2"/>
  <c r="Q1086" i="2" a="1"/>
  <c r="Q1086" i="2" s="1"/>
  <c r="Q1082" i="2" a="1"/>
  <c r="Q1082" i="2" s="1"/>
  <c r="Q1078" i="2" a="1"/>
  <c r="Q1078" i="2" s="1"/>
  <c r="Q1074" i="2" a="1"/>
  <c r="Q1074" i="2" s="1"/>
  <c r="Q1070" i="2" a="1"/>
  <c r="Q1070" i="2" s="1"/>
  <c r="Q1066" i="2" a="1"/>
  <c r="Q1066" i="2" s="1"/>
  <c r="Q1062" i="2" a="1"/>
  <c r="Q1062" i="2" s="1"/>
  <c r="Q1058" i="2" a="1"/>
  <c r="Q1058" i="2"/>
  <c r="Q1054" i="2" a="1"/>
  <c r="Q1054" i="2" s="1"/>
  <c r="Q1050" i="2" a="1"/>
  <c r="Q1050" i="2" s="1"/>
  <c r="Q1042" i="2" a="1"/>
  <c r="Q1042" i="2" s="1"/>
  <c r="Q1038" i="2" a="1"/>
  <c r="Q1038" i="2" s="1"/>
  <c r="Q1034" i="2" a="1"/>
  <c r="Q1034" i="2" s="1"/>
  <c r="Q1030" i="2" a="1"/>
  <c r="Q1030" i="2" s="1"/>
  <c r="Q1026" i="2" a="1"/>
  <c r="Q1026" i="2" s="1"/>
  <c r="Q1022" i="2" a="1"/>
  <c r="Q1022" i="2"/>
  <c r="Q1018" i="2" a="1"/>
  <c r="Q1018" i="2" s="1"/>
  <c r="Q1014" i="2" a="1"/>
  <c r="Q1014" i="2" s="1"/>
  <c r="Q1010" i="2" a="1"/>
  <c r="Q1010" i="2" s="1"/>
  <c r="Q1006" i="2" a="1"/>
  <c r="Q1006" i="2" s="1"/>
  <c r="Q998" i="2" a="1"/>
  <c r="Q998" i="2" s="1"/>
  <c r="Q994" i="2" a="1"/>
  <c r="Q994" i="2" s="1"/>
  <c r="Q1459" i="2" a="1"/>
  <c r="Q1459" i="2" s="1"/>
  <c r="Q1415" i="2" a="1"/>
  <c r="Q1415" i="2"/>
  <c r="Q1371" i="2" a="1"/>
  <c r="Q1371" i="2" s="1"/>
  <c r="Q1359" i="2" a="1"/>
  <c r="Q1359" i="2" s="1"/>
  <c r="Q1355" i="2" a="1"/>
  <c r="Q1355" i="2" s="1"/>
  <c r="Q1351" i="2" a="1"/>
  <c r="Q1351" i="2" s="1"/>
  <c r="Q1347" i="2" a="1"/>
  <c r="Q1347" i="2" s="1"/>
  <c r="Q1343" i="2" a="1"/>
  <c r="Q1343" i="2" s="1"/>
  <c r="Q1339" i="2" a="1"/>
  <c r="Q1339" i="2" s="1"/>
  <c r="Q1455" i="2" a="1"/>
  <c r="Q1455" i="2"/>
  <c r="Q1451" i="2" a="1"/>
  <c r="Q1451" i="2" s="1"/>
  <c r="Q1447" i="2" a="1"/>
  <c r="Q1447" i="2" s="1"/>
  <c r="Q1443" i="2" a="1"/>
  <c r="Q1443" i="2" s="1"/>
  <c r="Q1439" i="2" a="1"/>
  <c r="Q1439" i="2" s="1"/>
  <c r="Q1435" i="2" a="1"/>
  <c r="Q1435" i="2" s="1"/>
  <c r="Q1431" i="2" a="1"/>
  <c r="Q1431" i="2" s="1"/>
  <c r="Q1427" i="2" a="1"/>
  <c r="Q1427" i="2" s="1"/>
  <c r="Q1423" i="2" a="1"/>
  <c r="Q1423" i="2"/>
  <c r="Q1419" i="2" a="1"/>
  <c r="Q1419" i="2" s="1"/>
  <c r="Q1411" i="2" a="1"/>
  <c r="Q1411" i="2" s="1"/>
  <c r="Q1407" i="2" a="1"/>
  <c r="Q1407" i="2" s="1"/>
  <c r="Q1403" i="2" a="1"/>
  <c r="Q1403" i="2" s="1"/>
  <c r="Q1399" i="2" a="1"/>
  <c r="Q1399" i="2" s="1"/>
  <c r="Q1395" i="2" a="1"/>
  <c r="Q1395" i="2" s="1"/>
  <c r="Q1391" i="2" a="1"/>
  <c r="Q1391" i="2" s="1"/>
  <c r="Q1387" i="2" a="1"/>
  <c r="Q1387" i="2"/>
  <c r="Q1383" i="2" a="1"/>
  <c r="Q1383" i="2" s="1"/>
  <c r="Q1379" i="2" a="1"/>
  <c r="Q1379" i="2" s="1"/>
  <c r="Q1375" i="2" a="1"/>
  <c r="Q1375" i="2" s="1"/>
  <c r="Q1367" i="2" a="1"/>
  <c r="Q1367" i="2" s="1"/>
  <c r="Q1363" i="2" a="1"/>
  <c r="Q1363" i="2" s="1"/>
  <c r="Q967" i="2" a="1"/>
  <c r="Q967" i="2" s="1"/>
  <c r="Q923" i="2" a="1"/>
  <c r="Q923" i="2" s="1"/>
  <c r="Q883" i="2" a="1"/>
  <c r="Q883" i="2"/>
  <c r="Q879" i="2" a="1"/>
  <c r="Q879" i="2" s="1"/>
  <c r="Q875" i="2" a="1"/>
  <c r="Q875" i="2" s="1"/>
  <c r="Q871" i="2" a="1"/>
  <c r="Q871" i="2" s="1"/>
  <c r="Q867" i="2" a="1"/>
  <c r="Q867" i="2" s="1"/>
  <c r="Q863" i="2" a="1"/>
  <c r="Q863" i="2" s="1"/>
  <c r="Q859" i="2" a="1"/>
  <c r="Q859" i="2" s="1"/>
  <c r="Q963" i="2" a="1"/>
  <c r="Q963" i="2" s="1"/>
  <c r="Q959" i="2" a="1"/>
  <c r="Q959" i="2"/>
  <c r="Q955" i="2" a="1"/>
  <c r="Q955" i="2" s="1"/>
  <c r="Q951" i="2" a="1"/>
  <c r="Q951" i="2" s="1"/>
  <c r="Q947" i="2" a="1"/>
  <c r="Q947" i="2" s="1"/>
  <c r="Q943" i="2" a="1"/>
  <c r="Q943" i="2" s="1"/>
  <c r="Q939" i="2" a="1"/>
  <c r="Q939" i="2" s="1"/>
  <c r="Q935" i="2" a="1"/>
  <c r="Q935" i="2" s="1"/>
  <c r="Q931" i="2" a="1"/>
  <c r="Q931" i="2" s="1"/>
  <c r="Q927" i="2" a="1"/>
  <c r="Q927" i="2"/>
  <c r="Q919" i="2" a="1"/>
  <c r="Q919" i="2" s="1"/>
  <c r="Q915" i="2" a="1"/>
  <c r="Q915" i="2" s="1"/>
  <c r="Q911" i="2" a="1"/>
  <c r="Q911" i="2" s="1"/>
  <c r="Q907" i="2" a="1"/>
  <c r="Q907" i="2" s="1"/>
  <c r="Q903" i="2" a="1"/>
  <c r="Q903" i="2" s="1"/>
  <c r="Q899" i="2" a="1"/>
  <c r="Q899" i="2" s="1"/>
  <c r="Q895" i="2" a="1"/>
  <c r="Q895" i="2" s="1"/>
  <c r="Q891" i="2" a="1"/>
  <c r="Q891" i="2"/>
  <c r="Q887" i="2" a="1"/>
  <c r="Q887" i="2" s="1"/>
  <c r="Q855" i="2" a="1"/>
  <c r="Q855" i="2" s="1"/>
  <c r="Q811" i="2" a="1"/>
  <c r="Q811" i="2" s="1"/>
  <c r="Q767" i="2" a="1"/>
  <c r="Q767" i="2" s="1"/>
  <c r="Q755" i="2" a="1"/>
  <c r="Q755" i="2" s="1"/>
  <c r="Q751" i="2" a="1"/>
  <c r="Q751" i="2" s="1"/>
  <c r="Q747" i="2" a="1"/>
  <c r="Q747" i="2" s="1"/>
  <c r="Q743" i="2" a="1"/>
  <c r="Q743" i="2"/>
  <c r="Q739" i="2" a="1"/>
  <c r="Q739" i="2" s="1"/>
  <c r="Q735" i="2" a="1"/>
  <c r="Q735" i="2" s="1"/>
  <c r="Q851" i="2" a="1"/>
  <c r="Q851" i="2" s="1"/>
  <c r="Q847" i="2" a="1"/>
  <c r="Q847" i="2" s="1"/>
  <c r="Q843" i="2" a="1"/>
  <c r="Q843" i="2" s="1"/>
  <c r="Q839" i="2" a="1"/>
  <c r="Q839" i="2" s="1"/>
  <c r="Q835" i="2" a="1"/>
  <c r="Q835" i="2" s="1"/>
  <c r="Q831" i="2" a="1"/>
  <c r="Q831" i="2"/>
  <c r="Q827" i="2" a="1"/>
  <c r="Q827" i="2" s="1"/>
  <c r="Q823" i="2" a="1"/>
  <c r="Q823" i="2" s="1"/>
  <c r="Q819" i="2" a="1"/>
  <c r="Q819" i="2" s="1"/>
  <c r="Q815" i="2" a="1"/>
  <c r="Q815" i="2" s="1"/>
  <c r="Q807" i="2" a="1"/>
  <c r="Q807" i="2" s="1"/>
  <c r="Q803" i="2" a="1"/>
  <c r="Q803" i="2" s="1"/>
  <c r="Q799" i="2" a="1"/>
  <c r="Q799" i="2" s="1"/>
  <c r="Q795" i="2" a="1"/>
  <c r="Q795" i="2"/>
  <c r="Q791" i="2" a="1"/>
  <c r="Q791" i="2" s="1"/>
  <c r="Q787" i="2" a="1"/>
  <c r="Q787" i="2" s="1"/>
  <c r="Q783" i="2" a="1"/>
  <c r="Q783" i="2" s="1"/>
  <c r="Q779" i="2" a="1"/>
  <c r="Q779" i="2" s="1"/>
  <c r="Q775" i="2" a="1"/>
  <c r="Q775" i="2" s="1"/>
  <c r="Q771" i="2" a="1"/>
  <c r="Q771" i="2" s="1"/>
  <c r="Q763" i="2" a="1"/>
  <c r="Q763" i="2" s="1"/>
  <c r="Q759" i="2" a="1"/>
  <c r="Q759" i="2"/>
  <c r="Q731" i="2" a="1"/>
  <c r="Q731" i="2" s="1"/>
  <c r="Q687" i="2" a="1"/>
  <c r="Q687" i="2" s="1"/>
  <c r="Q643" i="2" a="1"/>
  <c r="Q643" i="2" s="1"/>
  <c r="Q635" i="2" a="1"/>
  <c r="Q635" i="2" s="1"/>
  <c r="Q631" i="2" a="1"/>
  <c r="Q631" i="2" s="1"/>
  <c r="Q627" i="2" a="1"/>
  <c r="Q627" i="2" s="1"/>
  <c r="Q623" i="2" a="1"/>
  <c r="Q623" i="2" s="1"/>
  <c r="Q619" i="2" a="1"/>
  <c r="Q619" i="2"/>
  <c r="Q615" i="2" a="1"/>
  <c r="Q615" i="2" s="1"/>
  <c r="Q727" i="2" a="1"/>
  <c r="Q727" i="2" s="1"/>
  <c r="Q723" i="2" a="1"/>
  <c r="Q723" i="2" s="1"/>
  <c r="Q719" i="2" a="1"/>
  <c r="Q719" i="2" s="1"/>
  <c r="Q715" i="2" a="1"/>
  <c r="Q715" i="2" s="1"/>
  <c r="Q711" i="2" a="1"/>
  <c r="Q711" i="2" s="1"/>
  <c r="Q707" i="2" a="1"/>
  <c r="Q707" i="2" s="1"/>
  <c r="Q703" i="2" a="1"/>
  <c r="Q703" i="2"/>
  <c r="Q699" i="2" a="1"/>
  <c r="Q699" i="2" s="1"/>
  <c r="Q695" i="2" a="1"/>
  <c r="Q695" i="2" s="1"/>
  <c r="Q691" i="2" a="1"/>
  <c r="Q691" i="2" s="1"/>
  <c r="Q683" i="2" a="1"/>
  <c r="Q683" i="2" s="1"/>
  <c r="Q679" i="2" a="1"/>
  <c r="Q679" i="2" s="1"/>
  <c r="Q675" i="2" a="1"/>
  <c r="Q675" i="2" s="1"/>
  <c r="Q671" i="2" a="1"/>
  <c r="Q671" i="2" s="1"/>
  <c r="Q667" i="2" a="1"/>
  <c r="Q667" i="2"/>
  <c r="Q663" i="2" a="1"/>
  <c r="Q663" i="2" s="1"/>
  <c r="Q659" i="2" a="1"/>
  <c r="Q659" i="2" s="1"/>
  <c r="Q655" i="2" a="1"/>
  <c r="Q655" i="2" s="1"/>
  <c r="Q651" i="2" a="1"/>
  <c r="Q651" i="2" s="1"/>
  <c r="Q647" i="2" a="1"/>
  <c r="Q647" i="2" s="1"/>
  <c r="Q639" i="2" a="1"/>
  <c r="Q639" i="2" s="1"/>
  <c r="Q611" i="2" a="1"/>
  <c r="Q611" i="2" s="1"/>
  <c r="Q567" i="2" a="1"/>
  <c r="Q567" i="2"/>
  <c r="Q523" i="2" a="1"/>
  <c r="Q523" i="2" s="1"/>
  <c r="Q511" i="2" a="1"/>
  <c r="Q511" i="2" s="1"/>
  <c r="Q507" i="2" a="1"/>
  <c r="Q507" i="2" s="1"/>
  <c r="Q503" i="2" a="1"/>
  <c r="Q503" i="2" s="1"/>
  <c r="Q499" i="2" a="1"/>
  <c r="Q499" i="2" s="1"/>
  <c r="Q495" i="2" a="1"/>
  <c r="Q495" i="2" s="1"/>
  <c r="Q491" i="2" a="1"/>
  <c r="Q491" i="2" s="1"/>
  <c r="Q607" i="2" a="1"/>
  <c r="Q607" i="2"/>
  <c r="Q603" i="2" a="1"/>
  <c r="Q603" i="2" s="1"/>
  <c r="Q599" i="2" a="1"/>
  <c r="Q599" i="2" s="1"/>
  <c r="Q595" i="2" a="1"/>
  <c r="Q595" i="2" s="1"/>
  <c r="Q591" i="2" a="1"/>
  <c r="Q591" i="2" s="1"/>
  <c r="Q587" i="2" a="1"/>
  <c r="Q587" i="2" s="1"/>
  <c r="Q583" i="2" a="1"/>
  <c r="Q583" i="2" s="1"/>
  <c r="Q579" i="2" a="1"/>
  <c r="Q579" i="2" s="1"/>
  <c r="Q575" i="2" a="1"/>
  <c r="Q575" i="2"/>
  <c r="Q571" i="2" a="1"/>
  <c r="Q571" i="2" s="1"/>
  <c r="Q563" i="2" a="1"/>
  <c r="Q563" i="2" s="1"/>
  <c r="Q559" i="2" a="1"/>
  <c r="Q559" i="2" s="1"/>
  <c r="Q555" i="2" a="1"/>
  <c r="Q555" i="2" s="1"/>
  <c r="Q551" i="2" a="1"/>
  <c r="Q551" i="2" s="1"/>
  <c r="Q547" i="2" a="1"/>
  <c r="Q547" i="2" s="1"/>
  <c r="Q543" i="2" a="1"/>
  <c r="Q543" i="2" s="1"/>
  <c r="Q539" i="2" a="1"/>
  <c r="Q539" i="2"/>
  <c r="Q535" i="2" a="1"/>
  <c r="Q535" i="2" s="1"/>
  <c r="Q531" i="2" a="1"/>
  <c r="Q531" i="2" s="1"/>
  <c r="Q527" i="2" a="1"/>
  <c r="Q527" i="2" s="1"/>
  <c r="Q519" i="2" a="1"/>
  <c r="Q519" i="2" s="1"/>
  <c r="Q515" i="2" a="1"/>
  <c r="Q515" i="2" s="1"/>
  <c r="Q487" i="2" a="1"/>
  <c r="Q487" i="2" s="1"/>
  <c r="Q443" i="2" a="1"/>
  <c r="Q443" i="2" s="1"/>
  <c r="Q399" i="2" a="1"/>
  <c r="Q399" i="2"/>
  <c r="Q391" i="2" a="1"/>
  <c r="Q391" i="2" s="1"/>
  <c r="Q387" i="2" a="1"/>
  <c r="Q387" i="2" s="1"/>
  <c r="Q383" i="2" a="1"/>
  <c r="Q383" i="2" s="1"/>
  <c r="Q379" i="2" a="1"/>
  <c r="Q379" i="2" s="1"/>
  <c r="Q375" i="2" a="1"/>
  <c r="Q375" i="2" s="1"/>
  <c r="Q371" i="2" a="1"/>
  <c r="Q371" i="2" s="1"/>
  <c r="Q483" i="2" a="1"/>
  <c r="Q483" i="2" s="1"/>
  <c r="Q479" i="2" a="1"/>
  <c r="Q479" i="2"/>
  <c r="Q475" i="2" a="1"/>
  <c r="Q475" i="2" s="1"/>
  <c r="Q471" i="2" a="1"/>
  <c r="Q471" i="2" s="1"/>
  <c r="Q467" i="2" a="1"/>
  <c r="Q467" i="2" s="1"/>
  <c r="Q463" i="2" a="1"/>
  <c r="Q463" i="2" s="1"/>
  <c r="Q459" i="2" a="1"/>
  <c r="Q459" i="2" s="1"/>
  <c r="Q455" i="2" a="1"/>
  <c r="Q455" i="2" s="1"/>
  <c r="Q451" i="2" a="1"/>
  <c r="Q451" i="2" s="1"/>
  <c r="Q447" i="2" a="1"/>
  <c r="Q447" i="2"/>
  <c r="Q439" i="2" a="1"/>
  <c r="Q439" i="2" s="1"/>
  <c r="Q435" i="2" a="1"/>
  <c r="Q435" i="2" s="1"/>
  <c r="Q431" i="2" a="1"/>
  <c r="Q431" i="2" s="1"/>
  <c r="Q427" i="2" a="1"/>
  <c r="Q427" i="2" s="1"/>
  <c r="Q423" i="2" a="1"/>
  <c r="Q423" i="2" s="1"/>
  <c r="Q419" i="2" a="1"/>
  <c r="Q419" i="2" s="1"/>
  <c r="Q415" i="2" a="1"/>
  <c r="Q415" i="2" s="1"/>
  <c r="Q411" i="2" a="1"/>
  <c r="Q411" i="2"/>
  <c r="Q407" i="2" a="1"/>
  <c r="Q407" i="2" s="1"/>
  <c r="Q403" i="2" a="1"/>
  <c r="Q403" i="2" s="1"/>
  <c r="Q395" i="2" a="1"/>
  <c r="Q395" i="2" s="1"/>
  <c r="Q367" i="2" a="1"/>
  <c r="Q367" i="2" s="1"/>
  <c r="Q323" i="2" a="1"/>
  <c r="Q323" i="2" s="1"/>
  <c r="Q279" i="2" a="1"/>
  <c r="Q279" i="2" s="1"/>
  <c r="Q267" i="2" a="1"/>
  <c r="Q267" i="2" s="1"/>
  <c r="Q263" i="2" a="1"/>
  <c r="Q263" i="2"/>
  <c r="Q259" i="2" a="1"/>
  <c r="Q259" i="2" s="1"/>
  <c r="Q255" i="2" a="1"/>
  <c r="Q255" i="2" s="1"/>
  <c r="Q251" i="2" a="1"/>
  <c r="Q251" i="2" s="1"/>
  <c r="Q247" i="2" a="1"/>
  <c r="Q247" i="2" s="1"/>
  <c r="Q363" i="2" a="1"/>
  <c r="Q363" i="2" s="1"/>
  <c r="Q359" i="2" a="1"/>
  <c r="Q359" i="2" s="1"/>
  <c r="Q355" i="2" a="1"/>
  <c r="Q355" i="2" s="1"/>
  <c r="Q351" i="2" a="1"/>
  <c r="Q351" i="2"/>
  <c r="Q347" i="2" a="1"/>
  <c r="Q347" i="2" s="1"/>
  <c r="Q343" i="2" a="1"/>
  <c r="Q343" i="2" s="1"/>
  <c r="Q339" i="2" a="1"/>
  <c r="Q339" i="2" s="1"/>
  <c r="Q335" i="2" a="1"/>
  <c r="Q335" i="2" s="1"/>
  <c r="Q331" i="2" a="1"/>
  <c r="Q331" i="2" s="1"/>
  <c r="Q327" i="2" a="1"/>
  <c r="Q327" i="2" s="1"/>
  <c r="Q319" i="2" a="1"/>
  <c r="Q319" i="2" s="1"/>
  <c r="Q315" i="2" a="1"/>
  <c r="Q315" i="2"/>
  <c r="Q311" i="2" a="1"/>
  <c r="Q311" i="2" s="1"/>
  <c r="Q307" i="2" a="1"/>
  <c r="Q307" i="2" s="1"/>
  <c r="Q303" i="2" a="1"/>
  <c r="Q303" i="2" s="1"/>
  <c r="Q299" i="2" a="1"/>
  <c r="Q299" i="2" s="1"/>
  <c r="Q295" i="2" a="1"/>
  <c r="Q295" i="2" s="1"/>
  <c r="Q291" i="2" a="1"/>
  <c r="Q291" i="2" s="1"/>
  <c r="Q287" i="2" a="1"/>
  <c r="Q287" i="2" s="1"/>
  <c r="Q283" i="2" a="1"/>
  <c r="Q283" i="2"/>
  <c r="Q275" i="2" a="1"/>
  <c r="Q275" i="2" s="1"/>
  <c r="Q271" i="2" a="1"/>
  <c r="Q271" i="2" s="1"/>
  <c r="Q243" i="2" a="1"/>
  <c r="Q243" i="2" s="1"/>
  <c r="Q199" i="2" a="1"/>
  <c r="Q199" i="2" s="1"/>
  <c r="Q155" i="2" a="1"/>
  <c r="Q155" i="2" s="1"/>
  <c r="Q143" i="2" a="1"/>
  <c r="Q143" i="2" s="1"/>
  <c r="Q139" i="2" a="1"/>
  <c r="Q139" i="2" s="1"/>
  <c r="Q135" i="2" a="1"/>
  <c r="Q135" i="2"/>
  <c r="Q131" i="2" a="1"/>
  <c r="Q131" i="2" s="1"/>
  <c r="Q127" i="2" a="1"/>
  <c r="Q127" i="2" s="1"/>
  <c r="Q123" i="2" a="1"/>
  <c r="Q123" i="2" s="1"/>
  <c r="Q239" i="2" a="1"/>
  <c r="Q239" i="2" s="1"/>
  <c r="Q235" i="2" a="1"/>
  <c r="Q235" i="2" s="1"/>
  <c r="Q231" i="2" a="1"/>
  <c r="Q231" i="2" s="1"/>
  <c r="Q227" i="2" a="1"/>
  <c r="Q227" i="2" s="1"/>
  <c r="Q223" i="2" a="1"/>
  <c r="Q223" i="2"/>
  <c r="Q219" i="2" a="1"/>
  <c r="Q219" i="2" s="1"/>
  <c r="Q215" i="2" a="1"/>
  <c r="Q215" i="2" s="1"/>
  <c r="Q211" i="2" a="1"/>
  <c r="Q211" i="2" s="1"/>
  <c r="Q207" i="2" a="1"/>
  <c r="Q207" i="2" s="1"/>
  <c r="Q203" i="2" a="1"/>
  <c r="Q203" i="2" s="1"/>
  <c r="Q195" i="2" a="1"/>
  <c r="Q195" i="2" s="1"/>
  <c r="Q191" i="2" a="1"/>
  <c r="Q191" i="2" s="1"/>
  <c r="Q187" i="2" a="1"/>
  <c r="Q187" i="2"/>
  <c r="Q183" i="2" a="1"/>
  <c r="Q183" i="2" s="1"/>
  <c r="Q179" i="2" a="1"/>
  <c r="Q179" i="2" s="1"/>
  <c r="Q175" i="2" a="1"/>
  <c r="Q175" i="2" s="1"/>
  <c r="Q171" i="2" a="1"/>
  <c r="Q171" i="2" s="1"/>
  <c r="Q167" i="2" a="1"/>
  <c r="Q167" i="2" s="1"/>
  <c r="Q163" i="2" a="1"/>
  <c r="Q163" i="2" s="1"/>
  <c r="Q159" i="2" a="1"/>
  <c r="Q159" i="2" s="1"/>
  <c r="Q151" i="2" a="1"/>
  <c r="Q151" i="2"/>
  <c r="Q147" i="2" a="1"/>
  <c r="Q147" i="2" s="1"/>
  <c r="Q119" i="2" a="1"/>
  <c r="Q119" i="2" s="1"/>
  <c r="Q75" i="2" a="1"/>
  <c r="Q75" i="2" s="1"/>
  <c r="Q31" i="2" a="1"/>
  <c r="Q31" i="2" s="1"/>
  <c r="Q23" i="2" a="1"/>
  <c r="Q23" i="2" s="1"/>
  <c r="Q19" i="2" a="1"/>
  <c r="Q19" i="2" s="1"/>
  <c r="Q15" i="2" a="1"/>
  <c r="Q15" i="2" s="1"/>
  <c r="Q11" i="2" a="1"/>
  <c r="Q11" i="2"/>
  <c r="Q7" i="2" a="1"/>
  <c r="Q7" i="2" s="1"/>
  <c r="Q3" i="2" a="1"/>
  <c r="Q3" i="2" s="1"/>
  <c r="Q115" i="2" a="1"/>
  <c r="Q115" i="2" s="1"/>
  <c r="Q111" i="2" a="1"/>
  <c r="Q111" i="2" s="1"/>
  <c r="Q107" i="2" a="1"/>
  <c r="Q107" i="2" s="1"/>
  <c r="Q103" i="2" a="1"/>
  <c r="Q103" i="2" s="1"/>
  <c r="Q99" i="2" a="1"/>
  <c r="Q99" i="2" s="1"/>
  <c r="Q95" i="2" a="1"/>
  <c r="Q95" i="2"/>
  <c r="Q91" i="2" a="1"/>
  <c r="Q91" i="2" s="1"/>
  <c r="Q87" i="2" a="1"/>
  <c r="Q87" i="2" s="1"/>
  <c r="Q83" i="2" a="1"/>
  <c r="Q83" i="2" s="1"/>
  <c r="Q79" i="2" a="1"/>
  <c r="Q79" i="2" s="1"/>
  <c r="Q71" i="2" a="1"/>
  <c r="Q71" i="2" s="1"/>
  <c r="Q67" i="2" a="1"/>
  <c r="Q67" i="2" s="1"/>
  <c r="Q63" i="2" a="1"/>
  <c r="Q63" i="2" s="1"/>
  <c r="Q59" i="2" a="1"/>
  <c r="Q59" i="2"/>
  <c r="Q55" i="2" a="1"/>
  <c r="Q55" i="2" s="1"/>
  <c r="Q51" i="2" a="1"/>
  <c r="Q51" i="2" s="1"/>
  <c r="Q47" i="2" a="1"/>
  <c r="Q47" i="2" s="1"/>
  <c r="Q43" i="2" a="1"/>
  <c r="Q43" i="2" s="1"/>
  <c r="Q39" i="2" a="1"/>
  <c r="Q39" i="2" s="1"/>
  <c r="Q35" i="2" a="1"/>
  <c r="Q35" i="2" s="1"/>
  <c r="Q27" i="2" a="1"/>
  <c r="Q27" i="2" s="1"/>
  <c r="Q1335" i="2" a="1"/>
  <c r="Q1335" i="2"/>
  <c r="Q1291" i="2" a="1"/>
  <c r="Q1291" i="2" s="1"/>
  <c r="Q1247" i="2" a="1"/>
  <c r="Q1247" i="2" s="1"/>
  <c r="Q1235" i="2" a="1"/>
  <c r="Q1235" i="2" s="1"/>
  <c r="Q1231" i="2" a="1"/>
  <c r="Q1231" i="2" s="1"/>
  <c r="Q1227" i="2" a="1"/>
  <c r="Q1227" i="2" s="1"/>
  <c r="Q1223" i="2" a="1"/>
  <c r="Q1223" i="2" s="1"/>
  <c r="Q1219" i="2" a="1"/>
  <c r="Q1219" i="2" s="1"/>
  <c r="Q1215" i="2" a="1"/>
  <c r="Q1215" i="2"/>
  <c r="Q1331" i="2" a="1"/>
  <c r="Q1331" i="2" s="1"/>
  <c r="Q1327" i="2" a="1"/>
  <c r="Q1327" i="2" s="1"/>
  <c r="Q1323" i="2" a="1"/>
  <c r="Q1323" i="2" s="1"/>
  <c r="Q1319" i="2" a="1"/>
  <c r="Q1319" i="2" s="1"/>
  <c r="Q1315" i="2" a="1"/>
  <c r="Q1315" i="2" s="1"/>
  <c r="Q1311" i="2" a="1"/>
  <c r="Q1311" i="2" s="1"/>
  <c r="Q1307" i="2" a="1"/>
  <c r="Q1307" i="2" s="1"/>
  <c r="Q1303" i="2" a="1"/>
  <c r="Q1303" i="2"/>
  <c r="Q1299" i="2" a="1"/>
  <c r="Q1299" i="2" s="1"/>
  <c r="Q1295" i="2" a="1"/>
  <c r="Q1295" i="2" s="1"/>
  <c r="Q1287" i="2" a="1"/>
  <c r="Q1287" i="2" s="1"/>
  <c r="Q1283" i="2" a="1"/>
  <c r="Q1283" i="2" s="1"/>
  <c r="Q1279" i="2" a="1"/>
  <c r="Q1279" i="2" s="1"/>
  <c r="Q1275" i="2" a="1"/>
  <c r="Q1275" i="2" s="1"/>
  <c r="Q1271" i="2" a="1"/>
  <c r="Q1271" i="2" s="1"/>
  <c r="Q1267" i="2" a="1"/>
  <c r="Q1267" i="2"/>
  <c r="Q1263" i="2" a="1"/>
  <c r="Q1263" i="2" s="1"/>
  <c r="Q1259" i="2" a="1"/>
  <c r="Q1259" i="2" s="1"/>
  <c r="Q1255" i="2" a="1"/>
  <c r="Q1255" i="2" s="1"/>
  <c r="Q1251" i="2" a="1"/>
  <c r="Q1251" i="2" s="1"/>
  <c r="Q1243" i="2" a="1"/>
  <c r="Q1243" i="2" s="1"/>
  <c r="Q1239" i="2" a="1"/>
  <c r="Q1239" i="2" s="1"/>
  <c r="Q1211" i="2" a="1"/>
  <c r="Q1211" i="2" s="1"/>
  <c r="Q1167" i="2" a="1"/>
  <c r="Q1167" i="2"/>
  <c r="Q1123" i="2" a="1"/>
  <c r="Q1123" i="2" s="1"/>
  <c r="Q1115" i="2" a="1"/>
  <c r="Q1115" i="2" s="1"/>
  <c r="Q1111" i="2" a="1"/>
  <c r="Q1111" i="2" s="1"/>
  <c r="Q1107" i="2" a="1"/>
  <c r="Q1107" i="2" s="1"/>
  <c r="Q1103" i="2" a="1"/>
  <c r="Q1103" i="2" s="1"/>
  <c r="Q1099" i="2" a="1"/>
  <c r="Q1099" i="2" s="1"/>
  <c r="Q1095" i="2" a="1"/>
  <c r="Q1095" i="2" s="1"/>
  <c r="Q1207" i="2" a="1"/>
  <c r="Q1207" i="2"/>
  <c r="Q1203" i="2" a="1"/>
  <c r="Q1203" i="2" s="1"/>
  <c r="Q1199" i="2" a="1"/>
  <c r="Q1199" i="2" s="1"/>
  <c r="Q1195" i="2" a="1"/>
  <c r="Q1195" i="2" s="1"/>
  <c r="Q1191" i="2" a="1"/>
  <c r="Q1191" i="2" s="1"/>
  <c r="Q1187" i="2" a="1"/>
  <c r="Q1187" i="2" s="1"/>
  <c r="Q1183" i="2" a="1"/>
  <c r="Q1183" i="2" s="1"/>
  <c r="Q1179" i="2" a="1"/>
  <c r="Q1179" i="2" s="1"/>
  <c r="Q1175" i="2" a="1"/>
  <c r="Q1175" i="2"/>
  <c r="Q1171" i="2" a="1"/>
  <c r="Q1171" i="2" s="1"/>
  <c r="Q1163" i="2" a="1"/>
  <c r="Q1163" i="2" s="1"/>
  <c r="Q1159" i="2" a="1"/>
  <c r="Q1159" i="2" s="1"/>
  <c r="Q1155" i="2" a="1"/>
  <c r="Q1155" i="2" s="1"/>
  <c r="Q1151" i="2" a="1"/>
  <c r="Q1151" i="2" s="1"/>
  <c r="Q1147" i="2" a="1"/>
  <c r="Q1147" i="2" s="1"/>
  <c r="Q1143" i="2" a="1"/>
  <c r="Q1143" i="2" s="1"/>
  <c r="Q1139" i="2" a="1"/>
  <c r="Q1139" i="2"/>
  <c r="Q1135" i="2" a="1"/>
  <c r="Q1135" i="2" s="1"/>
  <c r="Q1131" i="2" a="1"/>
  <c r="Q1131" i="2" s="1"/>
  <c r="Q1127" i="2" a="1"/>
  <c r="Q1127" i="2" s="1"/>
  <c r="Q1119" i="2" a="1"/>
  <c r="Q1119" i="2" s="1"/>
  <c r="Q1091" i="2" a="1"/>
  <c r="Q1091" i="2" s="1"/>
  <c r="Q1047" i="2" a="1"/>
  <c r="Q1047" i="2" s="1"/>
  <c r="Q1003" i="2" a="1"/>
  <c r="Q1003" i="2" s="1"/>
  <c r="Q991" i="2" a="1"/>
  <c r="Q991" i="2"/>
  <c r="Q987" i="2" a="1"/>
  <c r="Q987" i="2" s="1"/>
  <c r="Q983" i="2" a="1"/>
  <c r="Q983" i="2" s="1"/>
  <c r="Q979" i="2" a="1"/>
  <c r="Q979" i="2" s="1"/>
  <c r="Q975" i="2" a="1"/>
  <c r="Q975" i="2" s="1"/>
  <c r="Q971" i="2" a="1"/>
  <c r="Q971" i="2" s="1"/>
  <c r="Q1087" i="2" a="1"/>
  <c r="Q1087" i="2" s="1"/>
  <c r="Q1083" i="2" a="1"/>
  <c r="Q1083" i="2" s="1"/>
  <c r="Q1079" i="2" a="1"/>
  <c r="Q1079" i="2"/>
  <c r="Q1075" i="2" a="1"/>
  <c r="Q1075" i="2" s="1"/>
  <c r="Q1071" i="2" a="1"/>
  <c r="Q1071" i="2" s="1"/>
  <c r="Q1067" i="2" a="1"/>
  <c r="Q1067" i="2" s="1"/>
  <c r="Q1063" i="2" a="1"/>
  <c r="Q1063" i="2" s="1"/>
  <c r="Q1059" i="2" a="1"/>
  <c r="Q1059" i="2" s="1"/>
  <c r="Q1055" i="2" a="1"/>
  <c r="Q1055" i="2" s="1"/>
  <c r="Q1051" i="2" a="1"/>
  <c r="Q1051" i="2" s="1"/>
  <c r="Q1043" i="2" a="1"/>
  <c r="Q1043" i="2"/>
  <c r="Q1039" i="2" a="1"/>
  <c r="Q1039" i="2" s="1"/>
  <c r="Q1035" i="2" a="1"/>
  <c r="Q1035" i="2" s="1"/>
  <c r="Q1031" i="2" a="1"/>
  <c r="Q1031" i="2" s="1"/>
  <c r="Q1027" i="2" a="1"/>
  <c r="Q1027" i="2" s="1"/>
  <c r="Q1023" i="2" a="1"/>
  <c r="Q1023" i="2" s="1"/>
  <c r="Q1019" i="2" a="1"/>
  <c r="Q1019" i="2" s="1"/>
  <c r="Q1015" i="2" a="1"/>
  <c r="Q1015" i="2" s="1"/>
  <c r="Q1011" i="2" a="1"/>
  <c r="Q1011" i="2"/>
  <c r="Q1007" i="2" a="1"/>
  <c r="Q1007" i="2" s="1"/>
  <c r="Q999" i="2" a="1"/>
  <c r="Q999" i="2" s="1"/>
  <c r="Q995" i="2" a="1"/>
  <c r="Q995" i="2" s="1"/>
  <c r="Q1460" i="2" a="1"/>
  <c r="Q1460" i="2" s="1"/>
  <c r="Q1416" i="2" a="1"/>
  <c r="Q1416" i="2" s="1"/>
  <c r="Q1372" i="2" a="1"/>
  <c r="Q1372" i="2" s="1"/>
  <c r="Q1360" i="2" a="1"/>
  <c r="Q1360" i="2" s="1"/>
  <c r="Q1356" i="2" a="1"/>
  <c r="Q1356" i="2"/>
  <c r="Q1352" i="2" a="1"/>
  <c r="Q1352" i="2" s="1"/>
  <c r="Q1348" i="2" a="1"/>
  <c r="Q1348" i="2" s="1"/>
  <c r="Q1344" i="2" a="1"/>
  <c r="Q1344" i="2" s="1"/>
  <c r="Q1340" i="2" a="1"/>
  <c r="Q1340" i="2" s="1"/>
  <c r="Q1456" i="2" a="1"/>
  <c r="Q1456" i="2" s="1"/>
  <c r="Q1452" i="2" a="1"/>
  <c r="Q1452" i="2" s="1"/>
  <c r="Q1448" i="2" a="1"/>
  <c r="Q1448" i="2" s="1"/>
  <c r="Q1444" i="2" a="1"/>
  <c r="Q1444" i="2"/>
  <c r="Q1440" i="2" a="1"/>
  <c r="Q1440" i="2" s="1"/>
  <c r="Q1436" i="2" a="1"/>
  <c r="Q1436" i="2" s="1"/>
  <c r="Q1432" i="2" a="1"/>
  <c r="Q1432" i="2" s="1"/>
  <c r="Q1428" i="2" a="1"/>
  <c r="Q1428" i="2" s="1"/>
  <c r="Q1424" i="2" a="1"/>
  <c r="Q1424" i="2" s="1"/>
  <c r="Q1420" i="2" a="1"/>
  <c r="Q1420" i="2" s="1"/>
  <c r="Q1412" i="2" a="1"/>
  <c r="Q1412" i="2" s="1"/>
  <c r="Q1408" i="2" a="1"/>
  <c r="Q1408" i="2"/>
  <c r="Q1404" i="2" a="1"/>
  <c r="Q1404" i="2" s="1"/>
  <c r="Q1400" i="2" a="1"/>
  <c r="Q1400" i="2" s="1"/>
  <c r="Q1396" i="2" a="1"/>
  <c r="Q1396" i="2" s="1"/>
  <c r="Q1392" i="2" a="1"/>
  <c r="Q1392" i="2" s="1"/>
  <c r="Q1388" i="2" a="1"/>
  <c r="Q1388" i="2" s="1"/>
  <c r="Q1384" i="2" a="1"/>
  <c r="Q1384" i="2" s="1"/>
  <c r="Q1380" i="2" a="1"/>
  <c r="Q1380" i="2" s="1"/>
  <c r="Q1376" i="2" a="1"/>
  <c r="Q1376" i="2"/>
  <c r="Q1368" i="2" a="1"/>
  <c r="Q1368" i="2" s="1"/>
  <c r="Q1364" i="2" a="1"/>
  <c r="Q1364" i="2" s="1"/>
  <c r="Q968" i="2" a="1"/>
  <c r="Q968" i="2" s="1"/>
  <c r="Q924" i="2" a="1"/>
  <c r="Q924" i="2" s="1"/>
  <c r="Q884" i="2" a="1"/>
  <c r="Q884" i="2" s="1"/>
  <c r="Q880" i="2" a="1"/>
  <c r="Q880" i="2" s="1"/>
  <c r="Q876" i="2" a="1"/>
  <c r="Q876" i="2" s="1"/>
  <c r="Q872" i="2" a="1"/>
  <c r="Q872" i="2"/>
  <c r="Q868" i="2" a="1"/>
  <c r="Q868" i="2" s="1"/>
  <c r="Q864" i="2" a="1"/>
  <c r="Q864" i="2" s="1"/>
  <c r="Q860" i="2" a="1"/>
  <c r="Q860" i="2" s="1"/>
  <c r="Q964" i="2" a="1"/>
  <c r="Q964" i="2" s="1"/>
  <c r="Q960" i="2" a="1"/>
  <c r="Q960" i="2" s="1"/>
  <c r="Q956" i="2" a="1"/>
  <c r="Q956" i="2" s="1"/>
  <c r="Q952" i="2" a="1"/>
  <c r="Q952" i="2" s="1"/>
  <c r="Q948" i="2" a="1"/>
  <c r="Q948" i="2"/>
  <c r="Q944" i="2" a="1"/>
  <c r="Q944" i="2" s="1"/>
  <c r="Q940" i="2" a="1"/>
  <c r="Q940" i="2" s="1"/>
  <c r="Q936" i="2" a="1"/>
  <c r="Q936" i="2" s="1"/>
  <c r="Q932" i="2" a="1"/>
  <c r="Q932" i="2" s="1"/>
  <c r="Q928" i="2" a="1"/>
  <c r="Q928" i="2" s="1"/>
  <c r="Q920" i="2" a="1"/>
  <c r="Q920" i="2" s="1"/>
  <c r="Q916" i="2" a="1"/>
  <c r="Q916" i="2" s="1"/>
  <c r="Q912" i="2" a="1"/>
  <c r="Q912" i="2"/>
  <c r="Q908" i="2" a="1"/>
  <c r="Q908" i="2" s="1"/>
  <c r="Q904" i="2" a="1"/>
  <c r="Q904" i="2" s="1"/>
  <c r="Q900" i="2" a="1"/>
  <c r="Q900" i="2" s="1"/>
  <c r="Q896" i="2" a="1"/>
  <c r="Q896" i="2" s="1"/>
  <c r="Q892" i="2" a="1"/>
  <c r="Q892" i="2" s="1"/>
  <c r="Q888" i="2" a="1"/>
  <c r="Q888" i="2" s="1"/>
  <c r="Q856" i="2" a="1"/>
  <c r="Q856" i="2" s="1"/>
  <c r="Q812" i="2" a="1"/>
  <c r="Q812" i="2"/>
  <c r="Q768" i="2" a="1"/>
  <c r="Q768" i="2" s="1"/>
  <c r="Q756" i="2" a="1"/>
  <c r="Q756" i="2" s="1"/>
  <c r="Q752" i="2" a="1"/>
  <c r="Q752" i="2" s="1"/>
  <c r="Q748" i="2" a="1"/>
  <c r="Q748" i="2" s="1"/>
  <c r="Q744" i="2" a="1"/>
  <c r="Q744" i="2" s="1"/>
  <c r="Q740" i="2" a="1"/>
  <c r="Q740" i="2" s="1"/>
  <c r="Q736" i="2" a="1"/>
  <c r="Q736" i="2" s="1"/>
  <c r="Q852" i="2" a="1"/>
  <c r="Q852" i="2"/>
  <c r="Q848" i="2" a="1"/>
  <c r="Q848" i="2" s="1"/>
  <c r="Q844" i="2" a="1"/>
  <c r="Q844" i="2" s="1"/>
  <c r="Q840" i="2" a="1"/>
  <c r="Q840" i="2" s="1"/>
  <c r="Q836" i="2" a="1"/>
  <c r="Q836" i="2" s="1"/>
  <c r="Q832" i="2" a="1"/>
  <c r="Q832" i="2" s="1"/>
  <c r="Q828" i="2" a="1"/>
  <c r="Q828" i="2" s="1"/>
  <c r="Q824" i="2" a="1"/>
  <c r="Q824" i="2" s="1"/>
  <c r="Q820" i="2" a="1"/>
  <c r="Q820" i="2"/>
  <c r="Q816" i="2" a="1"/>
  <c r="Q816" i="2" s="1"/>
  <c r="Q808" i="2" a="1"/>
  <c r="Q808" i="2" s="1"/>
  <c r="Q804" i="2" a="1"/>
  <c r="Q804" i="2" s="1"/>
  <c r="Q800" i="2" a="1"/>
  <c r="Q800" i="2" s="1"/>
  <c r="Q796" i="2" a="1"/>
  <c r="Q796" i="2" s="1"/>
  <c r="Q792" i="2" a="1"/>
  <c r="Q792" i="2" s="1"/>
  <c r="Q788" i="2" a="1"/>
  <c r="Q788" i="2" s="1"/>
  <c r="Q784" i="2" a="1"/>
  <c r="Q784" i="2"/>
  <c r="Q780" i="2" a="1"/>
  <c r="Q780" i="2" s="1"/>
  <c r="Q776" i="2" a="1"/>
  <c r="Q776" i="2" s="1"/>
  <c r="Q772" i="2" a="1"/>
  <c r="Q772" i="2" s="1"/>
  <c r="Q764" i="2" a="1"/>
  <c r="Q764" i="2" s="1"/>
  <c r="Q760" i="2" a="1"/>
  <c r="Q760" i="2" s="1"/>
  <c r="Q732" i="2" a="1"/>
  <c r="Q732" i="2" s="1"/>
  <c r="Q688" i="2" a="1"/>
  <c r="Q688" i="2" s="1"/>
  <c r="Q644" i="2" a="1"/>
  <c r="Q644" i="2"/>
  <c r="Q636" i="2" a="1"/>
  <c r="Q636" i="2" s="1"/>
  <c r="Q632" i="2" a="1"/>
  <c r="Q632" i="2" s="1"/>
  <c r="Q628" i="2" a="1"/>
  <c r="Q628" i="2" s="1"/>
  <c r="Q624" i="2" a="1"/>
  <c r="Q624" i="2" s="1"/>
  <c r="Q620" i="2" a="1"/>
  <c r="Q620" i="2" s="1"/>
  <c r="Q616" i="2" a="1"/>
  <c r="Q616" i="2" s="1"/>
  <c r="Q728" i="2" a="1"/>
  <c r="Q728" i="2" s="1"/>
  <c r="Q724" i="2" a="1"/>
  <c r="Q724" i="2"/>
  <c r="Q720" i="2" a="1"/>
  <c r="Q720" i="2" s="1"/>
  <c r="Q716" i="2" a="1"/>
  <c r="Q716" i="2" s="1"/>
  <c r="Q712" i="2" a="1"/>
  <c r="Q712" i="2" s="1"/>
  <c r="Q708" i="2" a="1"/>
  <c r="Q708" i="2" s="1"/>
  <c r="Q704" i="2" a="1"/>
  <c r="Q704" i="2" s="1"/>
  <c r="Q700" i="2" a="1"/>
  <c r="Q700" i="2" s="1"/>
  <c r="Q696" i="2" a="1"/>
  <c r="Q696" i="2" s="1"/>
  <c r="Q692" i="2" a="1"/>
  <c r="Q692" i="2"/>
  <c r="Q684" i="2" a="1"/>
  <c r="Q684" i="2" s="1"/>
  <c r="Q680" i="2" a="1"/>
  <c r="Q680" i="2" s="1"/>
  <c r="Q676" i="2" a="1"/>
  <c r="Q676" i="2" s="1"/>
  <c r="Q672" i="2" a="1"/>
  <c r="Q672" i="2" s="1"/>
  <c r="Q668" i="2" a="1"/>
  <c r="Q668" i="2" s="1"/>
  <c r="Q664" i="2" a="1"/>
  <c r="Q664" i="2" s="1"/>
  <c r="Q660" i="2" a="1"/>
  <c r="Q660" i="2" s="1"/>
  <c r="Q656" i="2" a="1"/>
  <c r="Q656" i="2"/>
  <c r="Q652" i="2" a="1"/>
  <c r="Q652" i="2" s="1"/>
  <c r="Q648" i="2" a="1"/>
  <c r="Q648" i="2" s="1"/>
  <c r="Q640" i="2" a="1"/>
  <c r="Q640" i="2" s="1"/>
  <c r="Q612" i="2" a="1"/>
  <c r="Q612" i="2" s="1"/>
  <c r="Q568" i="2" a="1"/>
  <c r="Q568" i="2" s="1"/>
  <c r="Q524" i="2" a="1"/>
  <c r="Q524" i="2" s="1"/>
  <c r="Q512" i="2" a="1"/>
  <c r="Q512" i="2" s="1"/>
  <c r="Q508" i="2" a="1"/>
  <c r="Q508" i="2"/>
  <c r="Q504" i="2" a="1"/>
  <c r="Q504" i="2" s="1"/>
  <c r="Q500" i="2" a="1"/>
  <c r="Q500" i="2" s="1"/>
  <c r="Q496" i="2" a="1"/>
  <c r="Q496" i="2" s="1"/>
  <c r="Q492" i="2" a="1"/>
  <c r="Q492" i="2" s="1"/>
  <c r="Q608" i="2" a="1"/>
  <c r="Q608" i="2" s="1"/>
  <c r="Q604" i="2" a="1"/>
  <c r="Q604" i="2" s="1"/>
  <c r="Q600" i="2" a="1"/>
  <c r="Q600" i="2" s="1"/>
  <c r="Q596" i="2" a="1"/>
  <c r="Q596" i="2"/>
  <c r="Q592" i="2" a="1"/>
  <c r="Q592" i="2" s="1"/>
  <c r="Q588" i="2" a="1"/>
  <c r="Q588" i="2" s="1"/>
  <c r="Q584" i="2" a="1"/>
  <c r="Q584" i="2" s="1"/>
  <c r="Q580" i="2" a="1"/>
  <c r="Q580" i="2" s="1"/>
  <c r="Q576" i="2" a="1"/>
  <c r="Q576" i="2" s="1"/>
  <c r="Q572" i="2" a="1"/>
  <c r="Q572" i="2" s="1"/>
  <c r="Q564" i="2" a="1"/>
  <c r="Q564" i="2" s="1"/>
  <c r="Q560" i="2" a="1"/>
  <c r="Q560" i="2"/>
  <c r="Q556" i="2" a="1"/>
  <c r="Q556" i="2" s="1"/>
  <c r="Q552" i="2" a="1"/>
  <c r="Q552" i="2" s="1"/>
  <c r="Q548" i="2" a="1"/>
  <c r="Q548" i="2" s="1"/>
  <c r="Q544" i="2" a="1"/>
  <c r="Q544" i="2" s="1"/>
  <c r="Q540" i="2" a="1"/>
  <c r="Q540" i="2" s="1"/>
  <c r="Q536" i="2" a="1"/>
  <c r="Q536" i="2" s="1"/>
  <c r="Q532" i="2" a="1"/>
  <c r="Q532" i="2" s="1"/>
  <c r="Q528" i="2" a="1"/>
  <c r="Q528" i="2"/>
  <c r="Q520" i="2" a="1"/>
  <c r="Q520" i="2" s="1"/>
  <c r="Q516" i="2" a="1"/>
  <c r="Q516" i="2" s="1"/>
  <c r="Q488" i="2" a="1"/>
  <c r="Q488" i="2" s="1"/>
  <c r="Q444" i="2" a="1"/>
  <c r="Q444" i="2" s="1"/>
  <c r="Q400" i="2" a="1"/>
  <c r="Q400" i="2" s="1"/>
  <c r="Q392" i="2" a="1"/>
  <c r="Q392" i="2" s="1"/>
  <c r="Q388" i="2" a="1"/>
  <c r="Q388" i="2" s="1"/>
  <c r="Q384" i="2" a="1"/>
  <c r="Q384" i="2"/>
  <c r="Q380" i="2" a="1"/>
  <c r="Q380" i="2" s="1"/>
  <c r="Q376" i="2" a="1"/>
  <c r="Q376" i="2" s="1"/>
  <c r="Q372" i="2" a="1"/>
  <c r="Q372" i="2" s="1"/>
  <c r="Q484" i="2" a="1"/>
  <c r="Q484" i="2" s="1"/>
  <c r="Q480" i="2" a="1"/>
  <c r="Q480" i="2" s="1"/>
  <c r="Q476" i="2" a="1"/>
  <c r="Q476" i="2" s="1"/>
  <c r="Q472" i="2" a="1"/>
  <c r="Q472" i="2" s="1"/>
  <c r="Q468" i="2" a="1"/>
  <c r="Q468" i="2"/>
  <c r="Q464" i="2" a="1"/>
  <c r="Q464" i="2" s="1"/>
  <c r="Q460" i="2" a="1"/>
  <c r="Q460" i="2" s="1"/>
  <c r="Q456" i="2" a="1"/>
  <c r="Q456" i="2" s="1"/>
  <c r="Q452" i="2" a="1"/>
  <c r="Q452" i="2" s="1"/>
  <c r="Q448" i="2" a="1"/>
  <c r="Q448" i="2" s="1"/>
  <c r="Q440" i="2" a="1"/>
  <c r="Q440" i="2" s="1"/>
  <c r="Q436" i="2" a="1"/>
  <c r="Q436" i="2" s="1"/>
  <c r="Q432" i="2" a="1"/>
  <c r="Q432" i="2"/>
  <c r="Q428" i="2" a="1"/>
  <c r="Q428" i="2" s="1"/>
  <c r="Q424" i="2" a="1"/>
  <c r="Q424" i="2" s="1"/>
  <c r="Q420" i="2" a="1"/>
  <c r="Q420" i="2" s="1"/>
  <c r="Q416" i="2" a="1"/>
  <c r="Q416" i="2" s="1"/>
  <c r="Q412" i="2" a="1"/>
  <c r="Q412" i="2" s="1"/>
  <c r="Q408" i="2" a="1"/>
  <c r="Q408" i="2" s="1"/>
  <c r="Q404" i="2" a="1"/>
  <c r="Q404" i="2" s="1"/>
  <c r="Q396" i="2" a="1"/>
  <c r="Q396" i="2"/>
  <c r="Q368" i="2" a="1"/>
  <c r="Q368" i="2" s="1"/>
  <c r="Q324" i="2" a="1"/>
  <c r="Q324" i="2" s="1"/>
  <c r="Q280" i="2" a="1"/>
  <c r="Q280" i="2" s="1"/>
  <c r="Q268" i="2" a="1"/>
  <c r="Q268" i="2" s="1"/>
  <c r="Q264" i="2" a="1"/>
  <c r="Q264" i="2" s="1"/>
  <c r="Q260" i="2" a="1"/>
  <c r="Q260" i="2" s="1"/>
  <c r="Q256" i="2" a="1"/>
  <c r="Q256" i="2" s="1"/>
  <c r="Q252" i="2" a="1"/>
  <c r="Q252" i="2"/>
  <c r="Q248" i="2" a="1"/>
  <c r="Q248" i="2" s="1"/>
  <c r="Q364" i="2" a="1"/>
  <c r="Q364" i="2" s="1"/>
  <c r="Q360" i="2" a="1"/>
  <c r="Q360" i="2" s="1"/>
  <c r="Q356" i="2" a="1"/>
  <c r="Q356" i="2" s="1"/>
  <c r="Q352" i="2" a="1"/>
  <c r="Q352" i="2" s="1"/>
  <c r="Q348" i="2" a="1"/>
  <c r="Q348" i="2" s="1"/>
  <c r="Q344" i="2" a="1"/>
  <c r="Q344" i="2" s="1"/>
  <c r="Q340" i="2" a="1"/>
  <c r="Q340" i="2"/>
  <c r="Q336" i="2" a="1"/>
  <c r="Q336" i="2" s="1"/>
  <c r="Q332" i="2" a="1"/>
  <c r="Q332" i="2" s="1"/>
  <c r="Q328" i="2" a="1"/>
  <c r="Q328" i="2" s="1"/>
  <c r="Q320" i="2" a="1"/>
  <c r="Q320" i="2" s="1"/>
  <c r="Q316" i="2" a="1"/>
  <c r="Q316" i="2" s="1"/>
  <c r="Q312" i="2" a="1"/>
  <c r="Q312" i="2" s="1"/>
  <c r="Q308" i="2" a="1"/>
  <c r="Q308" i="2" s="1"/>
  <c r="Q304" i="2" a="1"/>
  <c r="Q304" i="2"/>
  <c r="Q300" i="2" a="1"/>
  <c r="Q300" i="2" s="1"/>
  <c r="Q296" i="2" a="1"/>
  <c r="Q296" i="2" s="1"/>
  <c r="Q292" i="2" a="1"/>
  <c r="Q292" i="2" s="1"/>
  <c r="Q288" i="2" a="1"/>
  <c r="Q288" i="2" s="1"/>
  <c r="Q284" i="2" a="1"/>
  <c r="Q284" i="2" s="1"/>
  <c r="Q276" i="2" a="1"/>
  <c r="Q276" i="2" s="1"/>
  <c r="Q272" i="2" a="1"/>
  <c r="Q272" i="2" s="1"/>
  <c r="Q244" i="2" a="1"/>
  <c r="Q244" i="2"/>
  <c r="Q200" i="2" a="1"/>
  <c r="Q200" i="2" s="1"/>
  <c r="Q156" i="2" a="1"/>
  <c r="Q156" i="2" s="1"/>
  <c r="Q144" i="2" a="1"/>
  <c r="Q144" i="2" s="1"/>
  <c r="Q140" i="2" a="1"/>
  <c r="Q140" i="2" s="1"/>
  <c r="Q136" i="2" a="1"/>
  <c r="Q136" i="2" s="1"/>
  <c r="Q132" i="2" a="1"/>
  <c r="Q132" i="2" s="1"/>
  <c r="Q128" i="2" a="1"/>
  <c r="Q128" i="2" s="1"/>
  <c r="Q124" i="2" a="1"/>
  <c r="Q124" i="2"/>
  <c r="Q240" i="2" a="1"/>
  <c r="Q240" i="2" s="1"/>
  <c r="Q236" i="2" a="1"/>
  <c r="Q236" i="2" s="1"/>
  <c r="Q232" i="2" a="1"/>
  <c r="Q232" i="2" s="1"/>
  <c r="Q228" i="2" a="1"/>
  <c r="Q228" i="2" s="1"/>
  <c r="Q224" i="2" a="1"/>
  <c r="Q224" i="2" s="1"/>
  <c r="Q220" i="2" a="1"/>
  <c r="Q220" i="2" s="1"/>
  <c r="Q216" i="2" a="1"/>
  <c r="Q216" i="2" s="1"/>
  <c r="Q212" i="2" a="1"/>
  <c r="Q212" i="2"/>
  <c r="Q208" i="2" a="1"/>
  <c r="Q208" i="2" s="1"/>
  <c r="Q204" i="2" a="1"/>
  <c r="Q204" i="2" s="1"/>
  <c r="Q196" i="2" a="1"/>
  <c r="Q196" i="2" s="1"/>
  <c r="Q192" i="2" a="1"/>
  <c r="Q192" i="2" s="1"/>
  <c r="Q188" i="2" a="1"/>
  <c r="Q188" i="2" s="1"/>
  <c r="Q184" i="2" a="1"/>
  <c r="Q184" i="2" s="1"/>
  <c r="Q180" i="2" a="1"/>
  <c r="Q180" i="2" s="1"/>
  <c r="Q176" i="2" a="1"/>
  <c r="Q176" i="2"/>
  <c r="Q172" i="2" a="1"/>
  <c r="Q172" i="2" s="1"/>
  <c r="Q168" i="2" a="1"/>
  <c r="Q168" i="2" s="1"/>
  <c r="Q164" i="2" a="1"/>
  <c r="Q164" i="2" s="1"/>
  <c r="Q160" i="2" a="1"/>
  <c r="Q160" i="2" s="1"/>
  <c r="Q152" i="2" a="1"/>
  <c r="Q152" i="2" s="1"/>
  <c r="Q148" i="2" a="1"/>
  <c r="Q148" i="2" s="1"/>
  <c r="Q120" i="2" a="1"/>
  <c r="Q120" i="2" s="1"/>
  <c r="Q76" i="2" a="1"/>
  <c r="Q76" i="2"/>
  <c r="Q32" i="2" a="1"/>
  <c r="Q32" i="2" s="1"/>
  <c r="Q24" i="2" a="1"/>
  <c r="Q24" i="2" s="1"/>
  <c r="Q20" i="2" a="1"/>
  <c r="Q20" i="2" s="1"/>
  <c r="Q16" i="2" a="1"/>
  <c r="Q16" i="2" s="1"/>
  <c r="Q12" i="2" a="1"/>
  <c r="Q12" i="2" s="1"/>
  <c r="Q8" i="2" a="1"/>
  <c r="Q8" i="2" s="1"/>
  <c r="Q4" i="2" a="1"/>
  <c r="Q4" i="2" s="1"/>
  <c r="Q116" i="2" a="1"/>
  <c r="Q116" i="2"/>
  <c r="Q112" i="2" a="1"/>
  <c r="Q112" i="2" s="1"/>
  <c r="Q108" i="2" a="1"/>
  <c r="Q108" i="2" s="1"/>
  <c r="Q104" i="2" a="1"/>
  <c r="Q104" i="2" s="1"/>
  <c r="Q100" i="2" a="1"/>
  <c r="Q100" i="2" s="1"/>
  <c r="Q96" i="2" a="1"/>
  <c r="Q96" i="2" s="1"/>
  <c r="Q92" i="2" a="1"/>
  <c r="Q92" i="2" s="1"/>
  <c r="Q88" i="2" a="1"/>
  <c r="Q88" i="2" s="1"/>
  <c r="Q84" i="2" a="1"/>
  <c r="Q84" i="2"/>
  <c r="Q80" i="2" a="1"/>
  <c r="Q80" i="2" s="1"/>
  <c r="Q72" i="2" a="1"/>
  <c r="Q72" i="2" s="1"/>
  <c r="Q68" i="2" a="1"/>
  <c r="Q68" i="2" s="1"/>
  <c r="Q64" i="2" a="1"/>
  <c r="Q64" i="2" s="1"/>
  <c r="Q60" i="2" a="1"/>
  <c r="Q60" i="2" s="1"/>
  <c r="Q56" i="2" a="1"/>
  <c r="Q56" i="2" s="1"/>
  <c r="Q52" i="2" a="1"/>
  <c r="Q52" i="2" s="1"/>
  <c r="Q48" i="2" a="1"/>
  <c r="Q48" i="2"/>
  <c r="Q44" i="2" a="1"/>
  <c r="Q44" i="2" s="1"/>
  <c r="Q40" i="2" a="1"/>
  <c r="Q40" i="2" s="1"/>
  <c r="Q36" i="2" a="1"/>
  <c r="Q36" i="2" s="1"/>
  <c r="Q28" i="2" a="1"/>
  <c r="Q28" i="2" s="1"/>
  <c r="Q1336" i="2" a="1"/>
  <c r="Q1336" i="2" s="1"/>
  <c r="Q1292" i="2" a="1"/>
  <c r="Q1292" i="2" s="1"/>
  <c r="Q1248" i="2" a="1"/>
  <c r="Q1248" i="2" s="1"/>
  <c r="Q1236" i="2" a="1"/>
  <c r="Q1236" i="2"/>
  <c r="Q1232" i="2" a="1"/>
  <c r="Q1232" i="2" s="1"/>
  <c r="Q1228" i="2" a="1"/>
  <c r="Q1228" i="2" s="1"/>
  <c r="Q1224" i="2" a="1"/>
  <c r="Q1224" i="2" s="1"/>
  <c r="Q1220" i="2" a="1"/>
  <c r="Q1220" i="2" s="1"/>
  <c r="Q1216" i="2" a="1"/>
  <c r="Q1216" i="2" s="1"/>
  <c r="Q1332" i="2" a="1"/>
  <c r="Q1332" i="2"/>
  <c r="Q1328" i="2" a="1"/>
  <c r="Q1328" i="2" s="1"/>
  <c r="Q1324" i="2" a="1"/>
  <c r="Q1324" i="2"/>
  <c r="Q1320" i="2" a="1"/>
  <c r="Q1320" i="2" s="1"/>
  <c r="Q1316" i="2" a="1"/>
  <c r="Q1316" i="2" s="1"/>
  <c r="Q1312" i="2" a="1"/>
  <c r="Q1312" i="2" s="1"/>
  <c r="Q1308" i="2" a="1"/>
  <c r="Q1308" i="2"/>
  <c r="Q1304" i="2" a="1"/>
  <c r="Q1304" i="2" s="1"/>
  <c r="Q1300" i="2" a="1"/>
  <c r="Q1300" i="2"/>
  <c r="Q1296" i="2" a="1"/>
  <c r="Q1296" i="2" s="1"/>
  <c r="Q1288" i="2" a="1"/>
  <c r="Q1288" i="2"/>
  <c r="Q1284" i="2" a="1"/>
  <c r="Q1284" i="2" s="1"/>
  <c r="Q1280" i="2" a="1"/>
  <c r="Q1280" i="2" s="1"/>
  <c r="Q1276" i="2" a="1"/>
  <c r="Q1276" i="2" s="1"/>
  <c r="Q1272" i="2" a="1"/>
  <c r="Q1272" i="2"/>
  <c r="Q1268" i="2" a="1"/>
  <c r="Q1268" i="2" s="1"/>
  <c r="Q1264" i="2" a="1"/>
  <c r="Q1264" i="2" s="1"/>
  <c r="Q1260" i="2" a="1"/>
  <c r="Q1260" i="2" s="1"/>
  <c r="Q1256" i="2" a="1"/>
  <c r="Q1256" i="2"/>
  <c r="Q1252" i="2" a="1"/>
  <c r="Q1252" i="2" s="1"/>
  <c r="Q1244" i="2" a="1"/>
  <c r="Q1244" i="2" s="1"/>
  <c r="Q1240" i="2" a="1"/>
  <c r="Q1240" i="2" s="1"/>
  <c r="Q1212" i="2" a="1"/>
  <c r="Q1212" i="2" s="1"/>
  <c r="Q1168" i="2" a="1"/>
  <c r="Q1168" i="2" s="1"/>
  <c r="Q1124" i="2" a="1"/>
  <c r="Q1124" i="2" s="1"/>
  <c r="Q1116" i="2" a="1"/>
  <c r="Q1116" i="2" s="1"/>
  <c r="Q1112" i="2" a="1"/>
  <c r="Q1112" i="2"/>
  <c r="Q1108" i="2" a="1"/>
  <c r="Q1108" i="2" s="1"/>
  <c r="Q1104" i="2" a="1"/>
  <c r="Q1104" i="2"/>
  <c r="Q1100" i="2" a="1"/>
  <c r="Q1100" i="2" s="1"/>
  <c r="Q1096" i="2" a="1"/>
  <c r="Q1096" i="2" s="1"/>
  <c r="Q1208" i="2" a="1"/>
  <c r="Q1208" i="2" s="1"/>
  <c r="Q1204" i="2" a="1"/>
  <c r="Q1204" i="2" s="1"/>
  <c r="Q1200" i="2" a="1"/>
  <c r="Q1200" i="2" s="1"/>
  <c r="Q1196" i="2" a="1"/>
  <c r="Q1196" i="2"/>
  <c r="Q1192" i="2" a="1"/>
  <c r="Q1192" i="2" s="1"/>
  <c r="Q1188" i="2" a="1"/>
  <c r="Q1188" i="2"/>
  <c r="Q1184" i="2" a="1"/>
  <c r="Q1184" i="2" s="1"/>
  <c r="Q1180" i="2" a="1"/>
  <c r="Q1180" i="2" s="1"/>
  <c r="Q1176" i="2" a="1"/>
  <c r="Q1176" i="2" s="1"/>
  <c r="Q1172" i="2" a="1"/>
  <c r="Q1172" i="2" s="1"/>
  <c r="Q1164" i="2" a="1"/>
  <c r="Q1164" i="2" s="1"/>
  <c r="Q1160" i="2" a="1"/>
  <c r="Q1160" i="2"/>
  <c r="Q1156" i="2" a="1"/>
  <c r="Q1156" i="2" s="1"/>
  <c r="Q1152" i="2" a="1"/>
  <c r="Q1152" i="2"/>
  <c r="Q1148" i="2" a="1"/>
  <c r="Q1148" i="2" s="1"/>
  <c r="Q1144" i="2" a="1"/>
  <c r="Q1144" i="2" s="1"/>
  <c r="Q1140" i="2" a="1"/>
  <c r="Q1140" i="2" s="1"/>
  <c r="Q1136" i="2" a="1"/>
  <c r="Q1136" i="2" s="1"/>
  <c r="Q1132" i="2" a="1"/>
  <c r="Q1132" i="2" s="1"/>
  <c r="Q1128" i="2" a="1"/>
  <c r="Q1128" i="2"/>
  <c r="Q1120" i="2" a="1"/>
  <c r="Q1120" i="2" s="1"/>
  <c r="Q1092" i="2" a="1"/>
  <c r="Q1092" i="2"/>
  <c r="Q1048" i="2" a="1"/>
  <c r="Q1048" i="2" s="1"/>
  <c r="Q1004" i="2" a="1"/>
  <c r="Q1004" i="2" s="1"/>
  <c r="Q992" i="2" a="1"/>
  <c r="Q992" i="2" s="1"/>
  <c r="Q988" i="2" a="1"/>
  <c r="Q988" i="2" s="1"/>
  <c r="Q984" i="2" a="1"/>
  <c r="Q984" i="2" s="1"/>
  <c r="Q980" i="2" a="1"/>
  <c r="Q980" i="2"/>
  <c r="Q976" i="2" a="1"/>
  <c r="Q976" i="2" s="1"/>
  <c r="Q972" i="2" a="1"/>
  <c r="Q972" i="2"/>
  <c r="Q1088" i="2" a="1"/>
  <c r="Q1088" i="2" s="1"/>
  <c r="Q1084" i="2" a="1"/>
  <c r="Q1084" i="2" s="1"/>
  <c r="Q1080" i="2" a="1"/>
  <c r="Q1080" i="2" s="1"/>
  <c r="Q1076" i="2" a="1"/>
  <c r="Q1076" i="2" s="1"/>
  <c r="Q1072" i="2" a="1"/>
  <c r="Q1072" i="2" s="1"/>
  <c r="Q1068" i="2" a="1"/>
  <c r="Q1068" i="2"/>
  <c r="Q1064" i="2" a="1"/>
  <c r="Q1064" i="2" s="1"/>
  <c r="Q1060" i="2" a="1"/>
  <c r="Q1060" i="2"/>
  <c r="Q1056" i="2" a="1"/>
  <c r="Q1056" i="2" s="1"/>
  <c r="Q1052" i="2" a="1"/>
  <c r="Q1052" i="2" s="1"/>
  <c r="Q1044" i="2" a="1"/>
  <c r="Q1044" i="2" s="1"/>
  <c r="Q1040" i="2" a="1"/>
  <c r="Q1040" i="2" s="1"/>
  <c r="Q1036" i="2" a="1"/>
  <c r="Q1036" i="2" s="1"/>
  <c r="Q1032" i="2" a="1"/>
  <c r="Q1032" i="2"/>
  <c r="Q1028" i="2" a="1"/>
  <c r="Q1028" i="2" s="1"/>
  <c r="Q1024" i="2" a="1"/>
  <c r="Q1024" i="2"/>
  <c r="Q1020" i="2" a="1"/>
  <c r="Q1020" i="2" s="1"/>
  <c r="Q1016" i="2" a="1"/>
  <c r="Q1016" i="2" s="1"/>
  <c r="Q1012" i="2" a="1"/>
  <c r="Q1012" i="2" s="1"/>
  <c r="Q1008" i="2" a="1"/>
  <c r="Q1008" i="2" s="1"/>
  <c r="Q1000" i="2" a="1"/>
  <c r="Q1000" i="2" s="1"/>
  <c r="Q996" i="2" a="1"/>
  <c r="Q996" i="2"/>
  <c r="Q1461" i="2" a="1"/>
  <c r="Q1461" i="2" s="1"/>
  <c r="Q1417" i="2" a="1"/>
  <c r="Q1417" i="2"/>
  <c r="Q1373" i="2" a="1"/>
  <c r="Q1373" i="2" s="1"/>
  <c r="Q1361" i="2" a="1"/>
  <c r="Q1361" i="2" s="1"/>
  <c r="Q1357" i="2" a="1"/>
  <c r="Q1357" i="2" s="1"/>
  <c r="Q1353" i="2" a="1"/>
  <c r="Q1353" i="2" s="1"/>
  <c r="Q1349" i="2" a="1"/>
  <c r="Q1349" i="2" s="1"/>
  <c r="Q1345" i="2" a="1"/>
  <c r="Q1345" i="2"/>
  <c r="Q1341" i="2" a="1"/>
  <c r="Q1341" i="2" s="1"/>
  <c r="Q1457" i="2" a="1"/>
  <c r="Q1457" i="2"/>
  <c r="Q1453" i="2" a="1"/>
  <c r="Q1453" i="2" s="1"/>
  <c r="Q1449" i="2" a="1"/>
  <c r="Q1449" i="2" s="1"/>
  <c r="Q1445" i="2" a="1"/>
  <c r="Q1445" i="2" s="1"/>
  <c r="Q1441" i="2" a="1"/>
  <c r="Q1441" i="2" s="1"/>
  <c r="Q1437" i="2" a="1"/>
  <c r="Q1437" i="2" s="1"/>
  <c r="Q1433" i="2" a="1"/>
  <c r="Q1433" i="2"/>
  <c r="Q1429" i="2" a="1"/>
  <c r="Q1429" i="2" s="1"/>
  <c r="Q1425" i="2" a="1"/>
  <c r="Q1425" i="2"/>
  <c r="Q1421" i="2" a="1"/>
  <c r="Q1421" i="2" s="1"/>
  <c r="Q1413" i="2" a="1"/>
  <c r="Q1413" i="2" s="1"/>
  <c r="Q1409" i="2" a="1"/>
  <c r="Q1409" i="2" s="1"/>
  <c r="Q1405" i="2" a="1"/>
  <c r="Q1405" i="2" s="1"/>
  <c r="Q1401" i="2" a="1"/>
  <c r="Q1401" i="2" s="1"/>
  <c r="Q1397" i="2" a="1"/>
  <c r="Q1397" i="2"/>
  <c r="Q1393" i="2" a="1"/>
  <c r="Q1393" i="2" s="1"/>
  <c r="Q1389" i="2" a="1"/>
  <c r="Q1389" i="2"/>
  <c r="Q1385" i="2" a="1"/>
  <c r="Q1385" i="2" s="1"/>
  <c r="Q1381" i="2" a="1"/>
  <c r="Q1381" i="2" s="1"/>
  <c r="Q1377" i="2" a="1"/>
  <c r="Q1377" i="2" s="1"/>
  <c r="Q1365" i="2" a="1"/>
  <c r="Q1365" i="2" s="1"/>
  <c r="Q969" i="2" a="1"/>
  <c r="Q969" i="2" s="1"/>
  <c r="Q885" i="2" a="1"/>
  <c r="Q885" i="2"/>
  <c r="Q881" i="2" a="1"/>
  <c r="Q881" i="2" s="1"/>
  <c r="Q877" i="2" a="1"/>
  <c r="Q877" i="2"/>
  <c r="Q873" i="2" a="1"/>
  <c r="Q873" i="2" s="1"/>
  <c r="Q869" i="2" a="1"/>
  <c r="Q869" i="2" s="1"/>
  <c r="Q865" i="2" a="1"/>
  <c r="Q865" i="2" s="1"/>
  <c r="Q861" i="2" a="1"/>
  <c r="Q861" i="2" s="1"/>
  <c r="Q965" i="2" a="1"/>
  <c r="Q965" i="2" s="1"/>
  <c r="Q961" i="2" a="1"/>
  <c r="Q961" i="2"/>
  <c r="Q957" i="2" a="1"/>
  <c r="Q957" i="2" s="1"/>
  <c r="Q953" i="2" a="1"/>
  <c r="Q953" i="2"/>
  <c r="Q949" i="2" a="1"/>
  <c r="Q949" i="2" s="1"/>
  <c r="Q941" i="2" a="1"/>
  <c r="Q941" i="2" s="1"/>
  <c r="Q937" i="2" a="1"/>
  <c r="Q937" i="2"/>
  <c r="Q929" i="2" a="1"/>
  <c r="Q929" i="2" s="1"/>
  <c r="Q921" i="2" a="1"/>
  <c r="Q921" i="2" s="1"/>
  <c r="Q917" i="2" a="1"/>
  <c r="Q917" i="2"/>
  <c r="Q913" i="2" a="1"/>
  <c r="Q913" i="2" s="1"/>
  <c r="Q909" i="2" a="1"/>
  <c r="Q909" i="2"/>
  <c r="Q905" i="2" a="1"/>
  <c r="Q905" i="2" s="1"/>
  <c r="Q901" i="2" a="1"/>
  <c r="Q901" i="2" s="1"/>
  <c r="Q897" i="2" a="1"/>
  <c r="Q897" i="2" s="1"/>
  <c r="Q893" i="2" a="1"/>
  <c r="Q893" i="2" s="1"/>
  <c r="Q889" i="2" a="1"/>
  <c r="Q889" i="2" s="1"/>
  <c r="Q857" i="2" a="1"/>
  <c r="Q857" i="2"/>
  <c r="Q813" i="2" a="1"/>
  <c r="Q813" i="2" s="1"/>
  <c r="Q757" i="2" a="1"/>
  <c r="Q757" i="2" s="1"/>
  <c r="Q753" i="2" a="1"/>
  <c r="Q753" i="2"/>
  <c r="Q745" i="2" a="1"/>
  <c r="Q745" i="2" s="1"/>
  <c r="Q741" i="2" a="1"/>
  <c r="Q741" i="2" s="1"/>
  <c r="Q737" i="2" a="1"/>
  <c r="Q737" i="2" s="1"/>
  <c r="Q853" i="2" a="1"/>
  <c r="Q853" i="2" s="1"/>
  <c r="Q849" i="2" a="1"/>
  <c r="Q849" i="2" s="1"/>
  <c r="Q845" i="2" a="1"/>
  <c r="Q845" i="2" s="1"/>
  <c r="Q841" i="2" a="1"/>
  <c r="Q841" i="2"/>
  <c r="Q837" i="2" a="1"/>
  <c r="Q837" i="2" s="1"/>
  <c r="Q833" i="2" a="1"/>
  <c r="Q833" i="2" s="1"/>
  <c r="Q829" i="2" a="1"/>
  <c r="Q829" i="2" s="1"/>
  <c r="Q825" i="2" a="1"/>
  <c r="Q825" i="2" s="1"/>
  <c r="Q821" i="2" a="1"/>
  <c r="Q821" i="2" s="1"/>
  <c r="Q809" i="2" a="1"/>
  <c r="Q809" i="2" s="1"/>
  <c r="Q805" i="2" a="1"/>
  <c r="Q805" i="2" s="1"/>
  <c r="Q797" i="2" a="1"/>
  <c r="Q797" i="2"/>
  <c r="Q793" i="2" a="1"/>
  <c r="Q793" i="2" s="1"/>
  <c r="Q789" i="2" a="1"/>
  <c r="Q789" i="2" s="1"/>
  <c r="Q785" i="2" a="1"/>
  <c r="Q785" i="2" s="1"/>
  <c r="Q781" i="2" a="1"/>
  <c r="Q781" i="2" s="1"/>
  <c r="Q777" i="2" a="1"/>
  <c r="Q777" i="2" s="1"/>
  <c r="Q773" i="2" a="1"/>
  <c r="Q773" i="2"/>
  <c r="Q765" i="2" a="1"/>
  <c r="Q765" i="2" s="1"/>
  <c r="Q761" i="2" a="1"/>
  <c r="Q761" i="2"/>
  <c r="Q733" i="2" a="1"/>
  <c r="Q733" i="2" s="1"/>
  <c r="Q689" i="2" a="1"/>
  <c r="Q689" i="2" s="1"/>
  <c r="Q645" i="2" a="1"/>
  <c r="Q645" i="2" s="1"/>
  <c r="Q633" i="2" a="1"/>
  <c r="Q633" i="2" s="1"/>
  <c r="Q629" i="2" a="1"/>
  <c r="Q629" i="2" s="1"/>
  <c r="Q621" i="2" a="1"/>
  <c r="Q621" i="2"/>
  <c r="Q617" i="2" a="1"/>
  <c r="Q617" i="2" s="1"/>
  <c r="Q729" i="2" a="1"/>
  <c r="Q729" i="2"/>
  <c r="Q725" i="2" a="1"/>
  <c r="Q725" i="2" s="1"/>
  <c r="Q721" i="2" a="1"/>
  <c r="Q721" i="2" s="1"/>
  <c r="Q717" i="2" a="1"/>
  <c r="Q717" i="2" s="1"/>
  <c r="Q713" i="2" a="1"/>
  <c r="Q713" i="2" s="1"/>
  <c r="Q709" i="2" a="1"/>
  <c r="Q709" i="2" s="1"/>
  <c r="Q705" i="2" a="1"/>
  <c r="Q705" i="2"/>
  <c r="Q701" i="2" a="1"/>
  <c r="Q701" i="2" s="1"/>
  <c r="Q697" i="2" a="1"/>
  <c r="Q697" i="2"/>
  <c r="Q693" i="2" a="1"/>
  <c r="Q693" i="2" s="1"/>
  <c r="Q681" i="2" a="1"/>
  <c r="Q681" i="2" s="1"/>
  <c r="Q677" i="2" a="1"/>
  <c r="Q677" i="2"/>
  <c r="Q669" i="2" a="1"/>
  <c r="Q669" i="2" s="1"/>
  <c r="Q665" i="2" a="1"/>
  <c r="Q665" i="2" s="1"/>
  <c r="Q661" i="2" a="1"/>
  <c r="Q661" i="2"/>
  <c r="Q657" i="2" a="1"/>
  <c r="Q657" i="2" s="1"/>
  <c r="Q653" i="2" a="1"/>
  <c r="Q653" i="2"/>
  <c r="Q649" i="2" a="1"/>
  <c r="Q649" i="2" s="1"/>
  <c r="Q641" i="2" a="1"/>
  <c r="Q641" i="2" s="1"/>
  <c r="Q613" i="2" a="1"/>
  <c r="Q613" i="2" s="1"/>
  <c r="Q569" i="2" a="1"/>
  <c r="Q569" i="2" s="1"/>
  <c r="Q525" i="2" a="1"/>
  <c r="Q525" i="2" s="1"/>
  <c r="Q513" i="2" a="1"/>
  <c r="Q513" i="2"/>
  <c r="Q509" i="2" a="1"/>
  <c r="Q509" i="2" s="1"/>
  <c r="Q501" i="2" a="1"/>
  <c r="Q501" i="2" s="1"/>
  <c r="Q497" i="2" a="1"/>
  <c r="Q497" i="2"/>
  <c r="Q609" i="2" a="1"/>
  <c r="Q609" i="2" s="1"/>
  <c r="Q605" i="2" a="1"/>
  <c r="Q605" i="2" s="1"/>
  <c r="Q601" i="2" a="1"/>
  <c r="Q601" i="2" s="1"/>
  <c r="Q597" i="2" a="1"/>
  <c r="Q597" i="2" s="1"/>
  <c r="Q593" i="2" a="1"/>
  <c r="Q593" i="2"/>
  <c r="Q589" i="2" a="1"/>
  <c r="Q589" i="2" s="1"/>
  <c r="Q585" i="2" a="1"/>
  <c r="Q585" i="2"/>
  <c r="Q581" i="2" a="1"/>
  <c r="Q581" i="2" s="1"/>
  <c r="Q577" i="2" a="1"/>
  <c r="Q577" i="2" s="1"/>
  <c r="Q573" i="2" a="1"/>
  <c r="Q573" i="2" s="1"/>
  <c r="Q565" i="2" a="1"/>
  <c r="Q565" i="2" s="1"/>
  <c r="Q561" i="2" a="1"/>
  <c r="Q561" i="2" s="1"/>
  <c r="Q553" i="2" a="1"/>
  <c r="Q553" i="2" s="1"/>
  <c r="Q549" i="2" a="1"/>
  <c r="Q549" i="2" s="1"/>
  <c r="Q541" i="2" a="1"/>
  <c r="Q541" i="2"/>
  <c r="Q537" i="2" a="1"/>
  <c r="Q537" i="2" s="1"/>
  <c r="Q533" i="2" a="1"/>
  <c r="Q533" i="2"/>
  <c r="Q529" i="2" a="1"/>
  <c r="Q529" i="2" s="1"/>
  <c r="Q521" i="2" a="1"/>
  <c r="Q521" i="2" s="1"/>
  <c r="Q517" i="2" a="1"/>
  <c r="Q517" i="2" s="1"/>
  <c r="Q489" i="2" a="1"/>
  <c r="Q489" i="2"/>
  <c r="Q445" i="2" a="1"/>
  <c r="Q445" i="2" s="1"/>
  <c r="Q401" i="2" a="1"/>
  <c r="Q401" i="2"/>
  <c r="Q393" i="2" a="1"/>
  <c r="Q393" i="2" s="1"/>
  <c r="Q389" i="2" a="1"/>
  <c r="Q389" i="2" s="1"/>
  <c r="Q385" i="2" a="1"/>
  <c r="Q385" i="2" s="1"/>
  <c r="Q377" i="2" a="1"/>
  <c r="Q377" i="2" s="1"/>
  <c r="Q373" i="2" a="1"/>
  <c r="Q373" i="2" s="1"/>
  <c r="Q481" i="2" a="1"/>
  <c r="Q481" i="2"/>
  <c r="Q477" i="2" a="1"/>
  <c r="Q477" i="2" s="1"/>
  <c r="Q473" i="2" a="1"/>
  <c r="Q473" i="2"/>
  <c r="Q469" i="2" a="1"/>
  <c r="Q469" i="2" s="1"/>
  <c r="Q465" i="2" a="1"/>
  <c r="Q465" i="2" s="1"/>
  <c r="Q461" i="2" a="1"/>
  <c r="Q461" i="2" s="1"/>
  <c r="Q457" i="2" a="1"/>
  <c r="Q457" i="2" s="1"/>
  <c r="Q453" i="2" a="1"/>
  <c r="Q453" i="2" s="1"/>
  <c r="Q449" i="2" a="1"/>
  <c r="Q449" i="2"/>
  <c r="Q441" i="2" a="1"/>
  <c r="Q441" i="2" s="1"/>
  <c r="Q437" i="2" a="1"/>
  <c r="Q437" i="2"/>
  <c r="Q433" i="2" a="1"/>
  <c r="Q433" i="2" s="1"/>
  <c r="Q425" i="2" a="1"/>
  <c r="Q425" i="2" s="1"/>
  <c r="Q421" i="2" a="1"/>
  <c r="Q421" i="2"/>
  <c r="Q413" i="2" a="1"/>
  <c r="Q413" i="2" s="1"/>
  <c r="Q409" i="2" a="1"/>
  <c r="Q409" i="2" s="1"/>
  <c r="Q405" i="2" a="1"/>
  <c r="Q405" i="2"/>
  <c r="Q397" i="2" a="1"/>
  <c r="Q397" i="2" s="1"/>
  <c r="Q369" i="2" a="1"/>
  <c r="Q369" i="2"/>
  <c r="Q325" i="2" a="1"/>
  <c r="Q325" i="2" s="1"/>
  <c r="Q281" i="2" a="1"/>
  <c r="Q281" i="2" s="1"/>
  <c r="Q269" i="2" a="1"/>
  <c r="Q269" i="2" s="1"/>
  <c r="Q265" i="2" a="1"/>
  <c r="Q265" i="2" s="1"/>
  <c r="Q261" i="2" a="1"/>
  <c r="Q261" i="2" s="1"/>
  <c r="Q257" i="2" a="1"/>
  <c r="Q257" i="2"/>
  <c r="Q253" i="2" a="1"/>
  <c r="Q253" i="2" s="1"/>
  <c r="Q365" i="2" a="1"/>
  <c r="Q365" i="2" s="1"/>
  <c r="Q361" i="2" a="1"/>
  <c r="Q361" i="2"/>
  <c r="Q353" i="2" a="1"/>
  <c r="Q353" i="2" s="1"/>
  <c r="Q349" i="2" a="1"/>
  <c r="Q349" i="2" s="1"/>
  <c r="Q345" i="2" a="1"/>
  <c r="Q345" i="2" s="1"/>
  <c r="Q341" i="2" a="1"/>
  <c r="Q341" i="2" s="1"/>
  <c r="Q337" i="2" a="1"/>
  <c r="Q337" i="2" s="1"/>
  <c r="Q333" i="2" a="1"/>
  <c r="Q333" i="2" s="1"/>
  <c r="Q329" i="2" a="1"/>
  <c r="Q329" i="2"/>
  <c r="Q321" i="2" a="1"/>
  <c r="Q321" i="2" s="1"/>
  <c r="Q317" i="2" a="1"/>
  <c r="Q317" i="2" s="1"/>
  <c r="Q313" i="2" a="1"/>
  <c r="Q313" i="2" s="1"/>
  <c r="Q309" i="2" a="1"/>
  <c r="Q309" i="2" s="1"/>
  <c r="Q305" i="2" a="1"/>
  <c r="Q305" i="2" s="1"/>
  <c r="Q297" i="2" a="1"/>
  <c r="Q297" i="2" s="1"/>
  <c r="Q293" i="2" a="1"/>
  <c r="Q293" i="2" s="1"/>
  <c r="Q285" i="2" a="1"/>
  <c r="Q285" i="2"/>
  <c r="Q277" i="2" a="1"/>
  <c r="Q277" i="2" s="1"/>
  <c r="Q273" i="2" a="1"/>
  <c r="Q273" i="2" s="1"/>
  <c r="Q245" i="2" a="1"/>
  <c r="Q245" i="2" s="1"/>
  <c r="Q201" i="2" a="1"/>
  <c r="Q201" i="2" s="1"/>
  <c r="Q157" i="2" a="1"/>
  <c r="Q157" i="2" s="1"/>
  <c r="Q145" i="2" a="1"/>
  <c r="Q145" i="2"/>
  <c r="Q141" i="2" a="1"/>
  <c r="Q141" i="2" s="1"/>
  <c r="Q137" i="2" a="1"/>
  <c r="Q137" i="2"/>
  <c r="Q133" i="2" a="1"/>
  <c r="Q133" i="2" s="1"/>
  <c r="Q129" i="2" a="1"/>
  <c r="Q129" i="2"/>
  <c r="Q125" i="2" a="1"/>
  <c r="Q125" i="2" s="1"/>
  <c r="Q237" i="2" a="1"/>
  <c r="Q237" i="2" s="1"/>
  <c r="Q233" i="2" a="1"/>
  <c r="Q233" i="2" s="1"/>
  <c r="Q225" i="2" a="1"/>
  <c r="Q225" i="2"/>
  <c r="Q221" i="2" a="1"/>
  <c r="Q221" i="2" s="1"/>
  <c r="Q217" i="2" a="1"/>
  <c r="Q217" i="2"/>
  <c r="Q213" i="2" a="1"/>
  <c r="Q213" i="2" s="1"/>
  <c r="Q209" i="2" a="1"/>
  <c r="Q209" i="2" s="1"/>
  <c r="Q205" i="2" a="1"/>
  <c r="Q205" i="2" s="1"/>
  <c r="Q197" i="2" a="1"/>
  <c r="Q197" i="2" s="1"/>
  <c r="Q193" i="2" a="1"/>
  <c r="Q193" i="2" s="1"/>
  <c r="Q189" i="2" a="1"/>
  <c r="Q189" i="2"/>
  <c r="Q185" i="2" a="1"/>
  <c r="Q185" i="2" s="1"/>
  <c r="Q181" i="2" a="1"/>
  <c r="Q181" i="2"/>
  <c r="Q177" i="2" a="1"/>
  <c r="Q177" i="2" s="1"/>
  <c r="Q169" i="2" a="1"/>
  <c r="Q169" i="2" s="1"/>
  <c r="Q165" i="2" a="1"/>
  <c r="Q165" i="2"/>
  <c r="Q153" i="2" a="1"/>
  <c r="Q153" i="2" s="1"/>
  <c r="Q149" i="2" a="1"/>
  <c r="Q149" i="2" s="1"/>
  <c r="Q121" i="2" a="1"/>
  <c r="Q121" i="2"/>
  <c r="Q77" i="2" a="1"/>
  <c r="Q77" i="2" s="1"/>
  <c r="Q33" i="2" a="1"/>
  <c r="Q33" i="2"/>
  <c r="Q25" i="2" a="1"/>
  <c r="Q25" i="2" s="1"/>
  <c r="Q21" i="2" a="1"/>
  <c r="Q21" i="2" s="1"/>
  <c r="Q17" i="2" a="1"/>
  <c r="Q17" i="2" s="1"/>
  <c r="Q13" i="2" a="1"/>
  <c r="Q13" i="2" s="1"/>
  <c r="Q9" i="2" a="1"/>
  <c r="Q9" i="2" s="1"/>
  <c r="Q5" i="2" a="1"/>
  <c r="Q5" i="2"/>
  <c r="Q117" i="2" a="1"/>
  <c r="Q117" i="2" s="1"/>
  <c r="Q109" i="2" a="1"/>
  <c r="Q109" i="2" s="1"/>
  <c r="Q105" i="2" a="1"/>
  <c r="Q105" i="2"/>
  <c r="Q97" i="2" a="1"/>
  <c r="Q97" i="2" s="1"/>
  <c r="Q93" i="2" a="1"/>
  <c r="Q93" i="2" s="1"/>
  <c r="Q89" i="2" a="1"/>
  <c r="Q89" i="2" s="1"/>
  <c r="Q85" i="2" a="1"/>
  <c r="Q85" i="2" s="1"/>
  <c r="Q81" i="2" a="1"/>
  <c r="Q81" i="2" s="1"/>
  <c r="Q73" i="2" a="1"/>
  <c r="Q73" i="2" s="1"/>
  <c r="Q69" i="2" a="1"/>
  <c r="Q69" i="2"/>
  <c r="Q65" i="2" a="1"/>
  <c r="Q65" i="2" s="1"/>
  <c r="Q61" i="2" a="1"/>
  <c r="Q61" i="2" s="1"/>
  <c r="Q57" i="2" a="1"/>
  <c r="Q57" i="2" s="1"/>
  <c r="Q53" i="2" a="1"/>
  <c r="Q53" i="2" s="1"/>
  <c r="Q49" i="2" a="1"/>
  <c r="Q49" i="2" s="1"/>
  <c r="Q41" i="2" a="1"/>
  <c r="Q41" i="2" s="1"/>
  <c r="Q37" i="2" a="1"/>
  <c r="Q37" i="2" s="1"/>
  <c r="Q1337" i="2" a="1"/>
  <c r="Q1337" i="2"/>
  <c r="Q1293" i="2" a="1"/>
  <c r="Q1293" i="2" s="1"/>
  <c r="Q1249" i="2" a="1"/>
  <c r="Q1249" i="2"/>
  <c r="Q1237" i="2" a="1"/>
  <c r="Q1237" i="2" s="1"/>
  <c r="Q1233" i="2" a="1"/>
  <c r="Q1233" i="2" s="1"/>
  <c r="Q1229" i="2" a="1"/>
  <c r="Q1229" i="2" s="1"/>
  <c r="Q1225" i="2" a="1"/>
  <c r="Q1225" i="2"/>
  <c r="Q1221" i="2" a="1"/>
  <c r="Q1221" i="2" s="1"/>
  <c r="Q1217" i="2" a="1"/>
  <c r="Q1217" i="2"/>
  <c r="Q1333" i="2" a="1"/>
  <c r="Q1333" i="2" s="1"/>
  <c r="Q1329" i="2" a="1"/>
  <c r="Q1329" i="2" s="1"/>
  <c r="Q1325" i="2" a="1"/>
  <c r="Q1325" i="2" s="1"/>
  <c r="Q1317" i="2" a="1"/>
  <c r="Q1317" i="2" s="1"/>
  <c r="Q1313" i="2" a="1"/>
  <c r="Q1313" i="2" s="1"/>
  <c r="Q1305" i="2" a="1"/>
  <c r="Q1305" i="2"/>
  <c r="Q1301" i="2" a="1"/>
  <c r="Q1301" i="2" s="1"/>
  <c r="Q1297" i="2" a="1"/>
  <c r="Q1297" i="2"/>
  <c r="Q1289" i="2" a="1"/>
  <c r="Q1289" i="2" s="1"/>
  <c r="Q1285" i="2" a="1"/>
  <c r="Q1285" i="2" s="1"/>
  <c r="Q1281" i="2" a="1"/>
  <c r="Q1281" i="2" s="1"/>
  <c r="Q1277" i="2" a="1"/>
  <c r="Q1277" i="2" s="1"/>
  <c r="Q1273" i="2" a="1"/>
  <c r="Q1273" i="2" s="1"/>
  <c r="Q1269" i="2" a="1"/>
  <c r="Q1269" i="2"/>
  <c r="Q1265" i="2" a="1"/>
  <c r="Q1265" i="2" s="1"/>
  <c r="Q1261" i="2" a="1"/>
  <c r="Q1261" i="2"/>
  <c r="Q1257" i="2" a="1"/>
  <c r="Q1257" i="2" s="1"/>
  <c r="Q1245" i="2" a="1"/>
  <c r="Q1245" i="2" s="1"/>
  <c r="Q1241" i="2" a="1"/>
  <c r="Q1241" i="2"/>
  <c r="Q1169" i="2" a="1"/>
  <c r="Q1169" i="2" s="1"/>
  <c r="Q1125" i="2" a="1"/>
  <c r="Q1125" i="2" s="1"/>
  <c r="Q1117" i="2" a="1"/>
  <c r="Q1117" i="2"/>
  <c r="Q1113" i="2" a="1"/>
  <c r="Q1113" i="2" s="1"/>
  <c r="Q1109" i="2" a="1"/>
  <c r="Q1109" i="2"/>
  <c r="Q1105" i="2" a="1"/>
  <c r="Q1105" i="2" s="1"/>
  <c r="Q1101" i="2" a="1"/>
  <c r="Q1101" i="2" s="1"/>
  <c r="Q1097" i="2" a="1"/>
  <c r="Q1097" i="2" s="1"/>
  <c r="Q1209" i="2" a="1"/>
  <c r="Q1209" i="2" s="1"/>
  <c r="Q1205" i="2" a="1"/>
  <c r="Q1205" i="2" s="1"/>
  <c r="Q1201" i="2" a="1"/>
  <c r="Q1201" i="2"/>
  <c r="Q1197" i="2" a="1"/>
  <c r="Q1197" i="2" s="1"/>
  <c r="Q1189" i="2" a="1"/>
  <c r="Q1189" i="2" s="1"/>
  <c r="Q1185" i="2" a="1"/>
  <c r="Q1185" i="2"/>
  <c r="Q1177" i="2" a="1"/>
  <c r="Q1177" i="2" s="1"/>
  <c r="Q1173" i="2" a="1"/>
  <c r="Q1173" i="2" s="1"/>
  <c r="Q1165" i="2" a="1"/>
  <c r="Q1165" i="2" s="1"/>
  <c r="Q1161" i="2" a="1"/>
  <c r="Q1161" i="2" s="1"/>
  <c r="Q1157" i="2" a="1"/>
  <c r="Q1157" i="2" s="1"/>
  <c r="Q1153" i="2" a="1"/>
  <c r="Q1153" i="2" s="1"/>
  <c r="Q1149" i="2" a="1"/>
  <c r="Q1149" i="2"/>
  <c r="Q1145" i="2" a="1"/>
  <c r="Q1145" i="2" s="1"/>
  <c r="Q1141" i="2" a="1"/>
  <c r="Q1141" i="2" s="1"/>
  <c r="Q1137" i="2" a="1"/>
  <c r="Q1137" i="2" s="1"/>
  <c r="Q1133" i="2" a="1"/>
  <c r="Q1133" i="2" s="1"/>
  <c r="Q1129" i="2" a="1"/>
  <c r="Q1129" i="2" s="1"/>
  <c r="Q1093" i="2" a="1"/>
  <c r="Q1093" i="2" s="1"/>
  <c r="Q1049" i="2" a="1"/>
  <c r="Q1049" i="2" s="1"/>
  <c r="Q993" i="2" a="1"/>
  <c r="Q993" i="2"/>
  <c r="Q989" i="2" a="1"/>
  <c r="Q989" i="2" s="1"/>
  <c r="Q985" i="2" a="1"/>
  <c r="Q985" i="2"/>
  <c r="Q981" i="2" a="1"/>
  <c r="Q981" i="2" s="1"/>
  <c r="Q977" i="2" a="1"/>
  <c r="Q977" i="2" s="1"/>
  <c r="Q973" i="2" a="1"/>
  <c r="Q973" i="2" s="1"/>
  <c r="Q1089" i="2" a="1"/>
  <c r="Q1089" i="2"/>
  <c r="Q1085" i="2" a="1"/>
  <c r="Q1085" i="2" s="1"/>
  <c r="Q1081" i="2" a="1"/>
  <c r="Q1081" i="2"/>
  <c r="Q1077" i="2" a="1"/>
  <c r="Q1077" i="2" s="1"/>
  <c r="Q1073" i="2" a="1"/>
  <c r="Q1073" i="2" s="1"/>
  <c r="Q1069" i="2" a="1"/>
  <c r="Q1069" i="2" s="1"/>
  <c r="Q1061" i="2" a="1"/>
  <c r="Q1061" i="2" s="1"/>
  <c r="Q1057" i="2" a="1"/>
  <c r="Q1057" i="2" s="1"/>
  <c r="Q1045" i="2" a="1"/>
  <c r="Q1045" i="2"/>
  <c r="Q1041" i="2" a="1"/>
  <c r="Q1041" i="2" s="1"/>
  <c r="Q1037" i="2" a="1"/>
  <c r="Q1037" i="2"/>
  <c r="Q1033" i="2" a="1"/>
  <c r="Q1033" i="2" s="1"/>
  <c r="Q1029" i="2" a="1"/>
  <c r="Q1029" i="2" s="1"/>
  <c r="Q1025" i="2" a="1"/>
  <c r="Q1025" i="2" s="1"/>
  <c r="Q1021" i="2" a="1"/>
  <c r="Q1021" i="2" s="1"/>
  <c r="Q1017" i="2" a="1"/>
  <c r="Q1017" i="2" s="1"/>
  <c r="Q1013" i="2" a="1"/>
  <c r="Q1013" i="2"/>
  <c r="Q1009" i="2" a="1"/>
  <c r="Q1009" i="2" s="1"/>
  <c r="Q1001" i="2" a="1"/>
  <c r="Q1001" i="2"/>
  <c r="Q997" i="2" a="1"/>
  <c r="Q997"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55F362-2A6B-4399-BAF7-3915C2972DB1}" keepAlive="1" name="Query - Data _1_" description="Connection to the 'Data _1_' query in the workbook." type="5" refreshedVersion="8" background="1" saveData="1">
    <dbPr connection="Provider=Microsoft.Mashup.OleDb.1;Data Source=$Workbook$;Location=&quot;Data _1_&quot;;Extended Properties=&quot;&quot;" command="SELECT * FROM [Data _1_]"/>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<sst xmlns="http://schemas.openxmlformats.org/spreadsheetml/2006/main" count="3039" uniqueCount="428">
  <si>
    <t>Date</t>
  </si>
  <si>
    <t>Plant</t>
  </si>
  <si>
    <t>Num_Workers_Direct</t>
  </si>
  <si>
    <t>Num_Workers_Indirect</t>
  </si>
  <si>
    <t>Labor_Costs_Direct</t>
  </si>
  <si>
    <t>Labor_Costs_Indirect</t>
  </si>
  <si>
    <t>Output</t>
  </si>
  <si>
    <t>RawMaterial_Used</t>
  </si>
  <si>
    <t>Mexico</t>
  </si>
  <si>
    <t>Frankfurt</t>
  </si>
  <si>
    <t>Gary</t>
  </si>
  <si>
    <t>SunChem</t>
  </si>
  <si>
    <t>month</t>
  </si>
  <si>
    <t>Operating Cost
(Excluding Labor) in
USD per one thousand
pounds of Release Ease
produced</t>
  </si>
  <si>
    <t>Country</t>
  </si>
  <si>
    <t>Cost</t>
  </si>
  <si>
    <t>110</t>
  </si>
  <si>
    <t>90</t>
  </si>
  <si>
    <t>150</t>
  </si>
  <si>
    <t>Sunchem</t>
  </si>
  <si>
    <t>400</t>
  </si>
  <si>
    <t>CPP</t>
  </si>
  <si>
    <t>700</t>
  </si>
  <si>
    <t>530</t>
  </si>
  <si>
    <t>608</t>
  </si>
  <si>
    <t>918</t>
  </si>
  <si>
    <t>Cost of Raw
Material
in USD per one
thousand pounds
of raw materials</t>
  </si>
  <si>
    <t>Average Output</t>
  </si>
  <si>
    <t>Column Labels</t>
  </si>
  <si>
    <t>Grand Total</t>
  </si>
  <si>
    <t>Row Labels</t>
  </si>
  <si>
    <t>Average of Average Output</t>
  </si>
  <si>
    <t>Output in 1000slb</t>
  </si>
  <si>
    <t>Average of Output in 1000slb</t>
  </si>
  <si>
    <t>average outcome changes but it isn't very significant</t>
  </si>
  <si>
    <t>yes, there is differnce across plants, lowest: sunchem, highest:frankfurt</t>
  </si>
  <si>
    <t>very small change is recorded in output workdone.</t>
  </si>
  <si>
    <t>there is surely differnce between each plant as seen in pivot table</t>
  </si>
  <si>
    <t>highest: frakfurt</t>
  </si>
  <si>
    <t>lowest: sunchem</t>
  </si>
  <si>
    <t>input</t>
  </si>
  <si>
    <t>Average of input</t>
  </si>
  <si>
    <t>yes, it does change monthly</t>
  </si>
  <si>
    <t>there's significant differnce between 4 plants</t>
  </si>
  <si>
    <t>highest frankfurt</t>
  </si>
  <si>
    <t>lowest sunchem</t>
  </si>
  <si>
    <t>Values</t>
  </si>
  <si>
    <t>year</t>
  </si>
  <si>
    <t>Total_cost</t>
  </si>
  <si>
    <t>input_total thousands</t>
  </si>
  <si>
    <t>Total Operating Cost</t>
  </si>
  <si>
    <t>Exchange Rate</t>
  </si>
  <si>
    <t>Average of CPP</t>
  </si>
  <si>
    <t>1/1/10</t>
  </si>
  <si>
    <t>1/2/10</t>
  </si>
  <si>
    <t>1/3/10</t>
  </si>
  <si>
    <t>1/4/10</t>
  </si>
  <si>
    <t>1/5/10</t>
  </si>
  <si>
    <t>1/6/10</t>
  </si>
  <si>
    <t>1/7/10</t>
  </si>
  <si>
    <t>1/8/10</t>
  </si>
  <si>
    <t>1/9/10</t>
  </si>
  <si>
    <t>1/10/10</t>
  </si>
  <si>
    <t>1/11/10</t>
  </si>
  <si>
    <t>1/12/10</t>
  </si>
  <si>
    <t>1/13/10</t>
  </si>
  <si>
    <t>1/14/10</t>
  </si>
  <si>
    <t>1/15/10</t>
  </si>
  <si>
    <t>1/16/10</t>
  </si>
  <si>
    <t>1/17/10</t>
  </si>
  <si>
    <t>1/18/10</t>
  </si>
  <si>
    <t>1/19/10</t>
  </si>
  <si>
    <t>1/20/10</t>
  </si>
  <si>
    <t>1/21/10</t>
  </si>
  <si>
    <t>1/22/10</t>
  </si>
  <si>
    <t>1/23/10</t>
  </si>
  <si>
    <t>1/24/10</t>
  </si>
  <si>
    <t>1/25/10</t>
  </si>
  <si>
    <t>1/26/10</t>
  </si>
  <si>
    <t>1/27/10</t>
  </si>
  <si>
    <t>1/28/10</t>
  </si>
  <si>
    <t>1/29/10</t>
  </si>
  <si>
    <t>1/30/10</t>
  </si>
  <si>
    <t>1/31/10</t>
  </si>
  <si>
    <t>2/1/10</t>
  </si>
  <si>
    <t>2/2/10</t>
  </si>
  <si>
    <t>2/3/10</t>
  </si>
  <si>
    <t>2/4/10</t>
  </si>
  <si>
    <t>2/5/10</t>
  </si>
  <si>
    <t>2/6/10</t>
  </si>
  <si>
    <t>2/7/10</t>
  </si>
  <si>
    <t>2/8/10</t>
  </si>
  <si>
    <t>2/9/10</t>
  </si>
  <si>
    <t>2/10/10</t>
  </si>
  <si>
    <t>2/11/10</t>
  </si>
  <si>
    <t>2/12/10</t>
  </si>
  <si>
    <t>2/13/10</t>
  </si>
  <si>
    <t>2/14/10</t>
  </si>
  <si>
    <t>2/15/10</t>
  </si>
  <si>
    <t>2/16/10</t>
  </si>
  <si>
    <t>2/17/10</t>
  </si>
  <si>
    <t>2/18/10</t>
  </si>
  <si>
    <t>2/19/10</t>
  </si>
  <si>
    <t>2/20/10</t>
  </si>
  <si>
    <t>2/21/10</t>
  </si>
  <si>
    <t>2/22/10</t>
  </si>
  <si>
    <t>2/23/10</t>
  </si>
  <si>
    <t>2/24/10</t>
  </si>
  <si>
    <t>2/25/10</t>
  </si>
  <si>
    <t>2/26/10</t>
  </si>
  <si>
    <t>2/27/10</t>
  </si>
  <si>
    <t>2/28/10</t>
  </si>
  <si>
    <t>3/1/10</t>
  </si>
  <si>
    <t>3/2/10</t>
  </si>
  <si>
    <t>3/3/10</t>
  </si>
  <si>
    <t>3/4/10</t>
  </si>
  <si>
    <t>3/5/10</t>
  </si>
  <si>
    <t>3/6/10</t>
  </si>
  <si>
    <t>3/7/10</t>
  </si>
  <si>
    <t>3/8/10</t>
  </si>
  <si>
    <t>3/9/10</t>
  </si>
  <si>
    <t>3/10/10</t>
  </si>
  <si>
    <t>3/11/10</t>
  </si>
  <si>
    <t>3/12/10</t>
  </si>
  <si>
    <t>3/13/10</t>
  </si>
  <si>
    <t>3/14/10</t>
  </si>
  <si>
    <t>3/15/10</t>
  </si>
  <si>
    <t>3/16/10</t>
  </si>
  <si>
    <t>3/17/10</t>
  </si>
  <si>
    <t>3/18/10</t>
  </si>
  <si>
    <t>3/19/10</t>
  </si>
  <si>
    <t>3/20/10</t>
  </si>
  <si>
    <t>3/21/10</t>
  </si>
  <si>
    <t>3/22/10</t>
  </si>
  <si>
    <t>3/23/10</t>
  </si>
  <si>
    <t>3/24/10</t>
  </si>
  <si>
    <t>3/25/10</t>
  </si>
  <si>
    <t>3/26/10</t>
  </si>
  <si>
    <t>3/27/10</t>
  </si>
  <si>
    <t>3/28/10</t>
  </si>
  <si>
    <t>3/29/10</t>
  </si>
  <si>
    <t>3/30/10</t>
  </si>
  <si>
    <t>3/31/10</t>
  </si>
  <si>
    <t>4/1/10</t>
  </si>
  <si>
    <t>4/2/10</t>
  </si>
  <si>
    <t>4/3/10</t>
  </si>
  <si>
    <t>4/4/10</t>
  </si>
  <si>
    <t>4/5/10</t>
  </si>
  <si>
    <t>4/6/10</t>
  </si>
  <si>
    <t>4/7/10</t>
  </si>
  <si>
    <t>4/8/10</t>
  </si>
  <si>
    <t>4/9/10</t>
  </si>
  <si>
    <t>4/10/10</t>
  </si>
  <si>
    <t>4/11/10</t>
  </si>
  <si>
    <t>4/12/10</t>
  </si>
  <si>
    <t>4/13/10</t>
  </si>
  <si>
    <t>4/14/10</t>
  </si>
  <si>
    <t>4/15/10</t>
  </si>
  <si>
    <t>4/16/10</t>
  </si>
  <si>
    <t>4/17/10</t>
  </si>
  <si>
    <t>4/18/10</t>
  </si>
  <si>
    <t>4/19/10</t>
  </si>
  <si>
    <t>4/20/10</t>
  </si>
  <si>
    <t>4/21/10</t>
  </si>
  <si>
    <t>4/22/10</t>
  </si>
  <si>
    <t>4/23/10</t>
  </si>
  <si>
    <t>4/24/10</t>
  </si>
  <si>
    <t>4/25/10</t>
  </si>
  <si>
    <t>4/26/10</t>
  </si>
  <si>
    <t>4/27/10</t>
  </si>
  <si>
    <t>4/28/10</t>
  </si>
  <si>
    <t>4/29/10</t>
  </si>
  <si>
    <t>4/30/10</t>
  </si>
  <si>
    <t>5/1/10</t>
  </si>
  <si>
    <t>5/2/10</t>
  </si>
  <si>
    <t>5/3/10</t>
  </si>
  <si>
    <t>5/4/10</t>
  </si>
  <si>
    <t>5/5/10</t>
  </si>
  <si>
    <t>5/6/10</t>
  </si>
  <si>
    <t>5/7/10</t>
  </si>
  <si>
    <t>5/8/10</t>
  </si>
  <si>
    <t>5/9/10</t>
  </si>
  <si>
    <t>5/10/10</t>
  </si>
  <si>
    <t>5/11/10</t>
  </si>
  <si>
    <t>5/12/10</t>
  </si>
  <si>
    <t>5/13/10</t>
  </si>
  <si>
    <t>5/14/10</t>
  </si>
  <si>
    <t>5/15/10</t>
  </si>
  <si>
    <t>5/16/10</t>
  </si>
  <si>
    <t>5/17/10</t>
  </si>
  <si>
    <t>5/18/10</t>
  </si>
  <si>
    <t>5/19/10</t>
  </si>
  <si>
    <t>5/20/10</t>
  </si>
  <si>
    <t>5/21/10</t>
  </si>
  <si>
    <t>5/22/10</t>
  </si>
  <si>
    <t>5/23/10</t>
  </si>
  <si>
    <t>5/24/10</t>
  </si>
  <si>
    <t>5/25/10</t>
  </si>
  <si>
    <t>5/26/10</t>
  </si>
  <si>
    <t>5/27/10</t>
  </si>
  <si>
    <t>5/28/10</t>
  </si>
  <si>
    <t>5/29/10</t>
  </si>
  <si>
    <t>5/30/10</t>
  </si>
  <si>
    <t>5/31/10</t>
  </si>
  <si>
    <t>6/1/10</t>
  </si>
  <si>
    <t>6/2/10</t>
  </si>
  <si>
    <t>6/3/10</t>
  </si>
  <si>
    <t>6/4/10</t>
  </si>
  <si>
    <t>6/5/10</t>
  </si>
  <si>
    <t>6/6/10</t>
  </si>
  <si>
    <t>6/7/10</t>
  </si>
  <si>
    <t>6/8/10</t>
  </si>
  <si>
    <t>6/9/10</t>
  </si>
  <si>
    <t>6/10/10</t>
  </si>
  <si>
    <t>6/11/10</t>
  </si>
  <si>
    <t>6/12/10</t>
  </si>
  <si>
    <t>6/13/10</t>
  </si>
  <si>
    <t>6/14/10</t>
  </si>
  <si>
    <t>6/15/10</t>
  </si>
  <si>
    <t>6/16/10</t>
  </si>
  <si>
    <t>6/17/10</t>
  </si>
  <si>
    <t>6/18/10</t>
  </si>
  <si>
    <t>6/19/10</t>
  </si>
  <si>
    <t>6/20/10</t>
  </si>
  <si>
    <t>6/21/10</t>
  </si>
  <si>
    <t>6/22/10</t>
  </si>
  <si>
    <t>6/23/10</t>
  </si>
  <si>
    <t>6/24/10</t>
  </si>
  <si>
    <t>6/25/10</t>
  </si>
  <si>
    <t>6/26/10</t>
  </si>
  <si>
    <t>6/27/10</t>
  </si>
  <si>
    <t>6/28/10</t>
  </si>
  <si>
    <t>6/29/10</t>
  </si>
  <si>
    <t>6/30/10</t>
  </si>
  <si>
    <t>7/1/10</t>
  </si>
  <si>
    <t>7/2/10</t>
  </si>
  <si>
    <t>7/3/10</t>
  </si>
  <si>
    <t>7/4/10</t>
  </si>
  <si>
    <t>7/5/10</t>
  </si>
  <si>
    <t>7/6/10</t>
  </si>
  <si>
    <t>7/7/10</t>
  </si>
  <si>
    <t>7/8/10</t>
  </si>
  <si>
    <t>7/9/10</t>
  </si>
  <si>
    <t>7/10/10</t>
  </si>
  <si>
    <t>7/11/10</t>
  </si>
  <si>
    <t>7/12/10</t>
  </si>
  <si>
    <t>7/13/10</t>
  </si>
  <si>
    <t>7/14/10</t>
  </si>
  <si>
    <t>7/15/10</t>
  </si>
  <si>
    <t>7/16/10</t>
  </si>
  <si>
    <t>7/17/10</t>
  </si>
  <si>
    <t>7/18/10</t>
  </si>
  <si>
    <t>7/19/10</t>
  </si>
  <si>
    <t>7/20/10</t>
  </si>
  <si>
    <t>7/21/10</t>
  </si>
  <si>
    <t>7/22/10</t>
  </si>
  <si>
    <t>7/23/10</t>
  </si>
  <si>
    <t>7/24/10</t>
  </si>
  <si>
    <t>7/25/10</t>
  </si>
  <si>
    <t>7/26/10</t>
  </si>
  <si>
    <t>7/27/10</t>
  </si>
  <si>
    <t>7/28/10</t>
  </si>
  <si>
    <t>7/29/10</t>
  </si>
  <si>
    <t>7/30/10</t>
  </si>
  <si>
    <t>7/31/10</t>
  </si>
  <si>
    <t>8/1/10</t>
  </si>
  <si>
    <t>8/2/10</t>
  </si>
  <si>
    <t>8/3/10</t>
  </si>
  <si>
    <t>8/4/10</t>
  </si>
  <si>
    <t>8/5/10</t>
  </si>
  <si>
    <t>8/6/10</t>
  </si>
  <si>
    <t>8/7/10</t>
  </si>
  <si>
    <t>8/8/10</t>
  </si>
  <si>
    <t>8/9/10</t>
  </si>
  <si>
    <t>8/10/10</t>
  </si>
  <si>
    <t>8/11/10</t>
  </si>
  <si>
    <t>8/12/10</t>
  </si>
  <si>
    <t>8/13/10</t>
  </si>
  <si>
    <t>8/14/10</t>
  </si>
  <si>
    <t>8/15/10</t>
  </si>
  <si>
    <t>8/16/10</t>
  </si>
  <si>
    <t>8/17/10</t>
  </si>
  <si>
    <t>8/18/10</t>
  </si>
  <si>
    <t>8/19/10</t>
  </si>
  <si>
    <t>8/20/10</t>
  </si>
  <si>
    <t>8/21/10</t>
  </si>
  <si>
    <t>8/22/10</t>
  </si>
  <si>
    <t>8/23/10</t>
  </si>
  <si>
    <t>8/24/10</t>
  </si>
  <si>
    <t>8/25/10</t>
  </si>
  <si>
    <t>8/26/10</t>
  </si>
  <si>
    <t>8/27/10</t>
  </si>
  <si>
    <t>8/28/10</t>
  </si>
  <si>
    <t>8/29/10</t>
  </si>
  <si>
    <t>8/30/10</t>
  </si>
  <si>
    <t>8/31/10</t>
  </si>
  <si>
    <t>9/1/10</t>
  </si>
  <si>
    <t>9/2/10</t>
  </si>
  <si>
    <t>9/3/10</t>
  </si>
  <si>
    <t>9/4/10</t>
  </si>
  <si>
    <t>9/5/10</t>
  </si>
  <si>
    <t>9/6/10</t>
  </si>
  <si>
    <t>9/7/10</t>
  </si>
  <si>
    <t>9/8/10</t>
  </si>
  <si>
    <t>9/9/10</t>
  </si>
  <si>
    <t>9/10/10</t>
  </si>
  <si>
    <t>9/11/10</t>
  </si>
  <si>
    <t>9/12/10</t>
  </si>
  <si>
    <t>9/13/10</t>
  </si>
  <si>
    <t>9/14/10</t>
  </si>
  <si>
    <t>9/15/10</t>
  </si>
  <si>
    <t>9/16/10</t>
  </si>
  <si>
    <t>9/17/10</t>
  </si>
  <si>
    <t>9/18/10</t>
  </si>
  <si>
    <t>9/19/10</t>
  </si>
  <si>
    <t>9/20/10</t>
  </si>
  <si>
    <t>9/21/10</t>
  </si>
  <si>
    <t>9/22/10</t>
  </si>
  <si>
    <t>9/23/10</t>
  </si>
  <si>
    <t>9/24/10</t>
  </si>
  <si>
    <t>9/25/10</t>
  </si>
  <si>
    <t>9/26/10</t>
  </si>
  <si>
    <t>9/27/10</t>
  </si>
  <si>
    <t>9/28/10</t>
  </si>
  <si>
    <t>9/29/10</t>
  </si>
  <si>
    <t>9/30/10</t>
  </si>
  <si>
    <t>10/1/10</t>
  </si>
  <si>
    <t>10/2/10</t>
  </si>
  <si>
    <t>10/3/10</t>
  </si>
  <si>
    <t>10/4/10</t>
  </si>
  <si>
    <t>10/5/10</t>
  </si>
  <si>
    <t>10/6/10</t>
  </si>
  <si>
    <t>10/7/10</t>
  </si>
  <si>
    <t>10/8/10</t>
  </si>
  <si>
    <t>10/9/10</t>
  </si>
  <si>
    <t>10/10/10</t>
  </si>
  <si>
    <t>10/11/10</t>
  </si>
  <si>
    <t>10/12/10</t>
  </si>
  <si>
    <t>10/13/10</t>
  </si>
  <si>
    <t>10/14/10</t>
  </si>
  <si>
    <t>10/15/10</t>
  </si>
  <si>
    <t>10/16/10</t>
  </si>
  <si>
    <t>10/17/10</t>
  </si>
  <si>
    <t>10/18/10</t>
  </si>
  <si>
    <t>10/19/10</t>
  </si>
  <si>
    <t>10/20/10</t>
  </si>
  <si>
    <t>10/21/10</t>
  </si>
  <si>
    <t>10/22/10</t>
  </si>
  <si>
    <t>10/23/10</t>
  </si>
  <si>
    <t>10/24/10</t>
  </si>
  <si>
    <t>10/25/10</t>
  </si>
  <si>
    <t>10/26/10</t>
  </si>
  <si>
    <t>10/27/10</t>
  </si>
  <si>
    <t>10/28/10</t>
  </si>
  <si>
    <t>10/29/10</t>
  </si>
  <si>
    <t>10/30/10</t>
  </si>
  <si>
    <t>10/31/10</t>
  </si>
  <si>
    <t>11/1/10</t>
  </si>
  <si>
    <t>11/2/10</t>
  </si>
  <si>
    <t>11/3/10</t>
  </si>
  <si>
    <t>11/4/10</t>
  </si>
  <si>
    <t>11/5/10</t>
  </si>
  <si>
    <t>11/6/10</t>
  </si>
  <si>
    <t>11/7/10</t>
  </si>
  <si>
    <t>11/8/10</t>
  </si>
  <si>
    <t>11/9/10</t>
  </si>
  <si>
    <t>11/10/10</t>
  </si>
  <si>
    <t>11/11/10</t>
  </si>
  <si>
    <t>11/12/10</t>
  </si>
  <si>
    <t>11/13/10</t>
  </si>
  <si>
    <t>11/14/10</t>
  </si>
  <si>
    <t>11/15/10</t>
  </si>
  <si>
    <t>11/16/10</t>
  </si>
  <si>
    <t>11/17/10</t>
  </si>
  <si>
    <t>11/18/10</t>
  </si>
  <si>
    <t>11/19/10</t>
  </si>
  <si>
    <t>11/20/10</t>
  </si>
  <si>
    <t>11/21/10</t>
  </si>
  <si>
    <t>11/22/10</t>
  </si>
  <si>
    <t>11/23/10</t>
  </si>
  <si>
    <t>11/24/10</t>
  </si>
  <si>
    <t>11/25/10</t>
  </si>
  <si>
    <t>11/26/10</t>
  </si>
  <si>
    <t>11/27/10</t>
  </si>
  <si>
    <t>11/28/10</t>
  </si>
  <si>
    <t>11/29/10</t>
  </si>
  <si>
    <t>11/30/10</t>
  </si>
  <si>
    <t>12/1/10</t>
  </si>
  <si>
    <t>12/2/10</t>
  </si>
  <si>
    <t>12/3/10</t>
  </si>
  <si>
    <t>12/4/10</t>
  </si>
  <si>
    <t>12/5/10</t>
  </si>
  <si>
    <t>12/6/10</t>
  </si>
  <si>
    <t>12/7/10</t>
  </si>
  <si>
    <t>12/8/10</t>
  </si>
  <si>
    <t>12/9/10</t>
  </si>
  <si>
    <t>12/10/10</t>
  </si>
  <si>
    <t>12/11/10</t>
  </si>
  <si>
    <t>12/12/10</t>
  </si>
  <si>
    <t>12/13/10</t>
  </si>
  <si>
    <t>12/14/10</t>
  </si>
  <si>
    <t>12/15/10</t>
  </si>
  <si>
    <t>12/16/10</t>
  </si>
  <si>
    <t>12/17/10</t>
  </si>
  <si>
    <t>12/18/10</t>
  </si>
  <si>
    <t>12/19/10</t>
  </si>
  <si>
    <t>12/20/10</t>
  </si>
  <si>
    <t>12/21/10</t>
  </si>
  <si>
    <t>12/22/10</t>
  </si>
  <si>
    <t>12/23/10</t>
  </si>
  <si>
    <t>12/24/10</t>
  </si>
  <si>
    <t>12/25/10</t>
  </si>
  <si>
    <t>12/26/10</t>
  </si>
  <si>
    <t>12/27/10</t>
  </si>
  <si>
    <t>12/28/10</t>
  </si>
  <si>
    <t>12/29/10</t>
  </si>
  <si>
    <t>12/30/10</t>
  </si>
  <si>
    <t>12/31/10</t>
  </si>
  <si>
    <t>average CPP value changes just slightly over months</t>
  </si>
  <si>
    <t>lowest : Gray</t>
  </si>
  <si>
    <t>highest : SunChem</t>
  </si>
  <si>
    <t>Sum of Output</t>
  </si>
  <si>
    <t>Trend Line</t>
  </si>
  <si>
    <t>Comparison With Average</t>
  </si>
  <si>
    <t>Above/below</t>
  </si>
  <si>
    <t xml:space="preserve">the fluctuations in the output is neither too high nor too low for all the plants but its peculiar when it comes to 2nd month February as we can see that there's dip in output across all plants. </t>
  </si>
  <si>
    <t>this shows that some factor may be affecting the output rate during february and it should be dealt with some startegy.</t>
  </si>
  <si>
    <t xml:space="preserve">similarly, Mexico plant sees a fall in output during september, so there might be some geographical factors that can be altered to dealt with the issues.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</si>
</sst>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b/>
      <u/>
      <sz val="16"/>
      <color theme="2"/>
      <name val="Calibri"/>
      <family val="2"/>
      <scheme val="minor"/>
    </font>
    <font>
      <sz val="16"/>
      <color theme="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0" borderId="0" xfId="0" applyNumberFormat="1"/>
    <xf numFmtId="10" fontId="0" fillId="0" borderId="0" xfId="0" applyNumberFormat="1"/>
    <xf numFmtId="0" fontId="2" fillId="2" borderId="0" xfId="0" applyFont="1" applyFill="1" applyAlignment="1">
      <alignment horizontal="left"/>
    </xf>
    <xf numFmtId="0" fontId="3" fillId="2" borderId="0" xfId="0" applyFont="1" applyFill="1"/>
    <xf numFmtId="0" fontId="0" fillId="3" borderId="0" xfId="0" applyNumberFormat="1" applyFill="1"/>
    <xf numFmtId="0" fontId="4" fillId="2" borderId="0" xfId="0" applyFont="1" applyFill="1"/>
    <xf numFmtId="0" fontId="0" fillId="2" borderId="0" xfId="0" applyFill="1"/>
    <xf numFmtId="0" fontId="5" fillId="2" borderId="0" xfId="0" applyFont="1" applyFill="1"/>
    <xf numFmtId="0" fontId="0" fillId="3" borderId="0" xfId="0" applyFill="1"/>
  </cellXfs>
  <cellStyles count="1">
    <cellStyle name="Normal" xfId="0" builtinId="0"/>
  </cellStyles>
  <dxfs count="17">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2" formatCode="0.00"/>
    </dxf>
    <dxf>
      <numFmt numFmtId="14" formatCode="0.00%"/>
    </dxf>
    <dxf>
      <numFmt numFmtId="14" formatCode="0.00%"/>
    </dxf>
    <dxf>
      <numFmt numFmtId="14" formatCode="0.0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[Book1.xlsx]Question 2!PivotTable1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2'!$B$3:$B$4</c:f>
              <c:strCache>
                <c:ptCount val="1"/>
                <c:pt idx="0">
                  <c:v>Frankfurt</c:v>
                </c:pt>
              </c:strCache>
            </c:strRef>
          </c:tx>
          <c:spPr>
            <a:solidFill>
              <a:schemeClr val="accent1"/>
            </a:solidFill>
            <a:ln>
              <a:noFill/>
            </a:ln>
            <a:effectLst/>
          </c:spPr>
          <c:invertIfNegative val="0"/>
          <c:cat>
            <c:strRef>
              <c:f>'Question 2'!$A$5:$A$17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 2'!$B$5:$B$17</c:f>
              <c:numCache>
                <c:formatCode>General</c:formatCode>
                <c:ptCount val="12"/>
                <c:pt idx="0">
                  <c:v>103.94230341935484</c:v>
                </c:pt>
                <c:pt idx="1">
                  <c:v>103.96194071428569</c:v>
                </c:pt>
                <c:pt idx="2">
                  <c:v>103.02758932258067</c:v>
                </c:pt>
                <c:pt idx="3">
                  <c:v>103.74959609999998</c:v>
                </c:pt>
                <c:pt idx="4">
                  <c:v>103.43547516129034</c:v>
                </c:pt>
                <c:pt idx="5">
                  <c:v>104.37683569999996</c:v>
                </c:pt>
                <c:pt idx="6">
                  <c:v>104.23409870967741</c:v>
                </c:pt>
                <c:pt idx="7">
                  <c:v>103.93580793548387</c:v>
                </c:pt>
                <c:pt idx="8">
                  <c:v>104.12722970000002</c:v>
                </c:pt>
                <c:pt idx="9">
                  <c:v>105.1879734516129</c:v>
                </c:pt>
                <c:pt idx="10">
                  <c:v>103.62041546666664</c:v>
                </c:pt>
                <c:pt idx="11">
                  <c:v>103.62020132258066</c:v>
                </c:pt>
              </c:numCache>
            </c:numRef>
          </c:val>
          <c:extLst>
            <c:ext xmlns:c16="http://schemas.microsoft.com/office/drawing/2014/chart" uri="{C3380CC4-5D6E-409C-BE32-E72D297353CC}">
              <c16:uniqueId val="{00000000-AC10-4EB9-94FC-C14C7FBAC8AB}"/>
            </c:ext>
          </c:extLst>
        </c:ser>
        <c:ser>
          <c:idx val="1"/>
          <c:order val="1"/>
          <c:tx>
            <c:strRef>
              <c:f>'Question 2'!$C$3:$C$4</c:f>
              <c:strCache>
                <c:ptCount val="1"/>
                <c:pt idx="0">
                  <c:v>Gary</c:v>
                </c:pt>
              </c:strCache>
            </c:strRef>
          </c:tx>
          <c:spPr>
            <a:solidFill>
              <a:schemeClr val="accent2"/>
            </a:solidFill>
            <a:ln>
              <a:noFill/>
            </a:ln>
            <a:effectLst/>
          </c:spPr>
          <c:invertIfNegative val="0"/>
          <c:cat>
            <c:strRef>
              <c:f>'Question 2'!$A$5:$A$17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 2'!$C$5:$C$17</c:f>
              <c:numCache>
                <c:formatCode>General</c:formatCode>
                <c:ptCount val="12"/>
                <c:pt idx="0">
                  <c:v>38.036357580645159</c:v>
                </c:pt>
                <c:pt idx="1">
                  <c:v>37.889177428571429</c:v>
                </c:pt>
                <c:pt idx="2">
                  <c:v>38.246178096774187</c:v>
                </c:pt>
                <c:pt idx="3">
                  <c:v>38.262488400000009</c:v>
                </c:pt>
                <c:pt idx="4">
                  <c:v>38.753468548387097</c:v>
                </c:pt>
                <c:pt idx="5">
                  <c:v>39.349703800000007</c:v>
                </c:pt>
                <c:pt idx="6">
                  <c:v>37.935120580645155</c:v>
                </c:pt>
                <c:pt idx="7">
                  <c:v>37.651695516129024</c:v>
                </c:pt>
                <c:pt idx="8">
                  <c:v>38.728541799999995</c:v>
                </c:pt>
                <c:pt idx="9">
                  <c:v>38.413393225806452</c:v>
                </c:pt>
                <c:pt idx="10">
                  <c:v>37.641873199999999</c:v>
                </c:pt>
                <c:pt idx="11">
                  <c:v>38.052789709677413</c:v>
                </c:pt>
              </c:numCache>
            </c:numRef>
          </c:val>
          <c:extLst>
            <c:ext xmlns:c16="http://schemas.microsoft.com/office/drawing/2014/chart" uri="{C3380CC4-5D6E-409C-BE32-E72D297353CC}">
              <c16:uniqueId val="{00000001-AC10-4EB9-94FC-C14C7FBAC8AB}"/>
            </c:ext>
          </c:extLst>
        </c:ser>
        <c:ser>
          <c:idx val="2"/>
          <c:order val="2"/>
          <c:tx>
            <c:strRef>
              <c:f>'Question 2'!$D$3:$D$4</c:f>
              <c:strCache>
                <c:ptCount val="1"/>
                <c:pt idx="0">
                  <c:v>Mexico</c:v>
                </c:pt>
              </c:strCache>
            </c:strRef>
          </c:tx>
          <c:spPr>
            <a:solidFill>
              <a:schemeClr val="accent3"/>
            </a:solidFill>
            <a:ln>
              <a:noFill/>
            </a:ln>
            <a:effectLst/>
          </c:spPr>
          <c:invertIfNegative val="0"/>
          <c:cat>
            <c:strRef>
              <c:f>'Question 2'!$A$5:$A$17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 2'!$D$5:$D$17</c:f>
              <c:numCache>
                <c:formatCode>General</c:formatCode>
                <c:ptCount val="12"/>
                <c:pt idx="0">
                  <c:v>46.205588451612904</c:v>
                </c:pt>
                <c:pt idx="1">
                  <c:v>47.781444821428572</c:v>
                </c:pt>
                <c:pt idx="2">
                  <c:v>47.105550645161287</c:v>
                </c:pt>
                <c:pt idx="3">
                  <c:v>46.695500400000007</c:v>
                </c:pt>
                <c:pt idx="4">
                  <c:v>46.747561322580637</c:v>
                </c:pt>
                <c:pt idx="5">
                  <c:v>46.615488966666668</c:v>
                </c:pt>
                <c:pt idx="6">
                  <c:v>47.377503806451607</c:v>
                </c:pt>
                <c:pt idx="7">
                  <c:v>46.834623451612899</c:v>
                </c:pt>
                <c:pt idx="8">
                  <c:v>45.890164000000006</c:v>
                </c:pt>
                <c:pt idx="9">
                  <c:v>47.144901064516127</c:v>
                </c:pt>
                <c:pt idx="10">
                  <c:v>47.624638666666677</c:v>
                </c:pt>
                <c:pt idx="11">
                  <c:v>47.537819483870962</c:v>
                </c:pt>
              </c:numCache>
            </c:numRef>
          </c:val>
          <c:extLst>
            <c:ext xmlns:c16="http://schemas.microsoft.com/office/drawing/2014/chart" uri="{C3380CC4-5D6E-409C-BE32-E72D297353CC}">
              <c16:uniqueId val="{00000002-AC10-4EB9-94FC-C14C7FBAC8AB}"/>
            </c:ext>
          </c:extLst>
        </c:ser>
        <c:ser>
          <c:idx val="3"/>
          <c:order val="3"/>
          <c:tx>
            <c:strRef>
              <c:f>'Question 2'!$E$3:$E$4</c:f>
              <c:strCache>
                <c:ptCount val="1"/>
                <c:pt idx="0">
                  <c:v>SunChem</c:v>
                </c:pt>
              </c:strCache>
            </c:strRef>
          </c:tx>
          <c:spPr>
            <a:solidFill>
              <a:schemeClr val="accent4"/>
            </a:solidFill>
            <a:ln>
              <a:noFill/>
            </a:ln>
            <a:effectLst/>
          </c:spPr>
          <c:invertIfNegative val="0"/>
          <c:cat>
            <c:strRef>
              <c:f>'Question 2'!$A$5:$A$17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 2'!$E$5:$E$17</c:f>
              <c:numCache>
                <c:formatCode>General</c:formatCode>
                <c:ptCount val="12"/>
                <c:pt idx="0">
                  <c:v>10.955924677419354</c:v>
                </c:pt>
                <c:pt idx="1">
                  <c:v>10.931219857142858</c:v>
                </c:pt>
                <c:pt idx="2">
                  <c:v>10.879972709677419</c:v>
                </c:pt>
                <c:pt idx="3">
                  <c:v>11.126337666666668</c:v>
                </c:pt>
                <c:pt idx="4">
                  <c:v>10.905676516129033</c:v>
                </c:pt>
                <c:pt idx="5">
                  <c:v>10.851365333333332</c:v>
                </c:pt>
                <c:pt idx="6">
                  <c:v>10.90608958064516</c:v>
                </c:pt>
                <c:pt idx="7">
                  <c:v>11.005659258064515</c:v>
                </c:pt>
                <c:pt idx="8">
                  <c:v>10.94271</c:v>
                </c:pt>
                <c:pt idx="9">
                  <c:v>10.994013935483871</c:v>
                </c:pt>
                <c:pt idx="10">
                  <c:v>10.734864266666667</c:v>
                </c:pt>
                <c:pt idx="11">
                  <c:v>11.157022096774192</c:v>
                </c:pt>
              </c:numCache>
            </c:numRef>
          </c:val>
          <c:extLst>
            <c:ext xmlns:c16="http://schemas.microsoft.com/office/drawing/2014/chart" uri="{C3380CC4-5D6E-409C-BE32-E72D297353CC}">
              <c16:uniqueId val="{00000003-AC10-4EB9-94FC-C14C7FBAC8AB}"/>
            </c:ext>
          </c:extLst>
        </c:ser>
        <c:dLbls>
          <c:showLegendKey val="0"/>
          <c:showVal val="0"/>
          <c:showCatName val="0"/>
          <c:showSerName val="0"/>
          <c:showPercent val="0"/>
          <c:showBubbleSize val="0"/>
        </c:dLbls>
        <c:gapWidth val="219"/>
        <c:overlap val="-27"/>
        <c:axId val="1883990496"/>
        <c:axId val="1887987216"/>
      </c:barChart>
      <c:catAx>
        <c:axId val="1883990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87987216"/>
        <c:crosses val="autoZero"/>
        <c:auto val="1"/>
        <c:lblAlgn val="ctr"/>
        <c:lblOffset val="100"/>
        <c:noMultiLvlLbl val="0"/>
      </c:catAx>
      <c:valAx>
        <c:axId val="1887987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8399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[Book1.xlsx]Question 3!PivotTable2</c:name>
    <c:fmtId val="2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'Question 3'!$B$3:$B$4</c:f>
              <c:strCache>
                <c:ptCount val="1"/>
                <c:pt idx="0">
                  <c:v>Frankfurt</c:v>
                </c:pt>
              </c:strCache>
            </c:strRef>
          </c:tx>
          <c:spPr>
            <a:solidFill>
              <a:schemeClr val="accent1"/>
            </a:solidFill>
            <a:ln>
              <a:noFill/>
            </a:ln>
            <a:effectLst/>
          </c:spPr>
          <c:invertIfNegative val="0"/>
          <c:cat>
            <c:strRef>
              <c:f>'Question 3'!$A$5:$A$17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 3'!$B$5:$B$17</c:f>
              <c:numCache>
                <c:formatCode>General</c:formatCode>
                <c:ptCount val="12"/>
                <c:pt idx="0">
                  <c:v>1.2817066520444811</c:v>
                </c:pt>
                <c:pt idx="1">
                  <c:v>1.2817897610477635</c:v>
                </c:pt>
                <c:pt idx="2">
                  <c:v>1.2816448959492908</c:v>
                </c:pt>
                <c:pt idx="3">
                  <c:v>1.281916160637677</c:v>
                </c:pt>
                <c:pt idx="4">
                  <c:v>1.2815795790765887</c:v>
                </c:pt>
                <c:pt idx="5">
                  <c:v>1.281743757864803</c:v>
                </c:pt>
                <c:pt idx="6">
                  <c:v>1.2817342533729186</c:v>
                </c:pt>
                <c:pt idx="7">
                  <c:v>1.2816254397408564</c:v>
                </c:pt>
                <c:pt idx="8">
                  <c:v>1.2818270268613685</c:v>
                </c:pt>
                <c:pt idx="9">
                  <c:v>1.2817718576874817</c:v>
                </c:pt>
                <c:pt idx="10">
                  <c:v>1.2819009225056759</c:v>
                </c:pt>
                <c:pt idx="11">
                  <c:v>1.2818111947126574</c:v>
                </c:pt>
              </c:numCache>
            </c:numRef>
          </c:val>
          <c:extLst>
            <c:ext xmlns:c16="http://schemas.microsoft.com/office/drawing/2014/chart" uri="{C3380CC4-5D6E-409C-BE32-E72D297353CC}">
              <c16:uniqueId val="{00000000-FAB7-4316-B66C-857A981ED050}"/>
            </c:ext>
          </c:extLst>
        </c:ser>
        <c:ser>
          <c:idx val="1"/>
          <c:order val="1"/>
          <c:tx>
            <c:strRef>
              <c:f>'Question 3'!$C$3:$C$4</c:f>
              <c:strCache>
                <c:ptCount val="1"/>
                <c:pt idx="0">
                  <c:v>Gary</c:v>
                </c:pt>
              </c:strCache>
            </c:strRef>
          </c:tx>
          <c:spPr>
            <a:solidFill>
              <a:schemeClr val="accent2"/>
            </a:solidFill>
            <a:ln>
              <a:noFill/>
            </a:ln>
            <a:effectLst/>
          </c:spPr>
          <c:invertIfNegative val="0"/>
          <c:cat>
            <c:strRef>
              <c:f>'Question 3'!$A$5:$A$17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 3'!$C$5:$C$17</c:f>
              <c:numCache>
                <c:formatCode>General</c:formatCode>
                <c:ptCount val="12"/>
                <c:pt idx="0">
                  <c:v>0.74299065411158571</c:v>
                </c:pt>
                <c:pt idx="1">
                  <c:v>0.74292534471383576</c:v>
                </c:pt>
                <c:pt idx="2">
                  <c:v>0.74288074779702784</c:v>
                </c:pt>
                <c:pt idx="3">
                  <c:v>0.74295854110498183</c:v>
                </c:pt>
                <c:pt idx="4">
                  <c:v>0.74295336375295118</c:v>
                </c:pt>
                <c:pt idx="5">
                  <c:v>0.74291609186290475</c:v>
                </c:pt>
                <c:pt idx="6">
                  <c:v>0.74288286351559285</c:v>
                </c:pt>
                <c:pt idx="7">
                  <c:v>0.74297299512055948</c:v>
                </c:pt>
                <c:pt idx="8">
                  <c:v>0.74287233236225925</c:v>
                </c:pt>
                <c:pt idx="9">
                  <c:v>0.74286545394195913</c:v>
                </c:pt>
                <c:pt idx="10">
                  <c:v>0.74293337918379254</c:v>
                </c:pt>
                <c:pt idx="11">
                  <c:v>0.7428441994905316</c:v>
                </c:pt>
              </c:numCache>
            </c:numRef>
          </c:val>
          <c:extLst>
            <c:ext xmlns:c16="http://schemas.microsoft.com/office/drawing/2014/chart" uri="{C3380CC4-5D6E-409C-BE32-E72D297353CC}">
              <c16:uniqueId val="{00000001-FAB7-4316-B66C-857A981ED050}"/>
            </c:ext>
          </c:extLst>
        </c:ser>
        <c:ser>
          <c:idx val="2"/>
          <c:order val="2"/>
          <c:tx>
            <c:strRef>
              <c:f>'Question 3'!$D$3:$D$4</c:f>
              <c:strCache>
                <c:ptCount val="1"/>
                <c:pt idx="0">
                  <c:v>Mexico</c:v>
                </c:pt>
              </c:strCache>
            </c:strRef>
          </c:tx>
          <c:spPr>
            <a:solidFill>
              <a:schemeClr val="accent3"/>
            </a:solidFill>
            <a:ln>
              <a:noFill/>
            </a:ln>
            <a:effectLst/>
          </c:spPr>
          <c:invertIfNegative val="0"/>
          <c:cat>
            <c:strRef>
              <c:f>'Question 3'!$A$5:$A$17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 3'!$D$5:$D$17</c:f>
              <c:numCache>
                <c:formatCode>General</c:formatCode>
                <c:ptCount val="12"/>
                <c:pt idx="0">
                  <c:v>1.2107915772373778</c:v>
                </c:pt>
                <c:pt idx="1">
                  <c:v>1.2107411507872479</c:v>
                </c:pt>
                <c:pt idx="2">
                  <c:v>1.2108373514813395</c:v>
                </c:pt>
                <c:pt idx="3">
                  <c:v>1.2107702859743139</c:v>
                </c:pt>
                <c:pt idx="4">
                  <c:v>1.2106695089985298</c:v>
                </c:pt>
                <c:pt idx="5">
                  <c:v>1.2107936280277316</c:v>
                </c:pt>
                <c:pt idx="6">
                  <c:v>1.2107986430840869</c:v>
                </c:pt>
                <c:pt idx="7">
                  <c:v>1.2108923648288719</c:v>
                </c:pt>
                <c:pt idx="8">
                  <c:v>1.2108185283347621</c:v>
                </c:pt>
                <c:pt idx="9">
                  <c:v>1.2108503206856258</c:v>
                </c:pt>
                <c:pt idx="10">
                  <c:v>1.2107996640856646</c:v>
                </c:pt>
                <c:pt idx="11">
                  <c:v>1.2109007004535499</c:v>
                </c:pt>
              </c:numCache>
            </c:numRef>
          </c:val>
          <c:extLst>
            <c:ext xmlns:c16="http://schemas.microsoft.com/office/drawing/2014/chart" uri="{C3380CC4-5D6E-409C-BE32-E72D297353CC}">
              <c16:uniqueId val="{00000002-FAB7-4316-B66C-857A981ED050}"/>
            </c:ext>
          </c:extLst>
        </c:ser>
        <c:ser>
          <c:idx val="3"/>
          <c:order val="3"/>
          <c:tx>
            <c:strRef>
              <c:f>'Question 3'!$E$3:$E$4</c:f>
              <c:strCache>
                <c:ptCount val="1"/>
                <c:pt idx="0">
                  <c:v>SunChem</c:v>
                </c:pt>
              </c:strCache>
            </c:strRef>
          </c:tx>
          <c:spPr>
            <a:solidFill>
              <a:schemeClr val="accent4"/>
            </a:solidFill>
            <a:ln>
              <a:noFill/>
            </a:ln>
            <a:effectLst/>
          </c:spPr>
          <c:invertIfNegative val="0"/>
          <c:cat>
            <c:strRef>
              <c:f>'Question 3'!$A$5:$A$17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 3'!$E$5:$E$17</c:f>
              <c:numCache>
                <c:formatCode>General</c:formatCode>
                <c:ptCount val="12"/>
                <c:pt idx="0">
                  <c:v>0.39038395956738919</c:v>
                </c:pt>
                <c:pt idx="1">
                  <c:v>0.39040025717178628</c:v>
                </c:pt>
                <c:pt idx="2">
                  <c:v>0.3903687522878353</c:v>
                </c:pt>
                <c:pt idx="3">
                  <c:v>0.3903989646539659</c:v>
                </c:pt>
                <c:pt idx="4">
                  <c:v>0.39038893727062551</c:v>
                </c:pt>
                <c:pt idx="5">
                  <c:v>0.39033674939154633</c:v>
                </c:pt>
                <c:pt idx="6">
                  <c:v>0.39040264712756395</c:v>
                </c:pt>
                <c:pt idx="7">
                  <c:v>0.39036028586048477</c:v>
                </c:pt>
                <c:pt idx="8">
                  <c:v>0.39034495757070659</c:v>
                </c:pt>
                <c:pt idx="9">
                  <c:v>0.39039411771993526</c:v>
                </c:pt>
                <c:pt idx="10">
                  <c:v>0.39035756779608355</c:v>
                </c:pt>
                <c:pt idx="11">
                  <c:v>0.3903707062530774</c:v>
                </c:pt>
              </c:numCache>
            </c:numRef>
          </c:val>
          <c:extLst>
            <c:ext xmlns:c16="http://schemas.microsoft.com/office/drawing/2014/chart" uri="{C3380CC4-5D6E-409C-BE32-E72D297353CC}">
              <c16:uniqueId val="{00000003-FAB7-4316-B66C-857A981ED050}"/>
            </c:ext>
          </c:extLst>
        </c:ser>
        <c:dLbls>
          <c:showLegendKey val="0"/>
          <c:showVal val="0"/>
          <c:showCatName val="0"/>
          <c:showSerName val="0"/>
          <c:showPercent val="0"/>
          <c:showBubbleSize val="0"/>
        </c:dLbls>
        <c:gapWidth val="182"/>
        <c:axId val="1213795440"/>
        <c:axId val="1213795920"/>
      </c:barChart>
      <c:catAx>
        <c:axId val="1213795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13795920"/>
        <c:crosses val="autoZero"/>
        <c:auto val="1"/>
        <c:lblAlgn val="ctr"/>
        <c:lblOffset val="100"/>
        <c:noMultiLvlLbl val="0"/>
      </c:catAx>
      <c:valAx>
        <c:axId val="12137959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13795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[Book1.xlsx]Question 4!PivotTable3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4'!$B$3:$B$4</c:f>
              <c:strCache>
                <c:ptCount val="1"/>
                <c:pt idx="0">
                  <c:v>Frankfurt</c:v>
                </c:pt>
              </c:strCache>
            </c:strRef>
          </c:tx>
          <c:spPr>
            <a:solidFill>
              <a:schemeClr val="accent1"/>
            </a:solidFill>
            <a:ln>
              <a:noFill/>
            </a:ln>
            <a:effectLst/>
          </c:spPr>
          <c:invertIfNegative val="0"/>
          <c:cat>
            <c:strRef>
              <c:f>'Question 4'!$A$5:$A$17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 4'!$B$5:$B$17</c:f>
              <c:numCache>
                <c:formatCode>General</c:formatCode>
                <c:ptCount val="12"/>
                <c:pt idx="0">
                  <c:v>126.80961016129032</c:v>
                </c:pt>
                <c:pt idx="1">
                  <c:v>126.83356771428571</c:v>
                </c:pt>
                <c:pt idx="2">
                  <c:v>125.69365906451614</c:v>
                </c:pt>
                <c:pt idx="3">
                  <c:v>126.57450706666667</c:v>
                </c:pt>
                <c:pt idx="4">
                  <c:v>126.19127974193547</c:v>
                </c:pt>
                <c:pt idx="5">
                  <c:v>127.33973943333335</c:v>
                </c:pt>
                <c:pt idx="6">
                  <c:v>127.16560038709676</c:v>
                </c:pt>
                <c:pt idx="7">
                  <c:v>126.80168558064516</c:v>
                </c:pt>
                <c:pt idx="8">
                  <c:v>127.03522026666668</c:v>
                </c:pt>
                <c:pt idx="9">
                  <c:v>128.32932758064516</c:v>
                </c:pt>
                <c:pt idx="10">
                  <c:v>126.41690693333334</c:v>
                </c:pt>
                <c:pt idx="11">
                  <c:v>126.41664574193547</c:v>
                </c:pt>
              </c:numCache>
            </c:numRef>
          </c:val>
          <c:extLst>
            <c:ext xmlns:c16="http://schemas.microsoft.com/office/drawing/2014/chart" uri="{C3380CC4-5D6E-409C-BE32-E72D297353CC}">
              <c16:uniqueId val="{00000000-F1F5-47A5-BAA3-36F651A88BB2}"/>
            </c:ext>
          </c:extLst>
        </c:ser>
        <c:ser>
          <c:idx val="1"/>
          <c:order val="1"/>
          <c:tx>
            <c:strRef>
              <c:f>'Question 4'!$C$3:$C$4</c:f>
              <c:strCache>
                <c:ptCount val="1"/>
                <c:pt idx="0">
                  <c:v>Gary</c:v>
                </c:pt>
              </c:strCache>
            </c:strRef>
          </c:tx>
          <c:spPr>
            <a:solidFill>
              <a:schemeClr val="accent2"/>
            </a:solidFill>
            <a:ln>
              <a:noFill/>
            </a:ln>
            <a:effectLst/>
          </c:spPr>
          <c:invertIfNegative val="0"/>
          <c:cat>
            <c:strRef>
              <c:f>'Question 4'!$A$5:$A$17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 4'!$C$5:$C$17</c:f>
              <c:numCache>
                <c:formatCode>General</c:formatCode>
                <c:ptCount val="12"/>
                <c:pt idx="0">
                  <c:v>46.404356354838718</c:v>
                </c:pt>
                <c:pt idx="1">
                  <c:v>46.22479642857143</c:v>
                </c:pt>
                <c:pt idx="2">
                  <c:v>46.66033729032258</c:v>
                </c:pt>
                <c:pt idx="3">
                  <c:v>46.680235833333334</c:v>
                </c:pt>
                <c:pt idx="4">
                  <c:v>47.279231548387095</c:v>
                </c:pt>
                <c:pt idx="5">
                  <c:v>48.006638766666669</c:v>
                </c:pt>
                <c:pt idx="6">
                  <c:v>46.280846935483865</c:v>
                </c:pt>
                <c:pt idx="7">
                  <c:v>45.935068645161287</c:v>
                </c:pt>
                <c:pt idx="8">
                  <c:v>47.248820833333333</c:v>
                </c:pt>
                <c:pt idx="9">
                  <c:v>46.864339741935503</c:v>
                </c:pt>
                <c:pt idx="10">
                  <c:v>45.923085233333332</c:v>
                </c:pt>
                <c:pt idx="11">
                  <c:v>46.42440325806453</c:v>
                </c:pt>
              </c:numCache>
            </c:numRef>
          </c:val>
          <c:extLst>
            <c:ext xmlns:c16="http://schemas.microsoft.com/office/drawing/2014/chart" uri="{C3380CC4-5D6E-409C-BE32-E72D297353CC}">
              <c16:uniqueId val="{00000001-F1F5-47A5-BAA3-36F651A88BB2}"/>
            </c:ext>
          </c:extLst>
        </c:ser>
        <c:ser>
          <c:idx val="2"/>
          <c:order val="2"/>
          <c:tx>
            <c:strRef>
              <c:f>'Question 4'!$D$3:$D$4</c:f>
              <c:strCache>
                <c:ptCount val="1"/>
                <c:pt idx="0">
                  <c:v>Mexico</c:v>
                </c:pt>
              </c:strCache>
            </c:strRef>
          </c:tx>
          <c:spPr>
            <a:solidFill>
              <a:schemeClr val="accent3"/>
            </a:solidFill>
            <a:ln>
              <a:noFill/>
            </a:ln>
            <a:effectLst/>
          </c:spPr>
          <c:invertIfNegative val="0"/>
          <c:cat>
            <c:strRef>
              <c:f>'Question 4'!$A$5:$A$17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 4'!$D$5:$D$17</c:f>
              <c:numCache>
                <c:formatCode>General</c:formatCode>
                <c:ptCount val="12"/>
                <c:pt idx="0">
                  <c:v>55.446706129032265</c:v>
                </c:pt>
                <c:pt idx="1">
                  <c:v>57.337733857142851</c:v>
                </c:pt>
                <c:pt idx="2">
                  <c:v>56.526660870967753</c:v>
                </c:pt>
                <c:pt idx="3">
                  <c:v>56.034600533333318</c:v>
                </c:pt>
                <c:pt idx="4">
                  <c:v>56.097073548387101</c:v>
                </c:pt>
                <c:pt idx="5">
                  <c:v>55.938586666666666</c:v>
                </c:pt>
                <c:pt idx="6">
                  <c:v>56.85300458064517</c:v>
                </c:pt>
                <c:pt idx="7">
                  <c:v>56.201548161290312</c:v>
                </c:pt>
                <c:pt idx="8">
                  <c:v>55.068196733333345</c:v>
                </c:pt>
                <c:pt idx="9">
                  <c:v>56.573881387096783</c:v>
                </c:pt>
                <c:pt idx="10">
                  <c:v>57.149566399999991</c:v>
                </c:pt>
                <c:pt idx="11">
                  <c:v>57.045383419354827</c:v>
                </c:pt>
              </c:numCache>
            </c:numRef>
          </c:val>
          <c:extLst>
            <c:ext xmlns:c16="http://schemas.microsoft.com/office/drawing/2014/chart" uri="{C3380CC4-5D6E-409C-BE32-E72D297353CC}">
              <c16:uniqueId val="{00000002-F1F5-47A5-BAA3-36F651A88BB2}"/>
            </c:ext>
          </c:extLst>
        </c:ser>
        <c:ser>
          <c:idx val="3"/>
          <c:order val="3"/>
          <c:tx>
            <c:strRef>
              <c:f>'Question 4'!$E$3:$E$4</c:f>
              <c:strCache>
                <c:ptCount val="1"/>
                <c:pt idx="0">
                  <c:v>SunChem</c:v>
                </c:pt>
              </c:strCache>
            </c:strRef>
          </c:tx>
          <c:spPr>
            <a:solidFill>
              <a:schemeClr val="accent4"/>
            </a:solidFill>
            <a:ln>
              <a:noFill/>
            </a:ln>
            <a:effectLst/>
          </c:spPr>
          <c:invertIfNegative val="0"/>
          <c:cat>
            <c:strRef>
              <c:f>'Question 4'!$A$5:$A$17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 4'!$E$5:$E$17</c:f>
              <c:numCache>
                <c:formatCode>General</c:formatCode>
                <c:ptCount val="12"/>
                <c:pt idx="0">
                  <c:v>13.69490593548387</c:v>
                </c:pt>
                <c:pt idx="1">
                  <c:v>13.664024785714284</c:v>
                </c:pt>
                <c:pt idx="2">
                  <c:v>13.599965903225806</c:v>
                </c:pt>
                <c:pt idx="3">
                  <c:v>13.907922200000003</c:v>
                </c:pt>
                <c:pt idx="4">
                  <c:v>13.632095612903225</c:v>
                </c:pt>
                <c:pt idx="5">
                  <c:v>13.564206699999998</c:v>
                </c:pt>
                <c:pt idx="6">
                  <c:v>13.632612096774192</c:v>
                </c:pt>
                <c:pt idx="7">
                  <c:v>13.757074096774193</c:v>
                </c:pt>
                <c:pt idx="8">
                  <c:v>13.678387533333334</c:v>
                </c:pt>
                <c:pt idx="9">
                  <c:v>13.742517354838713</c:v>
                </c:pt>
                <c:pt idx="10">
                  <c:v>13.418580266666668</c:v>
                </c:pt>
                <c:pt idx="11">
                  <c:v>13.9462775483871</c:v>
                </c:pt>
              </c:numCache>
            </c:numRef>
          </c:val>
          <c:extLst>
            <c:ext xmlns:c16="http://schemas.microsoft.com/office/drawing/2014/chart" uri="{C3380CC4-5D6E-409C-BE32-E72D297353CC}">
              <c16:uniqueId val="{00000003-F1F5-47A5-BAA3-36F651A88BB2}"/>
            </c:ext>
          </c:extLst>
        </c:ser>
        <c:dLbls>
          <c:showLegendKey val="0"/>
          <c:showVal val="0"/>
          <c:showCatName val="0"/>
          <c:showSerName val="0"/>
          <c:showPercent val="0"/>
          <c:showBubbleSize val="0"/>
        </c:dLbls>
        <c:gapWidth val="219"/>
        <c:overlap val="-27"/>
        <c:axId val="1201984640"/>
        <c:axId val="1201973120"/>
      </c:barChart>
      <c:catAx>
        <c:axId val="120198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01973120"/>
        <c:crosses val="autoZero"/>
        <c:auto val="1"/>
        <c:lblAlgn val="ctr"/>
        <c:lblOffset val="100"/>
        <c:noMultiLvlLbl val="0"/>
      </c:catAx>
      <c:valAx>
        <c:axId val="1201973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0198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[Book1.xlsx]Question5!PivotTable4</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Question5!$B$3:$B$4</c:f>
              <c:strCache>
                <c:ptCount val="1"/>
                <c:pt idx="0">
                  <c:v>Frankfurt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Question5!$A$5:$A$8</c:f>
              <c:strCache>
                <c:ptCount val="4"/>
                <c:pt idx="0">
                  <c:v>Average of CPP</c:v>
                </c:pt>
                <c:pt idx="1">
                  <c:v>Average of input</c:v>
                </c:pt>
                <c:pt idx="2">
                  <c:v>Average of Output in 1000slb</c:v>
                </c:pt>
                <c:pt idx="3">
                  <c:v>Average of Average Output</c:v>
                </c:pt>
              </c:strCache>
            </c:strRef>
          </c:cat>
          <c:val>
            <c:numRef>
              <c:f>Question5!$B$5:$B$8</c:f>
              <c:numCache>
                <c:formatCode>0.00%</c:formatCode>
                <c:ptCount val="4"/>
                <c:pt idx="0">
                  <c:v>0.43295957213492964</c:v>
                </c:pt>
                <c:pt idx="1">
                  <c:v>2.0829573458098523</c:v>
                </c:pt>
                <c:pt idx="2">
                  <c:v>2.0777463657918247</c:v>
                </c:pt>
                <c:pt idx="3">
                  <c:v>1.4140162552078124</c:v>
                </c:pt>
              </c:numCache>
            </c:numRef>
          </c:val>
          <c:extLst>
            <c:ext xmlns:c16="http://schemas.microsoft.com/office/drawing/2014/chart" uri="{C3380CC4-5D6E-409C-BE32-E72D297353CC}">
              <c16:uniqueId val="{00000000-00CD-4038-BDB7-AE21D8FE2C7F}"/>
            </c:ext>
          </c:extLst>
        </c:ser>
        <c:ser>
          <c:idx val="1"/>
          <c:order val="1"/>
          <c:tx>
            <c:strRef>
              <c:f>Question5!$C$3:$C$4</c:f>
              <c:strCache>
                <c:ptCount val="1"/>
                <c:pt idx="0">
                  <c:v>Gary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Question5!$A$5:$A$8</c:f>
              <c:strCache>
                <c:ptCount val="4"/>
                <c:pt idx="0">
                  <c:v>Average of CPP</c:v>
                </c:pt>
                <c:pt idx="1">
                  <c:v>Average of input</c:v>
                </c:pt>
                <c:pt idx="2">
                  <c:v>Average of Output in 1000slb</c:v>
                </c:pt>
                <c:pt idx="3">
                  <c:v>Average of Average Output</c:v>
                </c:pt>
              </c:strCache>
            </c:strRef>
          </c:cat>
          <c:val>
            <c:numRef>
              <c:f>Question5!$C$5:$C$8</c:f>
              <c:numCache>
                <c:formatCode>0.00%</c:formatCode>
                <c:ptCount val="4"/>
                <c:pt idx="0">
                  <c:v>0.33036887495731226</c:v>
                </c:pt>
                <c:pt idx="1">
                  <c:v>0.76651019710933899</c:v>
                </c:pt>
                <c:pt idx="2">
                  <c:v>0.76459260220392666</c:v>
                </c:pt>
                <c:pt idx="3">
                  <c:v>0.81957726435952549</c:v>
                </c:pt>
              </c:numCache>
            </c:numRef>
          </c:val>
          <c:extLst>
            <c:ext xmlns:c16="http://schemas.microsoft.com/office/drawing/2014/chart" uri="{C3380CC4-5D6E-409C-BE32-E72D297353CC}">
              <c16:uniqueId val="{00000001-00CD-4038-BDB7-AE21D8FE2C7F}"/>
            </c:ext>
          </c:extLst>
        </c:ser>
        <c:ser>
          <c:idx val="2"/>
          <c:order val="2"/>
          <c:tx>
            <c:strRef>
              <c:f>Question5!$D$3:$D$4</c:f>
              <c:strCache>
                <c:ptCount val="1"/>
                <c:pt idx="0">
                  <c:v>Mexico</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Question5!$A$5:$A$8</c:f>
              <c:strCache>
                <c:ptCount val="4"/>
                <c:pt idx="0">
                  <c:v>Average of CPP</c:v>
                </c:pt>
                <c:pt idx="1">
                  <c:v>Average of input</c:v>
                </c:pt>
                <c:pt idx="2">
                  <c:v>Average of Output in 1000slb</c:v>
                </c:pt>
                <c:pt idx="3">
                  <c:v>Average of Average Output</c:v>
                </c:pt>
              </c:strCache>
            </c:strRef>
          </c:cat>
          <c:val>
            <c:numRef>
              <c:f>Question5!$D$5:$D$8</c:f>
              <c:numCache>
                <c:formatCode>0.00%</c:formatCode>
                <c:ptCount val="4"/>
                <c:pt idx="0">
                  <c:v>0.52167936558233974</c:v>
                </c:pt>
                <c:pt idx="1">
                  <c:v>0.92569091600009668</c:v>
                </c:pt>
                <c:pt idx="2">
                  <c:v>0.93876467936291219</c:v>
                </c:pt>
                <c:pt idx="3">
                  <c:v>1.3357482358033324</c:v>
                </c:pt>
              </c:numCache>
            </c:numRef>
          </c:val>
          <c:extLst>
            <c:ext xmlns:c16="http://schemas.microsoft.com/office/drawing/2014/chart" uri="{C3380CC4-5D6E-409C-BE32-E72D297353CC}">
              <c16:uniqueId val="{00000002-00CD-4038-BDB7-AE21D8FE2C7F}"/>
            </c:ext>
          </c:extLst>
        </c:ser>
        <c:ser>
          <c:idx val="3"/>
          <c:order val="3"/>
          <c:tx>
            <c:strRef>
              <c:f>Question5!$E$3:$E$4</c:f>
              <c:strCache>
                <c:ptCount val="1"/>
                <c:pt idx="0">
                  <c:v>SunChem</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Question5!$A$5:$A$8</c:f>
              <c:strCache>
                <c:ptCount val="4"/>
                <c:pt idx="0">
                  <c:v>Average of CPP</c:v>
                </c:pt>
                <c:pt idx="1">
                  <c:v>Average of input</c:v>
                </c:pt>
                <c:pt idx="2">
                  <c:v>Average of Output in 1000slb</c:v>
                </c:pt>
                <c:pt idx="3">
                  <c:v>Average of Average Output</c:v>
                </c:pt>
              </c:strCache>
            </c:strRef>
          </c:cat>
          <c:val>
            <c:numRef>
              <c:f>Question5!$E$5:$E$8</c:f>
              <c:numCache>
                <c:formatCode>0.00%</c:formatCode>
                <c:ptCount val="4"/>
                <c:pt idx="0">
                  <c:v>2.7149921873254175</c:v>
                </c:pt>
                <c:pt idx="1">
                  <c:v>0.22484154108071669</c:v>
                </c:pt>
                <c:pt idx="2">
                  <c:v>0.21889635264133483</c:v>
                </c:pt>
                <c:pt idx="3">
                  <c:v>0.43065824462932534</c:v>
                </c:pt>
              </c:numCache>
            </c:numRef>
          </c:val>
          <c:extLst>
            <c:ext xmlns:c16="http://schemas.microsoft.com/office/drawing/2014/chart" uri="{C3380CC4-5D6E-409C-BE32-E72D297353CC}">
              <c16:uniqueId val="{00000003-00CD-4038-BDB7-AE21D8FE2C7F}"/>
            </c:ext>
          </c:extLst>
        </c:ser>
        <c:dLbls>
          <c:showLegendKey val="0"/>
          <c:showVal val="0"/>
          <c:showCatName val="0"/>
          <c:showSerName val="0"/>
          <c:showPercent val="0"/>
          <c:showBubbleSize val="0"/>
        </c:dLbls>
        <c:axId val="1201980320"/>
        <c:axId val="1201503248"/>
      </c:radarChart>
      <c:catAx>
        <c:axId val="120198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01503248"/>
        <c:crosses val="autoZero"/>
        <c:auto val="1"/>
        <c:lblAlgn val="ctr"/>
        <c:lblOffset val="100"/>
        <c:noMultiLvlLbl val="0"/>
      </c:catAx>
      <c:valAx>
        <c:axId val="12015032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01980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[Book1.xlsx]Question 1!PivotTable1</c:name>
    <c:fmtId val="27"/>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'Question 1'!$B$3:$B$4</c:f>
              <c:strCache>
                <c:ptCount val="1"/>
                <c:pt idx="0">
                  <c:v>Frankfurt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'Question 1'!$A$5:$A$17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 1'!$B$5:$B$17</c:f>
              <c:numCache>
                <c:formatCode>General</c:formatCode>
                <c:ptCount val="12"/>
                <c:pt idx="0">
                  <c:v>9.0339341610467656</c:v>
                </c:pt>
                <c:pt idx="1">
                  <c:v>9.0315524534496472</c:v>
                </c:pt>
                <c:pt idx="2">
                  <c:v>9.033257309855065</c:v>
                </c:pt>
                <c:pt idx="3">
                  <c:v>9.032471495598303</c:v>
                </c:pt>
                <c:pt idx="4">
                  <c:v>9.0329149703359626</c:v>
                </c:pt>
                <c:pt idx="5">
                  <c:v>9.0356045717387836</c:v>
                </c:pt>
                <c:pt idx="6">
                  <c:v>9.0335139695254068</c:v>
                </c:pt>
                <c:pt idx="7">
                  <c:v>9.0327764415601308</c:v>
                </c:pt>
                <c:pt idx="8">
                  <c:v>9.0316357613685749</c:v>
                </c:pt>
                <c:pt idx="9">
                  <c:v>9.0332926941494982</c:v>
                </c:pt>
                <c:pt idx="10">
                  <c:v>9.0314520106405709</c:v>
                </c:pt>
                <c:pt idx="11">
                  <c:v>9.0315987863100506</c:v>
                </c:pt>
              </c:numCache>
            </c:numRef>
          </c:val>
          <c:smooth val="0"/>
          <c:extLst>
            <c:ext xmlns:c16="http://schemas.microsoft.com/office/drawing/2014/chart" uri="{C3380CC4-5D6E-409C-BE32-E72D297353CC}">
              <c16:uniqueId val="{00000000-266A-4208-A34F-0A0FAFE1DA23}"/>
            </c:ext>
          </c:extLst>
        </c:ser>
        <c:ser>
          <c:idx val="1"/>
          <c:order val="1"/>
          <c:tx>
            <c:strRef>
              <c:f>'Question 1'!$C$3:$C$4</c:f>
              <c:strCache>
                <c:ptCount val="1"/>
                <c:pt idx="0">
                  <c:v>Gary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'Question 1'!$A$5:$A$17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 1'!$C$5:$C$17</c:f>
              <c:numCache>
                <c:formatCode>General</c:formatCode>
                <c:ptCount val="12"/>
                <c:pt idx="0">
                  <c:v>6.8935466818297453</c:v>
                </c:pt>
                <c:pt idx="1">
                  <c:v>6.893949456709402</c:v>
                </c:pt>
                <c:pt idx="2">
                  <c:v>6.8915063166383197</c:v>
                </c:pt>
                <c:pt idx="3">
                  <c:v>6.8920034853330723</c:v>
                </c:pt>
                <c:pt idx="4">
                  <c:v>6.8889764617152993</c:v>
                </c:pt>
                <c:pt idx="5">
                  <c:v>6.8914533725220366</c:v>
                </c:pt>
                <c:pt idx="6">
                  <c:v>6.8953977005539775</c:v>
                </c:pt>
                <c:pt idx="7">
                  <c:v>6.8968464840372183</c:v>
                </c:pt>
                <c:pt idx="8">
                  <c:v>6.8918680146773186</c:v>
                </c:pt>
                <c:pt idx="9">
                  <c:v>6.8911892370094119</c:v>
                </c:pt>
                <c:pt idx="10">
                  <c:v>6.8923314167637466</c:v>
                </c:pt>
                <c:pt idx="11">
                  <c:v>6.8909116351195747</c:v>
                </c:pt>
              </c:numCache>
            </c:numRef>
          </c:val>
          <c:smooth val="0"/>
          <c:extLst>
            <c:ext xmlns:c16="http://schemas.microsoft.com/office/drawing/2014/chart" uri="{C3380CC4-5D6E-409C-BE32-E72D297353CC}">
              <c16:uniqueId val="{00000001-266A-4208-A34F-0A0FAFE1DA23}"/>
            </c:ext>
          </c:extLst>
        </c:ser>
        <c:ser>
          <c:idx val="2"/>
          <c:order val="2"/>
          <c:tx>
            <c:strRef>
              <c:f>'Question 1'!$D$3:$D$4</c:f>
              <c:strCache>
                <c:ptCount val="1"/>
                <c:pt idx="0">
                  <c:v>Mexico</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'Question 1'!$A$5:$A$17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 1'!$D$5:$D$17</c:f>
              <c:numCache>
                <c:formatCode>General</c:formatCode>
                <c:ptCount val="12"/>
                <c:pt idx="0">
                  <c:v>10.884811053431781</c:v>
                </c:pt>
                <c:pt idx="1">
                  <c:v>10.882008201352546</c:v>
                </c:pt>
                <c:pt idx="2">
                  <c:v>10.879952602938067</c:v>
                </c:pt>
                <c:pt idx="3">
                  <c:v>10.885135498100459</c:v>
                </c:pt>
                <c:pt idx="4">
                  <c:v>10.887902720855793</c:v>
                </c:pt>
                <c:pt idx="5">
                  <c:v>10.884383529769691</c:v>
                </c:pt>
                <c:pt idx="6">
                  <c:v>10.874873974494358</c:v>
                </c:pt>
                <c:pt idx="7">
                  <c:v>10.878629498481629</c:v>
                </c:pt>
                <c:pt idx="8">
                  <c:v>10.891035605617917</c:v>
                </c:pt>
                <c:pt idx="9">
                  <c:v>10.886267090959748</c:v>
                </c:pt>
                <c:pt idx="10">
                  <c:v>10.884971756936983</c:v>
                </c:pt>
                <c:pt idx="11">
                  <c:v>10.885878214421703</c:v>
                </c:pt>
              </c:numCache>
            </c:numRef>
          </c:val>
          <c:smooth val="0"/>
          <c:extLst>
            <c:ext xmlns:c16="http://schemas.microsoft.com/office/drawing/2014/chart" uri="{C3380CC4-5D6E-409C-BE32-E72D297353CC}">
              <c16:uniqueId val="{00000002-266A-4208-A34F-0A0FAFE1DA23}"/>
            </c:ext>
          </c:extLst>
        </c:ser>
        <c:ser>
          <c:idx val="3"/>
          <c:order val="3"/>
          <c:tx>
            <c:strRef>
              <c:f>'Question 1'!$E$3:$E$4</c:f>
              <c:strCache>
                <c:ptCount val="1"/>
                <c:pt idx="0">
                  <c:v>SunChem</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'Question 1'!$A$5:$A$17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 1'!$E$5:$E$17</c:f>
              <c:numCache>
                <c:formatCode>General</c:formatCode>
                <c:ptCount val="12"/>
                <c:pt idx="0">
                  <c:v>56.714740629571068</c:v>
                </c:pt>
                <c:pt idx="1">
                  <c:v>56.694058470139375</c:v>
                </c:pt>
                <c:pt idx="2">
                  <c:v>56.789659487248151</c:v>
                </c:pt>
                <c:pt idx="3">
                  <c:v>56.606147527466497</c:v>
                </c:pt>
                <c:pt idx="4">
                  <c:v>56.617756446963924</c:v>
                </c:pt>
                <c:pt idx="5">
                  <c:v>56.5917512567272</c:v>
                </c:pt>
                <c:pt idx="6">
                  <c:v>56.704016534137182</c:v>
                </c:pt>
                <c:pt idx="7">
                  <c:v>56.614723547375398</c:v>
                </c:pt>
                <c:pt idx="8">
                  <c:v>56.58262727368583</c:v>
                </c:pt>
                <c:pt idx="9">
                  <c:v>56.627866290631502</c:v>
                </c:pt>
                <c:pt idx="10">
                  <c:v>56.619241548453509</c:v>
                </c:pt>
                <c:pt idx="11">
                  <c:v>56.552083614491821</c:v>
                </c:pt>
              </c:numCache>
            </c:numRef>
          </c:val>
          <c:smooth val="0"/>
          <c:extLst>
            <c:ext xmlns:c16="http://schemas.microsoft.com/office/drawing/2014/chart" uri="{C3380CC4-5D6E-409C-BE32-E72D297353CC}">
              <c16:uniqueId val="{00000003-266A-4208-A34F-0A0FAFE1DA23}"/>
            </c:ext>
          </c:extLst>
        </c:ser>
        <c:dLbls>
          <c:showLegendKey val="0"/>
          <c:showVal val="0"/>
          <c:showCatName val="0"/>
          <c:showSerName val="0"/>
          <c:showPercent val="0"/>
          <c:showBubbleSize val="0"/>
        </c:dLbls>
        <c:marker val="1"/>
        <c:smooth val="0"/>
        <c:axId val="1523248880"/>
        <c:axId val="1523249360"/>
      </c:lineChart>
      <c:catAx>
        <c:axId val="152324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23249360"/>
        <c:crosses val="autoZero"/>
        <c:auto val="1"/>
        <c:lblAlgn val="ctr"/>
        <c:lblOffset val="100"/>
        <c:noMultiLvlLbl val="0"/>
      </c:catAx>
      <c:valAx>
        <c:axId val="152324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23248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397327</xdr:colOff>
      <xdr:row>3</xdr:row>
      <xdr:rowOff>48986</xdr:rowOff>
    </xdr:from>
    <xdr:to>
      <xdr:col>10</xdr:col>
      <xdr:colOff>680356</xdr:colOff>
      <xdr:row>18</xdr:row>
      <xdr:rowOff>16328</xdr:rowOff>
    </xdr:to>
    <xdr:graphicFrame macro="">
      <xdr:nvGraphicFramePr>
        <xdr:cNvPr id="2" name="Chart 1">
          <a:extLst>
            <a:ext uri="{FF2B5EF4-FFF2-40B4-BE49-F238E27FC236}">
              <a16:creationId xmlns:a16="http://schemas.microsoft.com/office/drawing/2014/main" id="{E5821A61-6CC7-D638-04BE-95E0CB42A1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549727</xdr:colOff>
      <xdr:row>1</xdr:row>
      <xdr:rowOff>152399</xdr:rowOff>
    </xdr:from>
    <xdr:to>
      <xdr:col>13</xdr:col>
      <xdr:colOff>549727</xdr:colOff>
      <xdr:row>21</xdr:row>
      <xdr:rowOff>141513</xdr:rowOff>
    </xdr:to>
    <xdr:graphicFrame macro="">
      <xdr:nvGraphicFramePr>
        <xdr:cNvPr id="2" name="Chart 1">
          <a:extLst>
            <a:ext uri="{FF2B5EF4-FFF2-40B4-BE49-F238E27FC236}">
              <a16:creationId xmlns:a16="http://schemas.microsoft.com/office/drawing/2014/main" id="{0F040350-354B-C760-6F3E-05EB7D4826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179613</xdr:colOff>
      <xdr:row>3</xdr:row>
      <xdr:rowOff>32657</xdr:rowOff>
    </xdr:from>
    <xdr:to>
      <xdr:col>13</xdr:col>
      <xdr:colOff>179613</xdr:colOff>
      <xdr:row>17</xdr:row>
      <xdr:rowOff>185057</xdr:rowOff>
    </xdr:to>
    <xdr:graphicFrame macro="">
      <xdr:nvGraphicFramePr>
        <xdr:cNvPr id="2" name="Chart 1">
          <a:extLst>
            <a:ext uri="{FF2B5EF4-FFF2-40B4-BE49-F238E27FC236}">
              <a16:creationId xmlns:a16="http://schemas.microsoft.com/office/drawing/2014/main" id="{345E2B4E-34BB-F1B1-32B2-077DDDC287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288471</xdr:colOff>
      <xdr:row>8</xdr:row>
      <xdr:rowOff>146957</xdr:rowOff>
    </xdr:from>
    <xdr:to>
      <xdr:col>6</xdr:col>
      <xdr:colOff>985157</xdr:colOff>
      <xdr:row>23</xdr:row>
      <xdr:rowOff>114300</xdr:rowOff>
    </xdr:to>
    <xdr:graphicFrame macro="">
      <xdr:nvGraphicFramePr>
        <xdr:cNvPr id="2" name="Chart 1">
          <a:extLst>
            <a:ext uri="{FF2B5EF4-FFF2-40B4-BE49-F238E27FC236}">
              <a16:creationId xmlns:a16="http://schemas.microsoft.com/office/drawing/2014/main" id="{3868CE17-79CC-ABD4-DCCF-51D43FFE80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190499</xdr:colOff>
      <xdr:row>2</xdr:row>
      <xdr:rowOff>141514</xdr:rowOff>
    </xdr:from>
    <xdr:to>
      <xdr:col>13</xdr:col>
      <xdr:colOff>190499</xdr:colOff>
      <xdr:row>17</xdr:row>
      <xdr:rowOff>108857</xdr:rowOff>
    </xdr:to>
    <xdr:graphicFrame macro="">
      <xdr:nvGraphicFramePr>
        <xdr:cNvPr id="3" name="Chart 2">
          <a:extLst>
            <a:ext uri="{FF2B5EF4-FFF2-40B4-BE49-F238E27FC236}">
              <a16:creationId xmlns:a16="http://schemas.microsoft.com/office/drawing/2014/main" id="{F0259863-EC21-07E9-2DEC-22575081CF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sla Laptops" refreshedDate="45610.773497453702" createdVersion="8" refreshedVersion="8" minRefreshableVersion="3" recordCount="1460" xr:uid="{E777B73B-FCE2-499A-B43C-97675681D91C}">
  <cacheSource type="worksheet">
    <worksheetSource name="Data__1_"/>
  </cacheSource>
  <cacheFields count="17">
    <cacheField name="Date" numFmtId="14">
      <sharedItems containsSemiMixedTypes="0" containsNonDate="0" containsDate="1" containsString="0" minDate="2010-01-01T00:00:00" maxDate="2011-01-01T00:00:00"/>
    </cacheField>
    <cacheField name="Plant" numFmtId="0">
      <sharedItems count="4">
        <s v="Mexico"/>
        <s v="Frankfurt"/>
        <s v="Gary"/>
        <s v="SunChem"/>
      </sharedItems>
    </cacheField>
    <cacheField name="Num_Workers_Direct" numFmtId="0">
      <sharedItems containsSemiMixedTypes="0" containsString="0" containsNumber="1" containsInteger="1" minValue="12" maxValue="46"/>
    </cacheField>
    <cacheField name="Num_Workers_Indirect" numFmtId="0">
      <sharedItems containsSemiMixedTypes="0" containsString="0" containsNumber="1" containsInteger="1" minValue="13" maxValue="40"/>
    </cacheField>
    <cacheField name="Labor_Costs_Direct" numFmtId="0">
      <sharedItems containsSemiMixedTypes="0" containsString="0" containsNumber="1" containsInteger="1" minValue="4800" maxValue="134400"/>
    </cacheField>
    <cacheField name="Labor_Costs_Indirect" numFmtId="0">
      <sharedItems containsSemiMixedTypes="0" containsString="0" containsNumber="1" containsInteger="1" minValue="5000" maxValue="130560"/>
    </cacheField>
    <cacheField name="Output" numFmtId="0">
      <sharedItems containsSemiMixedTypes="0" containsString="0" containsNumber="1" minValue="9.7527870000000006E-3" maxValue="0.11027757000000001"/>
    </cacheField>
    <cacheField name="Output in 1000slb" numFmtId="0">
      <sharedItems containsSemiMixedTypes="0" containsString="0" containsNumber="1" minValue="9.7527870000000014" maxValue="110.27757000000001"/>
    </cacheField>
    <cacheField name="Average Output" numFmtId="0">
      <sharedItems containsSemiMixedTypes="0" containsString="0" containsNumber="1" minValue="0.39010975000000003" maxValue="1.2823075569620253"/>
    </cacheField>
    <cacheField name="RawMaterial_Used" numFmtId="0">
      <sharedItems containsSemiMixedTypes="0" containsString="0" containsNumber="1" minValue="1.2190984E-2" maxValue="0.13453863499999999"/>
    </cacheField>
    <cacheField name="input" numFmtId="0">
      <sharedItems containsSemiMixedTypes="0" containsString="0" containsNumber="1" minValue="12.190984" maxValue="134.538635"/>
    </cacheField>
    <cacheField name="month" numFmtId="0">
      <sharedItems containsSemiMixedTypes="0" containsString="0" containsNumber="1" containsInteger="1" minValue="1" maxValue="12" count="12">
        <n v="9"/>
        <n v="8"/>
        <n v="7"/>
        <n v="6"/>
        <n v="5"/>
        <n v="4"/>
        <n v="3"/>
        <n v="2"/>
        <n v="12"/>
        <n v="11"/>
        <n v="10"/>
        <n v="1"/>
      </sharedItems>
    </cacheField>
    <cacheField name="year" numFmtId="0">
      <sharedItems containsSemiMixedTypes="0" containsString="0" containsNumber="1" containsInteger="1" minValue="2010" maxValue="2010"/>
    </cacheField>
    <cacheField name="input_total thousands" numFmtId="0">
      <sharedItems containsSemiMixedTypes="0" containsString="0" containsNumber="1" minValue="11191.323312" maxValue="71305.476550000007"/>
    </cacheField>
    <cacheField name="Total_cost" numFmtId="0">
      <sharedItems containsSemiMixedTypes="0" containsString="0" containsNumber="1" minValue="34592.754048000003" maxValue="278852.44743"/>
    </cacheField>
    <cacheField name="Total Operating Cost" numFmtId="0">
      <sharedItems containsSemiMixedTypes="0" containsString="0" containsNumber="1" minValue="3901.1148000000007" maxValue="9924.9813000000013"/>
    </cacheField>
    <cacheField name="CPP" numFmtId="0">
      <sharedItems containsSemiMixedTypes="0" containsString="0" containsNumber="1" minValue="6.8708595782495072" maxValue="57.25986469355991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0">
  <r>
    <d v="2010-09-09T00:00:00"/>
    <x v="0"/>
    <n v="16"/>
    <n v="19"/>
    <n v="7680"/>
    <n v="7600"/>
    <n v="4.2381340000000003E-2"/>
    <n v="42.381340000000002"/>
    <n v="1.2108954285714286"/>
    <n v="5.0857607999999999E-2"/>
    <n v="50.857607999999999"/>
    <x v="0"/>
    <n v="2010"/>
    <n v="35600.325599999996"/>
    <n v="50880.325599999996"/>
    <n v="4661.9474"/>
    <n v="10.884441090521602"/>
  </r>
  <r>
    <d v="2010-09-09T00:00:00"/>
    <x v="1"/>
    <n v="43"/>
    <n v="38"/>
    <n v="9976"/>
    <n v="7296"/>
    <n v="0.10378884400000001"/>
    <n v="103.78884400000001"/>
    <n v="1.2813437530864198"/>
    <n v="0.12662239"/>
    <n v="126.62239"/>
    <x v="0"/>
    <n v="2010"/>
    <n v="67109.866699999999"/>
    <n v="84381.866699999999"/>
    <n v="9340.9959600000002"/>
    <n v="9.032767739293277"/>
  </r>
  <r>
    <d v="2010-09-09T00:00:00"/>
    <x v="2"/>
    <n v="24"/>
    <n v="28"/>
    <n v="5760"/>
    <n v="5600"/>
    <n v="3.8629767000000002E-2"/>
    <n v="38.629767000000001"/>
    <n v="0.7428801346153846"/>
    <n v="4.7128314999999997E-2"/>
    <n v="47.128314999999994"/>
    <x v="0"/>
    <n v="2010"/>
    <n v="28654.015519999997"/>
    <n v="40014.015520000001"/>
    <n v="5794.4650499999998"/>
    <n v="6.9043666340460463"/>
  </r>
  <r>
    <d v="2010-09-09T00:00:00"/>
    <x v="3"/>
    <n v="12"/>
    <n v="17"/>
    <n v="115200"/>
    <n v="130560"/>
    <n v="1.132448E-2"/>
    <n v="11.324479999999999"/>
    <n v="0.39049931034482754"/>
    <n v="1.4155600000000001E-2"/>
    <n v="14.155600000000002"/>
    <x v="0"/>
    <n v="2010"/>
    <n v="12994.840800000002"/>
    <n v="258754.84080000001"/>
    <n v="4529.7919999999995"/>
    <n v="56.036396404122392"/>
  </r>
  <r>
    <d v="2010-09-08T00:00:00"/>
    <x v="0"/>
    <n v="15"/>
    <n v="18"/>
    <n v="7200"/>
    <n v="7200"/>
    <n v="3.9940174000000002E-2"/>
    <n v="39.940173999999999"/>
    <n v="1.210308303030303"/>
    <n v="4.7928208E-2"/>
    <n v="47.928207999999998"/>
    <x v="0"/>
    <n v="2010"/>
    <n v="33549.745600000002"/>
    <n v="47949.745600000002"/>
    <n v="4393.41914"/>
    <n v="10.882670809236108"/>
  </r>
  <r>
    <d v="2010-09-08T00:00:00"/>
    <x v="1"/>
    <n v="44"/>
    <n v="39"/>
    <n v="10208"/>
    <n v="7488"/>
    <n v="0.10640427500000001"/>
    <n v="106.40427500000001"/>
    <n v="1.28197921686747"/>
    <n v="0.12981321600000001"/>
    <n v="129.81321600000001"/>
    <x v="0"/>
    <n v="2010"/>
    <n v="68801.004480000003"/>
    <n v="86497.004480000003"/>
    <n v="9576.3847500000011"/>
    <n v="9.0316113931615121"/>
  </r>
  <r>
    <d v="2010-09-08T00:00:00"/>
    <x v="2"/>
    <n v="23"/>
    <n v="31"/>
    <n v="5520"/>
    <n v="6200"/>
    <n v="4.0121126E-2"/>
    <n v="40.121125999999997"/>
    <n v="0.74298381481481479"/>
    <n v="4.8947773E-2"/>
    <n v="48.947772999999998"/>
    <x v="0"/>
    <n v="2010"/>
    <n v="29760.245983999997"/>
    <n v="41480.245983999994"/>
    <n v="6018.1688999999997"/>
    <n v="6.8913577062109015"/>
  </r>
  <r>
    <d v="2010-09-08T00:00:00"/>
    <x v="3"/>
    <n v="13"/>
    <n v="15"/>
    <n v="124800"/>
    <n v="115200"/>
    <n v="1.0928068000000001E-2"/>
    <n v="10.928068000000001"/>
    <n v="0.39028814285714292"/>
    <n v="1.3660085000000001E-2"/>
    <n v="13.660085"/>
    <x v="0"/>
    <n v="2010"/>
    <n v="12539.95803"/>
    <n v="252539.95803000001"/>
    <n v="4371.2272000000003"/>
    <n v="56.6352938162116"/>
  </r>
  <r>
    <d v="2010-09-07T00:00:00"/>
    <x v="0"/>
    <n v="18"/>
    <n v="22"/>
    <n v="8640"/>
    <n v="8800"/>
    <n v="4.8443014E-2"/>
    <n v="48.443013999999998"/>
    <n v="1.21107535"/>
    <n v="5.8131616999999997E-2"/>
    <n v="58.131616999999999"/>
    <x v="0"/>
    <n v="2010"/>
    <n v="40692.1319"/>
    <n v="58132.1319"/>
    <n v="5328.7315399999998"/>
    <n v="10.883361520137278"/>
  </r>
  <r>
    <d v="2010-09-07T00:00:00"/>
    <x v="1"/>
    <n v="45"/>
    <n v="39"/>
    <n v="10440"/>
    <n v="7488"/>
    <n v="0.10769005700000001"/>
    <n v="107.69005700000001"/>
    <n v="1.2820244880952383"/>
    <n v="0.13138187000000001"/>
    <n v="131.38187000000002"/>
    <x v="0"/>
    <n v="2010"/>
    <n v="69632.391100000008"/>
    <n v="87560.391100000008"/>
    <n v="9692.1051300000017"/>
    <n v="9.0334937186388551"/>
  </r>
  <r>
    <d v="2010-09-07T00:00:00"/>
    <x v="2"/>
    <n v="23"/>
    <n v="34"/>
    <n v="5520"/>
    <n v="6800"/>
    <n v="4.2359756999999998E-2"/>
    <n v="42.359756999999995"/>
    <n v="0.74315363157894732"/>
    <n v="5.1678902999999998E-2"/>
    <n v="51.678902999999998"/>
    <x v="0"/>
    <n v="2010"/>
    <n v="31420.773023999998"/>
    <n v="43740.773023999995"/>
    <n v="6353.9635499999995"/>
    <n v="6.8829305911597238"/>
  </r>
  <r>
    <d v="2010-09-07T00:00:00"/>
    <x v="3"/>
    <n v="13"/>
    <n v="15"/>
    <n v="124800"/>
    <n v="115200"/>
    <n v="1.0924797999999999E-2"/>
    <n v="10.924797999999999"/>
    <n v="0.39017135714285711"/>
    <n v="1.3655998000000001E-2"/>
    <n v="13.655998"/>
    <x v="0"/>
    <n v="2010"/>
    <n v="12536.206164000001"/>
    <n v="252536.206164"/>
    <n v="4369.9191999999994"/>
    <n v="56.651070189204511"/>
  </r>
  <r>
    <d v="2010-09-06T00:00:00"/>
    <x v="0"/>
    <n v="19"/>
    <n v="25"/>
    <n v="9120"/>
    <n v="10000"/>
    <n v="5.3292862000000003E-2"/>
    <n v="53.292862000000007"/>
    <n v="1.2112014090909093"/>
    <n v="6.3951435000000001E-2"/>
    <n v="63.951435000000004"/>
    <x v="0"/>
    <n v="2010"/>
    <n v="44766.004500000003"/>
    <n v="63886.004500000003"/>
    <n v="5862.2148200000011"/>
    <n v="10.874473001468141"/>
  </r>
  <r>
    <d v="2010-09-06T00:00:00"/>
    <x v="1"/>
    <n v="45"/>
    <n v="37"/>
    <n v="10440"/>
    <n v="7104"/>
    <n v="0.105059602"/>
    <n v="105.059602"/>
    <n v="1.2812146585365853"/>
    <n v="0.12817271499999999"/>
    <n v="128.17271499999998"/>
    <x v="0"/>
    <n v="2010"/>
    <n v="67931.538949999987"/>
    <n v="85475.538949999987"/>
    <n v="9455.3641800000005"/>
    <n v="9.0391774176010316"/>
  </r>
  <r>
    <d v="2010-09-06T00:00:00"/>
    <x v="2"/>
    <n v="24"/>
    <n v="30"/>
    <n v="5760"/>
    <n v="6000"/>
    <n v="4.0102999E-2"/>
    <n v="40.102998999999997"/>
    <n v="0.74264812962962956"/>
    <n v="4.8925659000000003E-2"/>
    <n v="48.925659000000003"/>
    <x v="0"/>
    <n v="2010"/>
    <n v="29746.800672000001"/>
    <n v="41506.800671999998"/>
    <n v="6015.44985"/>
    <n v="6.8988858391298642"/>
  </r>
  <r>
    <d v="2010-09-06T00:00:00"/>
    <x v="3"/>
    <n v="12"/>
    <n v="16"/>
    <n v="115200"/>
    <n v="122880"/>
    <n v="1.0925548E-2"/>
    <n v="10.925548000000001"/>
    <n v="0.39019814285714288"/>
    <n v="1.3656935E-2"/>
    <n v="13.656935000000001"/>
    <x v="0"/>
    <n v="2010"/>
    <n v="12537.066330000001"/>
    <n v="250617.06633"/>
    <n v="4370.2192000000005"/>
    <n v="56.216769107610816"/>
  </r>
  <r>
    <d v="2010-09-05T00:00:00"/>
    <x v="0"/>
    <n v="16"/>
    <n v="23"/>
    <n v="7680"/>
    <n v="9200"/>
    <n v="4.7200145999999998E-2"/>
    <n v="47.200145999999997"/>
    <n v="1.2102601538461537"/>
    <n v="5.6640176E-2"/>
    <n v="56.640176000000004"/>
    <x v="0"/>
    <n v="2010"/>
    <n v="39648.123200000002"/>
    <n v="56528.123200000002"/>
    <n v="5192.0160599999999"/>
    <n v="10.861057530612761"/>
  </r>
  <r>
    <d v="2010-09-05T00:00:00"/>
    <x v="1"/>
    <n v="41"/>
    <n v="40"/>
    <n v="9512"/>
    <n v="7680"/>
    <n v="0.10380940700000001"/>
    <n v="103.80940700000001"/>
    <n v="1.2815976172839507"/>
    <n v="0.12664747600000001"/>
    <n v="126.64747600000001"/>
    <x v="0"/>
    <n v="2010"/>
    <n v="67123.162280000004"/>
    <n v="84315.162280000004"/>
    <n v="9342.84663"/>
    <n v="9.0238395876473181"/>
  </r>
  <r>
    <d v="2010-09-05T00:00:00"/>
    <x v="2"/>
    <n v="23"/>
    <n v="25"/>
    <n v="5520"/>
    <n v="5000"/>
    <n v="3.5655238999999998E-2"/>
    <n v="35.655239000000002"/>
    <n v="0.74281747916666674"/>
    <n v="4.3499391999999998E-2"/>
    <n v="43.499392"/>
    <x v="0"/>
    <n v="2010"/>
    <n v="26447.630336000002"/>
    <n v="36967.630336000002"/>
    <n v="5348.2858500000002"/>
    <n v="6.9107599355528926"/>
  </r>
  <r>
    <d v="2010-09-05T00:00:00"/>
    <x v="3"/>
    <n v="14"/>
    <n v="16"/>
    <n v="134400"/>
    <n v="122880"/>
    <n v="1.1706787E-2"/>
    <n v="11.706787"/>
    <n v="0.39022623333333334"/>
    <n v="1.4633484E-2"/>
    <n v="14.633484000000001"/>
    <x v="0"/>
    <n v="2010"/>
    <n v="13433.538312000001"/>
    <n v="270713.53831199999"/>
    <n v="4682.7147999999997"/>
    <n v="56.746892945831462"/>
  </r>
  <r>
    <d v="2010-09-04T00:00:00"/>
    <x v="0"/>
    <n v="15"/>
    <n v="22"/>
    <n v="7200"/>
    <n v="8800"/>
    <n v="4.4814292999999998E-2"/>
    <n v="44.814292999999999"/>
    <n v="1.2111971081081081"/>
    <n v="5.3777151000000002E-2"/>
    <n v="53.777151000000003"/>
    <x v="0"/>
    <n v="2010"/>
    <n v="37644.005700000002"/>
    <n v="53644.005700000002"/>
    <n v="4929.5722299999998"/>
    <n v="10.854238736082428"/>
  </r>
  <r>
    <d v="2010-09-04T00:00:00"/>
    <x v="1"/>
    <n v="42"/>
    <n v="39"/>
    <n v="9744"/>
    <n v="7488"/>
    <n v="0.103848645"/>
    <n v="103.848645"/>
    <n v="1.2820820370370372"/>
    <n v="0.12669534700000001"/>
    <n v="126.69534700000001"/>
    <x v="0"/>
    <n v="2010"/>
    <n v="67148.533910000013"/>
    <n v="84380.533910000013"/>
    <n v="9346.3780500000012"/>
    <n v="9.0274240730958688"/>
  </r>
  <r>
    <d v="2010-09-04T00:00:00"/>
    <x v="2"/>
    <n v="23"/>
    <n v="27"/>
    <n v="5520"/>
    <n v="5400"/>
    <n v="3.7133745000000003E-2"/>
    <n v="37.133745000000005"/>
    <n v="0.74267490000000014"/>
    <n v="4.5303168999999997E-2"/>
    <n v="45.303168999999997"/>
    <x v="0"/>
    <n v="2010"/>
    <n v="27544.326751999997"/>
    <n v="38464.326751999994"/>
    <n v="5570.0617500000008"/>
    <n v="6.9043080974645434"/>
  </r>
  <r>
    <d v="2010-09-04T00:00:00"/>
    <x v="3"/>
    <n v="13"/>
    <n v="15"/>
    <n v="124800"/>
    <n v="115200"/>
    <n v="1.0931664000000001E-2"/>
    <n v="10.931664000000001"/>
    <n v="0.3904165714285715"/>
    <n v="1.3664581E-2"/>
    <n v="13.664581"/>
    <x v="0"/>
    <n v="2010"/>
    <n v="12544.085358"/>
    <n v="252544.08535800001"/>
    <n v="4372.6656000000003"/>
    <n v="56.617955631646772"/>
  </r>
  <r>
    <d v="2010-09-30T00:00:00"/>
    <x v="0"/>
    <n v="16"/>
    <n v="19"/>
    <n v="7680"/>
    <n v="7600"/>
    <n v="4.2389257E-2"/>
    <n v="42.389257000000001"/>
    <n v="1.2111216285714286"/>
    <n v="5.0867108000000001E-2"/>
    <n v="50.867108000000002"/>
    <x v="0"/>
    <n v="2010"/>
    <n v="35606.975599999998"/>
    <n v="50886.975599999998"/>
    <n v="4662.8182699999998"/>
    <n v="10.883836031076338"/>
  </r>
  <r>
    <d v="2010-09-30T00:00:00"/>
    <x v="1"/>
    <n v="42"/>
    <n v="40"/>
    <n v="9744"/>
    <n v="7680"/>
    <n v="0.105051327"/>
    <n v="105.051327"/>
    <n v="1.2811137439024389"/>
    <n v="0.12816261900000001"/>
    <n v="128.16261900000001"/>
    <x v="0"/>
    <n v="2010"/>
    <n v="67926.188070000004"/>
    <n v="85350.188070000004"/>
    <n v="9454.6194300000006"/>
    <n v="9.0266322821866307"/>
  </r>
  <r>
    <d v="2010-09-30T00:00:00"/>
    <x v="2"/>
    <n v="24"/>
    <n v="25"/>
    <n v="5760"/>
    <n v="5000"/>
    <n v="3.6382780000000003E-2"/>
    <n v="36.382780000000004"/>
    <n v="0.74250571428571432"/>
    <n v="4.4386992E-2"/>
    <n v="44.386991999999999"/>
    <x v="0"/>
    <n v="2010"/>
    <n v="26987.291136"/>
    <n v="37747.291136"/>
    <n v="5457.4170000000004"/>
    <n v="6.9154282525501438"/>
  </r>
  <r>
    <d v="2010-09-30T00:00:00"/>
    <x v="3"/>
    <n v="14"/>
    <n v="16"/>
    <n v="134400"/>
    <n v="122880"/>
    <n v="1.1715079999999999E-2"/>
    <n v="11.715079999999999"/>
    <n v="0.39050266666666661"/>
    <n v="1.464385E-2"/>
    <n v="14.64385"/>
    <x v="0"/>
    <n v="2010"/>
    <n v="13443.0543"/>
    <n v="270723.05429999996"/>
    <n v="4686.0319999999992"/>
    <n v="56.709454736951919"/>
  </r>
  <r>
    <d v="2010-09-03T00:00:00"/>
    <x v="0"/>
    <n v="20"/>
    <n v="23"/>
    <n v="9600"/>
    <n v="9200"/>
    <n v="5.2057643000000001E-2"/>
    <n v="52.057642999999999"/>
    <n v="1.2106428604651163"/>
    <n v="6.2469172000000003E-2"/>
    <n v="62.469172"/>
    <x v="0"/>
    <n v="2010"/>
    <n v="43728.420400000003"/>
    <n v="62528.420400000003"/>
    <n v="5726.3407299999999"/>
    <n v="10.895378267476541"/>
  </r>
  <r>
    <d v="2010-09-03T00:00:00"/>
    <x v="1"/>
    <n v="41"/>
    <n v="37"/>
    <n v="9512"/>
    <n v="7104"/>
    <n v="0.10001112199999999"/>
    <n v="100.011122"/>
    <n v="1.2821938717948718"/>
    <n v="0.122013569"/>
    <n v="122.013569"/>
    <x v="0"/>
    <n v="2010"/>
    <n v="64667.191570000003"/>
    <n v="81283.191569999995"/>
    <n v="9001.0009800000007"/>
    <n v="9.0297039544944422"/>
  </r>
  <r>
    <d v="2010-09-03T00:00:00"/>
    <x v="2"/>
    <n v="23"/>
    <n v="34"/>
    <n v="5520"/>
    <n v="6800"/>
    <n v="4.2347899000000001E-2"/>
    <n v="42.347898999999998"/>
    <n v="0.74294559649122804"/>
    <n v="5.1664436000000001E-2"/>
    <n v="51.664436000000002"/>
    <x v="0"/>
    <n v="2010"/>
    <n v="31411.977088"/>
    <n v="43731.977088"/>
    <n v="6352.1848499999996"/>
    <n v="6.8834731116000825"/>
  </r>
  <r>
    <d v="2010-09-03T00:00:00"/>
    <x v="3"/>
    <n v="12"/>
    <n v="15"/>
    <n v="115200"/>
    <n v="115200"/>
    <n v="1.0543855E-2"/>
    <n v="10.543854999999999"/>
    <n v="0.39051314814814808"/>
    <n v="1.3179819000000001E-2"/>
    <n v="13.179819"/>
    <x v="0"/>
    <n v="2010"/>
    <n v="12099.073842"/>
    <n v="242499.07384199998"/>
    <n v="4217.5419999999995"/>
    <n v="56.324779871932066"/>
  </r>
  <r>
    <d v="2010-09-29T00:00:00"/>
    <x v="0"/>
    <n v="19"/>
    <n v="21"/>
    <n v="9120"/>
    <n v="8400"/>
    <n v="4.8446685000000003E-2"/>
    <n v="48.446685000000002"/>
    <n v="1.211167125"/>
    <n v="5.8136022000000002E-2"/>
    <n v="58.136022000000004"/>
    <x v="0"/>
    <n v="2010"/>
    <n v="40695.215400000001"/>
    <n v="58215.215400000001"/>
    <n v="5329.1353500000005"/>
    <n v="10.898092318603103"/>
  </r>
  <r>
    <d v="2010-09-29T00:00:00"/>
    <x v="1"/>
    <n v="40"/>
    <n v="38"/>
    <n v="9280"/>
    <n v="7296"/>
    <n v="9.9937611999999995E-2"/>
    <n v="99.937612000000001"/>
    <n v="1.2812514358974358"/>
    <n v="0.121923886"/>
    <n v="121.923886"/>
    <x v="0"/>
    <n v="2010"/>
    <n v="64619.65958"/>
    <n v="81195.659580000007"/>
    <n v="8994.38508"/>
    <n v="9.0266142447889504"/>
  </r>
  <r>
    <d v="2010-09-29T00:00:00"/>
    <x v="2"/>
    <n v="21"/>
    <n v="29"/>
    <n v="5040"/>
    <n v="5800"/>
    <n v="3.7154516999999998E-2"/>
    <n v="37.154516999999998"/>
    <n v="0.74309033999999996"/>
    <n v="4.5328510000000002E-2"/>
    <n v="45.328510000000001"/>
    <x v="0"/>
    <n v="2010"/>
    <n v="27559.734080000002"/>
    <n v="38399.734080000002"/>
    <n v="5573.1775499999994"/>
    <n v="6.8888609549224"/>
  </r>
  <r>
    <d v="2010-09-29T00:00:00"/>
    <x v="3"/>
    <n v="12"/>
    <n v="16"/>
    <n v="115200"/>
    <n v="122880"/>
    <n v="1.0932572999999999E-2"/>
    <n v="10.932573"/>
    <n v="0.39044903571428569"/>
    <n v="1.3665716E-2"/>
    <n v="13.665716"/>
    <x v="0"/>
    <n v="2010"/>
    <n v="12545.127288"/>
    <n v="250625.12728800002"/>
    <n v="4373.0291999999999"/>
    <n v="56.183163878197256"/>
  </r>
  <r>
    <d v="2010-09-28T00:00:00"/>
    <x v="0"/>
    <n v="17"/>
    <n v="18"/>
    <n v="8160"/>
    <n v="7200"/>
    <n v="4.2387042999999999E-2"/>
    <n v="42.387042999999998"/>
    <n v="1.2110583714285714"/>
    <n v="5.0864450999999998E-2"/>
    <n v="50.864450999999995"/>
    <x v="0"/>
    <n v="2010"/>
    <n v="35605.115699999995"/>
    <n v="50965.115699999995"/>
    <n v="4662.5747300000003"/>
    <n v="10.901116662595875"/>
  </r>
  <r>
    <d v="2010-09-28T00:00:00"/>
    <x v="1"/>
    <n v="43"/>
    <n v="39"/>
    <n v="9976"/>
    <n v="7488"/>
    <n v="0.105147121"/>
    <n v="105.147121"/>
    <n v="1.2822819634146341"/>
    <n v="0.128279487"/>
    <n v="128.27948699999999"/>
    <x v="0"/>
    <n v="2010"/>
    <n v="67988.128109999991"/>
    <n v="85452.128109999991"/>
    <n v="9463.2408899999991"/>
    <n v="9.0291806022751775"/>
  </r>
  <r>
    <d v="2010-09-28T00:00:00"/>
    <x v="2"/>
    <n v="24"/>
    <n v="32"/>
    <n v="5760"/>
    <n v="6400"/>
    <n v="4.1584243999999999E-2"/>
    <n v="41.584243999999998"/>
    <n v="0.74257578571428573"/>
    <n v="5.0732777999999999E-2"/>
    <n v="50.732777999999996"/>
    <x v="0"/>
    <n v="2010"/>
    <n v="30845.529023999996"/>
    <n v="43005.529023999996"/>
    <n v="6237.6365999999998"/>
    <n v="6.8934178701801603"/>
  </r>
  <r>
    <d v="2010-09-28T00:00:00"/>
    <x v="3"/>
    <n v="12"/>
    <n v="13"/>
    <n v="115200"/>
    <n v="99840"/>
    <n v="9.7559910000000003E-3"/>
    <n v="9.7559909999999999"/>
    <n v="0.39023964"/>
    <n v="1.2194989E-2"/>
    <n v="12.194989"/>
    <x v="0"/>
    <n v="2010"/>
    <n v="11194.999902"/>
    <n v="226234.99990200001"/>
    <n v="3902.3964000000001"/>
    <n v="56.697298328560585"/>
  </r>
  <r>
    <d v="2010-09-27T00:00:00"/>
    <x v="0"/>
    <n v="19"/>
    <n v="20"/>
    <n v="9120"/>
    <n v="8000"/>
    <n v="4.7233876000000001E-2"/>
    <n v="47.233876000000002"/>
    <n v="1.2111250256410258"/>
    <n v="5.6680650999999999E-2"/>
    <n v="56.680650999999997"/>
    <x v="0"/>
    <n v="2010"/>
    <n v="39676.455699999999"/>
    <n v="56796.455699999999"/>
    <n v="5195.7263600000006"/>
    <n v="10.904839876855476"/>
  </r>
  <r>
    <d v="2010-09-27T00:00:00"/>
    <x v="1"/>
    <n v="45"/>
    <n v="37"/>
    <n v="10440"/>
    <n v="7104"/>
    <n v="0.105128343"/>
    <n v="105.128343"/>
    <n v="1.2820529634146343"/>
    <n v="0.12825657900000001"/>
    <n v="128.25657900000002"/>
    <x v="0"/>
    <n v="2010"/>
    <n v="67975.986870000008"/>
    <n v="85519.986870000008"/>
    <n v="9461.5508700000009"/>
    <n v="9.037964746113202"/>
  </r>
  <r>
    <d v="2010-09-27T00:00:00"/>
    <x v="2"/>
    <n v="20"/>
    <n v="31"/>
    <n v="4800"/>
    <n v="6200"/>
    <n v="3.7893429999999999E-2"/>
    <n v="37.893430000000002"/>
    <n v="0.74300843137254902"/>
    <n v="4.6229985000000001E-2"/>
    <n v="46.229984999999999"/>
    <x v="0"/>
    <n v="2010"/>
    <n v="28107.830880000001"/>
    <n v="39107.830880000001"/>
    <n v="5684.0145000000002"/>
    <n v="6.8791083787033438"/>
  </r>
  <r>
    <d v="2010-09-27T00:00:00"/>
    <x v="3"/>
    <n v="14"/>
    <n v="14"/>
    <n v="134400"/>
    <n v="107520"/>
    <n v="1.0923547E-2"/>
    <n v="10.923547000000001"/>
    <n v="0.39012667857142863"/>
    <n v="1.3654433000000001E-2"/>
    <n v="13.654433000000001"/>
    <x v="0"/>
    <n v="2010"/>
    <n v="12534.769494"/>
    <n v="254454.76949400001"/>
    <n v="4369.4188000000004"/>
    <n v="57.08786697791404"/>
  </r>
  <r>
    <d v="2010-09-26T00:00:00"/>
    <x v="0"/>
    <n v="18"/>
    <n v="18"/>
    <n v="8640"/>
    <n v="7200"/>
    <n v="4.3606131999999999E-2"/>
    <n v="43.606132000000002"/>
    <n v="1.2112814444444444"/>
    <n v="5.2327358999999997E-2"/>
    <n v="52.327358999999994"/>
    <x v="0"/>
    <n v="2010"/>
    <n v="36629.151299999998"/>
    <n v="52469.151299999998"/>
    <n v="4796.6745200000005"/>
    <n v="10.909890906978038"/>
  </r>
  <r>
    <d v="2010-09-26T00:00:00"/>
    <x v="1"/>
    <n v="46"/>
    <n v="40"/>
    <n v="10672"/>
    <n v="7680"/>
    <n v="0.11027757000000001"/>
    <n v="110.27757000000001"/>
    <n v="1.2822973255813954"/>
    <n v="0.13453863499999999"/>
    <n v="134.538635"/>
    <x v="0"/>
    <n v="2010"/>
    <n v="71305.476550000007"/>
    <n v="89657.476550000007"/>
    <n v="9924.9813000000013"/>
    <n v="9.0328287836943648"/>
  </r>
  <r>
    <d v="2010-09-26T00:00:00"/>
    <x v="2"/>
    <n v="23"/>
    <n v="33"/>
    <n v="5520"/>
    <n v="6600"/>
    <n v="4.1594948E-2"/>
    <n v="41.594948000000002"/>
    <n v="0.74276692857142856"/>
    <n v="5.0745836000000002E-2"/>
    <n v="50.745836000000004"/>
    <x v="0"/>
    <n v="2010"/>
    <n v="30853.468288000004"/>
    <n v="42973.468288000004"/>
    <n v="6239.2422000000006"/>
    <n v="6.8865064705341084"/>
  </r>
  <r>
    <d v="2010-09-26T00:00:00"/>
    <x v="3"/>
    <n v="12"/>
    <n v="15"/>
    <n v="115200"/>
    <n v="115200"/>
    <n v="1.053333E-2"/>
    <n v="10.533330000000001"/>
    <n v="0.39012333333333338"/>
    <n v="1.3166662000000001E-2"/>
    <n v="13.166662000000001"/>
    <x v="0"/>
    <n v="2010"/>
    <n v="12086.995716000001"/>
    <n v="242486.995716"/>
    <n v="4213.3320000000003"/>
    <n v="56.377102767369088"/>
  </r>
  <r>
    <d v="2010-09-25T00:00:00"/>
    <x v="0"/>
    <n v="18"/>
    <n v="20"/>
    <n v="8640"/>
    <n v="8000"/>
    <n v="4.5982502000000001E-2"/>
    <n v="45.982502000000004"/>
    <n v="1.2100658421052632"/>
    <n v="5.5179001999999998E-2"/>
    <n v="55.179001999999997"/>
    <x v="0"/>
    <n v="2010"/>
    <n v="38625.301399999997"/>
    <n v="55265.301399999997"/>
    <n v="5058.0752200000006"/>
    <n v="10.898905678531005"/>
  </r>
  <r>
    <d v="2010-09-25T00:00:00"/>
    <x v="1"/>
    <n v="43"/>
    <n v="38"/>
    <n v="9976"/>
    <n v="7296"/>
    <n v="0.10382833299999999"/>
    <n v="103.828333"/>
    <n v="1.2818312716049383"/>
    <n v="0.12667056600000001"/>
    <n v="126.67056600000001"/>
    <x v="0"/>
    <n v="2010"/>
    <n v="67135.399980000002"/>
    <n v="84407.399980000002"/>
    <n v="9344.54997"/>
    <n v="9.0320647909257055"/>
  </r>
  <r>
    <d v="2010-09-25T00:00:00"/>
    <x v="2"/>
    <n v="24"/>
    <n v="32"/>
    <n v="5760"/>
    <n v="6400"/>
    <n v="4.1616743999999997E-2"/>
    <n v="41.616743999999997"/>
    <n v="0.74315614285714282"/>
    <n v="5.0772427000000002E-2"/>
    <n v="50.772427"/>
    <x v="0"/>
    <n v="2010"/>
    <n v="30869.635616"/>
    <n v="43029.635616"/>
    <n v="6242.5115999999998"/>
    <n v="6.8918964795388549"/>
  </r>
  <r>
    <d v="2010-09-25T00:00:00"/>
    <x v="3"/>
    <n v="12"/>
    <n v="17"/>
    <n v="115200"/>
    <n v="130560"/>
    <n v="1.1322789999999999E-2"/>
    <n v="11.322789999999999"/>
    <n v="0.39044103448275858"/>
    <n v="1.4153488000000001E-2"/>
    <n v="14.153488000000001"/>
    <x v="0"/>
    <n v="2010"/>
    <n v="12992.901984000002"/>
    <n v="258752.901984"/>
    <n v="4529.116"/>
    <n v="56.044181159619619"/>
  </r>
  <r>
    <d v="2010-09-24T00:00:00"/>
    <x v="0"/>
    <n v="15"/>
    <n v="24"/>
    <n v="7200"/>
    <n v="9600"/>
    <n v="4.7215071999999997E-2"/>
    <n v="47.215071999999999"/>
    <n v="1.2106428717948718"/>
    <n v="5.6658086000000003E-2"/>
    <n v="56.658086000000004"/>
    <x v="0"/>
    <n v="2010"/>
    <n v="39660.660200000006"/>
    <n v="56460.660200000006"/>
    <n v="5193.6579199999996"/>
    <n v="10.844674439342842"/>
  </r>
  <r>
    <d v="2010-09-24T00:00:00"/>
    <x v="1"/>
    <n v="41"/>
    <n v="37"/>
    <n v="9512"/>
    <n v="7104"/>
    <n v="0.100000594"/>
    <n v="100.00059399999999"/>
    <n v="1.2820588974358973"/>
    <n v="0.122000725"/>
    <n v="122.000725"/>
    <x v="0"/>
    <n v="2010"/>
    <n v="64660.384250000003"/>
    <n v="81276.384250000003"/>
    <n v="9000.0534599999992"/>
    <n v="9.0298982153876448"/>
  </r>
  <r>
    <d v="2010-09-24T00:00:00"/>
    <x v="2"/>
    <n v="24"/>
    <n v="25"/>
    <n v="5760"/>
    <n v="5000"/>
    <n v="3.6414361999999999E-2"/>
    <n v="36.414361999999997"/>
    <n v="0.74315024489795911"/>
    <n v="4.4425521000000003E-2"/>
    <n v="44.425521000000003"/>
    <x v="0"/>
    <n v="2010"/>
    <n v="27010.716768000002"/>
    <n v="37770.716767999998"/>
    <n v="5462.1542999999992"/>
    <n v="6.9137195645380185"/>
  </r>
  <r>
    <d v="2010-09-24T00:00:00"/>
    <x v="3"/>
    <n v="13"/>
    <n v="15"/>
    <n v="124800"/>
    <n v="115200"/>
    <n v="1.0924926E-2"/>
    <n v="10.924925999999999"/>
    <n v="0.39017592857142852"/>
    <n v="1.3656158E-2"/>
    <n v="13.656158"/>
    <x v="0"/>
    <n v="2010"/>
    <n v="12536.353043999999"/>
    <n v="252536.35304399999"/>
    <n v="4369.9704000000002"/>
    <n v="56.650452473029631"/>
  </r>
  <r>
    <d v="2010-09-23T00:00:00"/>
    <x v="0"/>
    <n v="20"/>
    <n v="19"/>
    <n v="9600"/>
    <n v="7600"/>
    <n v="4.7198384000000003E-2"/>
    <n v="47.198384000000004"/>
    <n v="1.2102149743589745"/>
    <n v="5.6638061000000003E-2"/>
    <n v="56.638061"/>
    <x v="0"/>
    <n v="2010"/>
    <n v="39646.642699999997"/>
    <n v="56846.642699999997"/>
    <n v="5191.8222400000004"/>
    <n v="10.922663181178942"/>
  </r>
  <r>
    <d v="2010-09-23T00:00:00"/>
    <x v="1"/>
    <n v="44"/>
    <n v="37"/>
    <n v="10208"/>
    <n v="7104"/>
    <n v="0.10380626799999999"/>
    <n v="103.80626799999999"/>
    <n v="1.2815588641975306"/>
    <n v="0.126643647"/>
    <n v="126.643647"/>
    <x v="0"/>
    <n v="2010"/>
    <n v="67121.13291"/>
    <n v="84433.13291"/>
    <n v="9342.5641199999991"/>
    <n v="9.0367386391914248"/>
  </r>
  <r>
    <d v="2010-09-23T00:00:00"/>
    <x v="2"/>
    <n v="20"/>
    <n v="31"/>
    <n v="4800"/>
    <n v="6200"/>
    <n v="3.7870251000000001E-2"/>
    <n v="37.870251000000003"/>
    <n v="0.74255394117647067"/>
    <n v="4.6201706000000002E-2"/>
    <n v="46.201706000000001"/>
    <x v="0"/>
    <n v="2010"/>
    <n v="28090.637247999999"/>
    <n v="39090.637247999999"/>
    <n v="5680.5376500000002"/>
    <n v="6.8802918604261993"/>
  </r>
  <r>
    <d v="2010-09-23T00:00:00"/>
    <x v="3"/>
    <n v="14"/>
    <n v="17"/>
    <n v="134400"/>
    <n v="130560"/>
    <n v="1.2106331E-2"/>
    <n v="12.106330999999999"/>
    <n v="0.39052680645161286"/>
    <n v="1.5132913E-2"/>
    <n v="15.132913"/>
    <x v="0"/>
    <n v="2010"/>
    <n v="13892.014134000001"/>
    <n v="278852.014134"/>
    <n v="4842.5324000000001"/>
    <n v="56.558128605744805"/>
  </r>
  <r>
    <d v="2010-09-22T00:00:00"/>
    <x v="0"/>
    <n v="15"/>
    <n v="24"/>
    <n v="7200"/>
    <n v="9600"/>
    <n v="4.7239186000000002E-2"/>
    <n v="47.239186000000004"/>
    <n v="1.2112611794871795"/>
    <n v="5.6687023000000003E-2"/>
    <n v="56.687023000000003"/>
    <x v="0"/>
    <n v="2010"/>
    <n v="39680.916100000002"/>
    <n v="56480.916100000002"/>
    <n v="5196.3104600000006"/>
    <n v="10.843040708203711"/>
  </r>
  <r>
    <d v="2010-09-22T00:00:00"/>
    <x v="1"/>
    <n v="44"/>
    <n v="39"/>
    <n v="10208"/>
    <n v="7488"/>
    <n v="0.106406632"/>
    <n v="106.406632"/>
    <n v="1.2820076144578314"/>
    <n v="0.12981609099999999"/>
    <n v="129.816091"/>
    <x v="0"/>
    <n v="2010"/>
    <n v="68802.528229999996"/>
    <n v="86498.528229999996"/>
    <n v="9576.596880000001"/>
    <n v="9.0315704501399185"/>
  </r>
  <r>
    <d v="2010-09-22T00:00:00"/>
    <x v="2"/>
    <n v="21"/>
    <n v="27"/>
    <n v="5040"/>
    <n v="5400"/>
    <n v="3.5640829999999998E-2"/>
    <n v="35.640830000000001"/>
    <n v="0.74251729166666669"/>
    <n v="4.3481813000000001E-2"/>
    <n v="43.481813000000002"/>
    <x v="0"/>
    <n v="2010"/>
    <n v="26436.942304"/>
    <n v="36876.942303999997"/>
    <n v="5346.1244999999999"/>
    <n v="6.8965931696559517"/>
  </r>
  <r>
    <d v="2010-09-22T00:00:00"/>
    <x v="3"/>
    <n v="12"/>
    <n v="14"/>
    <n v="115200"/>
    <n v="107520"/>
    <n v="1.0153307E-2"/>
    <n v="10.153307"/>
    <n v="0.3905118076923077"/>
    <n v="1.2691634E-2"/>
    <n v="12.691634000000001"/>
    <x v="0"/>
    <n v="2010"/>
    <n v="11650.920012"/>
    <n v="234370.92001200002"/>
    <n v="4061.3227999999999"/>
    <n v="56.486465501696046"/>
  </r>
  <r>
    <d v="2010-09-21T00:00:00"/>
    <x v="0"/>
    <n v="20"/>
    <n v="19"/>
    <n v="9600"/>
    <n v="7600"/>
    <n v="4.7238499000000003E-2"/>
    <n v="47.238499000000004"/>
    <n v="1.2112435641025643"/>
    <n v="5.6686199E-2"/>
    <n v="56.686199000000002"/>
    <x v="0"/>
    <n v="2010"/>
    <n v="39680.3393"/>
    <n v="56880.3393"/>
    <n v="5196.2348900000006"/>
    <n v="10.919879225704317"/>
  </r>
  <r>
    <d v="2010-09-21T00:00:00"/>
    <x v="1"/>
    <n v="42"/>
    <n v="39"/>
    <n v="9744"/>
    <n v="7488"/>
    <n v="0.103754027"/>
    <n v="103.75402699999999"/>
    <n v="1.2809139135802468"/>
    <n v="0.12657991299999999"/>
    <n v="126.57991299999999"/>
    <x v="0"/>
    <n v="2010"/>
    <n v="67087.353889999999"/>
    <n v="84319.353889999999"/>
    <n v="9337.8624299999992"/>
    <n v="9.0291046316049819"/>
  </r>
  <r>
    <d v="2010-09-21T00:00:00"/>
    <x v="2"/>
    <n v="23"/>
    <n v="31"/>
    <n v="5520"/>
    <n v="6200"/>
    <n v="4.0126001000000001E-2"/>
    <n v="40.126001000000002"/>
    <n v="0.74307409259259261"/>
    <n v="4.8953720999999999E-2"/>
    <n v="48.953721000000002"/>
    <x v="0"/>
    <n v="2010"/>
    <n v="29763.862368000002"/>
    <n v="41483.862368000002"/>
    <n v="6018.9001500000004"/>
    <n v="6.8911213366221693"/>
  </r>
  <r>
    <d v="2010-09-21T00:00:00"/>
    <x v="3"/>
    <n v="13"/>
    <n v="15"/>
    <n v="124800"/>
    <n v="115200"/>
    <n v="1.0933913E-2"/>
    <n v="10.933913"/>
    <n v="0.3904968928571429"/>
    <n v="1.3667390999999999E-2"/>
    <n v="13.667390999999999"/>
    <x v="0"/>
    <n v="2010"/>
    <n v="12546.664937999998"/>
    <n v="252546.664938"/>
    <n v="4373.5652"/>
    <n v="56.607117330721415"/>
  </r>
  <r>
    <d v="2010-09-20T00:00:00"/>
    <x v="0"/>
    <n v="20"/>
    <n v="21"/>
    <n v="9600"/>
    <n v="8400"/>
    <n v="4.9656740999999997E-2"/>
    <n v="49.656740999999997"/>
    <n v="1.2111400243902439"/>
    <n v="5.9588088999999997E-2"/>
    <n v="59.588088999999997"/>
    <x v="0"/>
    <n v="2010"/>
    <n v="41711.662299999996"/>
    <n v="59711.662299999996"/>
    <n v="5462.2415099999998"/>
    <n v="10.90646576708674"/>
  </r>
  <r>
    <d v="2010-09-20T00:00:00"/>
    <x v="1"/>
    <n v="41"/>
    <n v="37"/>
    <n v="9512"/>
    <n v="7104"/>
    <n v="9.9996926E-2"/>
    <n v="99.996926000000002"/>
    <n v="1.2820118717948719"/>
    <n v="0.12199625"/>
    <n v="121.99625"/>
    <x v="0"/>
    <n v="2010"/>
    <n v="64658.012500000004"/>
    <n v="81274.012500000012"/>
    <n v="8999.7233400000005"/>
    <n v="9.0299659006790094"/>
  </r>
  <r>
    <d v="2010-09-20T00:00:00"/>
    <x v="2"/>
    <n v="20"/>
    <n v="28"/>
    <n v="4800"/>
    <n v="5600"/>
    <n v="3.5668131999999998E-2"/>
    <n v="35.668132"/>
    <n v="0.74308608333333337"/>
    <n v="4.3515120999999997E-2"/>
    <n v="43.515120999999994"/>
    <x v="0"/>
    <n v="2010"/>
    <n v="26457.193567999995"/>
    <n v="36857.193567999995"/>
    <n v="5350.2197999999999"/>
    <n v="6.8876246810119808"/>
  </r>
  <r>
    <d v="2010-09-20T00:00:00"/>
    <x v="3"/>
    <n v="13"/>
    <n v="14"/>
    <n v="124800"/>
    <n v="107520"/>
    <n v="1.0537128E-2"/>
    <n v="10.537127999999999"/>
    <n v="0.39026399999999994"/>
    <n v="1.317141E-2"/>
    <n v="13.17141"/>
    <x v="0"/>
    <n v="2010"/>
    <n v="12091.354380000001"/>
    <n v="244411.35438"/>
    <n v="4214.8512000000001"/>
    <n v="56.804443514068282"/>
  </r>
  <r>
    <d v="2010-09-02T00:00:00"/>
    <x v="0"/>
    <n v="19"/>
    <n v="20"/>
    <n v="9120"/>
    <n v="8000"/>
    <n v="4.7215951999999999E-2"/>
    <n v="47.215952000000001"/>
    <n v="1.210665435897436"/>
    <n v="5.6659142000000003E-2"/>
    <n v="56.659142000000003"/>
    <x v="0"/>
    <n v="2010"/>
    <n v="39661.399400000002"/>
    <n v="56781.399400000002"/>
    <n v="5193.7547199999999"/>
    <n v="10.906077607118494"/>
  </r>
  <r>
    <d v="2010-09-02T00:00:00"/>
    <x v="1"/>
    <n v="45"/>
    <n v="37"/>
    <n v="10440"/>
    <n v="7104"/>
    <n v="0.10514206199999999"/>
    <n v="105.142062"/>
    <n v="1.2822202682926829"/>
    <n v="0.128273316"/>
    <n v="128.27331599999999"/>
    <x v="0"/>
    <n v="2010"/>
    <n v="67984.857479999991"/>
    <n v="85528.857479999991"/>
    <n v="9462.7855799999998"/>
    <n v="9.0377229068742473"/>
  </r>
  <r>
    <d v="2010-09-02T00:00:00"/>
    <x v="2"/>
    <n v="20"/>
    <n v="32"/>
    <n v="4800"/>
    <n v="6400"/>
    <n v="3.8605211E-2"/>
    <n v="38.605210999999997"/>
    <n v="0.74240790384615374"/>
    <n v="4.7098358E-2"/>
    <n v="47.098357999999998"/>
    <x v="0"/>
    <n v="2010"/>
    <n v="28635.801663999999"/>
    <n v="39835.801663999999"/>
    <n v="5790.7816499999999"/>
    <n v="6.8779874779982428"/>
  </r>
  <r>
    <d v="2010-09-02T00:00:00"/>
    <x v="3"/>
    <n v="13"/>
    <n v="17"/>
    <n v="124800"/>
    <n v="130560"/>
    <n v="1.1711754E-2"/>
    <n v="11.711753999999999"/>
    <n v="0.39039179999999996"/>
    <n v="1.4639693E-2"/>
    <n v="14.639693000000001"/>
    <x v="0"/>
    <n v="2010"/>
    <n v="13439.238174000002"/>
    <n v="268799.238174"/>
    <n v="4684.7015999999994"/>
    <n v="56.322161281480319"/>
  </r>
  <r>
    <d v="2010-09-19T00:00:00"/>
    <x v="0"/>
    <n v="16"/>
    <n v="20"/>
    <n v="7680"/>
    <n v="8000"/>
    <n v="4.3600068999999998E-2"/>
    <n v="43.600068999999998"/>
    <n v="1.2111130277777777"/>
    <n v="5.2320083000000003E-2"/>
    <n v="52.320083000000004"/>
    <x v="0"/>
    <n v="2010"/>
    <n v="36624.058100000002"/>
    <n v="52304.058100000002"/>
    <n v="4796.0075900000002"/>
    <n v="10.877071512458752"/>
  </r>
  <r>
    <d v="2010-09-19T00:00:00"/>
    <x v="1"/>
    <n v="40"/>
    <n v="37"/>
    <n v="9280"/>
    <n v="7104"/>
    <n v="9.8691846E-2"/>
    <n v="98.691845999999998"/>
    <n v="1.2817122857142857"/>
    <n v="0.120404052"/>
    <n v="120.40405199999999"/>
    <x v="0"/>
    <n v="2010"/>
    <n v="63814.147559999998"/>
    <n v="80198.147559999998"/>
    <n v="8882.2661399999997"/>
    <n v="9.0282513455776829"/>
  </r>
  <r>
    <d v="2010-09-19T00:00:00"/>
    <x v="2"/>
    <n v="23"/>
    <n v="33"/>
    <n v="5520"/>
    <n v="6600"/>
    <n v="4.1611581000000002E-2"/>
    <n v="41.611581000000001"/>
    <n v="0.74306394642857143"/>
    <n v="5.0766129E-2"/>
    <n v="50.766128999999999"/>
    <x v="0"/>
    <n v="2010"/>
    <n v="30865.806432000001"/>
    <n v="42985.806431999998"/>
    <n v="6241.7371499999999"/>
    <n v="6.8857306337172943"/>
  </r>
  <r>
    <d v="2010-09-19T00:00:00"/>
    <x v="3"/>
    <n v="14"/>
    <n v="16"/>
    <n v="134400"/>
    <n v="122880"/>
    <n v="1.1710025000000001E-2"/>
    <n v="11.710025"/>
    <n v="0.39033416666666665"/>
    <n v="1.4637531000000001E-2"/>
    <n v="14.637531000000001"/>
    <x v="0"/>
    <n v="2010"/>
    <n v="13437.253458000001"/>
    <n v="270717.25345800002"/>
    <n v="4684.01"/>
    <n v="56.732268934052478"/>
  </r>
  <r>
    <d v="2010-09-18T00:00:00"/>
    <x v="0"/>
    <n v="18"/>
    <n v="20"/>
    <n v="8640"/>
    <n v="8000"/>
    <n v="4.5992847000000003E-2"/>
    <n v="45.992847000000005"/>
    <n v="1.2103380789473686"/>
    <n v="5.5191417E-2"/>
    <n v="55.191417000000001"/>
    <x v="0"/>
    <n v="2010"/>
    <n v="38633.991900000001"/>
    <n v="55273.991900000001"/>
    <n v="5059.2131700000009"/>
    <n v="10.898173814667215"/>
  </r>
  <r>
    <d v="2010-09-18T00:00:00"/>
    <x v="1"/>
    <n v="45"/>
    <n v="37"/>
    <n v="10440"/>
    <n v="7104"/>
    <n v="0.105087533"/>
    <n v="105.08753299999999"/>
    <n v="1.2815552804878048"/>
    <n v="0.12820678999999999"/>
    <n v="128.20678999999998"/>
    <x v="0"/>
    <n v="2010"/>
    <n v="67949.598699999988"/>
    <n v="85493.598699999988"/>
    <n v="9457.8779699999996"/>
    <n v="9.0386844453274104"/>
  </r>
  <r>
    <d v="2010-09-18T00:00:00"/>
    <x v="2"/>
    <n v="21"/>
    <n v="32"/>
    <n v="5040"/>
    <n v="6400"/>
    <n v="3.9385025999999997E-2"/>
    <n v="39.385025999999996"/>
    <n v="0.74311369811320749"/>
    <n v="4.8049731999999998E-2"/>
    <n v="48.049731999999999"/>
    <x v="0"/>
    <n v="2010"/>
    <n v="29214.237055999998"/>
    <n v="40654.237055999998"/>
    <n v="5907.7538999999997"/>
    <n v="6.8803402111568737"/>
  </r>
  <r>
    <d v="2010-09-18T00:00:00"/>
    <x v="3"/>
    <n v="12"/>
    <n v="13"/>
    <n v="115200"/>
    <n v="99840"/>
    <n v="9.7576599999999996E-3"/>
    <n v="9.7576599999999996"/>
    <n v="0.3903064"/>
    <n v="1.2197075E-2"/>
    <n v="12.197075"/>
    <x v="0"/>
    <n v="2010"/>
    <n v="11196.914849999999"/>
    <n v="226236.91485"/>
    <n v="3903.0639999999999"/>
    <n v="56.688293785375855"/>
  </r>
  <r>
    <d v="2010-09-17T00:00:00"/>
    <x v="0"/>
    <n v="15"/>
    <n v="20"/>
    <n v="7200"/>
    <n v="8000"/>
    <n v="4.2389197000000003E-2"/>
    <n v="42.389197000000003"/>
    <n v="1.2111199142857143"/>
    <n v="5.0867035999999997E-2"/>
    <n v="50.867035999999999"/>
    <x v="0"/>
    <n v="2010"/>
    <n v="35606.925199999998"/>
    <n v="50806.925199999998"/>
    <n v="4662.81167"/>
    <n v="10.866729987254912"/>
  </r>
  <r>
    <d v="2010-09-17T00:00:00"/>
    <x v="1"/>
    <n v="45"/>
    <n v="40"/>
    <n v="10440"/>
    <n v="7680"/>
    <n v="0.108995272"/>
    <n v="108.995272"/>
    <n v="1.2822973176470589"/>
    <n v="0.132974232"/>
    <n v="132.974232"/>
    <x v="0"/>
    <n v="2010"/>
    <n v="70476.342959999994"/>
    <n v="88596.342959999994"/>
    <n v="9809.5744799999993"/>
    <n v="9.0309243069377523"/>
  </r>
  <r>
    <d v="2010-09-17T00:00:00"/>
    <x v="2"/>
    <n v="23"/>
    <n v="32"/>
    <n v="5520"/>
    <n v="6400"/>
    <n v="4.0845647999999998E-2"/>
    <n v="40.845647999999997"/>
    <n v="0.74264814545454538"/>
    <n v="4.9831689999999998E-2"/>
    <n v="49.831689999999995"/>
    <x v="0"/>
    <n v="2010"/>
    <n v="30297.667519999995"/>
    <n v="42217.667519999995"/>
    <n v="6126.8471999999992"/>
    <n v="6.88947784468255"/>
  </r>
  <r>
    <d v="2010-09-17T00:00:00"/>
    <x v="3"/>
    <n v="12"/>
    <n v="17"/>
    <n v="115200"/>
    <n v="130560"/>
    <n v="1.1325185E-2"/>
    <n v="11.325184999999999"/>
    <n v="0.39052362068965513"/>
    <n v="1.4156481E-2"/>
    <n v="14.156480999999999"/>
    <x v="0"/>
    <n v="2010"/>
    <n v="12995.649557999999"/>
    <n v="258755.649558"/>
    <n v="4530.0739999999996"/>
    <n v="56.033149582830134"/>
  </r>
  <r>
    <d v="2010-09-16T00:00:00"/>
    <x v="0"/>
    <n v="18"/>
    <n v="18"/>
    <n v="8640"/>
    <n v="7200"/>
    <n v="4.3573957000000003E-2"/>
    <n v="43.573957"/>
    <n v="1.2103876944444445"/>
    <n v="5.2288748000000003E-2"/>
    <n v="52.288748000000005"/>
    <x v="0"/>
    <n v="2010"/>
    <n v="36602.123600000006"/>
    <n v="52442.123600000006"/>
    <n v="4793.1352699999998"/>
    <n v="10.912301573038837"/>
  </r>
  <r>
    <d v="2010-09-16T00:00:00"/>
    <x v="1"/>
    <n v="46"/>
    <n v="38"/>
    <n v="10672"/>
    <n v="7296"/>
    <n v="0.107669601"/>
    <n v="107.669601"/>
    <n v="1.2817809642857143"/>
    <n v="0.13135691299999999"/>
    <n v="131.35691299999999"/>
    <x v="0"/>
    <n v="2010"/>
    <n v="69619.163889999996"/>
    <n v="87587.163889999996"/>
    <n v="9690.2640900000006"/>
    <n v="9.0379724853064953"/>
  </r>
  <r>
    <d v="2010-09-16T00:00:00"/>
    <x v="2"/>
    <n v="21"/>
    <n v="28"/>
    <n v="5040"/>
    <n v="5600"/>
    <n v="3.6403647999999997E-2"/>
    <n v="36.403647999999997"/>
    <n v="0.74293159183673463"/>
    <n v="4.4412449999999999E-2"/>
    <n v="44.41245"/>
    <x v="0"/>
    <n v="2010"/>
    <n v="27002.7696"/>
    <n v="37642.7696"/>
    <n v="5460.5472"/>
    <n v="6.8923270680513387"/>
  </r>
  <r>
    <d v="2010-09-16T00:00:00"/>
    <x v="3"/>
    <n v="13"/>
    <n v="14"/>
    <n v="124800"/>
    <n v="107520"/>
    <n v="1.0534668000000001E-2"/>
    <n v="10.534668"/>
    <n v="0.3901728888888889"/>
    <n v="1.3168335E-2"/>
    <n v="13.168334999999999"/>
    <x v="0"/>
    <n v="2010"/>
    <n v="12088.531529999998"/>
    <n v="244408.53153000001"/>
    <n v="4213.8671999999997"/>
    <n v="56.816781140890434"/>
  </r>
  <r>
    <d v="2010-09-15T00:00:00"/>
    <x v="0"/>
    <n v="20"/>
    <n v="18"/>
    <n v="9600"/>
    <n v="7200"/>
    <n v="4.5999707000000001E-2"/>
    <n v="45.999707000000001"/>
    <n v="1.210518605263158"/>
    <n v="5.5199647999999997E-2"/>
    <n v="55.199647999999996"/>
    <x v="0"/>
    <n v="2010"/>
    <n v="38639.753599999996"/>
    <n v="55439.753599999996"/>
    <n v="5059.9677700000002"/>
    <n v="10.929230381604704"/>
  </r>
  <r>
    <d v="2010-09-15T00:00:00"/>
    <x v="1"/>
    <n v="40"/>
    <n v="38"/>
    <n v="9280"/>
    <n v="7296"/>
    <n v="0.100011591"/>
    <n v="100.011591"/>
    <n v="1.2821998846153846"/>
    <n v="0.12201414100000001"/>
    <n v="122.01414100000001"/>
    <x v="0"/>
    <n v="2010"/>
    <n v="64667.494730000006"/>
    <n v="81243.494730000006"/>
    <n v="9001.0431900000003"/>
    <n v="9.0252517347314587"/>
  </r>
  <r>
    <d v="2010-09-15T00:00:00"/>
    <x v="2"/>
    <n v="22"/>
    <n v="31"/>
    <n v="5280"/>
    <n v="6200"/>
    <n v="3.9368807999999998E-2"/>
    <n v="39.368808000000001"/>
    <n v="0.74280769811320757"/>
    <n v="4.8029944999999998E-2"/>
    <n v="48.029944999999998"/>
    <x v="0"/>
    <n v="2010"/>
    <n v="29202.206559999999"/>
    <n v="40682.206559999999"/>
    <n v="5905.3212000000003"/>
    <n v="6.8879096111467826"/>
  </r>
  <r>
    <d v="2010-09-15T00:00:00"/>
    <x v="3"/>
    <n v="13"/>
    <n v="15"/>
    <n v="124800"/>
    <n v="115200"/>
    <n v="1.0931748999999999E-2"/>
    <n v="10.931749"/>
    <n v="0.39041960714285712"/>
    <n v="1.3664686000000001E-2"/>
    <n v="13.664686"/>
    <x v="0"/>
    <n v="2010"/>
    <n v="12544.181747999999"/>
    <n v="252544.181748"/>
    <n v="4372.6995999999999"/>
    <n v="56.617545675640329"/>
  </r>
  <r>
    <d v="2010-09-14T00:00:00"/>
    <x v="0"/>
    <n v="15"/>
    <n v="19"/>
    <n v="7200"/>
    <n v="7600"/>
    <n v="4.1142749999999999E-2"/>
    <n v="41.142749999999999"/>
    <n v="1.2100808823529412"/>
    <n v="4.93713E-2"/>
    <n v="49.371299999999998"/>
    <x v="0"/>
    <n v="2010"/>
    <n v="34559.909999999996"/>
    <n v="49359.909999999996"/>
    <n v="4525.7025000000003"/>
    <n v="10.876185660088829"/>
  </r>
  <r>
    <d v="2010-09-14T00:00:00"/>
    <x v="1"/>
    <n v="42"/>
    <n v="36"/>
    <n v="9744"/>
    <n v="6912"/>
    <n v="9.9973800000000002E-2"/>
    <n v="99.973799999999997"/>
    <n v="1.2817153846153846"/>
    <n v="0.121968036"/>
    <n v="121.968036"/>
    <x v="0"/>
    <n v="2010"/>
    <n v="64643.059079999999"/>
    <n v="81299.059080000006"/>
    <n v="8997.6419999999998"/>
    <n v="9.0348379917000781"/>
  </r>
  <r>
    <d v="2010-09-14T00:00:00"/>
    <x v="2"/>
    <n v="20"/>
    <n v="25"/>
    <n v="4800"/>
    <n v="5000"/>
    <n v="3.3424226000000001E-2"/>
    <n v="33.424226000000004"/>
    <n v="0.74276057777777793"/>
    <n v="4.0777556E-2"/>
    <n v="40.777555999999997"/>
    <x v="0"/>
    <n v="2010"/>
    <n v="24792.754047999999"/>
    <n v="34592.754048000003"/>
    <n v="5013.6339000000007"/>
    <n v="6.8983608251043007"/>
  </r>
  <r>
    <d v="2010-09-14T00:00:00"/>
    <x v="3"/>
    <n v="13"/>
    <n v="13"/>
    <n v="124800"/>
    <n v="99840"/>
    <n v="1.0149547E-2"/>
    <n v="10.149547"/>
    <n v="0.39036719230769229"/>
    <n v="1.2686934E-2"/>
    <n v="12.686934000000001"/>
    <x v="0"/>
    <n v="2010"/>
    <n v="11646.605412000001"/>
    <n v="236286.605412"/>
    <n v="4059.8188"/>
    <n v="56.968821077816692"/>
  </r>
  <r>
    <d v="2010-09-13T00:00:00"/>
    <x v="0"/>
    <n v="17"/>
    <n v="19"/>
    <n v="8160"/>
    <n v="7600"/>
    <n v="4.3582071999999999E-2"/>
    <n v="43.582071999999997"/>
    <n v="1.2106131111111109"/>
    <n v="5.2298485999999998E-2"/>
    <n v="52.298485999999997"/>
    <x v="0"/>
    <n v="2010"/>
    <n v="36608.940199999997"/>
    <n v="52368.940199999997"/>
    <n v="4794.0279199999995"/>
    <n v="10.895049667743983"/>
  </r>
  <r>
    <d v="2010-09-13T00:00:00"/>
    <x v="1"/>
    <n v="43"/>
    <n v="38"/>
    <n v="9976"/>
    <n v="7296"/>
    <n v="0.103862175"/>
    <n v="103.86217500000001"/>
    <n v="1.2822490740740742"/>
    <n v="0.12671185300000001"/>
    <n v="126.71185300000002"/>
    <x v="0"/>
    <n v="2010"/>
    <n v="67157.282090000008"/>
    <n v="84429.282090000008"/>
    <n v="9347.5957500000004"/>
    <n v="9.0314628053509871"/>
  </r>
  <r>
    <d v="2010-09-13T00:00:00"/>
    <x v="2"/>
    <n v="22"/>
    <n v="30"/>
    <n v="5280"/>
    <n v="6000"/>
    <n v="3.8634337999999997E-2"/>
    <n v="38.634338"/>
    <n v="0.74296803846153847"/>
    <n v="4.7133891999999997E-2"/>
    <n v="47.133891999999996"/>
    <x v="0"/>
    <n v="2010"/>
    <n v="28657.406335999996"/>
    <n v="39937.406336"/>
    <n v="5795.1507000000001"/>
    <n v="6.890332636796348"/>
  </r>
  <r>
    <d v="2010-09-13T00:00:00"/>
    <x v="3"/>
    <n v="13"/>
    <n v="16"/>
    <n v="124800"/>
    <n v="122880"/>
    <n v="1.1316949999999999E-2"/>
    <n v="11.316949999999999"/>
    <n v="0.39023965517241377"/>
    <n v="1.4146186999999999E-2"/>
    <n v="14.146186999999999"/>
    <x v="0"/>
    <n v="2010"/>
    <n v="12986.199665999999"/>
    <n v="260666.199666"/>
    <n v="4526.78"/>
    <n v="56.487169263094671"/>
  </r>
  <r>
    <d v="2010-09-12T00:00:00"/>
    <x v="0"/>
    <n v="20"/>
    <n v="18"/>
    <n v="9600"/>
    <n v="7200"/>
    <n v="4.6021694000000002E-2"/>
    <n v="46.021694000000004"/>
    <n v="1.2110972105263158"/>
    <n v="5.5226032000000001E-2"/>
    <n v="55.226032000000004"/>
    <x v="0"/>
    <n v="2010"/>
    <n v="38658.222400000006"/>
    <n v="55458.222400000006"/>
    <n v="5062.38634"/>
    <n v="10.927661069379722"/>
  </r>
  <r>
    <d v="2010-09-12T00:00:00"/>
    <x v="1"/>
    <n v="44"/>
    <n v="40"/>
    <n v="10208"/>
    <n v="7680"/>
    <n v="0.10768718400000001"/>
    <n v="107.687184"/>
    <n v="1.2819902857142857"/>
    <n v="0.131378365"/>
    <n v="131.378365"/>
    <x v="0"/>
    <n v="2010"/>
    <n v="69630.533450000003"/>
    <n v="87518.533450000003"/>
    <n v="9691.84656"/>
    <n v="9.0294161900945831"/>
  </r>
  <r>
    <d v="2010-09-12T00:00:00"/>
    <x v="2"/>
    <n v="24"/>
    <n v="33"/>
    <n v="5760"/>
    <n v="6600"/>
    <n v="4.2351631000000001E-2"/>
    <n v="42.351630999999998"/>
    <n v="0.74301107017543855"/>
    <n v="5.1668989999999998E-2"/>
    <n v="51.668990000000001"/>
    <x v="0"/>
    <n v="2010"/>
    <n v="31414.745920000001"/>
    <n v="43774.745920000001"/>
    <n v="6352.7446499999996"/>
    <n v="6.8895979192364933"/>
  </r>
  <r>
    <d v="2010-09-12T00:00:00"/>
    <x v="3"/>
    <n v="14"/>
    <n v="13"/>
    <n v="134400"/>
    <n v="99840"/>
    <n v="1.0544115999999999E-2"/>
    <n v="10.544115999999999"/>
    <n v="0.39052281481481477"/>
    <n v="1.3180145000000001E-2"/>
    <n v="13.180145000000001"/>
    <x v="0"/>
    <n v="2010"/>
    <n v="12099.37311"/>
    <n v="246339.37310999999"/>
    <n v="4217.6463999999996"/>
    <n v="57.215371178290795"/>
  </r>
  <r>
    <d v="2010-09-11T00:00:00"/>
    <x v="0"/>
    <n v="19"/>
    <n v="21"/>
    <n v="9120"/>
    <n v="8400"/>
    <n v="4.8427375000000002E-2"/>
    <n v="48.427375000000005"/>
    <n v="1.210684375"/>
    <n v="5.8112850000000001E-2"/>
    <n v="58.112850000000002"/>
    <x v="0"/>
    <n v="2010"/>
    <n v="40678.995000000003"/>
    <n v="58198.995000000003"/>
    <n v="5327.0112500000005"/>
    <n v="10.899389824953618"/>
  </r>
  <r>
    <d v="2010-09-11T00:00:00"/>
    <x v="1"/>
    <n v="40"/>
    <n v="39"/>
    <n v="9280"/>
    <n v="7488"/>
    <n v="0.10126159899999999"/>
    <n v="101.26159899999999"/>
    <n v="1.2817923924050632"/>
    <n v="0.123539151"/>
    <n v="123.539151"/>
    <x v="0"/>
    <n v="2010"/>
    <n v="65475.750030000003"/>
    <n v="82243.750029999996"/>
    <n v="9113.5439099999985"/>
    <n v="9.0235958730477943"/>
  </r>
  <r>
    <d v="2010-09-11T00:00:00"/>
    <x v="2"/>
    <n v="21"/>
    <n v="34"/>
    <n v="5040"/>
    <n v="6800"/>
    <n v="4.0861923000000001E-2"/>
    <n v="40.861923000000004"/>
    <n v="0.74294405454545465"/>
    <n v="4.9851545999999997E-2"/>
    <n v="49.851545999999999"/>
    <x v="0"/>
    <n v="2010"/>
    <n v="30309.739967999998"/>
    <n v="42149.739967999994"/>
    <n v="6129.2884500000009"/>
    <n v="6.8756536192028594"/>
  </r>
  <r>
    <d v="2010-09-11T00:00:00"/>
    <x v="3"/>
    <n v="14"/>
    <n v="14"/>
    <n v="134400"/>
    <n v="107520"/>
    <n v="1.0927935999999999E-2"/>
    <n v="10.927935999999999"/>
    <n v="0.39028342857142856"/>
    <n v="1.3659920000000001E-2"/>
    <n v="13.659920000000001"/>
    <x v="0"/>
    <n v="2010"/>
    <n v="12539.806560000001"/>
    <n v="254459.80656"/>
    <n v="4371.1743999999999"/>
    <n v="57.066519967219584"/>
  </r>
  <r>
    <d v="2010-09-10T00:00:00"/>
    <x v="0"/>
    <n v="15"/>
    <n v="21"/>
    <n v="7200"/>
    <n v="8400"/>
    <n v="4.3604486999999997E-2"/>
    <n v="43.604486999999999"/>
    <n v="1.2112357499999999"/>
    <n v="5.2325385000000002E-2"/>
    <n v="52.325385000000004"/>
    <x v="0"/>
    <n v="2010"/>
    <n v="36627.769500000002"/>
    <n v="52227.769500000002"/>
    <n v="4796.4935699999996"/>
    <n v="10.860109090181613"/>
  </r>
  <r>
    <d v="2010-09-10T00:00:00"/>
    <x v="1"/>
    <n v="45"/>
    <n v="37"/>
    <n v="10440"/>
    <n v="7104"/>
    <n v="0.105082695"/>
    <n v="105.082695"/>
    <n v="1.281496280487805"/>
    <n v="0.12820088800000001"/>
    <n v="128.20088800000002"/>
    <x v="0"/>
    <n v="2010"/>
    <n v="67946.470640000014"/>
    <n v="85490.470640000014"/>
    <n v="9457.4425499999998"/>
    <n v="9.0387698277670285"/>
  </r>
  <r>
    <d v="2010-09-10T00:00:00"/>
    <x v="2"/>
    <n v="21"/>
    <n v="28"/>
    <n v="5040"/>
    <n v="5600"/>
    <n v="3.6410133999999997E-2"/>
    <n v="36.410133999999999"/>
    <n v="0.74306395918367341"/>
    <n v="4.4420362999999997E-2"/>
    <n v="44.420362999999995"/>
    <x v="0"/>
    <n v="2010"/>
    <n v="27007.580703999996"/>
    <n v="37647.580703999993"/>
    <n v="5461.5200999999997"/>
    <n v="6.8919802609055836"/>
  </r>
  <r>
    <d v="2010-09-10T00:00:00"/>
    <x v="3"/>
    <n v="14"/>
    <n v="15"/>
    <n v="134400"/>
    <n v="115200"/>
    <n v="1.1319691E-2"/>
    <n v="11.319691000000001"/>
    <n v="0.39033417241379315"/>
    <n v="1.4149614E-2"/>
    <n v="14.149614"/>
    <x v="0"/>
    <n v="2010"/>
    <n v="12989.345652"/>
    <n v="262589.34565199999"/>
    <n v="4527.8764000000001"/>
    <n v="56.890404151876766"/>
  </r>
  <r>
    <d v="2010-09-01T00:00:00"/>
    <x v="0"/>
    <n v="20"/>
    <n v="20"/>
    <n v="9600"/>
    <n v="8000"/>
    <n v="4.8431964000000001E-2"/>
    <n v="48.431964000000001"/>
    <n v="1.2107991"/>
    <n v="5.8118357000000002E-2"/>
    <n v="58.118357000000003"/>
    <x v="0"/>
    <n v="2010"/>
    <n v="40682.849900000001"/>
    <n v="58282.849900000001"/>
    <n v="5327.5160400000004"/>
    <n v="10.914062228355569"/>
  </r>
  <r>
    <d v="2010-09-01T00:00:00"/>
    <x v="1"/>
    <n v="44"/>
    <n v="39"/>
    <n v="10208"/>
    <n v="7488"/>
    <n v="0.10640482800000001"/>
    <n v="106.40482800000001"/>
    <n v="1.2819858795180723"/>
    <n v="0.12981388999999999"/>
    <n v="129.81388999999999"/>
    <x v="0"/>
    <n v="2010"/>
    <n v="68801.361699999994"/>
    <n v="86497.361699999994"/>
    <n v="9576.4345200000007"/>
    <n v="9.0316017574224627"/>
  </r>
  <r>
    <d v="2010-09-01T00:00:00"/>
    <x v="2"/>
    <n v="21"/>
    <n v="27"/>
    <n v="5040"/>
    <n v="5400"/>
    <n v="3.5657308999999998E-2"/>
    <n v="35.657308999999998"/>
    <n v="0.74286060416666666"/>
    <n v="4.3501917000000001E-2"/>
    <n v="43.501916999999999"/>
    <x v="0"/>
    <n v="2010"/>
    <n v="26449.165536"/>
    <n v="36889.165536"/>
    <n v="5348.5963499999998"/>
    <n v="6.8956913984734571"/>
  </r>
  <r>
    <d v="2010-09-01T00:00:00"/>
    <x v="3"/>
    <n v="12"/>
    <n v="16"/>
    <n v="115200"/>
    <n v="122880"/>
    <n v="1.0927902999999999E-2"/>
    <n v="10.927902999999999"/>
    <n v="0.39028224999999994"/>
    <n v="1.3659879E-2"/>
    <n v="13.659879"/>
    <x v="0"/>
    <n v="2010"/>
    <n v="12539.768921999999"/>
    <n v="250619.76892200002"/>
    <n v="4371.1611999999996"/>
    <n v="56.205498931574255"/>
  </r>
  <r>
    <d v="2010-08-09T00:00:00"/>
    <x v="0"/>
    <n v="19"/>
    <n v="24"/>
    <n v="9120"/>
    <n v="9600"/>
    <n v="5.2081845000000002E-2"/>
    <n v="52.081845000000001"/>
    <n v="1.2112056976744185"/>
    <n v="6.2498214000000003E-2"/>
    <n v="62.498214000000004"/>
    <x v="1"/>
    <n v="2010"/>
    <n v="43748.749800000005"/>
    <n v="62468.749800000005"/>
    <n v="5729.0029500000001"/>
    <n v="10.879933835023794"/>
  </r>
  <r>
    <d v="2010-08-09T00:00:00"/>
    <x v="1"/>
    <n v="45"/>
    <n v="38"/>
    <n v="10440"/>
    <n v="7296"/>
    <n v="0.10632868299999999"/>
    <n v="106.328683"/>
    <n v="1.2810684698795181"/>
    <n v="0.12972099300000001"/>
    <n v="129.72099299999999"/>
    <x v="1"/>
    <n v="2010"/>
    <n v="68752.12629"/>
    <n v="86488.12629"/>
    <n v="9569.5814699999992"/>
    <n v="9.0371040308888961"/>
  </r>
  <r>
    <d v="2010-08-09T00:00:00"/>
    <x v="2"/>
    <n v="22"/>
    <n v="30"/>
    <n v="5280"/>
    <n v="6000"/>
    <n v="3.8621034999999998E-2"/>
    <n v="38.621034999999999"/>
    <n v="0.74271221153846156"/>
    <n v="4.7117662999999997E-2"/>
    <n v="47.117663"/>
    <x v="1"/>
    <n v="2010"/>
    <n v="28647.539103999999"/>
    <n v="39927.539103999996"/>
    <n v="5793.1552499999998"/>
    <n v="6.8910026364930417"/>
  </r>
  <r>
    <d v="2010-08-09T00:00:00"/>
    <x v="3"/>
    <n v="12"/>
    <n v="16"/>
    <n v="115200"/>
    <n v="122880"/>
    <n v="1.0934793999999999E-2"/>
    <n v="10.934794"/>
    <n v="0.39052835714285716"/>
    <n v="1.3668492000000001E-2"/>
    <n v="13.668492000000001"/>
    <x v="1"/>
    <n v="2010"/>
    <n v="12547.675656000001"/>
    <n v="250627.67565600001"/>
    <n v="4373.9175999999998"/>
    <n v="56.172548135297518"/>
  </r>
  <r>
    <d v="2010-08-08T00:00:00"/>
    <x v="0"/>
    <n v="19"/>
    <n v="25"/>
    <n v="9120"/>
    <n v="10000"/>
    <n v="5.3290447999999997E-2"/>
    <n v="53.290447999999998"/>
    <n v="1.2111465454545454"/>
    <n v="6.3948537E-2"/>
    <n v="63.948537000000002"/>
    <x v="1"/>
    <n v="2010"/>
    <n v="44763.975899999998"/>
    <n v="63883.975899999998"/>
    <n v="5861.9492799999998"/>
    <n v="10.874619225619099"/>
  </r>
  <r>
    <d v="2010-08-08T00:00:00"/>
    <x v="1"/>
    <n v="46"/>
    <n v="36"/>
    <n v="10672"/>
    <n v="6912"/>
    <n v="0.105108589"/>
    <n v="105.10858900000001"/>
    <n v="1.2818120609756098"/>
    <n v="0.12823247800000001"/>
    <n v="128.23247800000001"/>
    <x v="1"/>
    <n v="2010"/>
    <n v="67963.213340000002"/>
    <n v="85547.213340000002"/>
    <n v="9459.7730100000008"/>
    <n v="9.0425410980840173"/>
  </r>
  <r>
    <d v="2010-08-08T00:00:00"/>
    <x v="2"/>
    <n v="24"/>
    <n v="31"/>
    <n v="5760"/>
    <n v="6200"/>
    <n v="4.0848158000000002E-2"/>
    <n v="40.848158000000005"/>
    <n v="0.74269378181818191"/>
    <n v="4.9834753000000002E-2"/>
    <n v="49.834752999999999"/>
    <x v="1"/>
    <n v="2010"/>
    <n v="30299.529824000001"/>
    <n v="42259.529823999997"/>
    <n v="6127.2237000000005"/>
    <n v="6.895885642033595"/>
  </r>
  <r>
    <d v="2010-08-08T00:00:00"/>
    <x v="3"/>
    <n v="13"/>
    <n v="17"/>
    <n v="124800"/>
    <n v="130560"/>
    <n v="1.1707578999999999E-2"/>
    <n v="11.707578999999999"/>
    <n v="0.39025263333333332"/>
    <n v="1.4634474E-2"/>
    <n v="14.634473999999999"/>
    <x v="1"/>
    <n v="2010"/>
    <n v="13434.447131999999"/>
    <n v="268794.447132"/>
    <n v="4683.0315999999993"/>
    <n v="56.340872154596184"/>
  </r>
  <r>
    <d v="2010-08-07T00:00:00"/>
    <x v="0"/>
    <n v="16"/>
    <n v="25"/>
    <n v="7680"/>
    <n v="10000"/>
    <n v="4.9655058000000002E-2"/>
    <n v="49.655058000000004"/>
    <n v="1.2110989756097561"/>
    <n v="5.9586069999999998E-2"/>
    <n v="59.586069999999999"/>
    <x v="1"/>
    <n v="2010"/>
    <n v="41710.248999999996"/>
    <n v="59390.248999999996"/>
    <n v="5462.05638"/>
    <n v="10.848125747454008"/>
  </r>
  <r>
    <d v="2010-08-07T00:00:00"/>
    <x v="1"/>
    <n v="43"/>
    <n v="38"/>
    <n v="9976"/>
    <n v="7296"/>
    <n v="0.103793567"/>
    <n v="103.79356700000001"/>
    <n v="1.2814020617283952"/>
    <n v="0.12662815199999999"/>
    <n v="126.628152"/>
    <x v="1"/>
    <n v="2010"/>
    <n v="67112.920559999999"/>
    <n v="84384.920559999999"/>
    <n v="9341.4210300000013"/>
    <n v="9.0326836369834478"/>
  </r>
  <r>
    <d v="2010-08-07T00:00:00"/>
    <x v="2"/>
    <n v="21"/>
    <n v="27"/>
    <n v="5040"/>
    <n v="5400"/>
    <n v="3.5672811999999998E-2"/>
    <n v="35.672812"/>
    <n v="0.74318358333333334"/>
    <n v="4.3520831000000003E-2"/>
    <n v="43.520831000000001"/>
    <x v="1"/>
    <n v="2010"/>
    <n v="26460.665248000001"/>
    <n v="36900.665248000005"/>
    <n v="5350.9218000000001"/>
    <n v="6.8948438760820467"/>
  </r>
  <r>
    <d v="2010-08-07T00:00:00"/>
    <x v="3"/>
    <n v="14"/>
    <n v="14"/>
    <n v="134400"/>
    <n v="107520"/>
    <n v="1.0934826E-2"/>
    <n v="10.934825999999999"/>
    <n v="0.39052949999999997"/>
    <n v="1.3668532000000001E-2"/>
    <n v="13.668532000000001"/>
    <x v="1"/>
    <n v="2010"/>
    <n v="12547.712376000001"/>
    <n v="254467.71237600001"/>
    <n v="4373.9303999999993"/>
    <n v="57.033042251449075"/>
  </r>
  <r>
    <d v="2010-08-06T00:00:00"/>
    <x v="0"/>
    <n v="20"/>
    <n v="20"/>
    <n v="9600"/>
    <n v="8000"/>
    <n v="4.8437437999999999E-2"/>
    <n v="48.437438"/>
    <n v="1.2109359500000001"/>
    <n v="5.8124925000000001E-2"/>
    <n v="58.124924999999998"/>
    <x v="1"/>
    <n v="2010"/>
    <n v="40687.447499999995"/>
    <n v="58287.447499999995"/>
    <n v="5328.1181800000004"/>
    <n v="10.913692582040305"/>
  </r>
  <r>
    <d v="2010-08-06T00:00:00"/>
    <x v="1"/>
    <n v="44"/>
    <n v="38"/>
    <n v="10208"/>
    <n v="7296"/>
    <n v="0.10503765499999999"/>
    <n v="105.03765499999999"/>
    <n v="1.2809470121951219"/>
    <n v="0.12814593899999999"/>
    <n v="128.145939"/>
    <x v="1"/>
    <n v="2010"/>
    <n v="67917.347670000003"/>
    <n v="85421.347670000003"/>
    <n v="9453.3889499999987"/>
    <n v="9.0353339362893905"/>
  </r>
  <r>
    <d v="2010-08-06T00:00:00"/>
    <x v="2"/>
    <n v="22"/>
    <n v="25"/>
    <n v="5280"/>
    <n v="5000"/>
    <n v="3.4928761000000003E-2"/>
    <n v="34.928761000000002"/>
    <n v="0.74316512765957454"/>
    <n v="4.2613088E-2"/>
    <n v="42.613087999999998"/>
    <x v="1"/>
    <n v="2010"/>
    <n v="25908.757503999997"/>
    <n v="36188.757503999994"/>
    <n v="5239.3141500000002"/>
    <n v="6.9058374112933656"/>
  </r>
  <r>
    <d v="2010-08-06T00:00:00"/>
    <x v="3"/>
    <n v="13"/>
    <n v="16"/>
    <n v="124800"/>
    <n v="122880"/>
    <n v="1.1324699000000001E-2"/>
    <n v="11.324699000000001"/>
    <n v="0.39050686206896557"/>
    <n v="1.4155874000000001E-2"/>
    <n v="14.155874000000001"/>
    <x v="1"/>
    <n v="2010"/>
    <n v="12995.092332"/>
    <n v="260675.092332"/>
    <n v="4529.8796000000002"/>
    <n v="56.451178476701628"/>
  </r>
  <r>
    <d v="2010-08-05T00:00:00"/>
    <x v="0"/>
    <n v="19"/>
    <n v="19"/>
    <n v="9120"/>
    <n v="7600"/>
    <n v="4.6013556999999997E-2"/>
    <n v="46.013556999999999"/>
    <n v="1.2108830789473684"/>
    <n v="5.5216267999999999E-2"/>
    <n v="55.216267999999999"/>
    <x v="1"/>
    <n v="2010"/>
    <n v="38651.387600000002"/>
    <n v="55371.387600000002"/>
    <n v="5061.4912699999995"/>
    <n v="10.912475474372705"/>
  </r>
  <r>
    <d v="2010-08-05T00:00:00"/>
    <x v="1"/>
    <n v="43"/>
    <n v="39"/>
    <n v="9976"/>
    <n v="7488"/>
    <n v="0.105034484"/>
    <n v="105.03448399999999"/>
    <n v="1.2809083414634146"/>
    <n v="0.12814207"/>
    <n v="128.14206999999999"/>
    <x v="1"/>
    <n v="2010"/>
    <n v="67915.297099999996"/>
    <n v="85379.297099999996"/>
    <n v="9453.1035599999996"/>
    <n v="9.0311587124062083"/>
  </r>
  <r>
    <d v="2010-08-05T00:00:00"/>
    <x v="2"/>
    <n v="24"/>
    <n v="26"/>
    <n v="5760"/>
    <n v="5200"/>
    <n v="3.7155036000000002E-2"/>
    <n v="37.155036000000003"/>
    <n v="0.74310072000000005"/>
    <n v="4.5329144000000002E-2"/>
    <n v="45.329143999999999"/>
    <x v="1"/>
    <n v="2010"/>
    <n v="27560.119552"/>
    <n v="38520.119552000004"/>
    <n v="5573.2554"/>
    <n v="6.910361436255684"/>
  </r>
  <r>
    <d v="2010-08-05T00:00:00"/>
    <x v="3"/>
    <n v="12"/>
    <n v="16"/>
    <n v="115200"/>
    <n v="122880"/>
    <n v="1.0923824E-2"/>
    <n v="10.923824"/>
    <n v="0.39013657142857144"/>
    <n v="1.365478E-2"/>
    <n v="13.654780000000001"/>
    <x v="1"/>
    <n v="2010"/>
    <n v="12535.088040000001"/>
    <n v="250615.08804"/>
    <n v="4369.5295999999998"/>
    <n v="56.225022604194336"/>
  </r>
  <r>
    <d v="2010-08-04T00:00:00"/>
    <x v="0"/>
    <n v="16"/>
    <n v="23"/>
    <n v="7680"/>
    <n v="9200"/>
    <n v="4.7226411000000003E-2"/>
    <n v="47.226411000000006"/>
    <n v="1.2109336153846155"/>
    <n v="5.6671694000000002E-2"/>
    <n v="56.671694000000002"/>
    <x v="1"/>
    <n v="2010"/>
    <n v="39670.185799999999"/>
    <n v="56550.185799999999"/>
    <n v="5194.9052100000008"/>
    <n v="10.85926846973214"/>
  </r>
  <r>
    <d v="2010-08-04T00:00:00"/>
    <x v="1"/>
    <n v="42"/>
    <n v="39"/>
    <n v="9744"/>
    <n v="7488"/>
    <n v="0.103866083"/>
    <n v="103.866083"/>
    <n v="1.2822973209876543"/>
    <n v="0.126716621"/>
    <n v="126.716621"/>
    <x v="1"/>
    <n v="2010"/>
    <n v="67159.809130000009"/>
    <n v="84391.809130000009"/>
    <n v="9347.947470000001"/>
    <n v="9.0271146611857045"/>
  </r>
  <r>
    <d v="2010-08-04T00:00:00"/>
    <x v="2"/>
    <n v="23"/>
    <n v="25"/>
    <n v="5520"/>
    <n v="5000"/>
    <n v="3.5670098999999997E-2"/>
    <n v="35.670098999999993"/>
    <n v="0.74312706249999982"/>
    <n v="4.3517521000000003E-2"/>
    <n v="43.517521000000002"/>
    <x v="1"/>
    <n v="2010"/>
    <n v="26458.652768"/>
    <n v="36978.652768"/>
    <n v="5350.5148499999987"/>
    <n v="6.9099411670323612"/>
  </r>
  <r>
    <d v="2010-08-04T00:00:00"/>
    <x v="3"/>
    <n v="13"/>
    <n v="17"/>
    <n v="124800"/>
    <n v="130560"/>
    <n v="1.1708032E-2"/>
    <n v="11.708031999999999"/>
    <n v="0.39026773333333331"/>
    <n v="1.463504E-2"/>
    <n v="14.63504"/>
    <x v="1"/>
    <n v="2010"/>
    <n v="13434.96672"/>
    <n v="268794.96672000003"/>
    <n v="4683.2127999999993"/>
    <n v="56.338841282002619"/>
  </r>
  <r>
    <d v="2010-08-31T00:00:00"/>
    <x v="0"/>
    <n v="18"/>
    <n v="21"/>
    <n v="8640"/>
    <n v="8400"/>
    <n v="4.7224048999999997E-2"/>
    <n v="47.224048999999994"/>
    <n v="1.2108730512820511"/>
    <n v="5.6668858000000003E-2"/>
    <n v="56.668858"/>
    <x v="1"/>
    <n v="2010"/>
    <n v="39668.200599999996"/>
    <n v="56708.200599999996"/>
    <n v="5194.6453899999997"/>
    <n v="10.890155215637973"/>
  </r>
  <r>
    <d v="2010-08-31T00:00:00"/>
    <x v="1"/>
    <n v="43"/>
    <n v="39"/>
    <n v="9976"/>
    <n v="7488"/>
    <n v="0.105105803"/>
    <n v="105.10580299999999"/>
    <n v="1.2817780853658536"/>
    <n v="0.128229079"/>
    <n v="128.22907899999998"/>
    <x v="1"/>
    <n v="2010"/>
    <n v="67961.411869999996"/>
    <n v="85425.411869999996"/>
    <n v="9459.5222699999995"/>
    <n v="9.0299057238942861"/>
  </r>
  <r>
    <d v="2010-08-31T00:00:00"/>
    <x v="2"/>
    <n v="21"/>
    <n v="28"/>
    <n v="5040"/>
    <n v="5600"/>
    <n v="3.6407799999999997E-2"/>
    <n v="36.407799999999995"/>
    <n v="0.74301632653061211"/>
    <n v="4.4417515999999997E-2"/>
    <n v="44.417515999999999"/>
    <x v="1"/>
    <n v="2010"/>
    <n v="27005.849728000001"/>
    <n v="37645.849728000001"/>
    <n v="5461.1699999999992"/>
    <n v="6.8921051025508193"/>
  </r>
  <r>
    <d v="2010-08-31T00:00:00"/>
    <x v="3"/>
    <n v="12"/>
    <n v="13"/>
    <n v="115200"/>
    <n v="99840"/>
    <n v="9.7613549999999993E-3"/>
    <n v="9.761355"/>
    <n v="0.39045419999999997"/>
    <n v="1.2201693E-2"/>
    <n v="12.201692999999999"/>
    <x v="1"/>
    <n v="2010"/>
    <n v="11201.154173999999"/>
    <n v="226241.154174"/>
    <n v="3904.5419999999999"/>
    <n v="56.668369290829936"/>
  </r>
  <r>
    <d v="2010-08-30T00:00:00"/>
    <x v="0"/>
    <n v="18"/>
    <n v="19"/>
    <n v="8640"/>
    <n v="7600"/>
    <n v="4.4807769999999997E-2"/>
    <n v="44.807769999999998"/>
    <n v="1.2110208108108107"/>
    <n v="5.3769324E-2"/>
    <n v="53.769323999999997"/>
    <x v="1"/>
    <n v="2010"/>
    <n v="37638.5268"/>
    <n v="53878.5268"/>
    <n v="4928.8546999999999"/>
    <n v="10.903274323784741"/>
  </r>
  <r>
    <d v="2010-08-30T00:00:00"/>
    <x v="1"/>
    <n v="41"/>
    <n v="36"/>
    <n v="9512"/>
    <n v="6912"/>
    <n v="9.8685640000000005E-2"/>
    <n v="98.685640000000006"/>
    <n v="1.2816316883116885"/>
    <n v="0.120396481"/>
    <n v="120.39648099999999"/>
    <x v="1"/>
    <n v="2010"/>
    <n v="63810.13493"/>
    <n v="80234.13493"/>
    <n v="8881.7075999999997"/>
    <n v="9.0328705611437083"/>
  </r>
  <r>
    <d v="2010-08-30T00:00:00"/>
    <x v="2"/>
    <n v="24"/>
    <n v="31"/>
    <n v="5760"/>
    <n v="6200"/>
    <n v="4.0856932999999998E-2"/>
    <n v="40.856932999999998"/>
    <n v="0.74285332727272724"/>
    <n v="4.9845458000000002E-2"/>
    <n v="49.845458000000001"/>
    <x v="1"/>
    <n v="2010"/>
    <n v="30306.038464000001"/>
    <n v="42266.038463999997"/>
    <n v="6128.5399499999994"/>
    <n v="6.8954666759289172"/>
  </r>
  <r>
    <d v="2010-08-30T00:00:00"/>
    <x v="3"/>
    <n v="13"/>
    <n v="14"/>
    <n v="124800"/>
    <n v="107520"/>
    <n v="1.0533102000000001E-2"/>
    <n v="10.533102000000001"/>
    <n v="0.39011488888888896"/>
    <n v="1.3166377E-2"/>
    <n v="13.166377000000001"/>
    <x v="1"/>
    <n v="2010"/>
    <n v="12086.734086"/>
    <n v="244406.73408600001"/>
    <n v="4213.2408000000005"/>
    <n v="56.824637927522126"/>
  </r>
  <r>
    <d v="2010-08-03T00:00:00"/>
    <x v="0"/>
    <n v="15"/>
    <n v="25"/>
    <n v="7200"/>
    <n v="10000"/>
    <n v="4.8431182000000003E-2"/>
    <n v="48.431182"/>
    <n v="1.21077955"/>
    <n v="5.8117417999999997E-2"/>
    <n v="58.117417999999994"/>
    <x v="1"/>
    <n v="2010"/>
    <n v="40682.192599999995"/>
    <n v="57882.192599999995"/>
    <n v="5327.4300199999998"/>
    <n v="10.83920963342571"/>
  </r>
  <r>
    <d v="2010-08-03T00:00:00"/>
    <x v="1"/>
    <n v="46"/>
    <n v="37"/>
    <n v="10672"/>
    <n v="7104"/>
    <n v="0.106374872"/>
    <n v="106.374872"/>
    <n v="1.2816249638554216"/>
    <n v="0.12977734299999999"/>
    <n v="129.777343"/>
    <x v="1"/>
    <n v="2010"/>
    <n v="68781.99179"/>
    <n v="86557.99179"/>
    <n v="9573.73848"/>
    <n v="9.0404773861729133"/>
  </r>
  <r>
    <d v="2010-08-03T00:00:00"/>
    <x v="2"/>
    <n v="22"/>
    <n v="25"/>
    <n v="5280"/>
    <n v="5000"/>
    <n v="3.492207E-2"/>
    <n v="34.922069999999998"/>
    <n v="0.74302276595744676"/>
    <n v="4.2604926000000001E-2"/>
    <n v="42.604925999999999"/>
    <x v="1"/>
    <n v="2010"/>
    <n v="25903.795008000001"/>
    <n v="36183.795008000001"/>
    <n v="5238.3104999999996"/>
    <n v="6.90621313777834"/>
  </r>
  <r>
    <d v="2010-08-03T00:00:00"/>
    <x v="3"/>
    <n v="13"/>
    <n v="15"/>
    <n v="124800"/>
    <n v="115200"/>
    <n v="1.0929299E-2"/>
    <n v="10.929299"/>
    <n v="0.39033210714285715"/>
    <n v="1.3661624000000001E-2"/>
    <n v="13.661624000000002"/>
    <x v="1"/>
    <n v="2010"/>
    <n v="12541.370832000001"/>
    <n v="252541.37083199999"/>
    <n v="4371.7196000000004"/>
    <n v="56.629357247502583"/>
  </r>
  <r>
    <d v="2010-08-29T00:00:00"/>
    <x v="0"/>
    <n v="16"/>
    <n v="18"/>
    <n v="7680"/>
    <n v="7200"/>
    <n v="4.1142579999999998E-2"/>
    <n v="41.142579999999995"/>
    <n v="1.2100758823529409"/>
    <n v="4.9371096000000003E-2"/>
    <n v="49.371096000000001"/>
    <x v="1"/>
    <n v="2010"/>
    <n v="34559.767200000002"/>
    <n v="49439.767200000002"/>
    <n v="4525.6837999999998"/>
    <n v="10.893826643851806"/>
  </r>
  <r>
    <d v="2010-08-29T00:00:00"/>
    <x v="1"/>
    <n v="45"/>
    <n v="38"/>
    <n v="10440"/>
    <n v="7296"/>
    <n v="0.10640820500000001"/>
    <n v="106.40820500000001"/>
    <n v="1.2820265662650603"/>
    <n v="0.12981801000000001"/>
    <n v="129.81801000000002"/>
    <x v="1"/>
    <n v="2010"/>
    <n v="68803.545300000013"/>
    <n v="86539.545300000013"/>
    <n v="9576.7384500000007"/>
    <n v="9.0357196015623504"/>
  </r>
  <r>
    <d v="2010-08-29T00:00:00"/>
    <x v="2"/>
    <n v="23"/>
    <n v="27"/>
    <n v="5520"/>
    <n v="5400"/>
    <n v="3.7143120000000002E-2"/>
    <n v="37.143120000000003"/>
    <n v="0.74286240000000003"/>
    <n v="4.5314607E-2"/>
    <n v="45.314607000000002"/>
    <x v="1"/>
    <n v="2010"/>
    <n v="27551.281056"/>
    <n v="38471.281056"/>
    <n v="5571.4680000000008"/>
    <n v="6.903813724188276"/>
  </r>
  <r>
    <d v="2010-08-29T00:00:00"/>
    <x v="3"/>
    <n v="14"/>
    <n v="17"/>
    <n v="134400"/>
    <n v="130560"/>
    <n v="1.2095870999999999E-2"/>
    <n v="12.095870999999999"/>
    <n v="0.39018938709677414"/>
    <n v="1.5119839E-2"/>
    <n v="15.119838999999999"/>
    <x v="1"/>
    <n v="2010"/>
    <n v="13880.012202"/>
    <n v="278840.01220200001"/>
    <n v="4838.3483999999999"/>
    <n v="56.603729334229833"/>
  </r>
  <r>
    <d v="2010-08-28T00:00:00"/>
    <x v="0"/>
    <n v="17"/>
    <n v="20"/>
    <n v="8160"/>
    <n v="8000"/>
    <n v="4.4815127000000003E-2"/>
    <n v="44.815127000000004"/>
    <n v="1.2112196486486488"/>
    <n v="5.3778152000000003E-2"/>
    <n v="53.778152000000006"/>
    <x v="1"/>
    <n v="2010"/>
    <n v="37644.706400000003"/>
    <n v="53804.706400000003"/>
    <n v="4929.6639700000005"/>
    <n v="10.886552566137926"/>
  </r>
  <r>
    <d v="2010-08-28T00:00:00"/>
    <x v="1"/>
    <n v="45"/>
    <n v="40"/>
    <n v="10440"/>
    <n v="7680"/>
    <n v="0.108888636"/>
    <n v="108.88863599999999"/>
    <n v="1.2810427764705881"/>
    <n v="0.132844136"/>
    <n v="132.84413599999999"/>
    <x v="1"/>
    <n v="2010"/>
    <n v="70407.392079999991"/>
    <n v="88527.392079999991"/>
    <n v="9799.9772399999983"/>
    <n v="9.0327324440811392"/>
  </r>
  <r>
    <d v="2010-08-28T00:00:00"/>
    <x v="2"/>
    <n v="23"/>
    <n v="31"/>
    <n v="5520"/>
    <n v="6200"/>
    <n v="4.0114276999999997E-2"/>
    <n v="40.114276999999994"/>
    <n v="0.74285698148148138"/>
    <n v="4.8939417999999998E-2"/>
    <n v="48.939417999999996"/>
    <x v="1"/>
    <n v="2010"/>
    <n v="29755.166143999999"/>
    <n v="41475.166144000003"/>
    <n v="6017.1415499999994"/>
    <n v="6.8916900341102822"/>
  </r>
  <r>
    <d v="2010-08-28T00:00:00"/>
    <x v="3"/>
    <n v="13"/>
    <n v="17"/>
    <n v="124800"/>
    <n v="130560"/>
    <n v="1.1713922999999999E-2"/>
    <n v="11.713922999999999"/>
    <n v="0.39046409999999998"/>
    <n v="1.4642403999999999E-2"/>
    <n v="14.642403999999999"/>
    <x v="1"/>
    <n v="2010"/>
    <n v="13441.726871999999"/>
    <n v="268801.72687200003"/>
    <n v="4685.5691999999999"/>
    <n v="56.312445685340066"/>
  </r>
  <r>
    <d v="2010-08-27T00:00:00"/>
    <x v="0"/>
    <n v="19"/>
    <n v="20"/>
    <n v="9120"/>
    <n v="8000"/>
    <n v="4.7201347999999997E-2"/>
    <n v="47.201347999999996"/>
    <n v="1.2102909743589743"/>
    <n v="5.6641617999999998E-2"/>
    <n v="56.641618000000001"/>
    <x v="1"/>
    <n v="2010"/>
    <n v="39649.132599999997"/>
    <n v="56769.132599999997"/>
    <n v="5192.1482799999994"/>
    <n v="10.907086899712565"/>
  </r>
  <r>
    <d v="2010-08-27T00:00:00"/>
    <x v="1"/>
    <n v="40"/>
    <n v="36"/>
    <n v="9280"/>
    <n v="6912"/>
    <n v="9.7362744000000001E-2"/>
    <n v="97.362744000000006"/>
    <n v="1.2810887368421053"/>
    <n v="0.118782548"/>
    <n v="118.78254800000001"/>
    <x v="1"/>
    <n v="2010"/>
    <n v="62954.750440000003"/>
    <n v="79146.750440000003"/>
    <n v="8762.64696"/>
    <n v="9.0315097722620052"/>
  </r>
  <r>
    <d v="2010-08-27T00:00:00"/>
    <x v="2"/>
    <n v="21"/>
    <n v="29"/>
    <n v="5040"/>
    <n v="5800"/>
    <n v="3.7154621999999998E-2"/>
    <n v="37.154621999999996"/>
    <n v="0.74309243999999997"/>
    <n v="4.5328638999999997E-2"/>
    <n v="45.328638999999995"/>
    <x v="1"/>
    <n v="2010"/>
    <n v="27559.812511999997"/>
    <n v="38399.812511999997"/>
    <n v="5573.193299999999"/>
    <n v="6.8888555608575688"/>
  </r>
  <r>
    <d v="2010-08-27T00:00:00"/>
    <x v="3"/>
    <n v="13"/>
    <n v="13"/>
    <n v="124800"/>
    <n v="99840"/>
    <n v="1.0147088E-2"/>
    <n v="10.147088"/>
    <n v="0.39027261538461538"/>
    <n v="1.2683860999999999E-2"/>
    <n v="12.683861"/>
    <x v="1"/>
    <n v="2010"/>
    <n v="11643.784398"/>
    <n v="236283.78439799999"/>
    <n v="4058.8352"/>
    <n v="56.981653927511175"/>
  </r>
  <r>
    <d v="2010-08-26T00:00:00"/>
    <x v="0"/>
    <n v="17"/>
    <n v="24"/>
    <n v="8160"/>
    <n v="9600"/>
    <n v="4.9610600999999997E-2"/>
    <n v="49.610600999999996"/>
    <n v="1.2100146585365852"/>
    <n v="5.9532720999999997E-2"/>
    <n v="59.532720999999995"/>
    <x v="1"/>
    <n v="2010"/>
    <n v="41672.904699999999"/>
    <n v="59432.904699999999"/>
    <n v="5457.1661099999992"/>
    <n v="10.865622871572983"/>
  </r>
  <r>
    <d v="2010-08-26T00:00:00"/>
    <x v="1"/>
    <n v="45"/>
    <n v="39"/>
    <n v="10440"/>
    <n v="7488"/>
    <n v="0.10766838300000001"/>
    <n v="107.66838300000001"/>
    <n v="1.2817664642857143"/>
    <n v="0.131355427"/>
    <n v="131.35542699999999"/>
    <x v="1"/>
    <n v="2010"/>
    <n v="69618.376309999992"/>
    <n v="87546.376309999992"/>
    <n v="9690.1544700000013"/>
    <n v="9.0338658699697856"/>
  </r>
  <r>
    <d v="2010-08-26T00:00:00"/>
    <x v="2"/>
    <n v="23"/>
    <n v="25"/>
    <n v="5520"/>
    <n v="5000"/>
    <n v="3.5672304000000002E-2"/>
    <n v="35.672304000000004"/>
    <n v="0.74317300000000008"/>
    <n v="4.3520211000000003E-2"/>
    <n v="43.520211000000003"/>
    <x v="1"/>
    <n v="2010"/>
    <n v="26460.288288000003"/>
    <n v="36980.288288000003"/>
    <n v="5350.8456000000006"/>
    <n v="6.9098197242461552"/>
  </r>
  <r>
    <d v="2010-08-26T00:00:00"/>
    <x v="3"/>
    <n v="12"/>
    <n v="13"/>
    <n v="115200"/>
    <n v="99840"/>
    <n v="9.7597529999999995E-3"/>
    <n v="9.7597529999999999"/>
    <n v="0.39039012000000001"/>
    <n v="1.2199691E-2"/>
    <n v="12.199691"/>
    <x v="1"/>
    <n v="2010"/>
    <n v="11199.316338000001"/>
    <n v="226239.316338"/>
    <n v="3903.9011999999998"/>
    <n v="56.677005960472982"/>
  </r>
  <r>
    <d v="2010-08-25T00:00:00"/>
    <x v="0"/>
    <n v="16"/>
    <n v="21"/>
    <n v="7680"/>
    <n v="8400"/>
    <n v="4.4817021999999998E-2"/>
    <n v="44.817022000000001"/>
    <n v="1.2112708648648649"/>
    <n v="5.3780426999999999E-2"/>
    <n v="53.780426999999996"/>
    <x v="1"/>
    <n v="2010"/>
    <n v="37646.298899999994"/>
    <n v="53726.298899999994"/>
    <n v="4929.8724200000006"/>
    <n v="10.870229547921348"/>
  </r>
  <r>
    <d v="2010-08-25T00:00:00"/>
    <x v="1"/>
    <n v="40"/>
    <n v="37"/>
    <n v="9280"/>
    <n v="7104"/>
    <n v="9.8657404000000004E-2"/>
    <n v="98.657404"/>
    <n v="1.2812649870129871"/>
    <n v="0.12036203299999999"/>
    <n v="120.362033"/>
    <x v="1"/>
    <n v="2010"/>
    <n v="63791.877489999999"/>
    <n v="80175.877489999999"/>
    <n v="8879.1663599999993"/>
    <n v="9.0288949912502385"/>
  </r>
  <r>
    <d v="2010-08-25T00:00:00"/>
    <x v="2"/>
    <n v="24"/>
    <n v="29"/>
    <n v="5760"/>
    <n v="5800"/>
    <n v="3.9357924000000002E-2"/>
    <n v="39.357924000000004"/>
    <n v="0.74260233962264155"/>
    <n v="4.8016667999999998E-2"/>
    <n v="48.016667999999996"/>
    <x v="1"/>
    <n v="2010"/>
    <n v="29194.134143999996"/>
    <n v="40754.134143999996"/>
    <n v="5903.6886000000004"/>
    <n v="6.9019954996441291"/>
  </r>
  <r>
    <d v="2010-08-25T00:00:00"/>
    <x v="3"/>
    <n v="14"/>
    <n v="14"/>
    <n v="134400"/>
    <n v="107520"/>
    <n v="1.0930281E-2"/>
    <n v="10.930281000000001"/>
    <n v="0.39036717857142861"/>
    <n v="1.3662852E-2"/>
    <n v="13.662851999999999"/>
    <x v="1"/>
    <n v="2010"/>
    <n v="12542.498135999998"/>
    <n v="254462.49813600001"/>
    <n v="4372.1124"/>
    <n v="57.055121427380193"/>
  </r>
  <r>
    <d v="2010-08-24T00:00:00"/>
    <x v="0"/>
    <n v="15"/>
    <n v="18"/>
    <n v="7200"/>
    <n v="7200"/>
    <n v="3.9931503E-2"/>
    <n v="39.931502999999999"/>
    <n v="1.2100455454545453"/>
    <n v="4.7917804000000001E-2"/>
    <n v="47.917804000000004"/>
    <x v="1"/>
    <n v="2010"/>
    <n v="33542.462800000001"/>
    <n v="47942.462800000001"/>
    <n v="4392.46533"/>
    <n v="10.883373901783749"/>
  </r>
  <r>
    <d v="2010-08-24T00:00:00"/>
    <x v="1"/>
    <n v="42"/>
    <n v="36"/>
    <n v="9744"/>
    <n v="6912"/>
    <n v="9.9980686999999999E-2"/>
    <n v="99.980687000000003"/>
    <n v="1.2818036794871794"/>
    <n v="0.12197643900000001"/>
    <n v="121.976439"/>
    <x v="1"/>
    <n v="2010"/>
    <n v="64647.512669999996"/>
    <n v="81303.512669999996"/>
    <n v="8998.2618299999995"/>
    <n v="9.0347105918236199"/>
  </r>
  <r>
    <d v="2010-08-24T00:00:00"/>
    <x v="2"/>
    <n v="20"/>
    <n v="31"/>
    <n v="4800"/>
    <n v="6200"/>
    <n v="3.7893088999999998E-2"/>
    <n v="37.893088999999996"/>
    <n v="0.74300174509803918"/>
    <n v="4.6229567999999999E-2"/>
    <n v="46.229568"/>
    <x v="1"/>
    <n v="2010"/>
    <n v="28107.577344000001"/>
    <n v="39107.577344000005"/>
    <n v="5683.9633499999991"/>
    <n v="6.879125675278102"/>
  </r>
  <r>
    <d v="2010-08-24T00:00:00"/>
    <x v="3"/>
    <n v="14"/>
    <n v="13"/>
    <n v="134400"/>
    <n v="99840"/>
    <n v="1.0535350000000001E-2"/>
    <n v="10.535350000000001"/>
    <n v="0.39019814814814818"/>
    <n v="1.3169188E-2"/>
    <n v="13.169188"/>
    <x v="1"/>
    <n v="2010"/>
    <n v="12089.314584"/>
    <n v="246329.31458400001"/>
    <n v="4214.1400000000003"/>
    <n v="57.259667511318654"/>
  </r>
  <r>
    <d v="2010-08-23T00:00:00"/>
    <x v="0"/>
    <n v="20"/>
    <n v="24"/>
    <n v="9600"/>
    <n v="9600"/>
    <n v="5.3295219999999997E-2"/>
    <n v="53.29522"/>
    <n v="1.211255"/>
    <n v="6.3954263999999997E-2"/>
    <n v="63.954263999999995"/>
    <x v="1"/>
    <n v="2010"/>
    <n v="44767.984799999998"/>
    <n v="63967.984799999998"/>
    <n v="5862.4741999999997"/>
    <n v="10.8879467160428"/>
  </r>
  <r>
    <d v="2010-08-23T00:00:00"/>
    <x v="1"/>
    <n v="44"/>
    <n v="39"/>
    <n v="10208"/>
    <n v="7488"/>
    <n v="0.106316776"/>
    <n v="106.316776"/>
    <n v="1.2809250120481928"/>
    <n v="0.12970646699999999"/>
    <n v="129.706467"/>
    <x v="1"/>
    <n v="2010"/>
    <n v="68744.427510000009"/>
    <n v="86440.427510000009"/>
    <n v="9568.5098400000006"/>
    <n v="9.0331314845289636"/>
  </r>
  <r>
    <d v="2010-08-23T00:00:00"/>
    <x v="2"/>
    <n v="21"/>
    <n v="25"/>
    <n v="5040"/>
    <n v="5000"/>
    <n v="3.4182204000000001E-2"/>
    <n v="34.182203999999999"/>
    <n v="0.74309139130434776"/>
    <n v="4.1702288999999997E-2"/>
    <n v="41.702288999999993"/>
    <x v="1"/>
    <n v="2010"/>
    <n v="25354.991711999995"/>
    <n v="35394.991711999995"/>
    <n v="5127.3306000000002"/>
    <n v="6.9018545161655513"/>
  </r>
  <r>
    <d v="2010-08-23T00:00:00"/>
    <x v="3"/>
    <n v="13"/>
    <n v="16"/>
    <n v="124800"/>
    <n v="122880"/>
    <n v="1.1324097999999999E-2"/>
    <n v="11.324097999999999"/>
    <n v="0.39048613793103448"/>
    <n v="1.4155123E-2"/>
    <n v="14.155123"/>
    <x v="1"/>
    <n v="2010"/>
    <n v="12994.402914"/>
    <n v="260674.40291400001"/>
    <n v="4529.6391999999996"/>
    <n v="56.453968197117206"/>
  </r>
  <r>
    <d v="2010-08-22T00:00:00"/>
    <x v="0"/>
    <n v="19"/>
    <n v="18"/>
    <n v="9120"/>
    <n v="7200"/>
    <n v="4.4816201999999999E-2"/>
    <n v="44.816201999999997"/>
    <n v="1.2112487027027026"/>
    <n v="5.3779441999999997E-2"/>
    <n v="53.779441999999996"/>
    <x v="1"/>
    <n v="2010"/>
    <n v="37645.609399999994"/>
    <n v="53965.609399999994"/>
    <n v="4929.7822200000001"/>
    <n v="10.918847561704711"/>
  </r>
  <r>
    <d v="2010-08-22T00:00:00"/>
    <x v="1"/>
    <n v="40"/>
    <n v="39"/>
    <n v="9280"/>
    <n v="7488"/>
    <n v="0.101275649"/>
    <n v="101.275649"/>
    <n v="1.2819702405063291"/>
    <n v="0.123556291"/>
    <n v="123.556291"/>
    <x v="1"/>
    <n v="2010"/>
    <n v="65484.83423"/>
    <n v="82252.834230000008"/>
    <n v="9114.8084099999996"/>
    <n v="9.0233406900298245"/>
  </r>
  <r>
    <d v="2010-08-22T00:00:00"/>
    <x v="2"/>
    <n v="24"/>
    <n v="30"/>
    <n v="5760"/>
    <n v="6000"/>
    <n v="4.0106088999999998E-2"/>
    <n v="40.106088999999997"/>
    <n v="0.74270535185185182"/>
    <n v="4.8929429000000003E-2"/>
    <n v="48.929429000000006"/>
    <x v="1"/>
    <n v="2010"/>
    <n v="29749.092832000002"/>
    <n v="41509.092832000002"/>
    <n v="6015.9133499999998"/>
    <n v="6.8987353510749836"/>
  </r>
  <r>
    <d v="2010-08-22T00:00:00"/>
    <x v="3"/>
    <n v="14"/>
    <n v="14"/>
    <n v="134400"/>
    <n v="107520"/>
    <n v="1.0929583E-2"/>
    <n v="10.929582999999999"/>
    <n v="0.39034224999999995"/>
    <n v="1.3661978999999999E-2"/>
    <n v="13.661978999999999"/>
    <x v="1"/>
    <n v="2010"/>
    <n v="12541.696721999999"/>
    <n v="254461.69672199999"/>
    <n v="4371.8332"/>
    <n v="57.058513696844571"/>
  </r>
  <r>
    <d v="2010-08-21T00:00:00"/>
    <x v="0"/>
    <n v="16"/>
    <n v="22"/>
    <n v="7680"/>
    <n v="8800"/>
    <n v="4.6011194999999998E-2"/>
    <n v="46.011195000000001"/>
    <n v="1.2108209210526315"/>
    <n v="5.5213433999999999E-2"/>
    <n v="55.213433999999999"/>
    <x v="1"/>
    <n v="2010"/>
    <n v="38649.4038"/>
    <n v="55129.4038"/>
    <n v="5061.2314500000002"/>
    <n v="10.865342178365418"/>
  </r>
  <r>
    <d v="2010-08-21T00:00:00"/>
    <x v="1"/>
    <n v="45"/>
    <n v="36"/>
    <n v="10440"/>
    <n v="6912"/>
    <n v="0.10386174400000001"/>
    <n v="103.861744"/>
    <n v="1.2822437530864197"/>
    <n v="0.12671132700000001"/>
    <n v="126.71132700000001"/>
    <x v="1"/>
    <n v="2010"/>
    <n v="67157.00331"/>
    <n v="84509.00331"/>
    <n v="9347.5569599999999"/>
    <n v="9.0400281539171061"/>
  </r>
  <r>
    <d v="2010-08-21T00:00:00"/>
    <x v="2"/>
    <n v="21"/>
    <n v="26"/>
    <n v="5040"/>
    <n v="5200"/>
    <n v="3.4929167999999997E-2"/>
    <n v="34.929167999999997"/>
    <n v="0.74317378723404248"/>
    <n v="4.2613585000000002E-2"/>
    <n v="42.613585"/>
    <x v="1"/>
    <n v="2010"/>
    <n v="25909.059679999998"/>
    <n v="36149.059679999998"/>
    <n v="5239.3751999999995"/>
    <n v="6.898181580586062"/>
  </r>
  <r>
    <d v="2010-08-21T00:00:00"/>
    <x v="3"/>
    <n v="13"/>
    <n v="17"/>
    <n v="124800"/>
    <n v="130560"/>
    <n v="1.1715929999999999E-2"/>
    <n v="11.71593"/>
    <n v="0.39053100000000002"/>
    <n v="1.4644913000000001E-2"/>
    <n v="14.644913000000001"/>
    <x v="1"/>
    <n v="2010"/>
    <n v="13444.030134000001"/>
    <n v="268804.030134"/>
    <n v="4686.3720000000003"/>
    <n v="56.303458973344441"/>
  </r>
  <r>
    <d v="2010-08-20T00:00:00"/>
    <x v="0"/>
    <n v="16"/>
    <n v="23"/>
    <n v="7680"/>
    <n v="9200"/>
    <n v="4.7238245999999998E-2"/>
    <n v="47.238245999999997"/>
    <n v="1.2112370769230769"/>
    <n v="5.6685895E-2"/>
    <n v="56.685895000000002"/>
    <x v="1"/>
    <n v="2010"/>
    <n v="39680.126499999998"/>
    <n v="56560.126499999998"/>
    <n v="5196.2070599999997"/>
    <n v="10.858462833747671"/>
  </r>
  <r>
    <d v="2010-08-20T00:00:00"/>
    <x v="1"/>
    <n v="43"/>
    <n v="36"/>
    <n v="9976"/>
    <n v="6912"/>
    <n v="0.101259319"/>
    <n v="101.259319"/>
    <n v="1.2817635316455698"/>
    <n v="0.12353636899999999"/>
    <n v="123.53636899999999"/>
    <x v="1"/>
    <n v="2010"/>
    <n v="65474.275569999998"/>
    <n v="82362.275569999998"/>
    <n v="9113.33871"/>
    <n v="9.0368036790791351"/>
  </r>
  <r>
    <d v="2010-08-20T00:00:00"/>
    <x v="2"/>
    <n v="21"/>
    <n v="32"/>
    <n v="5040"/>
    <n v="6400"/>
    <n v="3.9377383000000002E-2"/>
    <n v="39.377383000000002"/>
    <n v="0.74296949056603778"/>
    <n v="4.8040407E-2"/>
    <n v="48.040407000000002"/>
    <x v="1"/>
    <n v="2010"/>
    <n v="29208.567456000001"/>
    <n v="40648.567456000004"/>
    <n v="5906.6074500000004"/>
    <n v="6.8807157212180714"/>
  </r>
  <r>
    <d v="2010-08-20T00:00:00"/>
    <x v="3"/>
    <n v="12"/>
    <n v="15"/>
    <n v="115200"/>
    <n v="115200"/>
    <n v="1.0543636E-2"/>
    <n v="10.543636000000001"/>
    <n v="0.39050503703703709"/>
    <n v="1.3179544E-2"/>
    <n v="13.179544"/>
    <x v="1"/>
    <n v="2010"/>
    <n v="12098.821392"/>
    <n v="242498.82139200001"/>
    <n v="4217.4544000000005"/>
    <n v="56.325867280188803"/>
  </r>
  <r>
    <d v="2010-08-02T00:00:00"/>
    <x v="0"/>
    <n v="15"/>
    <n v="22"/>
    <n v="7200"/>
    <n v="8800"/>
    <n v="4.4816342000000002E-2"/>
    <n v="44.816341999999999"/>
    <n v="1.2112524864864864"/>
    <n v="5.3779609999999999E-2"/>
    <n v="53.779609999999998"/>
    <x v="1"/>
    <n v="2010"/>
    <n v="37645.726999999999"/>
    <n v="53645.726999999999"/>
    <n v="4929.7976200000003"/>
    <n v="10.854092019787574"/>
  </r>
  <r>
    <d v="2010-08-02T00:00:00"/>
    <x v="1"/>
    <n v="46"/>
    <n v="40"/>
    <n v="10672"/>
    <n v="7680"/>
    <n v="0.110257402"/>
    <n v="110.257402"/>
    <n v="1.2820628139534884"/>
    <n v="0.13451403100000001"/>
    <n v="134.51403100000002"/>
    <x v="1"/>
    <n v="2010"/>
    <n v="71292.436430000016"/>
    <n v="89644.436430000016"/>
    <n v="9923.1661800000002"/>
    <n v="9.0331669109447752"/>
  </r>
  <r>
    <d v="2010-08-02T00:00:00"/>
    <x v="2"/>
    <n v="23"/>
    <n v="33"/>
    <n v="5520"/>
    <n v="6600"/>
    <n v="4.1615829E-2"/>
    <n v="41.615828999999998"/>
    <n v="0.7431398035714285"/>
    <n v="5.0771311E-2"/>
    <n v="50.771310999999997"/>
    <x v="1"/>
    <n v="2010"/>
    <n v="30868.957087999999"/>
    <n v="42988.957087999996"/>
    <n v="6242.37435"/>
    <n v="6.8855325146409001"/>
  </r>
  <r>
    <d v="2010-08-02T00:00:00"/>
    <x v="3"/>
    <n v="14"/>
    <n v="14"/>
    <n v="134400"/>
    <n v="107520"/>
    <n v="1.0934803999999999E-2"/>
    <n v="10.934804"/>
    <n v="0.39052871428571428"/>
    <n v="1.3668504999999999E-2"/>
    <n v="13.668505"/>
    <x v="1"/>
    <n v="2010"/>
    <n v="12547.68759"/>
    <n v="254467.68758999999"/>
    <n v="4373.9215999999997"/>
    <n v="57.033149183641065"/>
  </r>
  <r>
    <d v="2010-08-19T00:00:00"/>
    <x v="0"/>
    <n v="15"/>
    <n v="24"/>
    <n v="7200"/>
    <n v="9600"/>
    <n v="4.7217534999999998E-2"/>
    <n v="47.217534999999998"/>
    <n v="1.2107060256410256"/>
    <n v="5.6661043000000001E-2"/>
    <n v="56.661042999999999"/>
    <x v="1"/>
    <n v="2010"/>
    <n v="39662.730100000001"/>
    <n v="56462.730100000001"/>
    <n v="5193.9288500000002"/>
    <n v="10.84450767945988"/>
  </r>
  <r>
    <d v="2010-08-19T00:00:00"/>
    <x v="1"/>
    <n v="40"/>
    <n v="36"/>
    <n v="9280"/>
    <n v="6912"/>
    <n v="9.7358856999999993E-2"/>
    <n v="97.358856999999986"/>
    <n v="1.281037592105263"/>
    <n v="0.118777806"/>
    <n v="118.777806"/>
    <x v="1"/>
    <n v="2010"/>
    <n v="62952.237179999996"/>
    <n v="79144.237179999996"/>
    <n v="8762.297129999999"/>
    <n v="9.0315835174656218"/>
  </r>
  <r>
    <d v="2010-08-19T00:00:00"/>
    <x v="2"/>
    <n v="23"/>
    <n v="25"/>
    <n v="5520"/>
    <n v="5000"/>
    <n v="3.5661388000000002E-2"/>
    <n v="35.661388000000002"/>
    <n v="0.74294558333333338"/>
    <n v="4.3506893999999997E-2"/>
    <n v="43.506893999999996"/>
    <x v="1"/>
    <n v="2010"/>
    <n v="26452.191551999997"/>
    <n v="36972.191551999997"/>
    <n v="5349.2082"/>
    <n v="6.9104210845476999"/>
  </r>
  <r>
    <d v="2010-08-19T00:00:00"/>
    <x v="3"/>
    <n v="12"/>
    <n v="17"/>
    <n v="115200"/>
    <n v="130560"/>
    <n v="1.1314149000000001E-2"/>
    <n v="11.314149"/>
    <n v="0.39014306896551726"/>
    <n v="1.4142686E-2"/>
    <n v="14.142685999999999"/>
    <x v="1"/>
    <n v="2010"/>
    <n v="12982.985747999999"/>
    <n v="258742.98574800001"/>
    <n v="4525.6596"/>
    <n v="56.084019747659077"/>
  </r>
  <r>
    <d v="2010-08-18T00:00:00"/>
    <x v="0"/>
    <n v="17"/>
    <n v="20"/>
    <n v="8160"/>
    <n v="8000"/>
    <n v="4.4815576000000003E-2"/>
    <n v="44.815576"/>
    <n v="1.2112317837837838"/>
    <n v="5.3778692000000003E-2"/>
    <n v="53.778691999999999"/>
    <x v="1"/>
    <n v="2010"/>
    <n v="37645.0844"/>
    <n v="53805.0844"/>
    <n v="4929.7133599999997"/>
    <n v="10.886520256293192"/>
  </r>
  <r>
    <d v="2010-08-18T00:00:00"/>
    <x v="1"/>
    <n v="41"/>
    <n v="39"/>
    <n v="9512"/>
    <n v="7488"/>
    <n v="0.10256145699999999"/>
    <n v="102.56145699999999"/>
    <n v="1.2820182124999999"/>
    <n v="0.125124978"/>
    <n v="125.124978"/>
    <x v="1"/>
    <n v="2010"/>
    <n v="66316.238339999996"/>
    <n v="83316.238339999996"/>
    <n v="9230.5311299999994"/>
    <n v="9.0254204199388202"/>
  </r>
  <r>
    <d v="2010-08-18T00:00:00"/>
    <x v="2"/>
    <n v="21"/>
    <n v="33"/>
    <n v="5040"/>
    <n v="6600"/>
    <n v="4.0123021000000002E-2"/>
    <n v="40.123021000000001"/>
    <n v="0.74301890740740739"/>
    <n v="4.8950085999999997E-2"/>
    <n v="48.950085999999999"/>
    <x v="1"/>
    <n v="2010"/>
    <n v="29761.652287999997"/>
    <n v="41401.652287999997"/>
    <n v="6018.4531500000003"/>
    <n v="6.8779756659456677"/>
  </r>
  <r>
    <d v="2010-08-18T00:00:00"/>
    <x v="3"/>
    <n v="13"/>
    <n v="17"/>
    <n v="124800"/>
    <n v="130560"/>
    <n v="1.1706581000000001E-2"/>
    <n v="11.706581"/>
    <n v="0.39021936666666668"/>
    <n v="1.4633227E-2"/>
    <n v="14.633227"/>
    <x v="1"/>
    <n v="2010"/>
    <n v="13433.302385999999"/>
    <n v="268793.302386"/>
    <n v="4682.6324000000004"/>
    <n v="56.345346885313859"/>
  </r>
  <r>
    <d v="2010-08-17T00:00:00"/>
    <x v="0"/>
    <n v="17"/>
    <n v="18"/>
    <n v="8160"/>
    <n v="7200"/>
    <n v="4.2383556000000003E-2"/>
    <n v="42.383556000000006"/>
    <n v="1.2109587428571431"/>
    <n v="5.0860268E-2"/>
    <n v="50.860267999999998"/>
    <x v="1"/>
    <n v="2010"/>
    <n v="35602.187599999997"/>
    <n v="50962.187599999997"/>
    <n v="4662.1911600000003"/>
    <n v="10.901384745000344"/>
  </r>
  <r>
    <d v="2010-08-17T00:00:00"/>
    <x v="1"/>
    <n v="45"/>
    <n v="37"/>
    <n v="10440"/>
    <n v="7104"/>
    <n v="0.105099128"/>
    <n v="105.09912799999999"/>
    <n v="1.2816966829268293"/>
    <n v="0.12822093600000001"/>
    <n v="128.22093599999999"/>
    <x v="1"/>
    <n v="2010"/>
    <n v="67957.096080000003"/>
    <n v="85501.096080000003"/>
    <n v="9458.9215199999999"/>
    <n v="9.0384798993105537"/>
  </r>
  <r>
    <d v="2010-08-17T00:00:00"/>
    <x v="2"/>
    <n v="21"/>
    <n v="28"/>
    <n v="5040"/>
    <n v="5600"/>
    <n v="3.6414569000000001E-2"/>
    <n v="36.414569"/>
    <n v="0.74315446938775509"/>
    <n v="4.4425774000000001E-2"/>
    <n v="44.425774000000004"/>
    <x v="1"/>
    <n v="2010"/>
    <n v="27010.870592000003"/>
    <n v="37650.870592000007"/>
    <n v="5462.1853499999997"/>
    <n v="6.8917432193656047"/>
  </r>
  <r>
    <d v="2010-08-17T00:00:00"/>
    <x v="3"/>
    <n v="12"/>
    <n v="13"/>
    <n v="115200"/>
    <n v="99840"/>
    <n v="9.7567550000000006E-3"/>
    <n v="9.7567550000000001"/>
    <n v="0.39027020000000001"/>
    <n v="1.2195943000000001E-2"/>
    <n v="12.195943000000002"/>
    <x v="1"/>
    <n v="2010"/>
    <n v="11195.875674000001"/>
    <n v="226235.87567400001"/>
    <n v="3902.7020000000002"/>
    <n v="56.69317583900488"/>
  </r>
  <r>
    <d v="2010-08-16T00:00:00"/>
    <x v="0"/>
    <n v="18"/>
    <n v="25"/>
    <n v="8640"/>
    <n v="10000"/>
    <n v="5.208583E-2"/>
    <n v="52.085830000000001"/>
    <n v="1.2112983720930233"/>
    <n v="6.2502996000000005E-2"/>
    <n v="62.502996000000003"/>
    <x v="1"/>
    <n v="2010"/>
    <n v="43752.097200000004"/>
    <n v="62392.097200000004"/>
    <n v="5729.4413000000004"/>
    <n v="10.865754003035446"/>
  </r>
  <r>
    <d v="2010-08-16T00:00:00"/>
    <x v="1"/>
    <n v="41"/>
    <n v="39"/>
    <n v="9512"/>
    <n v="7488"/>
    <n v="0.102555593"/>
    <n v="102.555593"/>
    <n v="1.2819449125"/>
    <n v="0.12511782299999999"/>
    <n v="125.11782299999999"/>
    <x v="1"/>
    <n v="2010"/>
    <n v="66312.446189999988"/>
    <n v="83312.446189999988"/>
    <n v="9230.0033700000004"/>
    <n v="9.0255256231996892"/>
  </r>
  <r>
    <d v="2010-08-16T00:00:00"/>
    <x v="2"/>
    <n v="23"/>
    <n v="28"/>
    <n v="5520"/>
    <n v="5600"/>
    <n v="3.7899809E-2"/>
    <n v="37.899808999999998"/>
    <n v="0.74313350980392157"/>
    <n v="4.6237766999999999E-2"/>
    <n v="46.237766999999998"/>
    <x v="1"/>
    <n v="2010"/>
    <n v="28112.562335999999"/>
    <n v="39232.562336000003"/>
    <n v="5684.9713499999998"/>
    <n v="6.8998874459682256"/>
  </r>
  <r>
    <d v="2010-08-16T00:00:00"/>
    <x v="3"/>
    <n v="13"/>
    <n v="16"/>
    <n v="124800"/>
    <n v="122880"/>
    <n v="1.1323041000000001E-2"/>
    <n v="11.323041"/>
    <n v="0.39044968965517241"/>
    <n v="1.4153801000000001E-2"/>
    <n v="14.153801000000001"/>
    <x v="1"/>
    <n v="2010"/>
    <n v="12993.189318000001"/>
    <n v="260673.18931799999"/>
    <n v="4529.2164000000002"/>
    <n v="56.458875045499873"/>
  </r>
  <r>
    <d v="2010-08-15T00:00:00"/>
    <x v="0"/>
    <n v="17"/>
    <n v="21"/>
    <n v="8160"/>
    <n v="8400"/>
    <n v="4.6010365999999997E-2"/>
    <n v="46.010365999999998"/>
    <n v="1.2107991052631579"/>
    <n v="5.5212439000000002E-2"/>
    <n v="55.212439000000003"/>
    <x v="1"/>
    <n v="2010"/>
    <n v="38648.707300000002"/>
    <n v="55208.707300000002"/>
    <n v="5061.1402600000001"/>
    <n v="10.881167505303525"/>
  </r>
  <r>
    <d v="2010-08-15T00:00:00"/>
    <x v="1"/>
    <n v="43"/>
    <n v="40"/>
    <n v="9976"/>
    <n v="7680"/>
    <n v="0.106337689"/>
    <n v="106.337689"/>
    <n v="1.2811769759036145"/>
    <n v="0.129731981"/>
    <n v="129.73198099999999"/>
    <x v="1"/>
    <n v="2010"/>
    <n v="68757.949929999988"/>
    <n v="86413.949929999988"/>
    <n v="9570.3920099999996"/>
    <n v="9.0285887197965007"/>
  </r>
  <r>
    <d v="2010-08-15T00:00:00"/>
    <x v="2"/>
    <n v="24"/>
    <n v="29"/>
    <n v="5760"/>
    <n v="5800"/>
    <n v="3.9346243000000003E-2"/>
    <n v="39.346243000000001"/>
    <n v="0.74238194339622643"/>
    <n v="4.8002416999999999E-2"/>
    <n v="48.002417000000001"/>
    <x v="1"/>
    <n v="2010"/>
    <n v="29185.469536000001"/>
    <n v="40745.469536000004"/>
    <n v="5901.9364500000001"/>
    <n v="6.9025763501146962"/>
  </r>
  <r>
    <d v="2010-08-15T00:00:00"/>
    <x v="3"/>
    <n v="14"/>
    <n v="16"/>
    <n v="134400"/>
    <n v="122880"/>
    <n v="1.1712195E-2"/>
    <n v="11.712194999999999"/>
    <n v="0.39040649999999999"/>
    <n v="1.4640244E-2"/>
    <n v="14.640244000000001"/>
    <x v="1"/>
    <n v="2010"/>
    <n v="13439.743992000002"/>
    <n v="270719.743992"/>
    <n v="4684.8779999999997"/>
    <n v="56.722473009971075"/>
  </r>
  <r>
    <d v="2010-08-14T00:00:00"/>
    <x v="0"/>
    <n v="17"/>
    <n v="21"/>
    <n v="8160"/>
    <n v="8400"/>
    <n v="4.6005043000000002E-2"/>
    <n v="46.005043000000001"/>
    <n v="1.2106590263157895"/>
    <n v="5.5206051999999999E-2"/>
    <n v="55.206052"/>
    <x v="1"/>
    <n v="2010"/>
    <n v="38644.236400000002"/>
    <n v="55204.236400000002"/>
    <n v="5060.5547299999998"/>
    <n v="10.881542091385391"/>
  </r>
  <r>
    <d v="2010-08-14T00:00:00"/>
    <x v="1"/>
    <n v="45"/>
    <n v="37"/>
    <n v="10440"/>
    <n v="7104"/>
    <n v="0.105134585"/>
    <n v="105.134585"/>
    <n v="1.2821290853658536"/>
    <n v="0.128264194"/>
    <n v="128.264194"/>
    <x v="1"/>
    <n v="2010"/>
    <n v="67980.022819999998"/>
    <n v="85524.022819999998"/>
    <n v="9462.1126500000009"/>
    <n v="9.0378546951356764"/>
  </r>
  <r>
    <d v="2010-08-14T00:00:00"/>
    <x v="2"/>
    <n v="24"/>
    <n v="29"/>
    <n v="5760"/>
    <n v="5800"/>
    <n v="3.9383619000000002E-2"/>
    <n v="39.383619000000003"/>
    <n v="0.74308715094339628"/>
    <n v="4.8048014999999999E-2"/>
    <n v="48.048014999999999"/>
    <x v="1"/>
    <n v="2010"/>
    <n v="29213.19312"/>
    <n v="40773.193119999996"/>
    <n v="5907.5428500000007"/>
    <n v="6.9007188667507071"/>
  </r>
  <r>
    <d v="2010-08-14T00:00:00"/>
    <x v="3"/>
    <n v="13"/>
    <n v="15"/>
    <n v="124800"/>
    <n v="115200"/>
    <n v="1.0928263000000001E-2"/>
    <n v="10.928263000000001"/>
    <n v="0.3902951071428572"/>
    <n v="1.3660329000000001E-2"/>
    <n v="13.660329000000001"/>
    <x v="1"/>
    <n v="2010"/>
    <n v="12540.182022000001"/>
    <n v="252540.18202199999"/>
    <n v="4371.3052000000007"/>
    <n v="56.634353373352155"/>
  </r>
  <r>
    <d v="2010-08-13T00:00:00"/>
    <x v="0"/>
    <n v="17"/>
    <n v="24"/>
    <n v="8160"/>
    <n v="9600"/>
    <n v="4.9649401000000003E-2"/>
    <n v="49.649401000000005"/>
    <n v="1.2109610000000002"/>
    <n v="5.9579280999999998E-2"/>
    <n v="59.579280999999995"/>
    <x v="1"/>
    <n v="2010"/>
    <n v="41705.496699999996"/>
    <n v="59465.496699999996"/>
    <n v="5461.4341100000001"/>
    <n v="10.863105100430307"/>
  </r>
  <r>
    <d v="2010-08-13T00:00:00"/>
    <x v="1"/>
    <n v="46"/>
    <n v="37"/>
    <n v="10672"/>
    <n v="7104"/>
    <n v="0.10641540100000001"/>
    <n v="106.415401"/>
    <n v="1.2821132650602409"/>
    <n v="0.129826789"/>
    <n v="129.82678899999999"/>
    <x v="1"/>
    <n v="2010"/>
    <n v="68808.198169999989"/>
    <n v="86584.198169999989"/>
    <n v="9577.38609"/>
    <n v="9.0397705939410002"/>
  </r>
  <r>
    <d v="2010-08-13T00:00:00"/>
    <x v="2"/>
    <n v="21"/>
    <n v="29"/>
    <n v="5040"/>
    <n v="5800"/>
    <n v="3.7153705000000002E-2"/>
    <n v="37.153705000000002"/>
    <n v="0.74307410000000007"/>
    <n v="4.5327520000000003E-2"/>
    <n v="45.32752"/>
    <x v="1"/>
    <n v="2010"/>
    <n v="27559.132160000001"/>
    <n v="38399.132160000001"/>
    <n v="5573.0557500000004"/>
    <n v="6.8889034990365854"/>
  </r>
  <r>
    <d v="2010-08-13T00:00:00"/>
    <x v="3"/>
    <n v="14"/>
    <n v="17"/>
    <n v="134400"/>
    <n v="130560"/>
    <n v="1.2106519E-2"/>
    <n v="12.106519"/>
    <n v="0.39053287096774197"/>
    <n v="1.5133149E-2"/>
    <n v="15.133149"/>
    <x v="1"/>
    <n v="2010"/>
    <n v="13892.230781999999"/>
    <n v="278852.230782"/>
    <n v="4842.6076000000003"/>
    <n v="56.557309910850492"/>
  </r>
  <r>
    <d v="2010-08-12T00:00:00"/>
    <x v="0"/>
    <n v="16"/>
    <n v="25"/>
    <n v="7680"/>
    <n v="10000"/>
    <n v="4.9663632999999999E-2"/>
    <n v="49.663632999999997"/>
    <n v="1.2113081219512194"/>
    <n v="5.9596359000000002E-2"/>
    <n v="59.596359"/>
    <x v="1"/>
    <n v="2010"/>
    <n v="41717.451300000001"/>
    <n v="59397.451300000001"/>
    <n v="5462.9996299999993"/>
    <n v="10.847572352408122"/>
  </r>
  <r>
    <d v="2010-08-12T00:00:00"/>
    <x v="1"/>
    <n v="46"/>
    <n v="37"/>
    <n v="10672"/>
    <n v="7104"/>
    <n v="0.106400249"/>
    <n v="106.400249"/>
    <n v="1.2819307108433735"/>
    <n v="0.12980830300000001"/>
    <n v="129.80830300000002"/>
    <x v="1"/>
    <n v="2010"/>
    <n v="68798.400590000019"/>
    <n v="86574.400590000019"/>
    <n v="9576.0224099999996"/>
    <n v="9.0400347511052814"/>
  </r>
  <r>
    <d v="2010-08-12T00:00:00"/>
    <x v="2"/>
    <n v="21"/>
    <n v="34"/>
    <n v="5040"/>
    <n v="6800"/>
    <n v="4.0875016E-2"/>
    <n v="40.875016000000002"/>
    <n v="0.74318210909090909"/>
    <n v="4.9867519999999999E-2"/>
    <n v="49.867519999999999"/>
    <x v="1"/>
    <n v="2010"/>
    <n v="30319.452160000001"/>
    <n v="42159.452160000001"/>
    <n v="6131.2524000000003"/>
    <n v="6.875035371994799"/>
  </r>
  <r>
    <d v="2010-08-12T00:00:00"/>
    <x v="3"/>
    <n v="14"/>
    <n v="14"/>
    <n v="134400"/>
    <n v="107520"/>
    <n v="1.0934941E-2"/>
    <n v="10.934941"/>
    <n v="0.39053360714285718"/>
    <n v="1.3668675999999999E-2"/>
    <n v="13.668676"/>
    <x v="1"/>
    <n v="2010"/>
    <n v="12547.844568"/>
    <n v="254467.844568"/>
    <n v="4373.9764000000005"/>
    <n v="57.03248388376597"/>
  </r>
  <r>
    <d v="2010-08-11T00:00:00"/>
    <x v="0"/>
    <n v="18"/>
    <n v="20"/>
    <n v="8640"/>
    <n v="8000"/>
    <n v="4.6026604999999998E-2"/>
    <n v="46.026604999999996"/>
    <n v="1.2112264473684209"/>
    <n v="5.5231926000000001E-2"/>
    <n v="55.231926000000001"/>
    <x v="1"/>
    <n v="2010"/>
    <n v="38662.3482"/>
    <n v="55302.3482"/>
    <n v="5062.9265499999992"/>
    <n v="10.895787332561591"/>
  </r>
  <r>
    <d v="2010-08-11T00:00:00"/>
    <x v="1"/>
    <n v="41"/>
    <n v="39"/>
    <n v="9512"/>
    <n v="7488"/>
    <n v="0.10248091500000001"/>
    <n v="102.48091500000001"/>
    <n v="1.2810114375000001"/>
    <n v="0.12502671600000001"/>
    <n v="125.02671600000001"/>
    <x v="1"/>
    <n v="2010"/>
    <n v="66264.159480000002"/>
    <n v="83264.159480000002"/>
    <n v="9223.2823500000013"/>
    <n v="9.0268671212611693"/>
  </r>
  <r>
    <d v="2010-08-11T00:00:00"/>
    <x v="2"/>
    <n v="20"/>
    <n v="25"/>
    <n v="4800"/>
    <n v="5000"/>
    <n v="3.3429050000000002E-2"/>
    <n v="33.429050000000004"/>
    <n v="0.7428677777777779"/>
    <n v="4.0783440999999997E-2"/>
    <n v="40.783440999999996"/>
    <x v="1"/>
    <n v="2010"/>
    <n v="24796.332127999998"/>
    <n v="34596.332127999995"/>
    <n v="5014.357500000001"/>
    <n v="6.8980789760251362"/>
  </r>
  <r>
    <d v="2010-08-11T00:00:00"/>
    <x v="3"/>
    <n v="12"/>
    <n v="16"/>
    <n v="115200"/>
    <n v="122880"/>
    <n v="1.0933801E-2"/>
    <n v="10.933801000000001"/>
    <n v="0.39049289285714289"/>
    <n v="1.3667251E-2"/>
    <n v="13.667251"/>
    <x v="1"/>
    <n v="2010"/>
    <n v="12546.536418"/>
    <n v="250626.536418"/>
    <n v="4373.5204000000003"/>
    <n v="56.177293896326525"/>
  </r>
  <r>
    <d v="2010-08-10T00:00:00"/>
    <x v="0"/>
    <n v="16"/>
    <n v="19"/>
    <n v="7680"/>
    <n v="7600"/>
    <n v="4.2365241999999997E-2"/>
    <n v="42.365241999999995"/>
    <n v="1.2104354857142856"/>
    <n v="5.0838290000000001E-2"/>
    <n v="50.838290000000001"/>
    <x v="1"/>
    <n v="2010"/>
    <n v="35586.803"/>
    <n v="50866.803"/>
    <n v="4660.1766199999993"/>
    <n v="10.885671899455046"/>
  </r>
  <r>
    <d v="2010-08-10T00:00:00"/>
    <x v="1"/>
    <n v="41"/>
    <n v="39"/>
    <n v="9512"/>
    <n v="7488"/>
    <n v="0.10257195700000001"/>
    <n v="102.57195700000001"/>
    <n v="1.2821494625000001"/>
    <n v="0.125137787"/>
    <n v="125.137787"/>
    <x v="1"/>
    <n v="2010"/>
    <n v="66323.027109999995"/>
    <n v="83323.027109999995"/>
    <n v="9231.4761300000009"/>
    <n v="9.0252319224594615"/>
  </r>
  <r>
    <d v="2010-08-10T00:00:00"/>
    <x v="2"/>
    <n v="23"/>
    <n v="25"/>
    <n v="5520"/>
    <n v="5000"/>
    <n v="3.5673627999999999E-2"/>
    <n v="35.673628000000001"/>
    <n v="0.74320058333333339"/>
    <n v="4.3521826E-2"/>
    <n v="43.521825999999997"/>
    <x v="1"/>
    <n v="2010"/>
    <n v="26461.270207999998"/>
    <n v="36981.270208000002"/>
    <n v="5351.0442000000003"/>
    <n v="6.9097467857234811"/>
  </r>
  <r>
    <d v="2010-08-10T00:00:00"/>
    <x v="3"/>
    <n v="12"/>
    <n v="14"/>
    <n v="115200"/>
    <n v="107520"/>
    <n v="1.0148053000000001E-2"/>
    <n v="10.148053000000001"/>
    <n v="0.39030973076923081"/>
    <n v="1.2685066E-2"/>
    <n v="12.685066000000001"/>
    <x v="1"/>
    <n v="2010"/>
    <n v="11644.890588"/>
    <n v="234364.89058800001"/>
    <n v="4059.2212000000004"/>
    <n v="56.513637232556285"/>
  </r>
  <r>
    <d v="2010-08-01T00:00:00"/>
    <x v="0"/>
    <n v="16"/>
    <n v="21"/>
    <n v="7680"/>
    <n v="8400"/>
    <n v="4.4787396E-2"/>
    <n v="44.787396000000001"/>
    <n v="1.2104701621621623"/>
    <n v="5.3744875999999997E-2"/>
    <n v="53.744875999999998"/>
    <x v="1"/>
    <n v="2010"/>
    <n v="37621.413199999995"/>
    <n v="53701.413199999995"/>
    <n v="4926.6135599999998"/>
    <n v="10.872363239878657"/>
  </r>
  <r>
    <d v="2010-08-01T00:00:00"/>
    <x v="1"/>
    <n v="41"/>
    <n v="40"/>
    <n v="9512"/>
    <n v="7680"/>
    <n v="0.10382189"/>
    <n v="103.82189"/>
    <n v="1.2817517283950617"/>
    <n v="0.12666270600000001"/>
    <n v="126.66270600000001"/>
    <x v="1"/>
    <n v="2010"/>
    <n v="67131.234180000014"/>
    <n v="84323.234180000014"/>
    <n v="9343.9701000000005"/>
    <n v="9.0236184882528025"/>
  </r>
  <r>
    <d v="2010-08-01T00:00:00"/>
    <x v="2"/>
    <n v="24"/>
    <n v="28"/>
    <n v="5760"/>
    <n v="5600"/>
    <n v="3.8613799999999997E-2"/>
    <n v="38.613799999999998"/>
    <n v="0.74257307692307684"/>
    <n v="4.7108836000000001E-2"/>
    <n v="47.108836000000004"/>
    <x v="1"/>
    <n v="2010"/>
    <n v="28642.172288000002"/>
    <n v="40002.172288000002"/>
    <n v="5792.07"/>
    <n v="6.905176752222915"/>
  </r>
  <r>
    <d v="2010-08-01T00:00:00"/>
    <x v="3"/>
    <n v="14"/>
    <n v="14"/>
    <n v="134400"/>
    <n v="107520"/>
    <n v="1.0923311999999999E-2"/>
    <n v="10.923311999999999"/>
    <n v="0.3901182857142857"/>
    <n v="1.365414E-2"/>
    <n v="13.65414"/>
    <x v="1"/>
    <n v="2010"/>
    <n v="12534.50052"/>
    <n v="254454.50052"/>
    <n v="4369.3247999999994"/>
    <n v="57.089010596852198"/>
  </r>
  <r>
    <d v="2010-07-09T00:00:00"/>
    <x v="0"/>
    <n v="17"/>
    <n v="21"/>
    <n v="8160"/>
    <n v="8400"/>
    <n v="4.6000667000000002E-2"/>
    <n v="46.000667"/>
    <n v="1.2105438684210525"/>
    <n v="5.5200801000000001E-2"/>
    <n v="55.200800999999998"/>
    <x v="2"/>
    <n v="2010"/>
    <n v="38640.560700000002"/>
    <n v="55200.560700000002"/>
    <n v="5060.0733700000001"/>
    <n v="10.881850060207462"/>
  </r>
  <r>
    <d v="2010-07-09T00:00:00"/>
    <x v="1"/>
    <n v="40"/>
    <n v="37"/>
    <n v="9280"/>
    <n v="7104"/>
    <n v="9.8639092999999997E-2"/>
    <n v="98.639093000000003"/>
    <n v="1.2810271818181818"/>
    <n v="0.120339693"/>
    <n v="120.339693"/>
    <x v="2"/>
    <n v="2010"/>
    <n v="63780.03729"/>
    <n v="80164.037290000007"/>
    <n v="8877.5183699999998"/>
    <n v="9.0292373245542468"/>
  </r>
  <r>
    <d v="2010-07-09T00:00:00"/>
    <x v="2"/>
    <n v="22"/>
    <n v="30"/>
    <n v="5280"/>
    <n v="6000"/>
    <n v="3.8613375999999998E-2"/>
    <n v="38.613375999999995"/>
    <n v="0.74256492307692301"/>
    <n v="4.7108319000000003E-2"/>
    <n v="47.108319000000002"/>
    <x v="2"/>
    <n v="2010"/>
    <n v="28641.857952000002"/>
    <n v="39921.857952000006"/>
    <n v="5792.0063999999993"/>
    <n v="6.8913885460233582"/>
  </r>
  <r>
    <d v="2010-07-09T00:00:00"/>
    <x v="3"/>
    <n v="13"/>
    <n v="14"/>
    <n v="124800"/>
    <n v="107520"/>
    <n v="1.0542951E-2"/>
    <n v="10.542951"/>
    <n v="0.39047966666666667"/>
    <n v="1.3178689E-2"/>
    <n v="13.178689"/>
    <x v="2"/>
    <n v="2010"/>
    <n v="12098.036502000001"/>
    <n v="244418.036502"/>
    <n v="4217.1804000000002"/>
    <n v="56.775261977825181"/>
  </r>
  <r>
    <d v="2010-07-08T00:00:00"/>
    <x v="0"/>
    <n v="17"/>
    <n v="25"/>
    <n v="8160"/>
    <n v="10000"/>
    <n v="5.0831670000000002E-2"/>
    <n v="50.831670000000003"/>
    <n v="1.2102778571428572"/>
    <n v="6.0998004000000002E-2"/>
    <n v="60.998004000000002"/>
    <x v="2"/>
    <n v="2010"/>
    <n v="42698.602800000001"/>
    <n v="60858.602800000001"/>
    <n v="5591.4837000000007"/>
    <n v="10.859601207945133"/>
  </r>
  <r>
    <d v="2010-07-08T00:00:00"/>
    <x v="1"/>
    <n v="45"/>
    <n v="38"/>
    <n v="10440"/>
    <n v="7296"/>
    <n v="0.106405738"/>
    <n v="106.405738"/>
    <n v="1.2819968433734941"/>
    <n v="0.12981500000000001"/>
    <n v="129.81500000000003"/>
    <x v="2"/>
    <n v="2010"/>
    <n v="68801.950000000012"/>
    <n v="86537.950000000012"/>
    <n v="9576.5164199999999"/>
    <n v="9.0357625053086377"/>
  </r>
  <r>
    <d v="2010-07-08T00:00:00"/>
    <x v="2"/>
    <n v="22"/>
    <n v="27"/>
    <n v="5280"/>
    <n v="5400"/>
    <n v="3.6412808999999997E-2"/>
    <n v="36.412808999999996"/>
    <n v="0.74311855102040802"/>
    <n v="4.4423627E-2"/>
    <n v="44.423627000000003"/>
    <x v="2"/>
    <n v="2010"/>
    <n v="27009.565216000003"/>
    <n v="37689.565216000003"/>
    <n v="5461.9213499999996"/>
    <n v="6.8991594059833945"/>
  </r>
  <r>
    <d v="2010-07-08T00:00:00"/>
    <x v="3"/>
    <n v="14"/>
    <n v="14"/>
    <n v="134400"/>
    <n v="107520"/>
    <n v="1.0926747000000001E-2"/>
    <n v="10.926747000000001"/>
    <n v="0.39024096428571431"/>
    <n v="1.3658434000000001E-2"/>
    <n v="13.658434"/>
    <x v="2"/>
    <n v="2010"/>
    <n v="12538.442412"/>
    <n v="254458.442412"/>
    <n v="4370.6988000000001"/>
    <n v="57.07230140227005"/>
  </r>
  <r>
    <d v="2010-07-07T00:00:00"/>
    <x v="0"/>
    <n v="19"/>
    <n v="19"/>
    <n v="9120"/>
    <n v="7600"/>
    <n v="4.6004056000000002E-2"/>
    <n v="46.004055999999999"/>
    <n v="1.2106330526315789"/>
    <n v="5.5204866999999998E-2"/>
    <n v="55.204867"/>
    <x v="2"/>
    <n v="2010"/>
    <n v="38643.406900000002"/>
    <n v="55363.406900000002"/>
    <n v="5060.4461599999995"/>
    <n v="10.913150415377121"/>
  </r>
  <r>
    <d v="2010-07-07T00:00:00"/>
    <x v="1"/>
    <n v="41"/>
    <n v="40"/>
    <n v="9512"/>
    <n v="7680"/>
    <n v="0.103768596"/>
    <n v="103.768596"/>
    <n v="1.2810937777777778"/>
    <n v="0.12659768699999999"/>
    <n v="126.59768699999999"/>
    <x v="2"/>
    <n v="2010"/>
    <n v="67096.774109999998"/>
    <n v="84288.774109999998"/>
    <n v="9339.1736400000009"/>
    <n v="9.0245629660399622"/>
  </r>
  <r>
    <d v="2010-07-07T00:00:00"/>
    <x v="2"/>
    <n v="20"/>
    <n v="33"/>
    <n v="4800"/>
    <n v="6600"/>
    <n v="3.9389880000000002E-2"/>
    <n v="39.389880000000005"/>
    <n v="0.74320528301886801"/>
    <n v="4.8055652999999997E-2"/>
    <n v="48.055653"/>
    <x v="2"/>
    <n v="2010"/>
    <n v="29217.837024"/>
    <n v="40617.837024"/>
    <n v="5908.4820000000009"/>
    <n v="6.8733328951674606"/>
  </r>
  <r>
    <d v="2010-07-07T00:00:00"/>
    <x v="3"/>
    <n v="12"/>
    <n v="15"/>
    <n v="115200"/>
    <n v="115200"/>
    <n v="1.0533906000000001E-2"/>
    <n v="10.533906"/>
    <n v="0.39014466666666664"/>
    <n v="1.3167383E-2"/>
    <n v="13.167382999999999"/>
    <x v="2"/>
    <n v="2010"/>
    <n v="12087.657593999998"/>
    <n v="242487.65759399999"/>
    <n v="4213.5623999999998"/>
    <n v="56.37423685600897"/>
  </r>
  <r>
    <d v="2010-07-06T00:00:00"/>
    <x v="0"/>
    <n v="18"/>
    <n v="23"/>
    <n v="8640"/>
    <n v="9200"/>
    <n v="4.9629433000000001E-2"/>
    <n v="49.629432999999999"/>
    <n v="1.210473975609756"/>
    <n v="5.9555319000000002E-2"/>
    <n v="59.555319000000004"/>
    <x v="2"/>
    <n v="2010"/>
    <n v="41688.723300000005"/>
    <n v="59528.723300000005"/>
    <n v="5459.2376299999996"/>
    <n v="10.879020499019733"/>
  </r>
  <r>
    <d v="2010-07-06T00:00:00"/>
    <x v="1"/>
    <n v="42"/>
    <n v="40"/>
    <n v="9744"/>
    <n v="7680"/>
    <n v="0.105124799"/>
    <n v="105.12479900000001"/>
    <n v="1.2820097439024392"/>
    <n v="0.12825225500000001"/>
    <n v="128.25225500000002"/>
    <x v="2"/>
    <n v="2010"/>
    <n v="67973.695150000014"/>
    <n v="85397.695150000014"/>
    <n v="9461.2319100000004"/>
    <n v="9.0253448839319965"/>
  </r>
  <r>
    <d v="2010-07-06T00:00:00"/>
    <x v="2"/>
    <n v="22"/>
    <n v="27"/>
    <n v="5280"/>
    <n v="5400"/>
    <n v="3.6405434E-2"/>
    <n v="36.405434"/>
    <n v="0.7429680408163265"/>
    <n v="4.4414628999999997E-2"/>
    <n v="44.414628999999998"/>
    <x v="2"/>
    <n v="2010"/>
    <n v="27004.094431999998"/>
    <n v="37684.094431999998"/>
    <n v="5460.8150999999998"/>
    <n v="6.8995551372656312"/>
  </r>
  <r>
    <d v="2010-07-06T00:00:00"/>
    <x v="3"/>
    <n v="13"/>
    <n v="14"/>
    <n v="124800"/>
    <n v="107520"/>
    <n v="1.0541721E-2"/>
    <n v="10.541721000000001"/>
    <n v="0.39043411111111115"/>
    <n v="1.3177151999999999E-2"/>
    <n v="13.177152"/>
    <x v="2"/>
    <n v="2010"/>
    <n v="12096.625536"/>
    <n v="244416.62553600001"/>
    <n v="4216.6884"/>
    <n v="56.78142351939384"/>
  </r>
  <r>
    <d v="2010-07-05T00:00:00"/>
    <x v="0"/>
    <n v="18"/>
    <n v="23"/>
    <n v="8640"/>
    <n v="9200"/>
    <n v="4.9630203999999997E-2"/>
    <n v="49.630203999999999"/>
    <n v="1.210492780487805"/>
    <n v="5.9556244000000001E-2"/>
    <n v="59.556244"/>
    <x v="2"/>
    <n v="2010"/>
    <n v="41689.370799999997"/>
    <n v="59529.370799999997"/>
    <n v="5459.3224399999999"/>
    <n v="10.878970215509908"/>
  </r>
  <r>
    <d v="2010-07-05T00:00:00"/>
    <x v="1"/>
    <n v="41"/>
    <n v="36"/>
    <n v="9512"/>
    <n v="6912"/>
    <n v="9.8665738000000003E-2"/>
    <n v="98.665738000000005"/>
    <n v="1.2813732207792208"/>
    <n v="0.120372201"/>
    <n v="120.372201"/>
    <x v="2"/>
    <n v="2010"/>
    <n v="63797.266530000001"/>
    <n v="80221.266529999994"/>
    <n v="8879.9164199999996"/>
    <n v="9.0332434042470187"/>
  </r>
  <r>
    <d v="2010-07-05T00:00:00"/>
    <x v="2"/>
    <n v="21"/>
    <n v="29"/>
    <n v="5040"/>
    <n v="5800"/>
    <n v="3.7124552999999998E-2"/>
    <n v="37.124552999999999"/>
    <n v="0.74249105999999998"/>
    <n v="4.5291954000000002E-2"/>
    <n v="45.291954000000004"/>
    <x v="2"/>
    <n v="2010"/>
    <n v="27537.508032000002"/>
    <n v="38377.508031999998"/>
    <n v="5568.6829499999994"/>
    <n v="6.8904295588315314"/>
  </r>
  <r>
    <d v="2010-07-05T00:00:00"/>
    <x v="3"/>
    <n v="14"/>
    <n v="15"/>
    <n v="134400"/>
    <n v="115200"/>
    <n v="1.1314149000000001E-2"/>
    <n v="11.314149"/>
    <n v="0.39014306896551726"/>
    <n v="1.4142686E-2"/>
    <n v="14.142685999999999"/>
    <x v="2"/>
    <n v="2010"/>
    <n v="12982.985747999999"/>
    <n v="262582.98574799998"/>
    <n v="4525.6596"/>
    <n v="56.916361676497907"/>
  </r>
  <r>
    <d v="2010-07-04T00:00:00"/>
    <x v="0"/>
    <n v="16"/>
    <n v="25"/>
    <n v="7680"/>
    <n v="10000"/>
    <n v="4.9655705000000001E-2"/>
    <n v="49.655705000000005"/>
    <n v="1.211114756097561"/>
    <n v="5.9586845999999999E-2"/>
    <n v="59.586846000000001"/>
    <x v="2"/>
    <n v="2010"/>
    <n v="41710.792200000004"/>
    <n v="59390.792200000004"/>
    <n v="5462.1275500000002"/>
    <n v="10.848083944601496"/>
  </r>
  <r>
    <d v="2010-07-04T00:00:00"/>
    <x v="1"/>
    <n v="44"/>
    <n v="37"/>
    <n v="10208"/>
    <n v="7104"/>
    <n v="0.10384985300000001"/>
    <n v="103.84985300000001"/>
    <n v="1.2820969506172841"/>
    <n v="0.12669682099999999"/>
    <n v="126.69682099999999"/>
    <x v="2"/>
    <n v="2010"/>
    <n v="67149.315129999988"/>
    <n v="84461.315129999988"/>
    <n v="9346.4867700000013"/>
    <n v="9.0359613250915185"/>
  </r>
  <r>
    <d v="2010-07-04T00:00:00"/>
    <x v="2"/>
    <n v="23"/>
    <n v="26"/>
    <n v="5520"/>
    <n v="5200"/>
    <n v="3.6376876000000002E-2"/>
    <n v="36.376876000000003"/>
    <n v="0.74238522448979594"/>
    <n v="4.4379789000000003E-2"/>
    <n v="44.379789000000002"/>
    <x v="2"/>
    <n v="2010"/>
    <n v="26982.911712000001"/>
    <n v="37702.911712000001"/>
    <n v="5456.5314000000008"/>
    <n v="6.9084186509673575"/>
  </r>
  <r>
    <d v="2010-07-04T00:00:00"/>
    <x v="3"/>
    <n v="12"/>
    <n v="16"/>
    <n v="115200"/>
    <n v="122880"/>
    <n v="1.0932406E-2"/>
    <n v="10.932406"/>
    <n v="0.39044307142857143"/>
    <n v="1.3665507E-2"/>
    <n v="13.665507"/>
    <x v="2"/>
    <n v="2010"/>
    <n v="12544.935426"/>
    <n v="250624.93542599998"/>
    <n v="4372.9624000000003"/>
    <n v="56.183962205899157"/>
  </r>
  <r>
    <d v="2010-07-31T00:00:00"/>
    <x v="0"/>
    <n v="18"/>
    <n v="20"/>
    <n v="8640"/>
    <n v="8000"/>
    <n v="4.6019628E-2"/>
    <n v="46.019627999999997"/>
    <n v="1.211042842105263"/>
    <n v="5.5223554000000001E-2"/>
    <n v="55.223554"/>
    <x v="2"/>
    <n v="2010"/>
    <n v="38656.487800000003"/>
    <n v="55296.487800000003"/>
    <n v="5062.1590799999994"/>
    <n v="10.896280315121052"/>
  </r>
  <r>
    <d v="2010-07-31T00:00:00"/>
    <x v="1"/>
    <n v="46"/>
    <n v="36"/>
    <n v="10672"/>
    <n v="6912"/>
    <n v="0.10514770900000001"/>
    <n v="105.14770900000001"/>
    <n v="1.2822891341463416"/>
    <n v="0.12828020500000001"/>
    <n v="128.280205"/>
    <x v="2"/>
    <n v="2010"/>
    <n v="67988.508650000003"/>
    <n v="85572.508650000003"/>
    <n v="9463.293810000001"/>
    <n v="9.0418498855988041"/>
  </r>
  <r>
    <d v="2010-07-31T00:00:00"/>
    <x v="2"/>
    <n v="21"/>
    <n v="31"/>
    <n v="5040"/>
    <n v="6200"/>
    <n v="3.8641237000000002E-2"/>
    <n v="38.641237000000004"/>
    <n v="0.74310071153846158"/>
    <n v="4.7142309E-2"/>
    <n v="47.142308999999997"/>
    <x v="2"/>
    <n v="2010"/>
    <n v="28662.523871999998"/>
    <n v="39902.523871999998"/>
    <n v="5796.1855500000001"/>
    <n v="6.8830855124173134"/>
  </r>
  <r>
    <d v="2010-07-31T00:00:00"/>
    <x v="3"/>
    <n v="14"/>
    <n v="14"/>
    <n v="134400"/>
    <n v="107520"/>
    <n v="1.0928327E-2"/>
    <n v="10.928326999999999"/>
    <n v="0.39029739285714282"/>
    <n v="1.3660409E-2"/>
    <n v="13.660409"/>
    <x v="2"/>
    <n v="2010"/>
    <n v="12540.255461999999"/>
    <n v="254460.255462"/>
    <n v="4371.3307999999997"/>
    <n v="57.064619093040811"/>
  </r>
  <r>
    <d v="2010-07-30T00:00:00"/>
    <x v="0"/>
    <n v="16"/>
    <n v="23"/>
    <n v="7680"/>
    <n v="9200"/>
    <n v="4.7225583000000002E-2"/>
    <n v="47.225583"/>
    <n v="1.2109123846153846"/>
    <n v="5.6670698999999998E-2"/>
    <n v="56.670698999999999"/>
    <x v="2"/>
    <n v="2010"/>
    <n v="39669.489300000001"/>
    <n v="56549.489300000001"/>
    <n v="5194.8141299999997"/>
    <n v="10.859324651099087"/>
  </r>
  <r>
    <d v="2010-07-30T00:00:00"/>
    <x v="1"/>
    <n v="42"/>
    <n v="40"/>
    <n v="9744"/>
    <n v="7680"/>
    <n v="0.105038993"/>
    <n v="105.03899299999999"/>
    <n v="1.2809633292682925"/>
    <n v="0.12814757199999999"/>
    <n v="128.147572"/>
    <x v="2"/>
    <n v="2010"/>
    <n v="67918.213159999999"/>
    <n v="85342.213159999999"/>
    <n v="9453.5093699999998"/>
    <n v="9.0268486071539815"/>
  </r>
  <r>
    <d v="2010-07-30T00:00:00"/>
    <x v="2"/>
    <n v="23"/>
    <n v="26"/>
    <n v="5520"/>
    <n v="5200"/>
    <n v="3.6404334000000003E-2"/>
    <n v="36.404334000000006"/>
    <n v="0.74294559183673481"/>
    <n v="4.4413287000000003E-2"/>
    <n v="44.413287000000004"/>
    <x v="2"/>
    <n v="2010"/>
    <n v="27003.278496000003"/>
    <n v="37723.278495999999"/>
    <n v="5460.6501000000007"/>
    <n v="6.9069379775903244"/>
  </r>
  <r>
    <d v="2010-07-30T00:00:00"/>
    <x v="3"/>
    <n v="14"/>
    <n v="15"/>
    <n v="134400"/>
    <n v="115200"/>
    <n v="1.1321970000000001E-2"/>
    <n v="11.32197"/>
    <n v="0.39041275862068969"/>
    <n v="1.4152463000000001E-2"/>
    <n v="14.152463000000001"/>
    <x v="2"/>
    <n v="2010"/>
    <n v="12991.961034"/>
    <n v="262591.96103400004"/>
    <n v="4528.7880000000005"/>
    <n v="56.87973705291126"/>
  </r>
  <r>
    <d v="2010-07-03T00:00:00"/>
    <x v="0"/>
    <n v="18"/>
    <n v="25"/>
    <n v="8640"/>
    <n v="10000"/>
    <n v="5.2084018000000003E-2"/>
    <n v="52.084018"/>
    <n v="1.2112562325581395"/>
    <n v="6.2500821999999998E-2"/>
    <n v="62.500821999999999"/>
    <x v="2"/>
    <n v="2010"/>
    <n v="43750.575400000002"/>
    <n v="62390.575400000002"/>
    <n v="5729.2419799999998"/>
    <n v="10.865866154683525"/>
  </r>
  <r>
    <d v="2010-07-03T00:00:00"/>
    <x v="1"/>
    <n v="45"/>
    <n v="39"/>
    <n v="10440"/>
    <n v="7488"/>
    <n v="0.107705288"/>
    <n v="107.705288"/>
    <n v="1.2822058095238096"/>
    <n v="0.131400451"/>
    <n v="131.400451"/>
    <x v="2"/>
    <n v="2010"/>
    <n v="69642.239029999997"/>
    <n v="87570.239029999997"/>
    <n v="9693.475919999999"/>
    <n v="9.033232213329617"/>
  </r>
  <r>
    <d v="2010-07-03T00:00:00"/>
    <x v="2"/>
    <n v="22"/>
    <n v="29"/>
    <n v="5280"/>
    <n v="5800"/>
    <n v="3.7872452000000001E-2"/>
    <n v="37.872452000000003"/>
    <n v="0.7425970980392157"/>
    <n v="4.6204390999999997E-2"/>
    <n v="46.204390999999994"/>
    <x v="2"/>
    <n v="2010"/>
    <n v="28092.269727999996"/>
    <n v="39172.269727999999"/>
    <n v="5680.8678"/>
    <n v="6.8942592659406827"/>
  </r>
  <r>
    <d v="2010-07-03T00:00:00"/>
    <x v="3"/>
    <n v="12"/>
    <n v="13"/>
    <n v="115200"/>
    <n v="99840"/>
    <n v="9.7624470000000005E-3"/>
    <n v="9.7624469999999999"/>
    <n v="0.39049788000000002"/>
    <n v="1.2203057999999999E-2"/>
    <n v="12.203057999999999"/>
    <x v="2"/>
    <n v="2010"/>
    <n v="11202.407243999998"/>
    <n v="226242.407244"/>
    <n v="3904.9787999999999"/>
    <n v="56.662483789978573"/>
  </r>
  <r>
    <d v="2010-07-29T00:00:00"/>
    <x v="0"/>
    <n v="20"/>
    <n v="19"/>
    <n v="9600"/>
    <n v="7600"/>
    <n v="4.7239138E-2"/>
    <n v="47.239137999999997"/>
    <n v="1.2112599487179487"/>
    <n v="5.6686965999999998E-2"/>
    <n v="56.686965999999998"/>
    <x v="2"/>
    <n v="2010"/>
    <n v="39680.876199999999"/>
    <n v="56880.876199999999"/>
    <n v="5196.3051799999994"/>
    <n v="10.91983494455307"/>
  </r>
  <r>
    <d v="2010-07-29T00:00:00"/>
    <x v="1"/>
    <n v="46"/>
    <n v="37"/>
    <n v="10672"/>
    <n v="7104"/>
    <n v="0.106428589"/>
    <n v="106.428589"/>
    <n v="1.2822721566265061"/>
    <n v="0.12984287799999999"/>
    <n v="129.84287799999998"/>
    <x v="2"/>
    <n v="2010"/>
    <n v="68816.72533999999"/>
    <n v="86592.72533999999"/>
    <n v="9578.5730100000001"/>
    <n v="9.0395406911220277"/>
  </r>
  <r>
    <d v="2010-07-29T00:00:00"/>
    <x v="2"/>
    <n v="24"/>
    <n v="31"/>
    <n v="5760"/>
    <n v="6200"/>
    <n v="4.0871834000000003E-2"/>
    <n v="40.871834"/>
    <n v="0.7431242545454545"/>
    <n v="4.9863637000000002E-2"/>
    <n v="49.863637000000004"/>
    <x v="2"/>
    <n v="2010"/>
    <n v="30317.091296000002"/>
    <n v="42277.091295999999"/>
    <n v="6130.7750999999998"/>
    <n v="6.8947556957853848"/>
  </r>
  <r>
    <d v="2010-07-29T00:00:00"/>
    <x v="3"/>
    <n v="13"/>
    <n v="16"/>
    <n v="124800"/>
    <n v="122880"/>
    <n v="1.1324005E-2"/>
    <n v="11.324005"/>
    <n v="0.39048293103448273"/>
    <n v="1.4155007000000001E-2"/>
    <n v="14.155007000000001"/>
    <x v="2"/>
    <n v="2010"/>
    <n v="12994.296426000001"/>
    <n v="260674.29642600002"/>
    <n v="4529.6019999999999"/>
    <n v="56.454399952267842"/>
  </r>
  <r>
    <d v="2010-07-28T00:00:00"/>
    <x v="0"/>
    <n v="17"/>
    <n v="24"/>
    <n v="8160"/>
    <n v="9600"/>
    <n v="4.9640904E-2"/>
    <n v="49.640903999999999"/>
    <n v="1.210753756097561"/>
    <n v="5.9569085000000001E-2"/>
    <n v="59.569085000000001"/>
    <x v="2"/>
    <n v="2010"/>
    <n v="41698.359499999999"/>
    <n v="59458.359499999999"/>
    <n v="5460.4994399999996"/>
    <n v="10.86365619468285"/>
  </r>
  <r>
    <d v="2010-07-28T00:00:00"/>
    <x v="1"/>
    <n v="44"/>
    <n v="39"/>
    <n v="10208"/>
    <n v="7488"/>
    <n v="0.106428589"/>
    <n v="106.428589"/>
    <n v="1.2822721566265061"/>
    <n v="0.12984287799999999"/>
    <n v="129.84287799999998"/>
    <x v="2"/>
    <n v="2010"/>
    <n v="68816.72533999999"/>
    <n v="86512.72533999999"/>
    <n v="9578.5730100000001"/>
    <n v="9.0311893746292125"/>
  </r>
  <r>
    <d v="2010-07-28T00:00:00"/>
    <x v="2"/>
    <n v="23"/>
    <n v="27"/>
    <n v="5520"/>
    <n v="5400"/>
    <n v="3.7125865000000001E-2"/>
    <n v="37.125864999999997"/>
    <n v="0.74251729999999994"/>
    <n v="4.5293554999999999E-2"/>
    <n v="45.293554999999998"/>
    <x v="2"/>
    <n v="2010"/>
    <n v="27538.48144"/>
    <n v="38458.481440000003"/>
    <n v="5568.8797500000001"/>
    <n v="6.9047238299893285"/>
  </r>
  <r>
    <d v="2010-07-28T00:00:00"/>
    <x v="3"/>
    <n v="13"/>
    <n v="16"/>
    <n v="124800"/>
    <n v="122880"/>
    <n v="1.1325017999999999E-2"/>
    <n v="11.325018"/>
    <n v="0.39051786206896549"/>
    <n v="1.4156273E-2"/>
    <n v="14.156273000000001"/>
    <x v="2"/>
    <n v="2010"/>
    <n v="12995.458614000001"/>
    <n v="260675.458614"/>
    <n v="4530.0072"/>
    <n v="56.449697937315321"/>
  </r>
  <r>
    <d v="2010-07-27T00:00:00"/>
    <x v="0"/>
    <n v="20"/>
    <n v="23"/>
    <n v="9600"/>
    <n v="9200"/>
    <n v="5.2079851000000003E-2"/>
    <n v="52.079851000000005"/>
    <n v="1.2111593255813955"/>
    <n v="6.2495821E-2"/>
    <n v="62.495820999999999"/>
    <x v="2"/>
    <n v="2010"/>
    <n v="43747.074699999997"/>
    <n v="62547.074699999997"/>
    <n v="5728.7836100000004"/>
    <n v="10.893991539154571"/>
  </r>
  <r>
    <d v="2010-07-27T00:00:00"/>
    <x v="1"/>
    <n v="45"/>
    <n v="37"/>
    <n v="10440"/>
    <n v="7104"/>
    <n v="0.105135706"/>
    <n v="105.135706"/>
    <n v="1.2821427560975609"/>
    <n v="0.128265562"/>
    <n v="128.26556199999999"/>
    <x v="2"/>
    <n v="2010"/>
    <n v="67980.747859999989"/>
    <n v="85524.747859999989"/>
    <n v="9462.2135400000006"/>
    <n v="9.0378349561753897"/>
  </r>
  <r>
    <d v="2010-07-27T00:00:00"/>
    <x v="2"/>
    <n v="24"/>
    <n v="26"/>
    <n v="5760"/>
    <n v="5200"/>
    <n v="3.7157930999999998E-2"/>
    <n v="37.157930999999998"/>
    <n v="0.74315861999999999"/>
    <n v="4.5332676000000002E-2"/>
    <n v="45.332675999999999"/>
    <x v="2"/>
    <n v="2010"/>
    <n v="27562.267007999999"/>
    <n v="38522.267007999995"/>
    <n v="5573.6896499999993"/>
    <n v="6.910208357159398"/>
  </r>
  <r>
    <d v="2010-07-27T00:00:00"/>
    <x v="3"/>
    <n v="14"/>
    <n v="14"/>
    <n v="134400"/>
    <n v="107520"/>
    <n v="1.0929036E-2"/>
    <n v="10.929036"/>
    <n v="0.3903227142857143"/>
    <n v="1.3661293999999999E-2"/>
    <n v="13.661294"/>
    <x v="2"/>
    <n v="2010"/>
    <n v="12541.067891999999"/>
    <n v="254461.06789199999"/>
    <n v="4371.6144000000004"/>
    <n v="57.061172228803258"/>
  </r>
  <r>
    <d v="2010-07-26T00:00:00"/>
    <x v="0"/>
    <n v="15"/>
    <n v="23"/>
    <n v="7200"/>
    <n v="9200"/>
    <n v="4.6019925000000003E-2"/>
    <n v="46.019925000000001"/>
    <n v="1.2110506578947369"/>
    <n v="5.5223910000000001E-2"/>
    <n v="55.223910000000004"/>
    <x v="2"/>
    <n v="2010"/>
    <n v="38656.737000000001"/>
    <n v="55056.737000000001"/>
    <n v="5062.19175"/>
    <n v="10.848967112094787"/>
  </r>
  <r>
    <d v="2010-07-26T00:00:00"/>
    <x v="1"/>
    <n v="44"/>
    <n v="38"/>
    <n v="10208"/>
    <n v="7296"/>
    <n v="0.10513863699999999"/>
    <n v="105.13863699999999"/>
    <n v="1.2821784999999999"/>
    <n v="0.12826913700000001"/>
    <n v="128.269137"/>
    <x v="2"/>
    <n v="2010"/>
    <n v="67982.642609999995"/>
    <n v="85486.642609999995"/>
    <n v="9462.4773299999997"/>
    <n v="9.0335563609691079"/>
  </r>
  <r>
    <d v="2010-07-26T00:00:00"/>
    <x v="2"/>
    <n v="22"/>
    <n v="25"/>
    <n v="5280"/>
    <n v="5000"/>
    <n v="3.4898581999999997E-2"/>
    <n v="34.898581999999998"/>
    <n v="0.74252302127659564"/>
    <n v="4.2576269999999999E-2"/>
    <n v="42.576270000000001"/>
    <x v="2"/>
    <n v="2010"/>
    <n v="25886.372159999999"/>
    <n v="36166.372159999999"/>
    <n v="5234.7873"/>
    <n v="6.9075327334248282"/>
  </r>
  <r>
    <d v="2010-07-26T00:00:00"/>
    <x v="3"/>
    <n v="13"/>
    <n v="17"/>
    <n v="124800"/>
    <n v="130560"/>
    <n v="1.1710877E-2"/>
    <n v="11.710877"/>
    <n v="0.39036256666666669"/>
    <n v="1.4638596E-2"/>
    <n v="14.638596"/>
    <x v="2"/>
    <n v="2010"/>
    <n v="13438.231127999999"/>
    <n v="268798.23112800001"/>
    <n v="4684.3508000000002"/>
    <n v="56.326090464571351"/>
  </r>
  <r>
    <d v="2010-07-25T00:00:00"/>
    <x v="0"/>
    <n v="20"/>
    <n v="23"/>
    <n v="9600"/>
    <n v="9200"/>
    <n v="5.2081598999999999E-2"/>
    <n v="52.081598999999997"/>
    <n v="1.2111999767441859"/>
    <n v="6.2497918999999999E-2"/>
    <n v="62.497918999999996"/>
    <x v="2"/>
    <n v="2010"/>
    <n v="43748.543299999998"/>
    <n v="62548.543299999998"/>
    <n v="5728.9758899999997"/>
    <n v="10.893882493868382"/>
  </r>
  <r>
    <d v="2010-07-25T00:00:00"/>
    <x v="1"/>
    <n v="45"/>
    <n v="38"/>
    <n v="10440"/>
    <n v="7296"/>
    <n v="0.106341203"/>
    <n v="106.34120299999999"/>
    <n v="1.2812193132530119"/>
    <n v="0.12973626699999999"/>
    <n v="129.736267"/>
    <x v="2"/>
    <n v="2010"/>
    <n v="68760.221510000003"/>
    <n v="86496.221510000003"/>
    <n v="9570.7082699999992"/>
    <n v="9.0368859044892957"/>
  </r>
  <r>
    <d v="2010-07-25T00:00:00"/>
    <x v="2"/>
    <n v="21"/>
    <n v="26"/>
    <n v="5040"/>
    <n v="5200"/>
    <n v="3.4925046000000001E-2"/>
    <n v="34.925046000000002"/>
    <n v="0.74308608510638297"/>
    <n v="4.2608555999999999E-2"/>
    <n v="42.608556"/>
    <x v="2"/>
    <n v="2010"/>
    <n v="25906.002047999998"/>
    <n v="36146.002047999995"/>
    <n v="5238.7569000000003"/>
    <n v="6.8984120328177809"/>
  </r>
  <r>
    <d v="2010-07-25T00:00:00"/>
    <x v="3"/>
    <n v="12"/>
    <n v="16"/>
    <n v="115200"/>
    <n v="122880"/>
    <n v="1.0934487999999999E-2"/>
    <n v="10.934488"/>
    <n v="0.39051742857142857"/>
    <n v="1.3668111E-2"/>
    <n v="13.668111"/>
    <x v="2"/>
    <n v="2010"/>
    <n v="12547.325897999999"/>
    <n v="250627.32589799998"/>
    <n v="4373.7951999999996"/>
    <n v="56.174010777958401"/>
  </r>
  <r>
    <d v="2010-07-24T00:00:00"/>
    <x v="0"/>
    <n v="15"/>
    <n v="24"/>
    <n v="7200"/>
    <n v="9600"/>
    <n v="4.7238449000000002E-2"/>
    <n v="47.238449000000003"/>
    <n v="1.211242282051282"/>
    <n v="5.6686139000000003E-2"/>
    <n v="56.686139000000004"/>
    <x v="2"/>
    <n v="2010"/>
    <n v="39680.297300000006"/>
    <n v="56480.297300000006"/>
    <n v="5196.2293900000004"/>
    <n v="10.843090670113087"/>
  </r>
  <r>
    <d v="2010-07-24T00:00:00"/>
    <x v="1"/>
    <n v="44"/>
    <n v="36"/>
    <n v="10208"/>
    <n v="6912"/>
    <n v="0.102474443"/>
    <n v="102.47444299999999"/>
    <n v="1.2809305375"/>
    <n v="0.12501882"/>
    <n v="125.01882000000001"/>
    <x v="2"/>
    <n v="2010"/>
    <n v="66259.974600000001"/>
    <n v="83379.974600000001"/>
    <n v="9222.6998699999986"/>
    <n v="9.039993774046625"/>
  </r>
  <r>
    <d v="2010-07-24T00:00:00"/>
    <x v="2"/>
    <n v="24"/>
    <n v="34"/>
    <n v="5760"/>
    <n v="6800"/>
    <n v="4.3104691000000001E-2"/>
    <n v="43.104691000000003"/>
    <n v="0.74318432758620689"/>
    <n v="5.2587723000000003E-2"/>
    <n v="52.587723000000004"/>
    <x v="2"/>
    <n v="2010"/>
    <n v="31973.335584000004"/>
    <n v="44533.335584"/>
    <n v="6465.7036500000004"/>
    <n v="6.8865589014582413"/>
  </r>
  <r>
    <d v="2010-07-24T00:00:00"/>
    <x v="3"/>
    <n v="13"/>
    <n v="16"/>
    <n v="124800"/>
    <n v="122880"/>
    <n v="1.1321718999999999E-2"/>
    <n v="11.321719"/>
    <n v="0.39040410344827586"/>
    <n v="1.4152148999999999E-2"/>
    <n v="14.152149"/>
    <x v="2"/>
    <n v="2010"/>
    <n v="12991.672782"/>
    <n v="260671.67278200001"/>
    <n v="4528.6876000000002"/>
    <n v="56.465013638638275"/>
  </r>
  <r>
    <d v="2010-07-23T00:00:00"/>
    <x v="0"/>
    <n v="18"/>
    <n v="22"/>
    <n v="8640"/>
    <n v="8800"/>
    <n v="4.8436303E-2"/>
    <n v="48.436303000000002"/>
    <n v="1.210907575"/>
    <n v="5.8123564000000003E-2"/>
    <n v="58.123564000000002"/>
    <x v="2"/>
    <n v="2010"/>
    <n v="40686.4948"/>
    <n v="58126.4948"/>
    <n v="5327.9933300000002"/>
    <n v="10.883810362796089"/>
  </r>
  <r>
    <d v="2010-07-23T00:00:00"/>
    <x v="1"/>
    <n v="41"/>
    <n v="37"/>
    <n v="9512"/>
    <n v="7104"/>
    <n v="0.100013402"/>
    <n v="100.013402"/>
    <n v="1.2822231025641027"/>
    <n v="0.122016351"/>
    <n v="122.016351"/>
    <x v="2"/>
    <n v="2010"/>
    <n v="64668.66603"/>
    <n v="81284.666029999993"/>
    <n v="9001.2061799999992"/>
    <n v="9.029661915293886"/>
  </r>
  <r>
    <d v="2010-07-23T00:00:00"/>
    <x v="2"/>
    <n v="22"/>
    <n v="34"/>
    <n v="5280"/>
    <n v="6800"/>
    <n v="4.1601287000000001E-2"/>
    <n v="41.601286999999999"/>
    <n v="0.742880125"/>
    <n v="5.0753569999999998E-2"/>
    <n v="50.753569999999996"/>
    <x v="2"/>
    <n v="2010"/>
    <n v="30858.170559999999"/>
    <n v="42938.170559999999"/>
    <n v="6240.1930499999999"/>
    <n v="6.8798017007341246"/>
  </r>
  <r>
    <d v="2010-07-23T00:00:00"/>
    <x v="3"/>
    <n v="13"/>
    <n v="17"/>
    <n v="124800"/>
    <n v="130560"/>
    <n v="1.1711576E-2"/>
    <n v="11.711575999999999"/>
    <n v="0.39038586666666664"/>
    <n v="1.463947E-2"/>
    <n v="14.639469999999999"/>
    <x v="2"/>
    <n v="2010"/>
    <n v="13439.033459999999"/>
    <n v="268799.03346000001"/>
    <n v="4684.6304"/>
    <n v="56.322958653142237"/>
  </r>
  <r>
    <d v="2010-07-22T00:00:00"/>
    <x v="0"/>
    <n v="15"/>
    <n v="18"/>
    <n v="7200"/>
    <n v="7200"/>
    <n v="3.9950011000000001E-2"/>
    <n v="39.950011000000003"/>
    <n v="1.2106063939393941"/>
    <n v="4.7940012999999997E-2"/>
    <n v="47.940012999999993"/>
    <x v="2"/>
    <n v="2010"/>
    <n v="33558.009099999996"/>
    <n v="47958.009099999996"/>
    <n v="4394.5012100000004"/>
    <n v="10.881873850969875"/>
  </r>
  <r>
    <d v="2010-07-22T00:00:00"/>
    <x v="1"/>
    <n v="40"/>
    <n v="40"/>
    <n v="9280"/>
    <n v="7680"/>
    <n v="0.102581271"/>
    <n v="102.581271"/>
    <n v="1.2822658874999999"/>
    <n v="0.12514915099999999"/>
    <n v="125.14915099999999"/>
    <x v="2"/>
    <n v="2010"/>
    <n v="66329.050029999999"/>
    <n v="83289.050029999999"/>
    <n v="9232.3143899999995"/>
    <n v="9.0207325984365863"/>
  </r>
  <r>
    <d v="2010-07-22T00:00:00"/>
    <x v="2"/>
    <n v="20"/>
    <n v="26"/>
    <n v="4800"/>
    <n v="5200"/>
    <n v="3.4187594000000002E-2"/>
    <n v="34.187594000000004"/>
    <n v="0.74320856521739143"/>
    <n v="4.1708864999999998E-2"/>
    <n v="41.708864999999996"/>
    <x v="2"/>
    <n v="2010"/>
    <n v="25358.989919999996"/>
    <n v="35358.989919999993"/>
    <n v="5128.1391000000003"/>
    <n v="6.8937475140808697"/>
  </r>
  <r>
    <d v="2010-07-22T00:00:00"/>
    <x v="3"/>
    <n v="14"/>
    <n v="15"/>
    <n v="134400"/>
    <n v="115200"/>
    <n v="1.1322255E-2"/>
    <n v="11.322255"/>
    <n v="0.39042258620689657"/>
    <n v="1.4152819000000001E-2"/>
    <n v="14.152819000000001"/>
    <x v="2"/>
    <n v="2010"/>
    <n v="12992.287842000002"/>
    <n v="262592.28784200002"/>
    <n v="4528.902"/>
    <n v="56.878403320877915"/>
  </r>
  <r>
    <d v="2010-07-21T00:00:00"/>
    <x v="0"/>
    <n v="16"/>
    <n v="19"/>
    <n v="7680"/>
    <n v="7600"/>
    <n v="4.2391797000000002E-2"/>
    <n v="42.391797000000004"/>
    <n v="1.2111942000000002"/>
    <n v="5.0870156E-2"/>
    <n v="50.870156000000001"/>
    <x v="2"/>
    <n v="2010"/>
    <n v="35609.109199999999"/>
    <n v="50889.109199999999"/>
    <n v="4663.0976700000001"/>
    <n v="10.883641977671109"/>
  </r>
  <r>
    <d v="2010-07-21T00:00:00"/>
    <x v="1"/>
    <n v="46"/>
    <n v="36"/>
    <n v="10672"/>
    <n v="6912"/>
    <n v="0.105047615"/>
    <n v="105.04761499999999"/>
    <n v="1.2810684756097561"/>
    <n v="0.12815809"/>
    <n v="128.15809000000002"/>
    <x v="2"/>
    <n v="2010"/>
    <n v="67923.787700000015"/>
    <n v="85507.787700000015"/>
    <n v="9454.2853500000001"/>
    <n v="9.043619544151392"/>
  </r>
  <r>
    <d v="2010-07-21T00:00:00"/>
    <x v="2"/>
    <n v="22"/>
    <n v="33"/>
    <n v="5280"/>
    <n v="6600"/>
    <n v="4.0875177999999998E-2"/>
    <n v="40.875177999999998"/>
    <n v="0.74318505454545447"/>
    <n v="4.9867717999999998E-2"/>
    <n v="49.867717999999996"/>
    <x v="2"/>
    <n v="2010"/>
    <n v="30319.572543999999"/>
    <n v="42199.572543999995"/>
    <n v="6131.2766999999994"/>
    <n v="6.8815506227890859"/>
  </r>
  <r>
    <d v="2010-07-21T00:00:00"/>
    <x v="3"/>
    <n v="14"/>
    <n v="15"/>
    <n v="134400"/>
    <n v="115200"/>
    <n v="1.1325538E-2"/>
    <n v="11.325538"/>
    <n v="0.39053579310344827"/>
    <n v="1.4156922000000001E-2"/>
    <n v="14.156922"/>
    <x v="2"/>
    <n v="2010"/>
    <n v="12996.054396"/>
    <n v="262596.05439599999"/>
    <n v="4530.2151999999996"/>
    <n v="56.863044835300627"/>
  </r>
  <r>
    <d v="2010-07-20T00:00:00"/>
    <x v="0"/>
    <n v="15"/>
    <n v="22"/>
    <n v="7200"/>
    <n v="8800"/>
    <n v="4.4782352999999997E-2"/>
    <n v="44.782353000000001"/>
    <n v="1.2103338648648649"/>
    <n v="5.3738823999999998E-2"/>
    <n v="53.738824000000001"/>
    <x v="2"/>
    <n v="2010"/>
    <n v="37617.176800000001"/>
    <n v="53617.176800000001"/>
    <n v="4926.0588299999999"/>
    <n v="10.856528078137456"/>
  </r>
  <r>
    <d v="2010-07-20T00:00:00"/>
    <x v="1"/>
    <n v="43"/>
    <n v="37"/>
    <n v="9976"/>
    <n v="7104"/>
    <n v="0.102491848"/>
    <n v="102.49184799999999"/>
    <n v="1.2811480999999998"/>
    <n v="0.12504005500000001"/>
    <n v="125.04005500000001"/>
    <x v="2"/>
    <n v="2010"/>
    <n v="66271.229149999999"/>
    <n v="83351.229149999999"/>
    <n v="9224.2663199999988"/>
    <n v="9.0353427118150034"/>
  </r>
  <r>
    <d v="2010-07-20T00:00:00"/>
    <x v="2"/>
    <n v="20"/>
    <n v="29"/>
    <n v="4800"/>
    <n v="5800"/>
    <n v="3.6404408999999999E-2"/>
    <n v="36.404409000000001"/>
    <n v="0.74294712244897965"/>
    <n v="4.4413379000000003E-2"/>
    <n v="44.413379000000006"/>
    <x v="2"/>
    <n v="2010"/>
    <n v="27003.334432000003"/>
    <n v="37603.334432000003"/>
    <n v="5460.6613500000003"/>
    <n v="6.8849626555480228"/>
  </r>
  <r>
    <d v="2010-07-20T00:00:00"/>
    <x v="3"/>
    <n v="13"/>
    <n v="15"/>
    <n v="124800"/>
    <n v="115200"/>
    <n v="1.0933337E-2"/>
    <n v="10.933337"/>
    <n v="0.39047632142857142"/>
    <n v="1.3666672E-2"/>
    <n v="13.666672"/>
    <x v="2"/>
    <n v="2010"/>
    <n v="12546.004896"/>
    <n v="252546.004896"/>
    <n v="4373.3347999999996"/>
    <n v="56.609892892971118"/>
  </r>
  <r>
    <d v="2010-07-02T00:00:00"/>
    <x v="0"/>
    <n v="16"/>
    <n v="22"/>
    <n v="7680"/>
    <n v="8800"/>
    <n v="4.5989546999999999E-2"/>
    <n v="45.989547000000002"/>
    <n v="1.2102512368421052"/>
    <n v="5.5187456000000003E-2"/>
    <n v="55.187456000000005"/>
    <x v="2"/>
    <n v="2010"/>
    <n v="38631.2192"/>
    <n v="55111.2192"/>
    <n v="5058.8501700000006"/>
    <n v="10.866858264206922"/>
  </r>
  <r>
    <d v="2010-07-02T00:00:00"/>
    <x v="1"/>
    <n v="45"/>
    <n v="36"/>
    <n v="10440"/>
    <n v="6912"/>
    <n v="0.103866455"/>
    <n v="103.866455"/>
    <n v="1.2823019135802469"/>
    <n v="0.12671707500000001"/>
    <n v="126.71707500000001"/>
    <x v="2"/>
    <n v="2010"/>
    <n v="67160.049750000006"/>
    <n v="84512.049750000006"/>
    <n v="9347.980950000001"/>
    <n v="9.039944031150009"/>
  </r>
  <r>
    <d v="2010-07-02T00:00:00"/>
    <x v="2"/>
    <n v="24"/>
    <n v="27"/>
    <n v="5760"/>
    <n v="5400"/>
    <n v="3.7890843E-2"/>
    <n v="37.890843000000004"/>
    <n v="0.74295770588235299"/>
    <n v="4.6226827999999998E-2"/>
    <n v="46.226827999999998"/>
    <x v="2"/>
    <n v="2010"/>
    <n v="28105.911423999998"/>
    <n v="39265.911423999998"/>
    <n v="5683.6264500000007"/>
    <n v="6.907386398977895"/>
  </r>
  <r>
    <d v="2010-07-02T00:00:00"/>
    <x v="3"/>
    <n v="13"/>
    <n v="16"/>
    <n v="124800"/>
    <n v="122880"/>
    <n v="1.1324816999999999E-2"/>
    <n v="11.324816999999999"/>
    <n v="0.39051093103448276"/>
    <n v="1.4156021E-2"/>
    <n v="14.156020999999999"/>
    <x v="2"/>
    <n v="2010"/>
    <n v="12995.227277999998"/>
    <n v="260675.22727800001"/>
    <n v="4529.9268000000002"/>
    <n v="56.450630689045965"/>
  </r>
  <r>
    <d v="2010-07-19T00:00:00"/>
    <x v="0"/>
    <n v="15"/>
    <n v="25"/>
    <n v="7200"/>
    <n v="10000"/>
    <n v="4.8412503000000003E-2"/>
    <n v="48.412503000000001"/>
    <n v="1.2103125750000001"/>
    <n v="5.8095003999999999E-2"/>
    <n v="58.095003999999996"/>
    <x v="2"/>
    <n v="2010"/>
    <n v="40666.502799999995"/>
    <n v="57866.502799999995"/>
    <n v="5325.3753299999998"/>
    <n v="10.84044256534332"/>
  </r>
  <r>
    <d v="2010-07-19T00:00:00"/>
    <x v="1"/>
    <n v="46"/>
    <n v="37"/>
    <n v="10672"/>
    <n v="7104"/>
    <n v="0.106376811"/>
    <n v="106.376811"/>
    <n v="1.2816483253012048"/>
    <n v="0.12977970899999999"/>
    <n v="129.779709"/>
    <x v="2"/>
    <n v="2010"/>
    <n v="68783.245769999994"/>
    <n v="86559.245769999994"/>
    <n v="9573.9129900000007"/>
    <n v="9.0404435809580477"/>
  </r>
  <r>
    <d v="2010-07-19T00:00:00"/>
    <x v="2"/>
    <n v="22"/>
    <n v="28"/>
    <n v="5280"/>
    <n v="5600"/>
    <n v="3.7129457999999997E-2"/>
    <n v="37.129458"/>
    <n v="0.74258915999999997"/>
    <n v="4.5297939000000002E-2"/>
    <n v="45.297939"/>
    <x v="2"/>
    <n v="2010"/>
    <n v="27541.146912"/>
    <n v="38421.146911999997"/>
    <n v="5569.4187000000002"/>
    <n v="6.8973534991184762"/>
  </r>
  <r>
    <d v="2010-07-19T00:00:00"/>
    <x v="3"/>
    <n v="13"/>
    <n v="14"/>
    <n v="124800"/>
    <n v="107520"/>
    <n v="1.0543623E-2"/>
    <n v="10.543623"/>
    <n v="0.39050455555555558"/>
    <n v="1.3179529000000001E-2"/>
    <n v="13.179529"/>
    <x v="2"/>
    <n v="2010"/>
    <n v="12098.807622"/>
    <n v="244418.80762199999"/>
    <n v="4217.4492"/>
    <n v="56.771896325305995"/>
  </r>
  <r>
    <d v="2010-07-18T00:00:00"/>
    <x v="0"/>
    <n v="17"/>
    <n v="20"/>
    <n v="8160"/>
    <n v="8000"/>
    <n v="4.4800868000000001E-2"/>
    <n v="44.800868000000001"/>
    <n v="1.2108342702702704"/>
    <n v="5.3761041000000002E-2"/>
    <n v="53.761041000000006"/>
    <x v="2"/>
    <n v="2010"/>
    <n v="37632.728700000007"/>
    <n v="53792.728700000007"/>
    <n v="4928.09548"/>
    <n v="10.887584344442233"/>
  </r>
  <r>
    <d v="2010-07-18T00:00:00"/>
    <x v="1"/>
    <n v="44"/>
    <n v="36"/>
    <n v="10208"/>
    <n v="6912"/>
    <n v="0.102582167"/>
    <n v="102.582167"/>
    <n v="1.2822770875"/>
    <n v="0.12515024399999999"/>
    <n v="125.150244"/>
    <x v="2"/>
    <n v="2010"/>
    <n v="66329.629320000007"/>
    <n v="83449.629320000007"/>
    <n v="9232.3950299999997"/>
    <n v="9.0380454177456944"/>
  </r>
  <r>
    <d v="2010-07-18T00:00:00"/>
    <x v="2"/>
    <n v="24"/>
    <n v="33"/>
    <n v="5760"/>
    <n v="6600"/>
    <n v="4.2345241999999998E-2"/>
    <n v="42.345241999999999"/>
    <n v="0.74289898245614028"/>
    <n v="5.1661195E-2"/>
    <n v="51.661194999999999"/>
    <x v="2"/>
    <n v="2010"/>
    <n v="31410.006559999998"/>
    <n v="43770.006559999994"/>
    <n v="6351.7862999999998"/>
    <n v="6.8898912214314523"/>
  </r>
  <r>
    <d v="2010-07-18T00:00:00"/>
    <x v="3"/>
    <n v="14"/>
    <n v="13"/>
    <n v="134400"/>
    <n v="99840"/>
    <n v="1.0535811000000001E-2"/>
    <n v="10.535811000000001"/>
    <n v="0.39021522222222227"/>
    <n v="1.3169762999999999E-2"/>
    <n v="13.169763"/>
    <x v="2"/>
    <n v="2010"/>
    <n v="12089.842434"/>
    <n v="246329.84243399999"/>
    <n v="4214.3244000000004"/>
    <n v="57.257335927166146"/>
  </r>
  <r>
    <d v="2010-07-17T00:00:00"/>
    <x v="0"/>
    <n v="15"/>
    <n v="19"/>
    <n v="7200"/>
    <n v="7600"/>
    <n v="4.1177605999999999E-2"/>
    <n v="41.177605999999997"/>
    <n v="1.2111060588235294"/>
    <n v="4.9413127000000001E-2"/>
    <n v="49.413127000000003"/>
    <x v="2"/>
    <n v="2010"/>
    <n v="34589.188900000001"/>
    <n v="49389.188900000001"/>
    <n v="4529.5366599999998"/>
    <n v="10.873450820987198"/>
  </r>
  <r>
    <d v="2010-07-17T00:00:00"/>
    <x v="1"/>
    <n v="42"/>
    <n v="40"/>
    <n v="9744"/>
    <n v="7680"/>
    <n v="0.105044656"/>
    <n v="105.044656"/>
    <n v="1.2810323902439025"/>
    <n v="0.12815448099999999"/>
    <n v="128.15448099999998"/>
    <x v="2"/>
    <n v="2010"/>
    <n v="67921.874929999991"/>
    <n v="85345.874929999991"/>
    <n v="9454.019040000001"/>
    <n v="9.0267492981778332"/>
  </r>
  <r>
    <d v="2010-07-17T00:00:00"/>
    <x v="2"/>
    <n v="21"/>
    <n v="31"/>
    <n v="5040"/>
    <n v="6200"/>
    <n v="3.8632525000000001E-2"/>
    <n v="38.632525000000001"/>
    <n v="0.74293317307692308"/>
    <n v="4.7131680000000002E-2"/>
    <n v="47.131680000000003"/>
    <x v="2"/>
    <n v="2010"/>
    <n v="28656.061440000001"/>
    <n v="39896.061440000005"/>
    <n v="5794.8787499999999"/>
    <n v="6.8835224408378117"/>
  </r>
  <r>
    <d v="2010-07-17T00:00:00"/>
    <x v="3"/>
    <n v="14"/>
    <n v="13"/>
    <n v="134400"/>
    <n v="99840"/>
    <n v="1.0539662E-2"/>
    <n v="10.539662"/>
    <n v="0.39035785185185184"/>
    <n v="1.3174577E-2"/>
    <n v="13.174576999999999"/>
    <x v="2"/>
    <n v="2010"/>
    <n v="12094.261686"/>
    <n v="246334.26168600001"/>
    <n v="4215.8648000000003"/>
    <n v="57.237868940861922"/>
  </r>
  <r>
    <d v="2010-07-16T00:00:00"/>
    <x v="0"/>
    <n v="18"/>
    <n v="25"/>
    <n v="8640"/>
    <n v="10000"/>
    <n v="5.2028363000000001E-2"/>
    <n v="52.028362999999999"/>
    <n v="1.2099619302325582"/>
    <n v="6.2434034999999999E-2"/>
    <n v="62.434035000000002"/>
    <x v="2"/>
    <n v="2010"/>
    <n v="43703.824500000002"/>
    <n v="62343.824500000002"/>
    <n v="5723.1199299999998"/>
    <n v="10.869313031627327"/>
  </r>
  <r>
    <d v="2010-07-16T00:00:00"/>
    <x v="1"/>
    <n v="46"/>
    <n v="40"/>
    <n v="10672"/>
    <n v="7680"/>
    <n v="0.110259701"/>
    <n v="110.25970100000001"/>
    <n v="1.282089546511628"/>
    <n v="0.134516835"/>
    <n v="134.51683500000001"/>
    <x v="2"/>
    <n v="2010"/>
    <n v="71293.922550000003"/>
    <n v="89645.922550000003"/>
    <n v="9923.373090000001"/>
    <n v="9.0331283249287448"/>
  </r>
  <r>
    <d v="2010-07-16T00:00:00"/>
    <x v="2"/>
    <n v="21"/>
    <n v="26"/>
    <n v="5040"/>
    <n v="5200"/>
    <n v="3.4915448000000002E-2"/>
    <n v="34.915448000000005"/>
    <n v="0.74288187234042569"/>
    <n v="4.2596846000000001E-2"/>
    <n v="42.596845999999999"/>
    <x v="2"/>
    <n v="2010"/>
    <n v="25898.882367999999"/>
    <n v="36138.882367999999"/>
    <n v="5237.3172000000004"/>
    <n v="6.8989488395242651"/>
  </r>
  <r>
    <d v="2010-07-16T00:00:00"/>
    <x v="3"/>
    <n v="13"/>
    <n v="13"/>
    <n v="124800"/>
    <n v="99840"/>
    <n v="1.0153397999999999E-2"/>
    <n v="10.153397999999999"/>
    <n v="0.39051530769230769"/>
    <n v="1.2691747999999999E-2"/>
    <n v="12.691747999999999"/>
    <x v="2"/>
    <n v="2010"/>
    <n v="11651.024663999999"/>
    <n v="236291.024664"/>
    <n v="4061.3591999999999"/>
    <n v="56.948736300753971"/>
  </r>
  <r>
    <d v="2010-07-15T00:00:00"/>
    <x v="0"/>
    <n v="19"/>
    <n v="25"/>
    <n v="9120"/>
    <n v="10000"/>
    <n v="5.3287315000000002E-2"/>
    <n v="53.287315"/>
    <n v="1.2110753409090909"/>
    <n v="6.3944777999999994E-2"/>
    <n v="63.944777999999992"/>
    <x v="2"/>
    <n v="2010"/>
    <n v="44761.344599999997"/>
    <n v="63881.344599999997"/>
    <n v="5861.6046500000002"/>
    <n v="10.874809278832743"/>
  </r>
  <r>
    <d v="2010-07-15T00:00:00"/>
    <x v="1"/>
    <n v="42"/>
    <n v="38"/>
    <n v="9744"/>
    <n v="7296"/>
    <n v="0.102561793"/>
    <n v="102.56179299999999"/>
    <n v="1.2820224124999999"/>
    <n v="0.125125387"/>
    <n v="125.125387"/>
    <x v="2"/>
    <n v="2010"/>
    <n v="66316.455109999995"/>
    <n v="83356.455109999995"/>
    <n v="9230.5613699999994"/>
    <n v="9.0297474129358655"/>
  </r>
  <r>
    <d v="2010-07-15T00:00:00"/>
    <x v="2"/>
    <n v="21"/>
    <n v="29"/>
    <n v="5040"/>
    <n v="5800"/>
    <n v="3.7130377999999999E-2"/>
    <n v="37.130378"/>
    <n v="0.74260756000000006"/>
    <n v="4.5299061000000002E-2"/>
    <n v="45.299061000000002"/>
    <x v="2"/>
    <n v="2010"/>
    <n v="27541.829088000002"/>
    <n v="38381.829087999999"/>
    <n v="5569.5567000000001"/>
    <n v="6.890124480377338"/>
  </r>
  <r>
    <d v="2010-07-15T00:00:00"/>
    <x v="3"/>
    <n v="13"/>
    <n v="16"/>
    <n v="124800"/>
    <n v="122880"/>
    <n v="1.1324173999999999E-2"/>
    <n v="11.324173999999999"/>
    <n v="0.39048875862068966"/>
    <n v="1.4155218000000001E-2"/>
    <n v="14.155218000000001"/>
    <x v="2"/>
    <n v="2010"/>
    <n v="12994.490124000002"/>
    <n v="260674.490124"/>
    <n v="4529.6695999999993"/>
    <n v="56.453615410733434"/>
  </r>
  <r>
    <d v="2010-07-14T00:00:00"/>
    <x v="0"/>
    <n v="16"/>
    <n v="18"/>
    <n v="7680"/>
    <n v="7200"/>
    <n v="4.1180750000000002E-2"/>
    <n v="41.180750000000003"/>
    <n v="1.2111985294117649"/>
    <n v="4.9416900999999999E-2"/>
    <n v="49.416900999999996"/>
    <x v="2"/>
    <n v="2010"/>
    <n v="34591.830699999999"/>
    <n v="49471.830699999999"/>
    <n v="4529.8825000000006"/>
    <n v="10.890815894895516"/>
  </r>
  <r>
    <d v="2010-07-14T00:00:00"/>
    <x v="1"/>
    <n v="44"/>
    <n v="37"/>
    <n v="10208"/>
    <n v="7104"/>
    <n v="0.103812978"/>
    <n v="103.812978"/>
    <n v="1.2816417037037038"/>
    <n v="0.12665183299999999"/>
    <n v="126.651833"/>
    <x v="2"/>
    <n v="2010"/>
    <n v="67125.471489999996"/>
    <n v="84437.471489999996"/>
    <n v="9343.168020000001"/>
    <n v="9.0366189136262811"/>
  </r>
  <r>
    <d v="2010-07-14T00:00:00"/>
    <x v="2"/>
    <n v="24"/>
    <n v="28"/>
    <n v="5760"/>
    <n v="5600"/>
    <n v="3.8603690000000003E-2"/>
    <n v="38.60369"/>
    <n v="0.74237865384615387"/>
    <n v="4.7096501999999998E-2"/>
    <n v="47.096502000000001"/>
    <x v="2"/>
    <n v="2010"/>
    <n v="28634.673215999999"/>
    <n v="39994.673215999996"/>
    <n v="5790.5535"/>
    <n v="6.9056900218568291"/>
  </r>
  <r>
    <d v="2010-07-14T00:00:00"/>
    <x v="3"/>
    <n v="14"/>
    <n v="13"/>
    <n v="134400"/>
    <n v="99840"/>
    <n v="1.0535311E-2"/>
    <n v="10.535311"/>
    <n v="0.39019670370370368"/>
    <n v="1.3169139E-2"/>
    <n v="13.169138999999999"/>
    <x v="2"/>
    <n v="2010"/>
    <n v="12089.269602"/>
    <n v="246329.26960200001"/>
    <n v="4214.1243999999997"/>
    <n v="57.259864693559919"/>
  </r>
  <r>
    <d v="2010-07-13T00:00:00"/>
    <x v="0"/>
    <n v="19"/>
    <n v="24"/>
    <n v="9120"/>
    <n v="9600"/>
    <n v="5.2083965000000003E-2"/>
    <n v="52.083965000000006"/>
    <n v="1.2112550000000002"/>
    <n v="6.2500758000000003E-2"/>
    <n v="62.500758000000005"/>
    <x v="2"/>
    <n v="2010"/>
    <n v="43750.530600000006"/>
    <n v="62470.530600000006"/>
    <n v="5729.2361500000006"/>
    <n v="10.879802101093645"/>
  </r>
  <r>
    <d v="2010-07-13T00:00:00"/>
    <x v="1"/>
    <n v="44"/>
    <n v="40"/>
    <n v="10208"/>
    <n v="7680"/>
    <n v="0.107675628"/>
    <n v="107.67562799999999"/>
    <n v="1.2818527142857141"/>
    <n v="0.13136426600000001"/>
    <n v="131.36426600000001"/>
    <x v="2"/>
    <n v="2010"/>
    <n v="69623.060980000009"/>
    <n v="87511.060980000009"/>
    <n v="9690.8065199999983"/>
    <n v="9.0296141441611599"/>
  </r>
  <r>
    <d v="2010-07-13T00:00:00"/>
    <x v="2"/>
    <n v="24"/>
    <n v="26"/>
    <n v="5760"/>
    <n v="5200"/>
    <n v="3.7147126000000003E-2"/>
    <n v="37.147126"/>
    <n v="0.74294252000000005"/>
    <n v="4.5319493000000002E-2"/>
    <n v="45.319493000000001"/>
    <x v="2"/>
    <n v="2010"/>
    <n v="27554.251744000001"/>
    <n v="38514.251744000001"/>
    <n v="5572.0689000000002"/>
    <n v="6.9107797579893546"/>
  </r>
  <r>
    <d v="2010-07-13T00:00:00"/>
    <x v="3"/>
    <n v="14"/>
    <n v="13"/>
    <n v="134400"/>
    <n v="99840"/>
    <n v="1.0542088E-2"/>
    <n v="10.542088"/>
    <n v="0.39044770370370369"/>
    <n v="1.3177611000000001E-2"/>
    <n v="13.177611000000001"/>
    <x v="2"/>
    <n v="2010"/>
    <n v="12097.046898000001"/>
    <n v="246337.046898"/>
    <n v="4216.8351999999995"/>
    <n v="57.22561283595595"/>
  </r>
  <r>
    <d v="2010-07-12T00:00:00"/>
    <x v="0"/>
    <n v="15"/>
    <n v="23"/>
    <n v="7200"/>
    <n v="9200"/>
    <n v="4.6011092000000003E-2"/>
    <n v="46.011092000000005"/>
    <n v="1.2108182105263159"/>
    <n v="5.5213311000000001E-2"/>
    <n v="55.213311000000004"/>
    <x v="2"/>
    <n v="2010"/>
    <n v="38649.3177"/>
    <n v="55049.3177"/>
    <n v="5061.2201200000009"/>
    <n v="10.849582398832073"/>
  </r>
  <r>
    <d v="2010-07-12T00:00:00"/>
    <x v="1"/>
    <n v="42"/>
    <n v="36"/>
    <n v="9744"/>
    <n v="6912"/>
    <n v="9.9940063999999995E-2"/>
    <n v="99.940063999999992"/>
    <n v="1.2812828717948717"/>
    <n v="0.121926878"/>
    <n v="121.926878"/>
    <x v="2"/>
    <n v="2010"/>
    <n v="64621.245340000001"/>
    <n v="81277.245339999994"/>
    <n v="8994.6057599999986"/>
    <n v="9.0354625577018002"/>
  </r>
  <r>
    <d v="2010-07-12T00:00:00"/>
    <x v="2"/>
    <n v="23"/>
    <n v="27"/>
    <n v="5520"/>
    <n v="5400"/>
    <n v="3.7146736999999999E-2"/>
    <n v="37.146737000000002"/>
    <n v="0.74293474000000004"/>
    <n v="4.5319019000000002E-2"/>
    <n v="45.319019000000004"/>
    <x v="2"/>
    <n v="2010"/>
    <n v="27553.963552000001"/>
    <n v="38473.963552000001"/>
    <n v="5572.01055"/>
    <n v="6.9036229533066287"/>
  </r>
  <r>
    <d v="2010-07-12T00:00:00"/>
    <x v="3"/>
    <n v="12"/>
    <n v="16"/>
    <n v="115200"/>
    <n v="122880"/>
    <n v="1.0934920000000001E-2"/>
    <n v="10.93492"/>
    <n v="0.39053285714285713"/>
    <n v="1.3668649999999999E-2"/>
    <n v="13.66865"/>
    <x v="2"/>
    <n v="2010"/>
    <n v="12547.8207"/>
    <n v="250627.82069999998"/>
    <n v="4373.9679999999998"/>
    <n v="56.17194612394961"/>
  </r>
  <r>
    <d v="2010-07-11T00:00:00"/>
    <x v="0"/>
    <n v="18"/>
    <n v="22"/>
    <n v="8640"/>
    <n v="8800"/>
    <n v="4.8421180000000001E-2"/>
    <n v="48.42118"/>
    <n v="1.2105295"/>
    <n v="5.8105416E-2"/>
    <n v="58.105415999999998"/>
    <x v="2"/>
    <n v="2010"/>
    <n v="40673.7912"/>
    <n v="58113.7912"/>
    <n v="5326.3297999999995"/>
    <n v="10.884822157242622"/>
  </r>
  <r>
    <d v="2010-07-11T00:00:00"/>
    <x v="1"/>
    <n v="41"/>
    <n v="37"/>
    <n v="9512"/>
    <n v="7104"/>
    <n v="0.10000830099999999"/>
    <n v="100.00830099999999"/>
    <n v="1.2821577051282049"/>
    <n v="0.122010127"/>
    <n v="122.010127"/>
    <x v="2"/>
    <n v="2010"/>
    <n v="64665.367310000001"/>
    <n v="81281.367310000001"/>
    <n v="9000.7470899999989"/>
    <n v="9.0297559782047472"/>
  </r>
  <r>
    <d v="2010-07-11T00:00:00"/>
    <x v="2"/>
    <n v="24"/>
    <n v="31"/>
    <n v="5760"/>
    <n v="6200"/>
    <n v="4.0866252999999998E-2"/>
    <n v="40.866253"/>
    <n v="0.74302278181818182"/>
    <n v="4.9856827999999999E-2"/>
    <n v="49.856828"/>
    <x v="2"/>
    <n v="2010"/>
    <n v="30312.951423999999"/>
    <n v="42272.951423999999"/>
    <n v="6129.9379500000005"/>
    <n v="6.8950218985661067"/>
  </r>
  <r>
    <d v="2010-07-11T00:00:00"/>
    <x v="3"/>
    <n v="14"/>
    <n v="14"/>
    <n v="134400"/>
    <n v="107520"/>
    <n v="1.0930046000000001E-2"/>
    <n v="10.930046000000001"/>
    <n v="0.39035878571428573"/>
    <n v="1.3662558E-2"/>
    <n v="13.662558000000001"/>
    <x v="2"/>
    <n v="2010"/>
    <n v="12542.228244"/>
    <n v="254462.228244"/>
    <n v="4372.0183999999999"/>
    <n v="57.056263459597297"/>
  </r>
  <r>
    <d v="2010-07-10T00:00:00"/>
    <x v="0"/>
    <n v="15"/>
    <n v="18"/>
    <n v="7200"/>
    <n v="7200"/>
    <n v="3.9931164999999998E-2"/>
    <n v="39.931165"/>
    <n v="1.210035303030303"/>
    <n v="4.7917398E-2"/>
    <n v="47.917397999999999"/>
    <x v="2"/>
    <n v="2010"/>
    <n v="33542.178599999999"/>
    <n v="47942.178599999999"/>
    <n v="4392.4281499999997"/>
    <n v="10.883401243859026"/>
  </r>
  <r>
    <d v="2010-07-10T00:00:00"/>
    <x v="1"/>
    <n v="43"/>
    <n v="39"/>
    <n v="9976"/>
    <n v="7488"/>
    <n v="0.105106509"/>
    <n v="105.106509"/>
    <n v="1.2817866951219512"/>
    <n v="0.12822994099999999"/>
    <n v="128.229941"/>
    <x v="2"/>
    <n v="2010"/>
    <n v="67961.868730000002"/>
    <n v="85425.868730000002"/>
    <n v="9459.5858100000005"/>
    <n v="9.0298933670234245"/>
  </r>
  <r>
    <d v="2010-07-10T00:00:00"/>
    <x v="2"/>
    <n v="21"/>
    <n v="29"/>
    <n v="5040"/>
    <n v="5800"/>
    <n v="3.7148107999999999E-2"/>
    <n v="37.148108000000001"/>
    <n v="0.74296216000000004"/>
    <n v="4.5320692000000003E-2"/>
    <n v="45.320692000000001"/>
    <x v="2"/>
    <n v="2010"/>
    <n v="27554.980736000001"/>
    <n v="38394.980735999998"/>
    <n v="5572.2161999999998"/>
    <n v="6.8891963559569067"/>
  </r>
  <r>
    <d v="2010-07-10T00:00:00"/>
    <x v="3"/>
    <n v="12"/>
    <n v="15"/>
    <n v="115200"/>
    <n v="115200"/>
    <n v="1.0541309E-2"/>
    <n v="10.541309"/>
    <n v="0.39041885185185188"/>
    <n v="1.3176636E-2"/>
    <n v="13.176636"/>
    <x v="2"/>
    <n v="2010"/>
    <n v="12096.151848"/>
    <n v="242496.15184800001"/>
    <n v="4216.5236000000004"/>
    <n v="56.33742733994422"/>
  </r>
  <r>
    <d v="2010-07-01T00:00:00"/>
    <x v="0"/>
    <n v="17"/>
    <n v="23"/>
    <n v="8160"/>
    <n v="9200"/>
    <n v="4.8436970000000003E-2"/>
    <n v="48.436970000000002"/>
    <n v="1.2109242500000001"/>
    <n v="5.8124363999999998E-2"/>
    <n v="58.124364"/>
    <x v="2"/>
    <n v="2010"/>
    <n v="40687.054799999998"/>
    <n v="58047.054799999998"/>
    <n v="5328.0667000000003"/>
    <n v="10.86878642035667"/>
  </r>
  <r>
    <d v="2010-07-01T00:00:00"/>
    <x v="1"/>
    <n v="45"/>
    <n v="39"/>
    <n v="10440"/>
    <n v="7488"/>
    <n v="0.107594887"/>
    <n v="107.594887"/>
    <n v="1.2808915119047619"/>
    <n v="0.13126576200000001"/>
    <n v="131.265762"/>
    <x v="2"/>
    <n v="2010"/>
    <n v="69570.853860000003"/>
    <n v="87498.853860000003"/>
    <n v="9683.5398299999997"/>
    <n v="9.03512908228962"/>
  </r>
  <r>
    <d v="2010-07-01T00:00:00"/>
    <x v="2"/>
    <n v="23"/>
    <n v="29"/>
    <n v="5520"/>
    <n v="5800"/>
    <n v="3.8639562000000002E-2"/>
    <n v="38.639562000000005"/>
    <n v="0.74306850000000013"/>
    <n v="4.7140265000000001E-2"/>
    <n v="47.140264999999999"/>
    <x v="2"/>
    <n v="2010"/>
    <n v="28661.28112"/>
    <n v="39981.28112"/>
    <n v="5795.9343000000008"/>
    <n v="6.8969698552560779"/>
  </r>
  <r>
    <d v="2010-07-01T00:00:00"/>
    <x v="3"/>
    <n v="12"/>
    <n v="15"/>
    <n v="115200"/>
    <n v="115200"/>
    <n v="1.0541145E-2"/>
    <n v="10.541145"/>
    <n v="0.39041277777777778"/>
    <n v="1.3176431000000001E-2"/>
    <n v="13.176431000000001"/>
    <x v="2"/>
    <n v="2010"/>
    <n v="12095.963658000001"/>
    <n v="242495.96365799999"/>
    <n v="4216.4580000000005"/>
    <n v="56.338242235705934"/>
  </r>
  <r>
    <d v="2010-06-09T00:00:00"/>
    <x v="0"/>
    <n v="17"/>
    <n v="18"/>
    <n v="8160"/>
    <n v="7200"/>
    <n v="4.2378826000000001E-2"/>
    <n v="42.378826000000004"/>
    <n v="1.2108236000000001"/>
    <n v="5.0854590999999998E-2"/>
    <n v="50.854590999999999"/>
    <x v="3"/>
    <n v="2010"/>
    <n v="35598.2137"/>
    <n v="50958.2137"/>
    <n v="4661.6708600000002"/>
    <n v="10.901748026073701"/>
  </r>
  <r>
    <d v="2010-06-09T00:00:00"/>
    <x v="1"/>
    <n v="44"/>
    <n v="39"/>
    <n v="10208"/>
    <n v="7488"/>
    <n v="0.106415549"/>
    <n v="106.415549"/>
    <n v="1.282115048192771"/>
    <n v="0.12982697000000001"/>
    <n v="129.82697000000002"/>
    <x v="3"/>
    <n v="2010"/>
    <n v="68808.294100000014"/>
    <n v="86504.294100000014"/>
    <n v="9577.39941"/>
    <n v="9.0314156983819203"/>
  </r>
  <r>
    <d v="2010-06-09T00:00:00"/>
    <x v="2"/>
    <n v="21"/>
    <n v="30"/>
    <n v="5040"/>
    <n v="6000"/>
    <n v="3.7883988E-2"/>
    <n v="37.883988000000002"/>
    <n v="0.74282329411764714"/>
    <n v="4.6218465E-2"/>
    <n v="46.218465000000002"/>
    <x v="3"/>
    <n v="2010"/>
    <n v="28100.826720000001"/>
    <n v="39140.826719999997"/>
    <n v="5682.5982000000004"/>
    <n v="6.8866280378510911"/>
  </r>
  <r>
    <d v="2010-06-09T00:00:00"/>
    <x v="3"/>
    <n v="13"/>
    <n v="15"/>
    <n v="124800"/>
    <n v="115200"/>
    <n v="1.0926673E-2"/>
    <n v="10.926672999999999"/>
    <n v="0.3902383214285714"/>
    <n v="1.3658340999999999E-2"/>
    <n v="13.658341"/>
    <x v="3"/>
    <n v="2010"/>
    <n v="12538.357038"/>
    <n v="252538.35703799999"/>
    <n v="4370.6691999999994"/>
    <n v="56.642022876223216"/>
  </r>
  <r>
    <d v="2010-06-08T00:00:00"/>
    <x v="0"/>
    <n v="16"/>
    <n v="18"/>
    <n v="7680"/>
    <n v="7200"/>
    <n v="4.1174777000000003E-2"/>
    <n v="41.174777000000006"/>
    <n v="1.2110228529411766"/>
    <n v="4.9409731999999998E-2"/>
    <n v="49.409731999999998"/>
    <x v="3"/>
    <n v="2010"/>
    <n v="34586.812399999995"/>
    <n v="49466.812399999995"/>
    <n v="4529.2254700000003"/>
    <n v="10.891286470351496"/>
  </r>
  <r>
    <d v="2010-06-08T00:00:00"/>
    <x v="1"/>
    <n v="44"/>
    <n v="39"/>
    <n v="10208"/>
    <n v="7488"/>
    <n v="0.106323949"/>
    <n v="106.323949"/>
    <n v="1.2810114337349396"/>
    <n v="0.12971521799999999"/>
    <n v="129.71521799999999"/>
    <x v="3"/>
    <n v="2010"/>
    <n v="68749.065539999996"/>
    <n v="86445.065539999996"/>
    <n v="9569.1554099999994"/>
    <n v="9.0330067718993412"/>
  </r>
  <r>
    <d v="2010-06-08T00:00:00"/>
    <x v="2"/>
    <n v="24"/>
    <n v="34"/>
    <n v="5760"/>
    <n v="6800"/>
    <n v="4.3066501E-2"/>
    <n v="43.066501000000002"/>
    <n v="0.74252587931034486"/>
    <n v="5.2541130999999998E-2"/>
    <n v="52.541131"/>
    <x v="3"/>
    <n v="2010"/>
    <n v="31945.007647999999"/>
    <n v="44505.007647999999"/>
    <n v="6459.9751500000002"/>
    <n v="6.888280269581287"/>
  </r>
  <r>
    <d v="2010-06-08T00:00:00"/>
    <x v="3"/>
    <n v="14"/>
    <n v="17"/>
    <n v="134400"/>
    <n v="130560"/>
    <n v="1.2101690999999999E-2"/>
    <n v="12.101690999999999"/>
    <n v="0.39037712903225802"/>
    <n v="1.5127114000000001E-2"/>
    <n v="15.127114000000001"/>
    <x v="3"/>
    <n v="2010"/>
    <n v="13886.690652000001"/>
    <n v="278846.69065200002"/>
    <n v="4840.6763999999994"/>
    <n v="56.578347393512054"/>
  </r>
  <r>
    <d v="2010-06-07T00:00:00"/>
    <x v="0"/>
    <n v="17"/>
    <n v="23"/>
    <n v="8160"/>
    <n v="9200"/>
    <n v="4.8437898E-2"/>
    <n v="48.437897999999997"/>
    <n v="1.2109474499999999"/>
    <n v="5.8125477000000002E-2"/>
    <n v="58.125477000000004"/>
    <x v="3"/>
    <n v="2010"/>
    <n v="40687.833900000005"/>
    <n v="58047.833900000005"/>
    <n v="5328.16878"/>
    <n v="10.868724559799199"/>
  </r>
  <r>
    <d v="2010-06-07T00:00:00"/>
    <x v="1"/>
    <n v="45"/>
    <n v="39"/>
    <n v="10440"/>
    <n v="7488"/>
    <n v="0.10770516400000001"/>
    <n v="107.70516400000001"/>
    <n v="1.2822043333333335"/>
    <n v="0.1314003"/>
    <n v="131.40029999999999"/>
    <x v="3"/>
    <n v="2010"/>
    <n v="69642.159"/>
    <n v="87570.159"/>
    <n v="9693.4647600000008"/>
    <n v="9.033234356964897"/>
  </r>
  <r>
    <d v="2010-06-07T00:00:00"/>
    <x v="2"/>
    <n v="24"/>
    <n v="25"/>
    <n v="5760"/>
    <n v="5000"/>
    <n v="3.6408427E-2"/>
    <n v="36.408427000000003"/>
    <n v="0.74302912244897967"/>
    <n v="4.4418280999999997E-2"/>
    <n v="44.418281"/>
    <x v="3"/>
    <n v="2010"/>
    <n v="27006.314848000002"/>
    <n v="37766.314848000002"/>
    <n v="5461.2640500000007"/>
    <n v="6.91404049718175"/>
  </r>
  <r>
    <d v="2010-06-07T00:00:00"/>
    <x v="3"/>
    <n v="12"/>
    <n v="17"/>
    <n v="115200"/>
    <n v="130560"/>
    <n v="1.1316402E-2"/>
    <n v="11.316402"/>
    <n v="0.39022075862068967"/>
    <n v="1.4145503E-2"/>
    <n v="14.145503"/>
    <x v="3"/>
    <n v="2010"/>
    <n v="12985.571754000001"/>
    <n v="258745.571754"/>
    <n v="4526.5608000000002"/>
    <n v="56.073626843141859"/>
  </r>
  <r>
    <d v="2010-06-06T00:00:00"/>
    <x v="0"/>
    <n v="20"/>
    <n v="18"/>
    <n v="9600"/>
    <n v="7200"/>
    <n v="4.5979563000000001E-2"/>
    <n v="45.979562999999999"/>
    <n v="1.2099884999999999"/>
    <n v="5.5175475000000002E-2"/>
    <n v="55.175474999999999"/>
    <x v="3"/>
    <n v="2010"/>
    <n v="38622.832499999997"/>
    <n v="55422.832499999997"/>
    <n v="5057.7519299999994"/>
    <n v="10.930669386469512"/>
  </r>
  <r>
    <d v="2010-06-06T00:00:00"/>
    <x v="1"/>
    <n v="42"/>
    <n v="36"/>
    <n v="9744"/>
    <n v="6912"/>
    <n v="9.9953104000000001E-2"/>
    <n v="99.953103999999996"/>
    <n v="1.2814500512820513"/>
    <n v="0.121942787"/>
    <n v="121.942787"/>
    <x v="3"/>
    <n v="2010"/>
    <n v="64629.677109999997"/>
    <n v="81285.67710999999"/>
    <n v="8995.7793600000005"/>
    <n v="9.0352211037406622"/>
  </r>
  <r>
    <d v="2010-06-06T00:00:00"/>
    <x v="2"/>
    <n v="23"/>
    <n v="28"/>
    <n v="5520"/>
    <n v="5600"/>
    <n v="3.7899143000000003E-2"/>
    <n v="37.899143000000002"/>
    <n v="0.74312045098039226"/>
    <n v="4.6236955000000003E-2"/>
    <n v="46.236955000000002"/>
    <x v="3"/>
    <n v="2010"/>
    <n v="28112.068640000001"/>
    <n v="39232.068639999998"/>
    <n v="5684.8714500000006"/>
    <n v="6.8999218475120454"/>
  </r>
  <r>
    <d v="2010-06-06T00:00:00"/>
    <x v="3"/>
    <n v="13"/>
    <n v="15"/>
    <n v="124800"/>
    <n v="115200"/>
    <n v="1.0934826E-2"/>
    <n v="10.934825999999999"/>
    <n v="0.39052949999999997"/>
    <n v="1.3668532000000001E-2"/>
    <n v="13.668532000000001"/>
    <x v="3"/>
    <n v="2010"/>
    <n v="12547.712376000001"/>
    <n v="252547.71237600001"/>
    <n v="4373.9303999999993"/>
    <n v="56.602718733780236"/>
  </r>
  <r>
    <d v="2010-06-05T00:00:00"/>
    <x v="0"/>
    <n v="18"/>
    <n v="19"/>
    <n v="8640"/>
    <n v="7600"/>
    <n v="4.4796685000000003E-2"/>
    <n v="44.796685000000004"/>
    <n v="1.2107212162162164"/>
    <n v="5.3756022000000001E-2"/>
    <n v="53.756022000000002"/>
    <x v="3"/>
    <n v="2010"/>
    <n v="37629.215400000001"/>
    <n v="53869.215400000001"/>
    <n v="4927.6353500000005"/>
    <n v="10.904080656070457"/>
  </r>
  <r>
    <d v="2010-06-05T00:00:00"/>
    <x v="1"/>
    <n v="42"/>
    <n v="40"/>
    <n v="9744"/>
    <n v="7680"/>
    <n v="0.10514051200000001"/>
    <n v="105.140512"/>
    <n v="1.2822013658536586"/>
    <n v="0.12827142499999999"/>
    <n v="128.27142499999999"/>
    <x v="3"/>
    <n v="2010"/>
    <n v="67983.855249999993"/>
    <n v="85407.855249999993"/>
    <n v="9462.6460800000004"/>
    <n v="9.0250697955200678"/>
  </r>
  <r>
    <d v="2010-06-05T00:00:00"/>
    <x v="2"/>
    <n v="22"/>
    <n v="30"/>
    <n v="5280"/>
    <n v="6000"/>
    <n v="3.8645961E-2"/>
    <n v="38.645961"/>
    <n v="0.74319155769230771"/>
    <n v="4.7148071999999999E-2"/>
    <n v="47.148071999999999"/>
    <x v="3"/>
    <n v="2010"/>
    <n v="28666.027775999999"/>
    <n v="39946.027776000003"/>
    <n v="5796.8941500000001"/>
    <n v="6.8897476812335396"/>
  </r>
  <r>
    <d v="2010-06-05T00:00:00"/>
    <x v="3"/>
    <n v="13"/>
    <n v="13"/>
    <n v="124800"/>
    <n v="99840"/>
    <n v="1.0143292999999999E-2"/>
    <n v="10.143293"/>
    <n v="0.39012665384615386"/>
    <n v="1.2679117E-2"/>
    <n v="12.679117"/>
    <x v="3"/>
    <n v="2010"/>
    <n v="11639.429405999999"/>
    <n v="236279.42940600001"/>
    <n v="4057.3172"/>
    <n v="57.001470637151471"/>
  </r>
  <r>
    <d v="2010-06-04T00:00:00"/>
    <x v="0"/>
    <n v="16"/>
    <n v="18"/>
    <n v="7680"/>
    <n v="7200"/>
    <n v="4.1165825000000003E-2"/>
    <n v="41.165825000000005"/>
    <n v="1.2107595588235296"/>
    <n v="4.9398989999999997E-2"/>
    <n v="49.398989999999998"/>
    <x v="3"/>
    <n v="2010"/>
    <n v="34579.292999999998"/>
    <n v="49459.292999999998"/>
    <n v="4528.2407500000008"/>
    <n v="10.891992382763645"/>
  </r>
  <r>
    <d v="2010-06-04T00:00:00"/>
    <x v="1"/>
    <n v="42"/>
    <n v="36"/>
    <n v="9744"/>
    <n v="6912"/>
    <n v="9.9963800000000005E-2"/>
    <n v="99.963800000000006"/>
    <n v="1.2815871794871796"/>
    <n v="0.121955836"/>
    <n v="121.95583600000001"/>
    <x v="3"/>
    <n v="2010"/>
    <n v="64636.593080000006"/>
    <n v="81292.593080000006"/>
    <n v="8996.7420000000002"/>
    <n v="9.0350230825306213"/>
  </r>
  <r>
    <d v="2010-06-04T00:00:00"/>
    <x v="2"/>
    <n v="20"/>
    <n v="26"/>
    <n v="4800"/>
    <n v="5200"/>
    <n v="3.4181662000000002E-2"/>
    <n v="34.181662000000003"/>
    <n v="0.74307960869565226"/>
    <n v="4.1701626999999998E-2"/>
    <n v="41.701626999999995"/>
    <x v="3"/>
    <n v="2010"/>
    <n v="25354.589215999997"/>
    <n v="35354.589215999993"/>
    <n v="5127.2493000000004"/>
    <n v="6.8940855149144156"/>
  </r>
  <r>
    <d v="2010-06-04T00:00:00"/>
    <x v="3"/>
    <n v="12"/>
    <n v="16"/>
    <n v="115200"/>
    <n v="122880"/>
    <n v="1.0933306E-2"/>
    <n v="10.933306"/>
    <n v="0.3904752142857143"/>
    <n v="1.3666632E-2"/>
    <n v="13.666632"/>
    <x v="3"/>
    <n v="2010"/>
    <n v="12545.968176"/>
    <n v="250625.96817599999"/>
    <n v="4373.3224"/>
    <n v="56.179659846558899"/>
  </r>
  <r>
    <d v="2010-06-30T00:00:00"/>
    <x v="0"/>
    <n v="18"/>
    <n v="18"/>
    <n v="8640"/>
    <n v="7200"/>
    <n v="4.3596676000000001E-2"/>
    <n v="43.596676000000002"/>
    <n v="1.2110187777777779"/>
    <n v="5.2316011000000003E-2"/>
    <n v="52.316011000000003"/>
    <x v="3"/>
    <n v="2010"/>
    <n v="36621.207699999999"/>
    <n v="52461.207699999999"/>
    <n v="4795.63436"/>
    <n v="10.91059894240421"/>
  </r>
  <r>
    <d v="2010-06-30T00:00:00"/>
    <x v="1"/>
    <n v="41"/>
    <n v="36"/>
    <n v="9512"/>
    <n v="6912"/>
    <n v="9.8660478999999995E-2"/>
    <n v="98.660478999999995"/>
    <n v="1.281304922077922"/>
    <n v="0.120365784"/>
    <n v="120.365784"/>
    <x v="3"/>
    <n v="2010"/>
    <n v="63793.865519999999"/>
    <n v="80217.865519999992"/>
    <n v="8879.4431100000002"/>
    <n v="9.0333418834053472"/>
  </r>
  <r>
    <d v="2010-06-30T00:00:00"/>
    <x v="2"/>
    <n v="24"/>
    <n v="33"/>
    <n v="5760"/>
    <n v="6600"/>
    <n v="4.2337232000000002E-2"/>
    <n v="42.337232"/>
    <n v="0.74275845614035085"/>
    <n v="5.1651423000000002E-2"/>
    <n v="51.651423000000001"/>
    <x v="3"/>
    <n v="2010"/>
    <n v="31404.065183999999"/>
    <n v="43764.065183999999"/>
    <n v="6350.5847999999996"/>
    <n v="6.8902591340668238"/>
  </r>
  <r>
    <d v="2010-06-30T00:00:00"/>
    <x v="3"/>
    <n v="14"/>
    <n v="16"/>
    <n v="134400"/>
    <n v="122880"/>
    <n v="1.1715234E-2"/>
    <n v="11.715234000000001"/>
    <n v="0.39050780000000002"/>
    <n v="1.4644041999999999E-2"/>
    <n v="14.644041999999999"/>
    <x v="3"/>
    <n v="2010"/>
    <n v="13443.230555999999"/>
    <n v="270723.23055600002"/>
    <n v="4686.0936000000002"/>
    <n v="56.70875991077024"/>
  </r>
  <r>
    <d v="2010-06-03T00:00:00"/>
    <x v="0"/>
    <n v="17"/>
    <n v="25"/>
    <n v="8160"/>
    <n v="10000"/>
    <n v="5.0860919999999997E-2"/>
    <n v="50.86092"/>
    <n v="1.2109742857142858"/>
    <n v="6.1033103999999998E-2"/>
    <n v="61.033103999999994"/>
    <x v="3"/>
    <n v="2010"/>
    <n v="42723.172799999993"/>
    <n v="60883.172799999993"/>
    <n v="5594.7012000000004"/>
    <n v="10.857751711495892"/>
  </r>
  <r>
    <d v="2010-06-03T00:00:00"/>
    <x v="1"/>
    <n v="46"/>
    <n v="37"/>
    <n v="10672"/>
    <n v="7104"/>
    <n v="0.10640464500000001"/>
    <n v="106.404645"/>
    <n v="1.2819836746987952"/>
    <n v="0.12981366599999999"/>
    <n v="129.81366599999998"/>
    <x v="3"/>
    <n v="2010"/>
    <n v="68801.242979999995"/>
    <n v="86577.242979999995"/>
    <n v="9576.4180500000002"/>
    <n v="9.0399580886762827"/>
  </r>
  <r>
    <d v="2010-06-03T00:00:00"/>
    <x v="2"/>
    <n v="22"/>
    <n v="34"/>
    <n v="5280"/>
    <n v="6800"/>
    <n v="4.1594354E-2"/>
    <n v="41.594354000000003"/>
    <n v="0.74275632142857151"/>
    <n v="5.0745112000000002E-2"/>
    <n v="50.745111999999999"/>
    <x v="3"/>
    <n v="2010"/>
    <n v="30853.028095999998"/>
    <n v="42933.028095999995"/>
    <n v="6239.1531000000004"/>
    <n v="6.8801241584922002"/>
  </r>
  <r>
    <d v="2010-06-03T00:00:00"/>
    <x v="3"/>
    <n v="12"/>
    <n v="17"/>
    <n v="115200"/>
    <n v="130560"/>
    <n v="1.1318185E-2"/>
    <n v="11.318185"/>
    <n v="0.39028224137931034"/>
    <n v="1.4147732E-2"/>
    <n v="14.147732"/>
    <x v="3"/>
    <n v="2010"/>
    <n v="12987.617976"/>
    <n v="258747.61797600001"/>
    <n v="4527.2739999999994"/>
    <n v="56.065404818917379"/>
  </r>
  <r>
    <d v="2010-06-29T00:00:00"/>
    <x v="0"/>
    <n v="15"/>
    <n v="24"/>
    <n v="7200"/>
    <n v="9600"/>
    <n v="4.7190164999999999E-2"/>
    <n v="47.190165"/>
    <n v="1.2100042307692307"/>
    <n v="5.6628197999999998E-2"/>
    <n v="56.628197999999998"/>
    <x v="3"/>
    <n v="2010"/>
    <n v="39639.738599999997"/>
    <n v="56439.738599999997"/>
    <n v="5190.9181500000004"/>
    <n v="10.846363726747505"/>
  </r>
  <r>
    <d v="2010-06-29T00:00:00"/>
    <x v="1"/>
    <n v="43"/>
    <n v="36"/>
    <n v="9976"/>
    <n v="6912"/>
    <n v="0.101204409"/>
    <n v="101.204409"/>
    <n v="1.2810684683544304"/>
    <n v="0.123469379"/>
    <n v="123.469379"/>
    <x v="3"/>
    <n v="2010"/>
    <n v="65438.77087"/>
    <n v="82326.770870000008"/>
    <n v="9108.3968100000002"/>
    <n v="9.0378086332496874"/>
  </r>
  <r>
    <d v="2010-06-29T00:00:00"/>
    <x v="2"/>
    <n v="21"/>
    <n v="34"/>
    <n v="5040"/>
    <n v="6800"/>
    <n v="4.0837493000000002E-2"/>
    <n v="40.837493000000002"/>
    <n v="0.7424998727272728"/>
    <n v="4.9821742000000002E-2"/>
    <n v="49.821742"/>
    <x v="3"/>
    <n v="2010"/>
    <n v="30291.619136000001"/>
    <n v="42131.619136000001"/>
    <n v="6125.6239500000001"/>
    <n v="6.8768084151794566"/>
  </r>
  <r>
    <d v="2010-06-29T00:00:00"/>
    <x v="3"/>
    <n v="12"/>
    <n v="17"/>
    <n v="115200"/>
    <n v="130560"/>
    <n v="1.1319511000000001E-2"/>
    <n v="11.319511"/>
    <n v="0.39032796551724142"/>
    <n v="1.4149389E-2"/>
    <n v="14.149388999999999"/>
    <x v="3"/>
    <n v="2010"/>
    <n v="12989.139101999999"/>
    <n v="258749.13910199999"/>
    <n v="4527.8044"/>
    <n v="56.059291689413634"/>
  </r>
  <r>
    <d v="2010-06-28T00:00:00"/>
    <x v="0"/>
    <n v="15"/>
    <n v="25"/>
    <n v="7200"/>
    <n v="10000"/>
    <n v="4.8451713E-2"/>
    <n v="48.451712999999998"/>
    <n v="1.2112928249999999"/>
    <n v="5.8142055999999998E-2"/>
    <n v="58.142055999999997"/>
    <x v="3"/>
    <n v="2010"/>
    <n v="40699.439200000001"/>
    <n v="57899.439200000001"/>
    <n v="5329.6884300000002"/>
    <n v="10.8378557719487"/>
  </r>
  <r>
    <d v="2010-06-28T00:00:00"/>
    <x v="1"/>
    <n v="46"/>
    <n v="40"/>
    <n v="10672"/>
    <n v="7680"/>
    <n v="0.110180397"/>
    <n v="110.180397"/>
    <n v="1.2811674069767442"/>
    <n v="0.13442008499999999"/>
    <n v="134.420085"/>
    <x v="3"/>
    <n v="2010"/>
    <n v="71242.645050000006"/>
    <n v="89594.645050000006"/>
    <n v="9916.2357300000003"/>
    <n v="9.0344588887197652"/>
  </r>
  <r>
    <d v="2010-06-28T00:00:00"/>
    <x v="2"/>
    <n v="24"/>
    <n v="28"/>
    <n v="5760"/>
    <n v="5600"/>
    <n v="3.8646673999999999E-2"/>
    <n v="38.646673999999997"/>
    <n v="0.74320526923076913"/>
    <n v="4.7148942999999999E-2"/>
    <n v="47.148942999999996"/>
    <x v="3"/>
    <n v="2010"/>
    <n v="28666.557343999997"/>
    <n v="40026.557344000001"/>
    <n v="5797.0010999999995"/>
    <n v="6.9035097878818972"/>
  </r>
  <r>
    <d v="2010-06-28T00:00:00"/>
    <x v="3"/>
    <n v="12"/>
    <n v="14"/>
    <n v="115200"/>
    <n v="107520"/>
    <n v="1.0153249E-2"/>
    <n v="10.153248999999999"/>
    <n v="0.39050957692307686"/>
    <n v="1.2691562E-2"/>
    <n v="12.691561999999999"/>
    <x v="3"/>
    <n v="2010"/>
    <n v="11650.853916"/>
    <n v="234370.85391599999"/>
    <n v="4061.2995999999994"/>
    <n v="56.486765417683138"/>
  </r>
  <r>
    <d v="2010-06-27T00:00:00"/>
    <x v="0"/>
    <n v="17"/>
    <n v="21"/>
    <n v="8160"/>
    <n v="8400"/>
    <n v="4.6027690000000003E-2"/>
    <n v="46.02769"/>
    <n v="1.211255"/>
    <n v="5.5233228000000002E-2"/>
    <n v="55.233228000000004"/>
    <x v="3"/>
    <n v="2010"/>
    <n v="38663.259600000005"/>
    <n v="55223.259600000005"/>
    <n v="5063.0459000000001"/>
    <n v="10.879949289268186"/>
  </r>
  <r>
    <d v="2010-06-27T00:00:00"/>
    <x v="1"/>
    <n v="45"/>
    <n v="37"/>
    <n v="10440"/>
    <n v="7104"/>
    <n v="0.10514894299999999"/>
    <n v="105.14894299999999"/>
    <n v="1.2823041829268291"/>
    <n v="0.12828170999999999"/>
    <n v="128.28171"/>
    <x v="3"/>
    <n v="2010"/>
    <n v="67989.306299999997"/>
    <n v="85533.306299999997"/>
    <n v="9463.4048699999985"/>
    <n v="9.0376015911489471"/>
  </r>
  <r>
    <d v="2010-06-27T00:00:00"/>
    <x v="2"/>
    <n v="24"/>
    <n v="28"/>
    <n v="5760"/>
    <n v="5600"/>
    <n v="3.8644418999999999E-2"/>
    <n v="38.644418999999999"/>
    <n v="0.74316190384615388"/>
    <n v="4.7146190999999997E-2"/>
    <n v="47.146190999999995"/>
    <x v="3"/>
    <n v="2010"/>
    <n v="28664.884127999998"/>
    <n v="40024.884127999998"/>
    <n v="5796.6628499999997"/>
    <n v="6.9036239539179141"/>
  </r>
  <r>
    <d v="2010-06-27T00:00:00"/>
    <x v="3"/>
    <n v="12"/>
    <n v="15"/>
    <n v="115200"/>
    <n v="115200"/>
    <n v="1.0538598E-2"/>
    <n v="10.538598"/>
    <n v="0.39031844444444447"/>
    <n v="1.3173247000000001E-2"/>
    <n v="13.173247"/>
    <x v="3"/>
    <n v="2010"/>
    <n v="12093.040746000001"/>
    <n v="242493.04074600001"/>
    <n v="4215.4391999999998"/>
    <n v="56.350901100238197"/>
  </r>
  <r>
    <d v="2010-06-26T00:00:00"/>
    <x v="0"/>
    <n v="16"/>
    <n v="24"/>
    <n v="7680"/>
    <n v="9600"/>
    <n v="4.8440420999999997E-2"/>
    <n v="48.440421000000001"/>
    <n v="1.2110105250000001"/>
    <n v="5.8128506000000003E-2"/>
    <n v="58.128506000000002"/>
    <x v="3"/>
    <n v="2010"/>
    <n v="40689.9542"/>
    <n v="57969.9542"/>
    <n v="5328.4463100000003"/>
    <n v="10.853578573252287"/>
  </r>
  <r>
    <d v="2010-06-26T00:00:00"/>
    <x v="1"/>
    <n v="42"/>
    <n v="38"/>
    <n v="9744"/>
    <n v="7296"/>
    <n v="0.102562949"/>
    <n v="102.562949"/>
    <n v="1.2820368625"/>
    <n v="0.12512679700000001"/>
    <n v="125.12679700000001"/>
    <x v="3"/>
    <n v="2010"/>
    <n v="66317.202410000013"/>
    <n v="83357.202410000013"/>
    <n v="9230.6654099999996"/>
    <n v="9.0297265976211811"/>
  </r>
  <r>
    <d v="2010-06-26T00:00:00"/>
    <x v="2"/>
    <n v="22"/>
    <n v="30"/>
    <n v="5280"/>
    <n v="6000"/>
    <n v="3.8619711000000001E-2"/>
    <n v="38.619711000000002"/>
    <n v="0.74268675000000006"/>
    <n v="4.7116048000000001E-2"/>
    <n v="47.116047999999999"/>
    <x v="3"/>
    <n v="2010"/>
    <n v="28646.557184000001"/>
    <n v="39926.557184000005"/>
    <n v="5792.9566500000001"/>
    <n v="6.8910693669066374"/>
  </r>
  <r>
    <d v="2010-06-26T00:00:00"/>
    <x v="3"/>
    <n v="14"/>
    <n v="17"/>
    <n v="134400"/>
    <n v="130560"/>
    <n v="1.2098414E-2"/>
    <n v="12.098414"/>
    <n v="0.39027141935483872"/>
    <n v="1.5123017000000001E-2"/>
    <n v="15.123017000000001"/>
    <x v="3"/>
    <n v="2010"/>
    <n v="13882.929606000002"/>
    <n v="278842.92960599996"/>
    <n v="4839.3656000000001"/>
    <n v="56.592635818767938"/>
  </r>
  <r>
    <d v="2010-06-25T00:00:00"/>
    <x v="0"/>
    <n v="19"/>
    <n v="24"/>
    <n v="9120"/>
    <n v="9600"/>
    <n v="5.2077408999999998E-2"/>
    <n v="52.077408999999996"/>
    <n v="1.2111025348837208"/>
    <n v="6.2492891000000002E-2"/>
    <n v="62.492891"/>
    <x v="3"/>
    <n v="2010"/>
    <n v="43745.023699999998"/>
    <n v="62465.023699999998"/>
    <n v="5728.5149899999997"/>
    <n v="10.880209541068719"/>
  </r>
  <r>
    <d v="2010-06-25T00:00:00"/>
    <x v="1"/>
    <n v="44"/>
    <n v="38"/>
    <n v="10208"/>
    <n v="7296"/>
    <n v="0.105102661"/>
    <n v="105.102661"/>
    <n v="1.281739768292683"/>
    <n v="0.12822524599999999"/>
    <n v="128.225246"/>
    <x v="3"/>
    <n v="2010"/>
    <n v="67959.380380000002"/>
    <n v="85463.380380000002"/>
    <n v="9459.2394899999999"/>
    <n v="9.0341892345013424"/>
  </r>
  <r>
    <d v="2010-06-25T00:00:00"/>
    <x v="2"/>
    <n v="23"/>
    <n v="33"/>
    <n v="5520"/>
    <n v="6600"/>
    <n v="4.1614475999999997E-2"/>
    <n v="41.614475999999996"/>
    <n v="0.74311564285714282"/>
    <n v="5.0769661000000001E-2"/>
    <n v="50.769660999999999"/>
    <x v="3"/>
    <n v="2010"/>
    <n v="30867.953888"/>
    <n v="42987.953888000004"/>
    <n v="6242.1713999999993"/>
    <n v="6.8855956586423384"/>
  </r>
  <r>
    <d v="2010-06-25T00:00:00"/>
    <x v="3"/>
    <n v="12"/>
    <n v="14"/>
    <n v="115200"/>
    <n v="107520"/>
    <n v="1.015216E-2"/>
    <n v="10.15216"/>
    <n v="0.39046769230769229"/>
    <n v="1.26902E-2"/>
    <n v="12.690200000000001"/>
    <x v="3"/>
    <n v="2010"/>
    <n v="11649.6036"/>
    <n v="234369.6036"/>
    <n v="4060.864"/>
    <n v="56.492394978370292"/>
  </r>
  <r>
    <d v="2010-06-24T00:00:00"/>
    <x v="0"/>
    <n v="20"/>
    <n v="18"/>
    <n v="9600"/>
    <n v="7200"/>
    <n v="4.6005527999999997E-2"/>
    <n v="46.005527999999998"/>
    <n v="1.2106717894736843"/>
    <n v="5.5206633999999997E-2"/>
    <n v="55.206633999999994"/>
    <x v="3"/>
    <n v="2010"/>
    <n v="38644.643799999998"/>
    <n v="55444.643799999998"/>
    <n v="5060.60808"/>
    <n v="10.928814889715692"/>
  </r>
  <r>
    <d v="2010-06-24T00:00:00"/>
    <x v="1"/>
    <n v="43"/>
    <n v="36"/>
    <n v="9976"/>
    <n v="6912"/>
    <n v="0.101274748"/>
    <n v="101.274748"/>
    <n v="1.281958835443038"/>
    <n v="0.12355519299999999"/>
    <n v="123.55519299999999"/>
    <x v="3"/>
    <n v="2010"/>
    <n v="65484.252289999997"/>
    <n v="82372.252290000004"/>
    <n v="9114.72732"/>
    <n v="9.0365215353738968"/>
  </r>
  <r>
    <d v="2010-06-24T00:00:00"/>
    <x v="2"/>
    <n v="23"/>
    <n v="32"/>
    <n v="5520"/>
    <n v="6400"/>
    <n v="4.0867349999999997E-2"/>
    <n v="40.867349999999995"/>
    <n v="0.74304272727272713"/>
    <n v="4.9858167000000002E-2"/>
    <n v="49.858167000000002"/>
    <x v="3"/>
    <n v="2010"/>
    <n v="30313.765536000003"/>
    <n v="42233.765536000006"/>
    <n v="6130.1024999999991"/>
    <n v="6.8884455179146027"/>
  </r>
  <r>
    <d v="2010-06-24T00:00:00"/>
    <x v="3"/>
    <n v="12"/>
    <n v="16"/>
    <n v="115200"/>
    <n v="122880"/>
    <n v="1.0925303000000001E-2"/>
    <n v="10.925303000000001"/>
    <n v="0.39018939285714288"/>
    <n v="1.3656628000000001E-2"/>
    <n v="13.656628000000001"/>
    <x v="3"/>
    <n v="2010"/>
    <n v="12536.784504000001"/>
    <n v="250616.78450399998"/>
    <n v="4370.1212000000005"/>
    <n v="56.217941713211594"/>
  </r>
  <r>
    <d v="2010-06-23T00:00:00"/>
    <x v="0"/>
    <n v="19"/>
    <n v="24"/>
    <n v="9120"/>
    <n v="9600"/>
    <n v="5.2044538000000001E-2"/>
    <n v="52.044538000000003"/>
    <n v="1.2103380930232559"/>
    <n v="6.2453445000000003E-2"/>
    <n v="62.453445000000002"/>
    <x v="3"/>
    <n v="2010"/>
    <n v="43717.411500000002"/>
    <n v="62437.411500000002"/>
    <n v="5724.8991800000003"/>
    <n v="10.882253720615358"/>
  </r>
  <r>
    <d v="2010-06-23T00:00:00"/>
    <x v="1"/>
    <n v="46"/>
    <n v="37"/>
    <n v="10672"/>
    <n v="7104"/>
    <n v="0.106345367"/>
    <n v="106.345367"/>
    <n v="1.2812694819277108"/>
    <n v="0.12974134800000001"/>
    <n v="129.74134800000002"/>
    <x v="3"/>
    <n v="2010"/>
    <n v="68762.914440000008"/>
    <n v="86538.914440000008"/>
    <n v="9571.0830299999998"/>
    <n v="9.0409923536911343"/>
  </r>
  <r>
    <d v="2010-06-23T00:00:00"/>
    <x v="2"/>
    <n v="23"/>
    <n v="28"/>
    <n v="5520"/>
    <n v="5600"/>
    <n v="3.7880898000000003E-2"/>
    <n v="37.880898000000002"/>
    <n v="0.74276270588235294"/>
    <n v="4.6214695E-2"/>
    <n v="46.214694999999999"/>
    <x v="3"/>
    <n v="2010"/>
    <n v="28098.53456"/>
    <n v="39218.53456"/>
    <n v="5682.1347000000005"/>
    <n v="6.9008631028928447"/>
  </r>
  <r>
    <d v="2010-06-23T00:00:00"/>
    <x v="3"/>
    <n v="13"/>
    <n v="14"/>
    <n v="124800"/>
    <n v="107520"/>
    <n v="1.0534913E-2"/>
    <n v="10.534913"/>
    <n v="0.39018196296296292"/>
    <n v="1.3168641E-2"/>
    <n v="13.168640999999999"/>
    <x v="3"/>
    <n v="2010"/>
    <n v="12088.812437999999"/>
    <n v="244408.81243799999"/>
    <n v="4213.9651999999996"/>
    <n v="56.81555208708032"/>
  </r>
  <r>
    <d v="2010-06-22T00:00:00"/>
    <x v="0"/>
    <n v="16"/>
    <n v="18"/>
    <n v="7680"/>
    <n v="7200"/>
    <n v="4.1174499000000003E-2"/>
    <n v="41.174499000000004"/>
    <n v="1.2110146764705885"/>
    <n v="4.9409398E-2"/>
    <n v="49.409398000000003"/>
    <x v="3"/>
    <n v="2010"/>
    <n v="34586.578600000001"/>
    <n v="49466.578600000001"/>
    <n v="4529.1948900000007"/>
    <n v="10.891308323948863"/>
  </r>
  <r>
    <d v="2010-06-22T00:00:00"/>
    <x v="1"/>
    <n v="45"/>
    <n v="38"/>
    <n v="10440"/>
    <n v="7296"/>
    <n v="0.106321745"/>
    <n v="106.32174499999999"/>
    <n v="1.2809848795180723"/>
    <n v="0.12971252799999999"/>
    <n v="129.71252799999999"/>
    <x v="3"/>
    <n v="2010"/>
    <n v="68747.639839999989"/>
    <n v="86483.639839999989"/>
    <n v="9568.9570499999991"/>
    <n v="9.0372248807632616"/>
  </r>
  <r>
    <d v="2010-06-22T00:00:00"/>
    <x v="2"/>
    <n v="21"/>
    <n v="29"/>
    <n v="5040"/>
    <n v="5800"/>
    <n v="3.7150018999999999E-2"/>
    <n v="37.150019"/>
    <n v="0.74300038000000002"/>
    <n v="4.5323024000000003E-2"/>
    <n v="45.323024000000004"/>
    <x v="3"/>
    <n v="2010"/>
    <n v="27556.398592000001"/>
    <n v="38396.398591999998"/>
    <n v="5572.5028499999999"/>
    <n v="6.8890964309814606"/>
  </r>
  <r>
    <d v="2010-06-22T00:00:00"/>
    <x v="3"/>
    <n v="14"/>
    <n v="14"/>
    <n v="134400"/>
    <n v="107520"/>
    <n v="1.0929804E-2"/>
    <n v="10.929803999999999"/>
    <n v="0.39035014285714281"/>
    <n v="1.3662255E-2"/>
    <n v="13.662255"/>
    <x v="3"/>
    <n v="2010"/>
    <n v="12541.95009"/>
    <n v="254461.95009"/>
    <n v="4371.9215999999997"/>
    <n v="57.057439510182483"/>
  </r>
  <r>
    <d v="2010-06-21T00:00:00"/>
    <x v="0"/>
    <n v="19"/>
    <n v="24"/>
    <n v="9120"/>
    <n v="9600"/>
    <n v="5.2046845000000001E-2"/>
    <n v="52.046845000000005"/>
    <n v="1.2103917441860466"/>
    <n v="6.2456214000000003E-2"/>
    <n v="62.456214000000003"/>
    <x v="3"/>
    <n v="2010"/>
    <n v="43719.349800000004"/>
    <n v="62439.349800000004"/>
    <n v="5725.1529500000006"/>
    <n v="10.882110235338628"/>
  </r>
  <r>
    <d v="2010-06-21T00:00:00"/>
    <x v="1"/>
    <n v="46"/>
    <n v="36"/>
    <n v="10672"/>
    <n v="6912"/>
    <n v="0.105128991"/>
    <n v="105.128991"/>
    <n v="1.2820608658536585"/>
    <n v="0.12825736900000001"/>
    <n v="128.25736900000001"/>
    <x v="3"/>
    <n v="2010"/>
    <n v="67976.405570000003"/>
    <n v="85560.405570000003"/>
    <n v="9461.6091899999992"/>
    <n v="9.0421805641788566"/>
  </r>
  <r>
    <d v="2010-06-21T00:00:00"/>
    <x v="2"/>
    <n v="23"/>
    <n v="33"/>
    <n v="5520"/>
    <n v="6600"/>
    <n v="4.1612940000000001E-2"/>
    <n v="41.612940000000002"/>
    <n v="0.74308821428571437"/>
    <n v="5.0767787000000002E-2"/>
    <n v="50.767786999999998"/>
    <x v="3"/>
    <n v="2010"/>
    <n v="30866.814495999999"/>
    <n v="42986.814495999999"/>
    <n v="6241.9410000000007"/>
    <n v="6.8856672673984898"/>
  </r>
  <r>
    <d v="2010-06-21T00:00:00"/>
    <x v="3"/>
    <n v="12"/>
    <n v="15"/>
    <n v="115200"/>
    <n v="115200"/>
    <n v="1.0543334999999999E-2"/>
    <n v="10.543334999999999"/>
    <n v="0.39049388888888886"/>
    <n v="1.3179168999999999E-2"/>
    <n v="13.179169"/>
    <x v="3"/>
    <n v="2010"/>
    <n v="12098.477142"/>
    <n v="242498.47714199999"/>
    <n v="4217.3339999999998"/>
    <n v="56.32736255096497"/>
  </r>
  <r>
    <d v="2010-06-20T00:00:00"/>
    <x v="0"/>
    <n v="15"/>
    <n v="24"/>
    <n v="7200"/>
    <n v="9600"/>
    <n v="4.7201178000000003E-2"/>
    <n v="47.201178000000006"/>
    <n v="1.2102866153846155"/>
    <n v="5.6641414000000001E-2"/>
    <n v="56.641413999999997"/>
    <x v="3"/>
    <n v="2010"/>
    <n v="39648.989799999996"/>
    <n v="56448.989799999996"/>
    <n v="5192.1295800000007"/>
    <n v="10.845616641479982"/>
  </r>
  <r>
    <d v="2010-06-20T00:00:00"/>
    <x v="1"/>
    <n v="43"/>
    <n v="36"/>
    <n v="9976"/>
    <n v="6912"/>
    <n v="0.1012995"/>
    <n v="101.29949999999999"/>
    <n v="1.2822721518987341"/>
    <n v="0.12358539"/>
    <n v="123.58539"/>
    <x v="3"/>
    <n v="2010"/>
    <n v="65500.256700000005"/>
    <n v="82388.256699999998"/>
    <n v="9116.9549999999999"/>
    <n v="9.0360690019752781"/>
  </r>
  <r>
    <d v="2010-06-20T00:00:00"/>
    <x v="2"/>
    <n v="24"/>
    <n v="28"/>
    <n v="5760"/>
    <n v="5600"/>
    <n v="3.8635158000000003E-2"/>
    <n v="38.635158000000004"/>
    <n v="0.74298380769230776"/>
    <n v="4.7134892999999997E-2"/>
    <n v="47.134892999999998"/>
    <x v="3"/>
    <n v="2010"/>
    <n v="28658.014943999999"/>
    <n v="40018.014943999995"/>
    <n v="5795.2737000000006"/>
    <n v="6.904093390896981"/>
  </r>
  <r>
    <d v="2010-06-20T00:00:00"/>
    <x v="3"/>
    <n v="13"/>
    <n v="13"/>
    <n v="124800"/>
    <n v="99840"/>
    <n v="1.0153202E-2"/>
    <n v="10.153202"/>
    <n v="0.39050776923076924"/>
    <n v="1.2691503E-2"/>
    <n v="12.691502999999999"/>
    <x v="3"/>
    <n v="2010"/>
    <n v="11650.799754"/>
    <n v="236290.79975400001"/>
    <n v="4061.2808"/>
    <n v="56.94975817559709"/>
  </r>
  <r>
    <d v="2010-06-02T00:00:00"/>
    <x v="0"/>
    <n v="16"/>
    <n v="18"/>
    <n v="7680"/>
    <n v="7200"/>
    <n v="4.1171263999999999E-2"/>
    <n v="41.171264000000001"/>
    <n v="1.2109195294117647"/>
    <n v="4.9405517000000003E-2"/>
    <n v="49.405517000000003"/>
    <x v="3"/>
    <n v="2010"/>
    <n v="34583.861900000004"/>
    <n v="49463.861900000004"/>
    <n v="4528.8390399999998"/>
    <n v="10.891563520720862"/>
  </r>
  <r>
    <d v="2010-06-02T00:00:00"/>
    <x v="1"/>
    <n v="42"/>
    <n v="38"/>
    <n v="9744"/>
    <n v="7296"/>
    <n v="0.102483422"/>
    <n v="102.483422"/>
    <n v="1.281042775"/>
    <n v="0.12502977500000001"/>
    <n v="125.02977500000001"/>
    <x v="3"/>
    <n v="2010"/>
    <n v="66265.780750000005"/>
    <n v="83305.780750000005"/>
    <n v="9223.5079800000003"/>
    <n v="9.0311584709394328"/>
  </r>
  <r>
    <d v="2010-06-02T00:00:00"/>
    <x v="2"/>
    <n v="23"/>
    <n v="29"/>
    <n v="5520"/>
    <n v="5800"/>
    <n v="3.8616263999999997E-2"/>
    <n v="38.616263999999994"/>
    <n v="0.7426204615384614"/>
    <n v="4.7111842000000001E-2"/>
    <n v="47.111842000000003"/>
    <x v="3"/>
    <n v="2010"/>
    <n v="28643.999936"/>
    <n v="39963.999936"/>
    <n v="5792.4395999999988"/>
    <n v="6.8981473347888205"/>
  </r>
  <r>
    <d v="2010-06-02T00:00:00"/>
    <x v="3"/>
    <n v="14"/>
    <n v="15"/>
    <n v="134400"/>
    <n v="115200"/>
    <n v="1.1322690999999999E-2"/>
    <n v="11.322690999999999"/>
    <n v="0.39043762068965515"/>
    <n v="1.4153363E-2"/>
    <n v="14.153363000000001"/>
    <x v="3"/>
    <n v="2010"/>
    <n v="12992.787234000001"/>
    <n v="262592.78723399999"/>
    <n v="4529.0763999999999"/>
    <n v="56.876362949520257"/>
  </r>
  <r>
    <d v="2010-06-19T00:00:00"/>
    <x v="0"/>
    <n v="18"/>
    <n v="18"/>
    <n v="8640"/>
    <n v="7200"/>
    <n v="4.3593527E-2"/>
    <n v="43.593527000000002"/>
    <n v="1.2109313055555555"/>
    <n v="5.2312232E-2"/>
    <n v="52.312232000000002"/>
    <x v="3"/>
    <n v="2010"/>
    <n v="36618.562400000003"/>
    <n v="52458.562400000003"/>
    <n v="4795.2879700000003"/>
    <n v="10.910834807249818"/>
  </r>
  <r>
    <d v="2010-06-19T00:00:00"/>
    <x v="1"/>
    <n v="45"/>
    <n v="37"/>
    <n v="10440"/>
    <n v="7104"/>
    <n v="0.105084842"/>
    <n v="105.08484199999999"/>
    <n v="1.281522463414634"/>
    <n v="0.12820350699999999"/>
    <n v="128.203507"/>
    <x v="3"/>
    <n v="2010"/>
    <n v="67947.85871"/>
    <n v="85491.85871"/>
    <n v="9457.6357799999987"/>
    <n v="9.0387319258128613"/>
  </r>
  <r>
    <d v="2010-06-19T00:00:00"/>
    <x v="2"/>
    <n v="21"/>
    <n v="26"/>
    <n v="5040"/>
    <n v="5200"/>
    <n v="3.4911774999999999E-2"/>
    <n v="34.911774999999999"/>
    <n v="0.74280372340425527"/>
    <n v="4.2592366E-2"/>
    <n v="42.592365999999998"/>
    <x v="3"/>
    <n v="2010"/>
    <n v="25896.158528"/>
    <n v="36136.158528"/>
    <n v="5236.7662499999997"/>
    <n v="6.8991544874687758"/>
  </r>
  <r>
    <d v="2010-06-19T00:00:00"/>
    <x v="3"/>
    <n v="14"/>
    <n v="14"/>
    <n v="134400"/>
    <n v="107520"/>
    <n v="1.0932292E-2"/>
    <n v="10.932292"/>
    <n v="0.39043900000000004"/>
    <n v="1.3665365E-2"/>
    <n v="13.665365000000001"/>
    <x v="3"/>
    <n v="2010"/>
    <n v="12544.80507"/>
    <n v="254464.80507"/>
    <n v="4372.9168"/>
    <n v="57.04534992108271"/>
  </r>
  <r>
    <d v="2010-06-18T00:00:00"/>
    <x v="0"/>
    <n v="19"/>
    <n v="23"/>
    <n v="9120"/>
    <n v="9200"/>
    <n v="5.0874715000000001E-2"/>
    <n v="50.874715000000002"/>
    <n v="1.2113027380952381"/>
    <n v="6.1049658E-2"/>
    <n v="61.049658000000001"/>
    <x v="3"/>
    <n v="2010"/>
    <n v="42734.760600000001"/>
    <n v="61054.760600000001"/>
    <n v="5596.2186499999998"/>
    <n v="10.885406458400892"/>
  </r>
  <r>
    <d v="2010-06-18T00:00:00"/>
    <x v="1"/>
    <n v="40"/>
    <n v="36"/>
    <n v="9280"/>
    <n v="6912"/>
    <n v="9.7417927000000001E-2"/>
    <n v="97.417927000000006"/>
    <n v="1.2818148289473685"/>
    <n v="0.118849871"/>
    <n v="118.84987099999999"/>
    <x v="3"/>
    <n v="2010"/>
    <n v="62990.431629999999"/>
    <n v="79182.431630000006"/>
    <n v="8767.6134300000012"/>
    <n v="9.0304635648162428"/>
  </r>
  <r>
    <d v="2010-06-18T00:00:00"/>
    <x v="2"/>
    <n v="21"/>
    <n v="25"/>
    <n v="5040"/>
    <n v="5000"/>
    <n v="3.4172963000000001E-2"/>
    <n v="34.172963000000003"/>
    <n v="0.74289050000000001"/>
    <n v="4.1691014999999998E-2"/>
    <n v="41.691015"/>
    <x v="3"/>
    <n v="2010"/>
    <n v="25348.137119999999"/>
    <n v="35388.137119999999"/>
    <n v="5125.9444500000009"/>
    <n v="6.9023835668826088"/>
  </r>
  <r>
    <d v="2010-06-18T00:00:00"/>
    <x v="3"/>
    <n v="14"/>
    <n v="13"/>
    <n v="134400"/>
    <n v="99840"/>
    <n v="1.0541907999999999E-2"/>
    <n v="10.541907999999999"/>
    <n v="0.39044103703703703"/>
    <n v="1.3177385E-2"/>
    <n v="13.177384999999999"/>
    <x v="3"/>
    <n v="2010"/>
    <n v="12096.83943"/>
    <n v="246336.83942999999"/>
    <n v="4216.7631999999994"/>
    <n v="57.226521813146448"/>
  </r>
  <r>
    <d v="2010-06-17T00:00:00"/>
    <x v="0"/>
    <n v="16"/>
    <n v="19"/>
    <n v="7680"/>
    <n v="7600"/>
    <n v="4.2380993999999998E-2"/>
    <n v="42.380994000000001"/>
    <n v="1.2108855428571428"/>
    <n v="5.0857193000000002E-2"/>
    <n v="50.857193000000002"/>
    <x v="3"/>
    <n v="2010"/>
    <n v="35600.035100000001"/>
    <n v="50880.035100000001"/>
    <n v="4661.9093400000002"/>
    <n v="10.88446756616375"/>
  </r>
  <r>
    <d v="2010-06-17T00:00:00"/>
    <x v="1"/>
    <n v="46"/>
    <n v="36"/>
    <n v="10672"/>
    <n v="6912"/>
    <n v="0.105101166"/>
    <n v="105.10116599999999"/>
    <n v="1.2817215365853658"/>
    <n v="0.128223422"/>
    <n v="128.223422"/>
    <x v="3"/>
    <n v="2010"/>
    <n v="67958.413660000006"/>
    <n v="85542.413660000006"/>
    <n v="9459.1049399999993"/>
    <n v="9.0426723231168697"/>
  </r>
  <r>
    <d v="2010-06-17T00:00:00"/>
    <x v="2"/>
    <n v="21"/>
    <n v="34"/>
    <n v="5040"/>
    <n v="6800"/>
    <n v="4.0857134000000003E-2"/>
    <n v="40.857134000000002"/>
    <n v="0.74285698181818183"/>
    <n v="4.9845702999999998E-2"/>
    <n v="49.845703"/>
    <x v="3"/>
    <n v="2010"/>
    <n v="30306.187424"/>
    <n v="42146.187424000003"/>
    <n v="6128.5700999999999"/>
    <n v="6.8758798311157259"/>
  </r>
  <r>
    <d v="2010-06-17T00:00:00"/>
    <x v="3"/>
    <n v="12"/>
    <n v="14"/>
    <n v="115200"/>
    <n v="107520"/>
    <n v="1.0149002000000001E-2"/>
    <n v="10.149002000000001"/>
    <n v="0.39034623076923081"/>
    <n v="1.2686253E-2"/>
    <n v="12.686252999999999"/>
    <x v="3"/>
    <n v="2010"/>
    <n v="11645.980253999998"/>
    <n v="234365.98025399999"/>
    <n v="4059.6008000000006"/>
    <n v="56.508727466345533"/>
  </r>
  <r>
    <d v="2010-06-16T00:00:00"/>
    <x v="0"/>
    <n v="16"/>
    <n v="21"/>
    <n v="7680"/>
    <n v="8400"/>
    <n v="4.4781882000000002E-2"/>
    <n v="44.781882000000003"/>
    <n v="1.2103211351351353"/>
    <n v="5.3738258999999997E-2"/>
    <n v="53.738258999999999"/>
    <x v="3"/>
    <n v="2010"/>
    <n v="37616.781300000002"/>
    <n v="53696.781300000002"/>
    <n v="4926.00702"/>
    <n v="10.872760640463184"/>
  </r>
  <r>
    <d v="2010-06-16T00:00:00"/>
    <x v="1"/>
    <n v="45"/>
    <n v="40"/>
    <n v="10440"/>
    <n v="7680"/>
    <n v="0.108978241"/>
    <n v="108.978241"/>
    <n v="1.2820969529411765"/>
    <n v="0.132953454"/>
    <n v="132.95345399999999"/>
    <x v="3"/>
    <n v="2010"/>
    <n v="70465.330619999993"/>
    <n v="88585.330619999993"/>
    <n v="9808.04169"/>
    <n v="9.0312128408484735"/>
  </r>
  <r>
    <d v="2010-06-16T00:00:00"/>
    <x v="2"/>
    <n v="22"/>
    <n v="34"/>
    <n v="5280"/>
    <n v="6800"/>
    <n v="4.1612396000000003E-2"/>
    <n v="41.612396000000004"/>
    <n v="0.74307850000000009"/>
    <n v="5.0767123999999997E-2"/>
    <n v="50.767123999999995"/>
    <x v="3"/>
    <n v="2010"/>
    <n v="30866.411391999998"/>
    <n v="42946.411391999995"/>
    <n v="6241.8594000000003"/>
    <n v="6.8792853787480768"/>
  </r>
  <r>
    <d v="2010-06-16T00:00:00"/>
    <x v="3"/>
    <n v="13"/>
    <n v="13"/>
    <n v="124800"/>
    <n v="99840"/>
    <n v="1.0146700999999999E-2"/>
    <n v="10.146700999999998"/>
    <n v="0.3902577307692307"/>
    <n v="1.2683376999999999E-2"/>
    <n v="12.683376999999998"/>
    <x v="3"/>
    <n v="2010"/>
    <n v="11643.340085999998"/>
    <n v="236283.34008600001"/>
    <n v="4058.6803999999993"/>
    <n v="56.983674047863019"/>
  </r>
  <r>
    <d v="2010-06-15T00:00:00"/>
    <x v="0"/>
    <n v="18"/>
    <n v="18"/>
    <n v="8640"/>
    <n v="7200"/>
    <n v="4.3568396000000002E-2"/>
    <n v="43.568396"/>
    <n v="1.2102332222222223"/>
    <n v="5.2282074999999997E-2"/>
    <n v="52.282074999999999"/>
    <x v="3"/>
    <n v="2010"/>
    <n v="36597.452499999999"/>
    <n v="52437.452499999999"/>
    <n v="4792.5235599999996"/>
    <n v="10.91271863728335"/>
  </r>
  <r>
    <d v="2010-06-15T00:00:00"/>
    <x v="1"/>
    <n v="46"/>
    <n v="36"/>
    <n v="10672"/>
    <n v="6912"/>
    <n v="0.105140997"/>
    <n v="105.140997"/>
    <n v="1.2822072804878049"/>
    <n v="0.12827201599999999"/>
    <n v="128.27201599999998"/>
    <x v="3"/>
    <n v="2010"/>
    <n v="67984.168479999993"/>
    <n v="85568.168479999993"/>
    <n v="9462.6897300000001"/>
    <n v="9.0419684291852995"/>
  </r>
  <r>
    <d v="2010-06-15T00:00:00"/>
    <x v="2"/>
    <n v="22"/>
    <n v="30"/>
    <n v="5280"/>
    <n v="6000"/>
    <n v="3.8633566000000001E-2"/>
    <n v="38.633566000000002"/>
    <n v="0.7429531923076923"/>
    <n v="4.7132950999999999E-2"/>
    <n v="47.132950999999998"/>
    <x v="3"/>
    <n v="2010"/>
    <n v="28656.834208"/>
    <n v="39936.834208"/>
    <n v="5795.0349000000006"/>
    <n v="6.8903715897224833"/>
  </r>
  <r>
    <d v="2010-06-15T00:00:00"/>
    <x v="3"/>
    <n v="12"/>
    <n v="14"/>
    <n v="115200"/>
    <n v="107520"/>
    <n v="1.0149665E-2"/>
    <n v="10.149665000000001"/>
    <n v="0.39037173076923082"/>
    <n v="1.2687082000000001E-2"/>
    <n v="12.687082"/>
    <x v="3"/>
    <n v="2010"/>
    <n v="11646.741276000001"/>
    <n v="234366.74127599999"/>
    <n v="4059.8660000000004"/>
    <n v="56.505297828311861"/>
  </r>
  <r>
    <d v="2010-06-14T00:00:00"/>
    <x v="0"/>
    <n v="20"/>
    <n v="21"/>
    <n v="9600"/>
    <n v="8400"/>
    <n v="4.9642650000000003E-2"/>
    <n v="49.642650000000003"/>
    <n v="1.2107963414634146"/>
    <n v="5.9571180000000001E-2"/>
    <n v="59.571179999999998"/>
    <x v="3"/>
    <n v="2010"/>
    <n v="41699.826000000001"/>
    <n v="59699.826000000001"/>
    <n v="5460.6915000000008"/>
    <n v="10.907391862349407"/>
  </r>
  <r>
    <d v="2010-06-14T00:00:00"/>
    <x v="1"/>
    <n v="43"/>
    <n v="36"/>
    <n v="9976"/>
    <n v="6912"/>
    <n v="0.101227493"/>
    <n v="101.227493"/>
    <n v="1.2813606708860759"/>
    <n v="0.123497542"/>
    <n v="123.497542"/>
    <x v="3"/>
    <n v="2010"/>
    <n v="65453.697260000001"/>
    <n v="82341.697260000001"/>
    <n v="9110.4743699999999"/>
    <n v="9.0373860558402352"/>
  </r>
  <r>
    <d v="2010-06-14T00:00:00"/>
    <x v="2"/>
    <n v="22"/>
    <n v="30"/>
    <n v="5280"/>
    <n v="6000"/>
    <n v="3.8613092000000002E-2"/>
    <n v="38.613092000000002"/>
    <n v="0.74255946153846153"/>
    <n v="4.7107971999999998E-2"/>
    <n v="47.107971999999997"/>
    <x v="3"/>
    <n v="2010"/>
    <n v="28641.646975999996"/>
    <n v="39921.646975999996"/>
    <n v="5791.9638000000004"/>
    <n v="6.8914028042087878"/>
  </r>
  <r>
    <d v="2010-06-14T00:00:00"/>
    <x v="3"/>
    <n v="13"/>
    <n v="16"/>
    <n v="124800"/>
    <n v="122880"/>
    <n v="1.1325150000000001E-2"/>
    <n v="11.325150000000001"/>
    <n v="0.39052241379310348"/>
    <n v="1.4156436999999999E-2"/>
    <n v="14.156436999999999"/>
    <x v="3"/>
    <n v="2010"/>
    <n v="12995.609165999998"/>
    <n v="260675.60916600001"/>
    <n v="4530.0600000000004"/>
    <n v="56.449085104903993"/>
  </r>
  <r>
    <d v="2010-06-13T00:00:00"/>
    <x v="0"/>
    <n v="20"/>
    <n v="19"/>
    <n v="9600"/>
    <n v="7600"/>
    <n v="4.7239138E-2"/>
    <n v="47.239137999999997"/>
    <n v="1.2112599487179487"/>
    <n v="5.6686965999999998E-2"/>
    <n v="56.686965999999998"/>
    <x v="3"/>
    <n v="2010"/>
    <n v="39680.876199999999"/>
    <n v="56880.876199999999"/>
    <n v="5196.3051799999994"/>
    <n v="10.91983494455307"/>
  </r>
  <r>
    <d v="2010-06-13T00:00:00"/>
    <x v="1"/>
    <n v="44"/>
    <n v="40"/>
    <n v="10208"/>
    <n v="7680"/>
    <n v="0.107704539"/>
    <n v="107.704539"/>
    <n v="1.2821968928571428"/>
    <n v="0.13139953700000001"/>
    <n v="131.39953700000001"/>
    <x v="3"/>
    <n v="2010"/>
    <n v="69641.754610000004"/>
    <n v="87529.754610000004"/>
    <n v="9693.4085099999993"/>
    <n v="9.0291188630879624"/>
  </r>
  <r>
    <d v="2010-06-13T00:00:00"/>
    <x v="2"/>
    <n v="24"/>
    <n v="30"/>
    <n v="5760"/>
    <n v="6000"/>
    <n v="4.0114956E-2"/>
    <n v="40.114955999999999"/>
    <n v="0.74286955555555556"/>
    <n v="4.8940246999999999E-2"/>
    <n v="48.940246999999999"/>
    <x v="3"/>
    <n v="2010"/>
    <n v="29755.670176"/>
    <n v="41515.670176"/>
    <n v="6017.2434000000003"/>
    <n v="6.8983036106515732"/>
  </r>
  <r>
    <d v="2010-06-13T00:00:00"/>
    <x v="3"/>
    <n v="12"/>
    <n v="15"/>
    <n v="115200"/>
    <n v="115200"/>
    <n v="1.0535074E-2"/>
    <n v="10.535074"/>
    <n v="0.39018792592592594"/>
    <n v="1.3168842E-2"/>
    <n v="13.168842"/>
    <x v="3"/>
    <n v="2010"/>
    <n v="12088.996955999999"/>
    <n v="242488.99695599999"/>
    <n v="4214.0295999999998"/>
    <n v="56.368425720919795"/>
  </r>
  <r>
    <d v="2010-06-12T00:00:00"/>
    <x v="0"/>
    <n v="17"/>
    <n v="22"/>
    <n v="8160"/>
    <n v="8800"/>
    <n v="4.7239424000000002E-2"/>
    <n v="47.239424"/>
    <n v="1.211267282051282"/>
    <n v="5.6687307999999999E-2"/>
    <n v="56.687308000000002"/>
    <x v="3"/>
    <n v="2010"/>
    <n v="39681.115600000005"/>
    <n v="56641.115600000005"/>
    <n v="5196.3366399999995"/>
    <n v="10.873740687632758"/>
  </r>
  <r>
    <d v="2010-06-12T00:00:00"/>
    <x v="1"/>
    <n v="46"/>
    <n v="39"/>
    <n v="10672"/>
    <n v="7488"/>
    <n v="0.108965715"/>
    <n v="108.965715"/>
    <n v="1.2819495882352943"/>
    <n v="0.13293817199999999"/>
    <n v="132.93817199999998"/>
    <x v="3"/>
    <n v="2010"/>
    <n v="70457.231159999996"/>
    <n v="88617.231159999996"/>
    <n v="9806.9143500000009"/>
    <n v="9.0355035429492734"/>
  </r>
  <r>
    <d v="2010-06-12T00:00:00"/>
    <x v="2"/>
    <n v="21"/>
    <n v="33"/>
    <n v="5040"/>
    <n v="6600"/>
    <n v="4.0130021000000002E-2"/>
    <n v="40.130020999999999"/>
    <n v="0.74314853703703698"/>
    <n v="4.8958624999999999E-2"/>
    <n v="48.958624999999998"/>
    <x v="3"/>
    <n v="2010"/>
    <n v="29766.843999999997"/>
    <n v="41406.843999999997"/>
    <n v="6019.5031499999996"/>
    <n v="6.8776384578421821"/>
  </r>
  <r>
    <d v="2010-06-12T00:00:00"/>
    <x v="3"/>
    <n v="13"/>
    <n v="15"/>
    <n v="124800"/>
    <n v="115200"/>
    <n v="1.0924407000000001E-2"/>
    <n v="10.924407"/>
    <n v="0.39015739285714285"/>
    <n v="1.3655509E-2"/>
    <n v="13.655509"/>
    <x v="3"/>
    <n v="2010"/>
    <n v="12535.757262000001"/>
    <n v="252535.757262"/>
    <n v="4369.7628000000004"/>
    <n v="56.65295715547574"/>
  </r>
  <r>
    <d v="2010-06-11T00:00:00"/>
    <x v="0"/>
    <n v="20"/>
    <n v="25"/>
    <n v="9600"/>
    <n v="10000"/>
    <n v="5.4473173E-2"/>
    <n v="54.473173000000003"/>
    <n v="1.2105149555555557"/>
    <n v="6.5367807E-2"/>
    <n v="65.367806999999999"/>
    <x v="3"/>
    <n v="2010"/>
    <n v="45757.464899999999"/>
    <n v="65357.464899999999"/>
    <n v="5992.0490300000001"/>
    <n v="10.884395536803062"/>
  </r>
  <r>
    <d v="2010-06-11T00:00:00"/>
    <x v="1"/>
    <n v="46"/>
    <n v="36"/>
    <n v="10672"/>
    <n v="6912"/>
    <n v="0.10508986200000001"/>
    <n v="105.08986200000001"/>
    <n v="1.2815836829268294"/>
    <n v="0.12820963099999999"/>
    <n v="128.209631"/>
    <x v="3"/>
    <n v="2010"/>
    <n v="67951.104430000007"/>
    <n v="85535.104430000007"/>
    <n v="9458.0875800000013"/>
    <n v="9.0428721808794492"/>
  </r>
  <r>
    <d v="2010-06-11T00:00:00"/>
    <x v="2"/>
    <n v="24"/>
    <n v="32"/>
    <n v="5760"/>
    <n v="6400"/>
    <n v="4.1612639999999999E-2"/>
    <n v="41.612639999999999"/>
    <n v="0.74308285714285716"/>
    <n v="5.0767421E-2"/>
    <n v="50.767420999999999"/>
    <x v="3"/>
    <n v="2010"/>
    <n v="30866.591968000001"/>
    <n v="43026.591968000001"/>
    <n v="6241.8959999999997"/>
    <n v="6.8920885383962833"/>
  </r>
  <r>
    <d v="2010-06-11T00:00:00"/>
    <x v="3"/>
    <n v="13"/>
    <n v="16"/>
    <n v="124800"/>
    <n v="122880"/>
    <n v="1.1313528E-2"/>
    <n v="11.313528"/>
    <n v="0.39012165517241376"/>
    <n v="1.4141910000000001E-2"/>
    <n v="14.141910000000001"/>
    <x v="3"/>
    <n v="2010"/>
    <n v="12982.273380000001"/>
    <n v="260662.27338"/>
    <n v="4525.4111999999996"/>
    <n v="56.503078547698436"/>
  </r>
  <r>
    <d v="2010-06-10T00:00:00"/>
    <x v="0"/>
    <n v="16"/>
    <n v="23"/>
    <n v="7680"/>
    <n v="9200"/>
    <n v="4.7223049000000003E-2"/>
    <n v="47.223049000000003"/>
    <n v="1.2108474102564104"/>
    <n v="5.6667658000000003E-2"/>
    <n v="56.667658000000003"/>
    <x v="3"/>
    <n v="2010"/>
    <n v="39667.3606"/>
    <n v="56547.3606"/>
    <n v="5194.53539"/>
    <n v="10.859497149089547"/>
  </r>
  <r>
    <d v="2010-06-10T00:00:00"/>
    <x v="1"/>
    <n v="45"/>
    <n v="37"/>
    <n v="10440"/>
    <n v="7104"/>
    <n v="0.105144315"/>
    <n v="105.14431500000001"/>
    <n v="1.2822477439024391"/>
    <n v="0.12827606499999999"/>
    <n v="128.27606499999999"/>
    <x v="3"/>
    <n v="2010"/>
    <n v="67986.314449999991"/>
    <n v="85530.314449999991"/>
    <n v="9462.9883499999996"/>
    <n v="9.0376832176033179"/>
  </r>
  <r>
    <d v="2010-06-10T00:00:00"/>
    <x v="2"/>
    <n v="24"/>
    <n v="34"/>
    <n v="5760"/>
    <n v="6800"/>
    <n v="4.3089006999999999E-2"/>
    <n v="43.089006999999995"/>
    <n v="0.74291391379310334"/>
    <n v="5.2568588999999999E-2"/>
    <n v="52.568588999999996"/>
    <x v="3"/>
    <n v="2010"/>
    <n v="31961.702111999999"/>
    <n v="44521.702111999999"/>
    <n v="6463.3510499999993"/>
    <n v="6.8872655224997414"/>
  </r>
  <r>
    <d v="2010-06-10T00:00:00"/>
    <x v="3"/>
    <n v="14"/>
    <n v="15"/>
    <n v="134400"/>
    <n v="115200"/>
    <n v="1.1318722999999999E-2"/>
    <n v="11.318722999999999"/>
    <n v="0.39030079310344823"/>
    <n v="1.4148404E-2"/>
    <n v="14.148403999999999"/>
    <x v="3"/>
    <n v="2010"/>
    <n v="12988.234871999999"/>
    <n v="262588.234872"/>
    <n v="4527.4891999999991"/>
    <n v="56.894936273732995"/>
  </r>
  <r>
    <d v="2010-06-01T00:00:00"/>
    <x v="0"/>
    <n v="15"/>
    <n v="24"/>
    <n v="7200"/>
    <n v="9600"/>
    <n v="4.7225300999999997E-2"/>
    <n v="47.225300999999995"/>
    <n v="1.2109051538461537"/>
    <n v="5.6670361000000002E-2"/>
    <n v="56.670361"/>
    <x v="3"/>
    <n v="2010"/>
    <n v="39669.252699999997"/>
    <n v="56469.252699999997"/>
    <n v="5194.7831099999994"/>
    <n v="10.84398123356906"/>
  </r>
  <r>
    <d v="2010-06-01T00:00:00"/>
    <x v="1"/>
    <n v="44"/>
    <n v="37"/>
    <n v="10208"/>
    <n v="7104"/>
    <n v="0.10382964"/>
    <n v="103.82964"/>
    <n v="1.2818474074074073"/>
    <n v="0.12667216000000001"/>
    <n v="126.67216000000001"/>
    <x v="3"/>
    <n v="2010"/>
    <n v="67136.2448"/>
    <n v="84448.2448"/>
    <n v="9344.6676000000007"/>
    <n v="9.0363216747416004"/>
  </r>
  <r>
    <d v="2010-06-01T00:00:00"/>
    <x v="2"/>
    <n v="22"/>
    <n v="34"/>
    <n v="5280"/>
    <n v="6800"/>
    <n v="4.1600893999999999E-2"/>
    <n v="41.600893999999997"/>
    <n v="0.74287310714285704"/>
    <n v="5.0753091E-2"/>
    <n v="50.753090999999998"/>
    <x v="3"/>
    <n v="2010"/>
    <n v="30857.879327999999"/>
    <n v="42937.879327999995"/>
    <n v="6240.1340999999993"/>
    <n v="6.8798200198902952"/>
  </r>
  <r>
    <d v="2010-06-01T00:00:00"/>
    <x v="3"/>
    <n v="12"/>
    <n v="14"/>
    <n v="115200"/>
    <n v="107520"/>
    <n v="1.014372E-2"/>
    <n v="10.14372"/>
    <n v="0.39014307692307693"/>
    <n v="1.2679650000000001E-2"/>
    <n v="12.679650000000001"/>
    <x v="3"/>
    <n v="2010"/>
    <n v="11639.9187"/>
    <n v="234359.91869999998"/>
    <n v="4057.4879999999998"/>
    <n v="56.536066771250539"/>
  </r>
  <r>
    <d v="2010-05-09T00:00:00"/>
    <x v="0"/>
    <n v="18"/>
    <n v="23"/>
    <n v="8640"/>
    <n v="9200"/>
    <n v="4.9614934999999999E-2"/>
    <n v="49.614934999999996"/>
    <n v="1.2101203658536583"/>
    <n v="5.9537922E-2"/>
    <n v="59.537922000000002"/>
    <x v="4"/>
    <n v="2010"/>
    <n v="41676.545400000003"/>
    <n v="59516.545400000003"/>
    <n v="5457.6428499999993"/>
    <n v="10.879965923548248"/>
  </r>
  <r>
    <d v="2010-05-09T00:00:00"/>
    <x v="1"/>
    <n v="42"/>
    <n v="36"/>
    <n v="9744"/>
    <n v="6912"/>
    <n v="0.100013292"/>
    <n v="100.01329200000001"/>
    <n v="1.2822216923076923"/>
    <n v="0.122016216"/>
    <n v="122.016216"/>
    <x v="4"/>
    <n v="2010"/>
    <n v="64668.59448"/>
    <n v="81324.59448"/>
    <n v="9001.1962800000001"/>
    <n v="9.0341073785504875"/>
  </r>
  <r>
    <d v="2010-05-09T00:00:00"/>
    <x v="2"/>
    <n v="23"/>
    <n v="30"/>
    <n v="5520"/>
    <n v="6000"/>
    <n v="3.9371612E-2"/>
    <n v="39.371611999999999"/>
    <n v="0.74286060377358487"/>
    <n v="4.8033367E-2"/>
    <n v="48.033366999999998"/>
    <x v="4"/>
    <n v="2010"/>
    <n v="29204.287135999999"/>
    <n v="40724.287135999999"/>
    <n v="5905.7417999999998"/>
    <n v="6.8945433057527588"/>
  </r>
  <r>
    <d v="2010-05-09T00:00:00"/>
    <x v="3"/>
    <n v="12"/>
    <n v="15"/>
    <n v="115200"/>
    <n v="115200"/>
    <n v="1.0534585000000001E-2"/>
    <n v="10.534585000000002"/>
    <n v="0.39016981481481489"/>
    <n v="1.3168232E-2"/>
    <n v="13.168232"/>
    <x v="4"/>
    <n v="2010"/>
    <n v="12088.436975999999"/>
    <n v="242488.436976"/>
    <n v="4213.8340000000007"/>
    <n v="56.370858660011251"/>
  </r>
  <r>
    <d v="2010-05-08T00:00:00"/>
    <x v="0"/>
    <n v="17"/>
    <n v="22"/>
    <n v="8160"/>
    <n v="8800"/>
    <n v="4.7192959999999999E-2"/>
    <n v="47.192959999999999"/>
    <n v="1.2100758974358974"/>
    <n v="5.6631551000000002E-2"/>
    <n v="56.631551000000002"/>
    <x v="4"/>
    <n v="2010"/>
    <n v="39642.085700000003"/>
    <n v="56602.085700000003"/>
    <n v="5191.2255999999998"/>
    <n v="10.87692028698792"/>
  </r>
  <r>
    <d v="2010-05-08T00:00:00"/>
    <x v="1"/>
    <n v="44"/>
    <n v="36"/>
    <n v="10208"/>
    <n v="6912"/>
    <n v="0.102567903"/>
    <n v="102.567903"/>
    <n v="1.2820987875000001"/>
    <n v="0.12513284199999999"/>
    <n v="125.132842"/>
    <x v="4"/>
    <n v="2010"/>
    <n v="66320.406260000003"/>
    <n v="83440.406260000003"/>
    <n v="9231.1112699999994"/>
    <n v="9.0383031794068671"/>
  </r>
  <r>
    <d v="2010-05-08T00:00:00"/>
    <x v="2"/>
    <n v="20"/>
    <n v="27"/>
    <n v="4800"/>
    <n v="5400"/>
    <n v="3.4926750999999999E-2"/>
    <n v="34.926750999999996"/>
    <n v="0.74312236170212753"/>
    <n v="4.2610636E-2"/>
    <n v="42.610636"/>
    <x v="4"/>
    <n v="2010"/>
    <n v="25907.266688"/>
    <n v="36107.266688000003"/>
    <n v="5239.0126499999997"/>
    <n v="6.8906831146676728"/>
  </r>
  <r>
    <d v="2010-05-08T00:00:00"/>
    <x v="3"/>
    <n v="12"/>
    <n v="16"/>
    <n v="115200"/>
    <n v="122880"/>
    <n v="1.0923120999999999E-2"/>
    <n v="10.923120999999998"/>
    <n v="0.39011146428571425"/>
    <n v="1.3653902000000001E-2"/>
    <n v="13.653902"/>
    <x v="4"/>
    <n v="2010"/>
    <n v="12534.282036000001"/>
    <n v="250614.28203599999"/>
    <n v="4369.2483999999995"/>
    <n v="56.228389041662155"/>
  </r>
  <r>
    <d v="2010-05-07T00:00:00"/>
    <x v="0"/>
    <n v="19"/>
    <n v="21"/>
    <n v="9120"/>
    <n v="8400"/>
    <n v="4.8446746999999998E-2"/>
    <n v="48.446746999999995"/>
    <n v="1.2111686749999999"/>
    <n v="5.8136096999999998E-2"/>
    <n v="58.136096999999999"/>
    <x v="4"/>
    <n v="2010"/>
    <n v="40695.267899999999"/>
    <n v="58215.267899999999"/>
    <n v="5329.1421699999992"/>
    <n v="10.898088232893787"/>
  </r>
  <r>
    <d v="2010-05-07T00:00:00"/>
    <x v="1"/>
    <n v="45"/>
    <n v="38"/>
    <n v="10440"/>
    <n v="7296"/>
    <n v="0.106344994"/>
    <n v="106.344994"/>
    <n v="1.2812649879518072"/>
    <n v="0.129740893"/>
    <n v="129.740893"/>
    <x v="4"/>
    <n v="2010"/>
    <n v="68762.673290000006"/>
    <n v="86498.673290000006"/>
    <n v="9571.0494600000002"/>
    <n v="9.0368199278905887"/>
  </r>
  <r>
    <d v="2010-05-07T00:00:00"/>
    <x v="2"/>
    <n v="24"/>
    <n v="34"/>
    <n v="5760"/>
    <n v="6800"/>
    <n v="4.3096052000000003E-2"/>
    <n v="43.096052"/>
    <n v="0.7430353793103448"/>
    <n v="5.2577183E-2"/>
    <n v="52.577182999999998"/>
    <x v="4"/>
    <n v="2010"/>
    <n v="31966.927263999998"/>
    <n v="44526.927263999998"/>
    <n v="6464.4078"/>
    <n v="6.8869479917415264"/>
  </r>
  <r>
    <d v="2010-05-07T00:00:00"/>
    <x v="3"/>
    <n v="14"/>
    <n v="16"/>
    <n v="134400"/>
    <n v="122880"/>
    <n v="1.1714205E-2"/>
    <n v="11.714205"/>
    <n v="0.39047349999999997"/>
    <n v="1.4642756E-2"/>
    <n v="14.642756"/>
    <x v="4"/>
    <n v="2010"/>
    <n v="13442.050008"/>
    <n v="270722.05000799999"/>
    <n v="4685.6819999999998"/>
    <n v="56.713402358976445"/>
  </r>
  <r>
    <d v="2010-05-06T00:00:00"/>
    <x v="0"/>
    <n v="17"/>
    <n v="23"/>
    <n v="8160"/>
    <n v="9200"/>
    <n v="4.8428969000000002E-2"/>
    <n v="48.428969000000002"/>
    <n v="1.2107242250000001"/>
    <n v="5.8114762E-2"/>
    <n v="58.114761999999999"/>
    <x v="4"/>
    <n v="2010"/>
    <n v="40680.333399999996"/>
    <n v="58040.333399999996"/>
    <n v="5327.1865900000003"/>
    <n v="10.869319082776538"/>
  </r>
  <r>
    <d v="2010-05-06T00:00:00"/>
    <x v="1"/>
    <n v="41"/>
    <n v="36"/>
    <n v="9512"/>
    <n v="6912"/>
    <n v="9.8683015999999998E-2"/>
    <n v="98.683015999999995"/>
    <n v="1.2815976103896103"/>
    <n v="0.12039328000000001"/>
    <n v="120.39328"/>
    <x v="4"/>
    <n v="2010"/>
    <n v="63808.438399999999"/>
    <n v="80232.438399999999"/>
    <n v="8881.4714399999993"/>
    <n v="9.0329197236723466"/>
  </r>
  <r>
    <d v="2010-05-06T00:00:00"/>
    <x v="2"/>
    <n v="21"/>
    <n v="28"/>
    <n v="5040"/>
    <n v="5600"/>
    <n v="3.6403021000000001E-2"/>
    <n v="36.403021000000003"/>
    <n v="0.7429187959183674"/>
    <n v="4.4411685999999999E-2"/>
    <n v="44.411685999999996"/>
    <x v="4"/>
    <n v="2010"/>
    <n v="27002.305087999997"/>
    <n v="37642.305087999994"/>
    <n v="5460.4531500000003"/>
    <n v="6.8923607058681791"/>
  </r>
  <r>
    <d v="2010-05-06T00:00:00"/>
    <x v="3"/>
    <n v="14"/>
    <n v="14"/>
    <n v="134400"/>
    <n v="107520"/>
    <n v="1.0929886E-2"/>
    <n v="10.929886"/>
    <n v="0.3903530714285714"/>
    <n v="1.3662357E-2"/>
    <n v="13.662357"/>
    <x v="4"/>
    <n v="2010"/>
    <n v="12542.043726"/>
    <n v="254462.043726"/>
    <n v="4371.9543999999996"/>
    <n v="57.057040870191152"/>
  </r>
  <r>
    <d v="2010-05-05T00:00:00"/>
    <x v="0"/>
    <n v="18"/>
    <n v="22"/>
    <n v="8640"/>
    <n v="8800"/>
    <n v="4.8416313000000002E-2"/>
    <n v="48.416313000000002"/>
    <n v="1.2104078250000001"/>
    <n v="5.8099575000000001E-2"/>
    <n v="58.099575000000002"/>
    <x v="4"/>
    <n v="2010"/>
    <n v="40669.702499999999"/>
    <n v="58109.702499999999"/>
    <n v="5325.7944299999999"/>
    <n v="10.885147853030899"/>
  </r>
  <r>
    <d v="2010-05-05T00:00:00"/>
    <x v="1"/>
    <n v="43"/>
    <n v="36"/>
    <n v="9976"/>
    <n v="6912"/>
    <n v="0.101276359"/>
    <n v="101.276359"/>
    <n v="1.2819792278481013"/>
    <n v="0.123557157"/>
    <n v="123.557157"/>
    <x v="4"/>
    <n v="2010"/>
    <n v="65485.293210000003"/>
    <n v="82373.293210000003"/>
    <n v="9114.8723100000007"/>
    <n v="9.0364919943178332"/>
  </r>
  <r>
    <d v="2010-05-05T00:00:00"/>
    <x v="2"/>
    <n v="20"/>
    <n v="26"/>
    <n v="4800"/>
    <n v="5200"/>
    <n v="3.4180242999999999E-2"/>
    <n v="34.180242999999997"/>
    <n v="0.74304876086956517"/>
    <n v="4.1699896E-2"/>
    <n v="41.699896000000003"/>
    <x v="4"/>
    <n v="2010"/>
    <n v="25353.536768000002"/>
    <n v="35353.536768000005"/>
    <n v="5127.0364499999996"/>
    <n v="6.8941664344059035"/>
  </r>
  <r>
    <d v="2010-05-05T00:00:00"/>
    <x v="3"/>
    <n v="14"/>
    <n v="14"/>
    <n v="134400"/>
    <n v="107520"/>
    <n v="1.0934836E-2"/>
    <n v="10.934836000000001"/>
    <n v="0.39052985714285715"/>
    <n v="1.3668546E-2"/>
    <n v="13.668546000000001"/>
    <x v="4"/>
    <n v="2010"/>
    <n v="12547.725228000001"/>
    <n v="254467.725228"/>
    <n v="4373.9344000000001"/>
    <n v="57.032994001430019"/>
  </r>
  <r>
    <d v="2010-05-04T00:00:00"/>
    <x v="0"/>
    <n v="19"/>
    <n v="19"/>
    <n v="9120"/>
    <n v="7600"/>
    <n v="4.5988169000000002E-2"/>
    <n v="45.988168999999999"/>
    <n v="1.2102149736842105"/>
    <n v="5.5185802999999999E-2"/>
    <n v="55.185803"/>
    <x v="4"/>
    <n v="2010"/>
    <n v="38630.062100000003"/>
    <n v="55350.062100000003"/>
    <n v="5058.69859"/>
    <n v="10.914279641620574"/>
  </r>
  <r>
    <d v="2010-05-04T00:00:00"/>
    <x v="1"/>
    <n v="40"/>
    <n v="40"/>
    <n v="9280"/>
    <n v="7680"/>
    <n v="0.10257300699999999"/>
    <n v="102.57300699999999"/>
    <n v="1.2821625874999998"/>
    <n v="0.12513906799999999"/>
    <n v="125.13906799999999"/>
    <x v="4"/>
    <n v="2010"/>
    <n v="66323.70603999999"/>
    <n v="83283.70603999999"/>
    <n v="9231.5706299999983"/>
    <n v="9.0208804777610521"/>
  </r>
  <r>
    <d v="2010-05-04T00:00:00"/>
    <x v="2"/>
    <n v="22"/>
    <n v="28"/>
    <n v="5280"/>
    <n v="5600"/>
    <n v="3.7124404999999999E-2"/>
    <n v="37.124404999999996"/>
    <n v="0.74248809999999987"/>
    <n v="4.5291774E-2"/>
    <n v="45.291773999999997"/>
    <x v="4"/>
    <n v="2010"/>
    <n v="27537.398591999998"/>
    <n v="38417.398591999998"/>
    <n v="5568.6607499999991"/>
    <n v="6.8976191399090157"/>
  </r>
  <r>
    <d v="2010-05-04T00:00:00"/>
    <x v="3"/>
    <n v="14"/>
    <n v="14"/>
    <n v="134400"/>
    <n v="107520"/>
    <n v="1.0931728E-2"/>
    <n v="10.931728"/>
    <n v="0.39041885714285712"/>
    <n v="1.366466E-2"/>
    <n v="13.66466"/>
    <x v="4"/>
    <n v="2010"/>
    <n v="12544.157879999999"/>
    <n v="254464.15788000001"/>
    <n v="4372.6912000000002"/>
    <n v="57.048090014254392"/>
  </r>
  <r>
    <d v="2010-05-31T00:00:00"/>
    <x v="0"/>
    <n v="18"/>
    <n v="24"/>
    <n v="8640"/>
    <n v="9600"/>
    <n v="5.0868625000000001E-2"/>
    <n v="50.868625000000002"/>
    <n v="1.2111577380952381"/>
    <n v="6.1042350000000002E-2"/>
    <n v="61.042349999999999"/>
    <x v="4"/>
    <n v="2010"/>
    <n v="42729.644999999997"/>
    <n v="60969.644999999997"/>
    <n v="5595.5487499999999"/>
    <n v="10.871529714892606"/>
  </r>
  <r>
    <d v="2010-05-31T00:00:00"/>
    <x v="1"/>
    <n v="46"/>
    <n v="38"/>
    <n v="10672"/>
    <n v="7296"/>
    <n v="0.10764014299999999"/>
    <n v="107.64014299999999"/>
    <n v="1.2814302738095238"/>
    <n v="0.13132097500000001"/>
    <n v="131.320975"/>
    <x v="4"/>
    <n v="2010"/>
    <n v="69600.116750000001"/>
    <n v="87568.116750000001"/>
    <n v="9687.612869999999"/>
    <n v="9.0384797444732055"/>
  </r>
  <r>
    <d v="2010-05-31T00:00:00"/>
    <x v="2"/>
    <n v="21"/>
    <n v="32"/>
    <n v="5040"/>
    <n v="6400"/>
    <n v="3.936796E-2"/>
    <n v="39.367960000000004"/>
    <n v="0.74279169811320767"/>
    <n v="4.8028911000000001E-2"/>
    <n v="48.028911000000001"/>
    <x v="4"/>
    <n v="2010"/>
    <n v="29201.577888"/>
    <n v="40641.577888"/>
    <n v="5905.1940000000004"/>
    <n v="6.8811789602576541"/>
  </r>
  <r>
    <d v="2010-05-31T00:00:00"/>
    <x v="3"/>
    <n v="13"/>
    <n v="14"/>
    <n v="124800"/>
    <n v="107520"/>
    <n v="1.0543416E-2"/>
    <n v="10.543416000000001"/>
    <n v="0.39049688888888889"/>
    <n v="1.317927E-2"/>
    <n v="13.179270000000001"/>
    <x v="4"/>
    <n v="2010"/>
    <n v="12098.569860000001"/>
    <n v="244418.56985999999"/>
    <n v="4217.3663999999999"/>
    <n v="56.772932968385128"/>
  </r>
  <r>
    <d v="2010-05-30T00:00:00"/>
    <x v="0"/>
    <n v="17"/>
    <n v="22"/>
    <n v="8160"/>
    <n v="8800"/>
    <n v="4.7222015999999999E-2"/>
    <n v="47.222015999999996"/>
    <n v="1.2108209230769229"/>
    <n v="5.6666419000000003E-2"/>
    <n v="56.666419000000005"/>
    <x v="4"/>
    <n v="2010"/>
    <n v="39666.493300000002"/>
    <n v="56626.493300000002"/>
    <n v="5194.4217599999993"/>
    <n v="10.874931302013882"/>
  </r>
  <r>
    <d v="2010-05-30T00:00:00"/>
    <x v="1"/>
    <n v="40"/>
    <n v="36"/>
    <n v="9280"/>
    <n v="6912"/>
    <n v="9.7453611999999995E-2"/>
    <n v="97.453611999999993"/>
    <n v="1.2822843684210525"/>
    <n v="0.11889340700000001"/>
    <n v="118.89340700000001"/>
    <x v="4"/>
    <n v="2010"/>
    <n v="63013.505710000005"/>
    <n v="79205.505709999998"/>
    <n v="8770.8250799999987"/>
    <n v="9.0297876765208773"/>
  </r>
  <r>
    <d v="2010-05-30T00:00:00"/>
    <x v="2"/>
    <n v="24"/>
    <n v="29"/>
    <n v="5760"/>
    <n v="5800"/>
    <n v="3.9383390999999997E-2"/>
    <n v="39.383390999999996"/>
    <n v="0.74308284905660371"/>
    <n v="4.8047738E-2"/>
    <n v="48.047738000000003"/>
    <x v="4"/>
    <n v="2010"/>
    <n v="29213.024704000003"/>
    <n v="40773.024704000003"/>
    <n v="5907.5086499999998"/>
    <n v="6.9007303059461549"/>
  </r>
  <r>
    <d v="2010-05-30T00:00:00"/>
    <x v="3"/>
    <n v="14"/>
    <n v="15"/>
    <n v="134400"/>
    <n v="115200"/>
    <n v="1.1324791000000001E-2"/>
    <n v="11.324791000000001"/>
    <n v="0.39051003448275867"/>
    <n v="1.4155989000000001E-2"/>
    <n v="14.155989"/>
    <x v="4"/>
    <n v="2010"/>
    <n v="12995.197902"/>
    <n v="262595.19790199999"/>
    <n v="4529.9164000000001"/>
    <n v="56.866538787954831"/>
  </r>
  <r>
    <d v="2010-05-03T00:00:00"/>
    <x v="0"/>
    <n v="15"/>
    <n v="19"/>
    <n v="7200"/>
    <n v="7600"/>
    <n v="4.1159922000000002E-2"/>
    <n v="41.159922000000002"/>
    <n v="1.2105859411764706"/>
    <n v="4.9391905999999999E-2"/>
    <n v="49.391905999999999"/>
    <x v="4"/>
    <n v="2010"/>
    <n v="34574.334199999998"/>
    <n v="49374.334199999998"/>
    <n v="4527.5914199999997"/>
    <n v="10.874837702834865"/>
  </r>
  <r>
    <d v="2010-05-03T00:00:00"/>
    <x v="1"/>
    <n v="40"/>
    <n v="36"/>
    <n v="9280"/>
    <n v="6912"/>
    <n v="9.7369087000000007E-2"/>
    <n v="97.369087000000007"/>
    <n v="1.2811721973684211"/>
    <n v="0.11879028599999999"/>
    <n v="118.79028599999999"/>
    <x v="4"/>
    <n v="2010"/>
    <n v="62958.851579999995"/>
    <n v="79150.851579999988"/>
    <n v="8763.2178300000014"/>
    <n v="9.0313894298095381"/>
  </r>
  <r>
    <d v="2010-05-03T00:00:00"/>
    <x v="2"/>
    <n v="24"/>
    <n v="32"/>
    <n v="5760"/>
    <n v="6400"/>
    <n v="4.1612086999999999E-2"/>
    <n v="41.612087000000002"/>
    <n v="0.74307298214285722"/>
    <n v="5.0766746000000001E-2"/>
    <n v="50.766746000000005"/>
    <x v="4"/>
    <n v="2010"/>
    <n v="30866.181568000004"/>
    <n v="43026.181568"/>
    <n v="6241.8130500000007"/>
    <n v="6.8921143759062264"/>
  </r>
  <r>
    <d v="2010-05-03T00:00:00"/>
    <x v="3"/>
    <n v="14"/>
    <n v="14"/>
    <n v="134400"/>
    <n v="107520"/>
    <n v="1.0933538E-2"/>
    <n v="10.933538"/>
    <n v="0.39048350000000004"/>
    <n v="1.3666922E-2"/>
    <n v="13.666922"/>
    <x v="4"/>
    <n v="2010"/>
    <n v="12546.234396"/>
    <n v="254466.23439599999"/>
    <n v="4373.4152000000004"/>
    <n v="57.039297332345086"/>
  </r>
  <r>
    <d v="2010-05-29T00:00:00"/>
    <x v="0"/>
    <n v="18"/>
    <n v="19"/>
    <n v="8640"/>
    <n v="7600"/>
    <n v="4.4773727999999999E-2"/>
    <n v="44.773727999999998"/>
    <n v="1.2101007567567568"/>
    <n v="5.3728472999999999E-2"/>
    <n v="53.728473000000001"/>
    <x v="4"/>
    <n v="2010"/>
    <n v="37609.931100000002"/>
    <n v="53849.931100000002"/>
    <n v="4925.1100799999995"/>
    <n v="10.905751749031667"/>
  </r>
  <r>
    <d v="2010-05-29T00:00:00"/>
    <x v="1"/>
    <n v="44"/>
    <n v="37"/>
    <n v="10208"/>
    <n v="7104"/>
    <n v="0.103827225"/>
    <n v="103.827225"/>
    <n v="1.2818175925925925"/>
    <n v="0.126669214"/>
    <n v="126.669214"/>
    <x v="4"/>
    <n v="2010"/>
    <n v="67134.683420000001"/>
    <n v="84446.683420000001"/>
    <n v="9344.4502499999999"/>
    <n v="9.0363647625609946"/>
  </r>
  <r>
    <d v="2010-05-29T00:00:00"/>
    <x v="2"/>
    <n v="21"/>
    <n v="34"/>
    <n v="5040"/>
    <n v="6800"/>
    <n v="4.0865897999999998E-2"/>
    <n v="40.865897999999994"/>
    <n v="0.74301632727272715"/>
    <n v="4.9856394999999998E-2"/>
    <n v="49.856394999999999"/>
    <x v="4"/>
    <n v="2010"/>
    <n v="30312.688159999998"/>
    <n v="42152.688159999998"/>
    <n v="6129.8846999999987"/>
    <n v="6.8754658132781401"/>
  </r>
  <r>
    <d v="2010-05-29T00:00:00"/>
    <x v="3"/>
    <n v="13"/>
    <n v="16"/>
    <n v="124800"/>
    <n v="122880"/>
    <n v="1.1313864999999999E-2"/>
    <n v="11.313865"/>
    <n v="0.39013327586206897"/>
    <n v="1.4142332000000001E-2"/>
    <n v="14.142332"/>
    <x v="4"/>
    <n v="2010"/>
    <n v="12982.660775999999"/>
    <n v="260662.660776"/>
    <n v="4525.5460000000003"/>
    <n v="56.501511534614032"/>
  </r>
  <r>
    <d v="2010-05-28T00:00:00"/>
    <x v="0"/>
    <n v="15"/>
    <n v="18"/>
    <n v="7200"/>
    <n v="7200"/>
    <n v="3.9966614999999997E-2"/>
    <n v="39.966614999999997"/>
    <n v="1.2111095454545453"/>
    <n v="4.7959938000000001E-2"/>
    <n v="47.959938000000001"/>
    <x v="4"/>
    <n v="2010"/>
    <n v="33571.956599999998"/>
    <n v="47971.956599999998"/>
    <n v="4396.3276499999993"/>
    <n v="10.880529413127569"/>
  </r>
  <r>
    <d v="2010-05-28T00:00:00"/>
    <x v="1"/>
    <n v="41"/>
    <n v="38"/>
    <n v="9512"/>
    <n v="7296"/>
    <n v="0.10126204699999999"/>
    <n v="101.262047"/>
    <n v="1.2817980632911392"/>
    <n v="0.123539697"/>
    <n v="123.539697"/>
    <x v="4"/>
    <n v="2010"/>
    <n v="65476.039410000005"/>
    <n v="82284.039409999998"/>
    <n v="9113.5842300000004"/>
    <n v="9.0279763934132173"/>
  </r>
  <r>
    <d v="2010-05-28T00:00:00"/>
    <x v="2"/>
    <n v="20"/>
    <n v="33"/>
    <n v="4800"/>
    <n v="6600"/>
    <n v="3.9357365999999998E-2"/>
    <n v="39.357365999999999"/>
    <n v="0.74259181132075469"/>
    <n v="4.8015987000000003E-2"/>
    <n v="48.015987000000003"/>
    <x v="4"/>
    <n v="2010"/>
    <n v="29193.720096000001"/>
    <n v="40593.720096000005"/>
    <n v="5903.6049000000003"/>
    <n v="6.8749257204322012"/>
  </r>
  <r>
    <d v="2010-05-28T00:00:00"/>
    <x v="3"/>
    <n v="12"/>
    <n v="15"/>
    <n v="115200"/>
    <n v="115200"/>
    <n v="1.0542431999999999E-2"/>
    <n v="10.542432"/>
    <n v="0.39046044444444444"/>
    <n v="1.317804E-2"/>
    <n v="13.178040000000001"/>
    <x v="4"/>
    <n v="2010"/>
    <n v="12097.440720000001"/>
    <n v="242497.44072000001"/>
    <n v="4216.9727999999996"/>
    <n v="56.331848012143105"/>
  </r>
  <r>
    <d v="2010-05-27T00:00:00"/>
    <x v="0"/>
    <n v="17"/>
    <n v="19"/>
    <n v="8160"/>
    <n v="7600"/>
    <n v="4.3601564000000002E-2"/>
    <n v="43.601564000000003"/>
    <n v="1.2111545555555556"/>
    <n v="5.2321877000000003E-2"/>
    <n v="52.321877000000001"/>
    <x v="4"/>
    <n v="2010"/>
    <n v="36625.313900000001"/>
    <n v="52385.313900000001"/>
    <n v="4796.1720400000004"/>
    <n v="10.893596796105179"/>
  </r>
  <r>
    <d v="2010-05-27T00:00:00"/>
    <x v="1"/>
    <n v="40"/>
    <n v="39"/>
    <n v="9280"/>
    <n v="7488"/>
    <n v="0.101302297"/>
    <n v="101.302297"/>
    <n v="1.2823075569620253"/>
    <n v="0.123588802"/>
    <n v="123.588802"/>
    <x v="4"/>
    <n v="2010"/>
    <n v="65502.065060000001"/>
    <n v="82270.065059999994"/>
    <n v="9117.2067299999999"/>
    <n v="9.022857026183198"/>
  </r>
  <r>
    <d v="2010-05-27T00:00:00"/>
    <x v="2"/>
    <n v="23"/>
    <n v="29"/>
    <n v="5520"/>
    <n v="5800"/>
    <n v="3.8608916E-2"/>
    <n v="38.608916000000001"/>
    <n v="0.74247915384615382"/>
    <n v="4.7102878000000001E-2"/>
    <n v="47.102878000000004"/>
    <x v="4"/>
    <n v="2010"/>
    <n v="28638.549824000002"/>
    <n v="39958.549824000002"/>
    <n v="5791.3374000000003"/>
    <n v="6.8985190372370226"/>
  </r>
  <r>
    <d v="2010-05-27T00:00:00"/>
    <x v="3"/>
    <n v="12"/>
    <n v="14"/>
    <n v="115200"/>
    <n v="107520"/>
    <n v="1.0152893E-2"/>
    <n v="10.152892999999999"/>
    <n v="0.39049588461538459"/>
    <n v="1.2691116000000001E-2"/>
    <n v="12.691116000000001"/>
    <x v="4"/>
    <n v="2010"/>
    <n v="11650.444488000001"/>
    <n v="234370.44448800001"/>
    <n v="4061.1571999999996"/>
    <n v="56.488605454508388"/>
  </r>
  <r>
    <d v="2010-05-26T00:00:00"/>
    <x v="0"/>
    <n v="18"/>
    <n v="24"/>
    <n v="8640"/>
    <n v="9600"/>
    <n v="5.0858118000000001E-2"/>
    <n v="50.858117999999997"/>
    <n v="1.2109075714285713"/>
    <n v="6.1029741999999998E-2"/>
    <n v="61.029741999999999"/>
    <x v="4"/>
    <n v="2010"/>
    <n v="42720.8194"/>
    <n v="60960.8194"/>
    <n v="5594.3929799999996"/>
    <n v="10.872196624571464"/>
  </r>
  <r>
    <d v="2010-05-26T00:00:00"/>
    <x v="1"/>
    <n v="42"/>
    <n v="37"/>
    <n v="9744"/>
    <n v="7104"/>
    <n v="0.101268622"/>
    <n v="101.26862200000001"/>
    <n v="1.2818812911392405"/>
    <n v="0.123547719"/>
    <n v="123.547719"/>
    <x v="4"/>
    <n v="2010"/>
    <n v="65480.291069999999"/>
    <n v="82328.291070000007"/>
    <n v="9114.17598"/>
    <n v="9.0322451426834629"/>
  </r>
  <r>
    <d v="2010-05-26T00:00:00"/>
    <x v="2"/>
    <n v="24"/>
    <n v="34"/>
    <n v="5760"/>
    <n v="6800"/>
    <n v="4.3100987E-2"/>
    <n v="43.100987000000003"/>
    <n v="0.74312046551724142"/>
    <n v="5.2583204000000001E-2"/>
    <n v="52.583204000000002"/>
    <x v="4"/>
    <n v="2010"/>
    <n v="31970.588032"/>
    <n v="44530.588032"/>
    <n v="6465.1480500000007"/>
    <n v="6.886725711762816"/>
  </r>
  <r>
    <d v="2010-05-26T00:00:00"/>
    <x v="3"/>
    <n v="12"/>
    <n v="16"/>
    <n v="115200"/>
    <n v="122880"/>
    <n v="1.0927634E-2"/>
    <n v="10.927634000000001"/>
    <n v="0.39027264285714292"/>
    <n v="1.3659542E-2"/>
    <n v="13.659542"/>
    <x v="4"/>
    <n v="2010"/>
    <n v="12539.459556"/>
    <n v="250619.45955600002"/>
    <n v="4371.0536000000002"/>
    <n v="56.206785878596584"/>
  </r>
  <r>
    <d v="2010-05-25T00:00:00"/>
    <x v="0"/>
    <n v="17"/>
    <n v="18"/>
    <n v="8160"/>
    <n v="7200"/>
    <n v="4.2361089999999997E-2"/>
    <n v="42.361089999999997"/>
    <n v="1.2103168571428571"/>
    <n v="5.0833309E-2"/>
    <n v="50.833309"/>
    <x v="4"/>
    <n v="2010"/>
    <n v="35583.316299999999"/>
    <n v="50943.316299999999"/>
    <n v="4659.7199000000001"/>
    <n v="10.903111676915472"/>
  </r>
  <r>
    <d v="2010-05-25T00:00:00"/>
    <x v="1"/>
    <n v="43"/>
    <n v="38"/>
    <n v="9976"/>
    <n v="7296"/>
    <n v="0.103832591"/>
    <n v="103.83259100000001"/>
    <n v="1.2818838395061729"/>
    <n v="0.126675761"/>
    <n v="126.67576099999999"/>
    <x v="4"/>
    <n v="2010"/>
    <n v="67138.153330000001"/>
    <n v="84410.153330000001"/>
    <n v="9344.9331900000016"/>
    <n v="9.0319890428529259"/>
  </r>
  <r>
    <d v="2010-05-25T00:00:00"/>
    <x v="2"/>
    <n v="21"/>
    <n v="28"/>
    <n v="5040"/>
    <n v="5600"/>
    <n v="3.6415207999999998E-2"/>
    <n v="36.415208"/>
    <n v="0.74316751020408167"/>
    <n v="4.4426554E-2"/>
    <n v="44.426554000000003"/>
    <x v="4"/>
    <n v="2010"/>
    <n v="27011.344832000002"/>
    <n v="37651.344832000002"/>
    <n v="5462.2812000000004"/>
    <n v="6.8917091128313146"/>
  </r>
  <r>
    <d v="2010-05-25T00:00:00"/>
    <x v="3"/>
    <n v="12"/>
    <n v="17"/>
    <n v="115200"/>
    <n v="130560"/>
    <n v="1.1322015E-2"/>
    <n v="11.322015"/>
    <n v="0.3904143103448276"/>
    <n v="1.4152517999999999E-2"/>
    <n v="14.152517999999999"/>
    <x v="4"/>
    <n v="2010"/>
    <n v="12992.011524"/>
    <n v="258752.011524"/>
    <n v="4528.8060000000005"/>
    <n v="56.047751560173154"/>
  </r>
  <r>
    <d v="2010-05-24T00:00:00"/>
    <x v="0"/>
    <n v="16"/>
    <n v="23"/>
    <n v="7680"/>
    <n v="9200"/>
    <n v="4.7189755999999999E-2"/>
    <n v="47.189756000000003"/>
    <n v="1.2099937435897437"/>
    <n v="5.6627707999999999E-2"/>
    <n v="56.627707999999998"/>
    <x v="4"/>
    <n v="2010"/>
    <n v="39639.395599999996"/>
    <n v="56519.395599999996"/>
    <n v="5190.8731600000001"/>
    <n v="10.861765801928131"/>
  </r>
  <r>
    <d v="2010-05-24T00:00:00"/>
    <x v="1"/>
    <n v="43"/>
    <n v="39"/>
    <n v="9976"/>
    <n v="7488"/>
    <n v="0.10508782699999999"/>
    <n v="105.08782699999999"/>
    <n v="1.2815588658536585"/>
    <n v="0.12820714899999999"/>
    <n v="128.20714899999999"/>
    <x v="4"/>
    <n v="2010"/>
    <n v="67949.788969999994"/>
    <n v="85413.788969999994"/>
    <n v="9457.9044299999987"/>
    <n v="9.0302214179626095"/>
  </r>
  <r>
    <d v="2010-05-24T00:00:00"/>
    <x v="2"/>
    <n v="22"/>
    <n v="30"/>
    <n v="5280"/>
    <n v="6000"/>
    <n v="3.8637579999999998E-2"/>
    <n v="38.63758"/>
    <n v="0.74303038461538462"/>
    <n v="4.7137848000000003E-2"/>
    <n v="47.137848000000005"/>
    <x v="4"/>
    <n v="2010"/>
    <n v="28659.811584000003"/>
    <n v="39939.811584000003"/>
    <n v="5795.6369999999997"/>
    <n v="6.890169521396631"/>
  </r>
  <r>
    <d v="2010-05-24T00:00:00"/>
    <x v="3"/>
    <n v="14"/>
    <n v="13"/>
    <n v="134400"/>
    <n v="99840"/>
    <n v="1.0544524E-2"/>
    <n v="10.544523999999999"/>
    <n v="0.3905379259259259"/>
    <n v="1.3180654999999999E-2"/>
    <n v="13.180655"/>
    <x v="4"/>
    <n v="2010"/>
    <n v="12099.84129"/>
    <n v="246339.84129000001"/>
    <n v="4217.8095999999996"/>
    <n v="57.213311235643431"/>
  </r>
  <r>
    <d v="2010-05-23T00:00:00"/>
    <x v="0"/>
    <n v="19"/>
    <n v="19"/>
    <n v="9120"/>
    <n v="7600"/>
    <n v="4.6025761999999998E-2"/>
    <n v="46.025762"/>
    <n v="1.2112042631578948"/>
    <n v="5.5230914999999998E-2"/>
    <n v="55.230914999999996"/>
    <x v="4"/>
    <n v="2010"/>
    <n v="38661.640499999994"/>
    <n v="55381.640499999994"/>
    <n v="5062.8338199999998"/>
    <n v="10.911609025293892"/>
  </r>
  <r>
    <d v="2010-05-23T00:00:00"/>
    <x v="1"/>
    <n v="43"/>
    <n v="39"/>
    <n v="9976"/>
    <n v="7488"/>
    <n v="0.105033104"/>
    <n v="105.03310400000001"/>
    <n v="1.2808915121951221"/>
    <n v="0.12814038699999999"/>
    <n v="128.140387"/>
    <x v="4"/>
    <n v="2010"/>
    <n v="67914.405110000007"/>
    <n v="85378.405110000007"/>
    <n v="9452.9793600000012"/>
    <n v="9.0311830075580843"/>
  </r>
  <r>
    <d v="2010-05-23T00:00:00"/>
    <x v="2"/>
    <n v="23"/>
    <n v="33"/>
    <n v="5520"/>
    <n v="6600"/>
    <n v="4.1605797999999999E-2"/>
    <n v="41.605798"/>
    <n v="0.74296067857142856"/>
    <n v="5.0759073000000002E-2"/>
    <n v="50.759073000000001"/>
    <x v="4"/>
    <n v="2010"/>
    <n v="30861.516384000002"/>
    <n v="42981.516384000002"/>
    <n v="6240.8697000000002"/>
    <n v="6.8860002611076618"/>
  </r>
  <r>
    <d v="2010-05-23T00:00:00"/>
    <x v="3"/>
    <n v="14"/>
    <n v="16"/>
    <n v="134400"/>
    <n v="122880"/>
    <n v="1.1711576E-2"/>
    <n v="11.711575999999999"/>
    <n v="0.39038586666666664"/>
    <n v="1.463947E-2"/>
    <n v="14.639469999999999"/>
    <x v="4"/>
    <n v="2010"/>
    <n v="13439.033459999999"/>
    <n v="270719.03346000001"/>
    <n v="4684.6304"/>
    <n v="56.725266947268324"/>
  </r>
  <r>
    <d v="2010-05-22T00:00:00"/>
    <x v="0"/>
    <n v="20"/>
    <n v="25"/>
    <n v="9600"/>
    <n v="10000"/>
    <n v="5.4500626000000003E-2"/>
    <n v="54.500626000000004"/>
    <n v="1.2111250222222223"/>
    <n v="6.5400750999999993E-2"/>
    <n v="65.400751"/>
    <x v="4"/>
    <n v="2010"/>
    <n v="45780.525699999998"/>
    <n v="65380.525699999998"/>
    <n v="5995.0688600000003"/>
    <n v="10.882762931721917"/>
  </r>
  <r>
    <d v="2010-05-22T00:00:00"/>
    <x v="1"/>
    <n v="44"/>
    <n v="40"/>
    <n v="10208"/>
    <n v="7680"/>
    <n v="0.107612298"/>
    <n v="107.612298"/>
    <n v="1.2810987857142857"/>
    <n v="0.13128700400000001"/>
    <n v="131.28700400000002"/>
    <x v="4"/>
    <n v="2010"/>
    <n v="69582.11212000002"/>
    <n v="87470.11212000002"/>
    <n v="9685.1068199999991"/>
    <n v="9.0306999775059804"/>
  </r>
  <r>
    <d v="2010-05-22T00:00:00"/>
    <x v="2"/>
    <n v="22"/>
    <n v="32"/>
    <n v="5280"/>
    <n v="6400"/>
    <n v="4.0124952999999998E-2"/>
    <n v="40.124952999999998"/>
    <n v="0.74305468518518514"/>
    <n v="4.8952441999999999E-2"/>
    <n v="48.952441999999998"/>
    <x v="4"/>
    <n v="2010"/>
    <n v="29763.084735999997"/>
    <n v="41443.084735999997"/>
    <n v="6018.7429499999998"/>
    <n v="6.8845273095921806"/>
  </r>
  <r>
    <d v="2010-05-22T00:00:00"/>
    <x v="3"/>
    <n v="12"/>
    <n v="16"/>
    <n v="115200"/>
    <n v="122880"/>
    <n v="1.0932425000000001E-2"/>
    <n v="10.932425"/>
    <n v="0.39044375000000003"/>
    <n v="1.3665531E-2"/>
    <n v="13.665531"/>
    <x v="4"/>
    <n v="2010"/>
    <n v="12544.957457999999"/>
    <n v="250624.95745799999"/>
    <n v="4372.97"/>
    <n v="56.183871422585952"/>
  </r>
  <r>
    <d v="2010-05-21T00:00:00"/>
    <x v="0"/>
    <n v="20"/>
    <n v="22"/>
    <n v="9600"/>
    <n v="8800"/>
    <n v="5.0867742000000001E-2"/>
    <n v="50.867742"/>
    <n v="1.2111367142857143"/>
    <n v="6.1041290999999998E-2"/>
    <n v="61.041291000000001"/>
    <x v="4"/>
    <n v="2010"/>
    <n v="42728.903700000003"/>
    <n v="61128.903700000003"/>
    <n v="5595.4516199999998"/>
    <n v="10.900116000497865"/>
  </r>
  <r>
    <d v="2010-05-21T00:00:00"/>
    <x v="1"/>
    <n v="45"/>
    <n v="37"/>
    <n v="10440"/>
    <n v="7104"/>
    <n v="0.10505612"/>
    <n v="105.05612000000001"/>
    <n v="1.2811721951219512"/>
    <n v="0.12816846700000001"/>
    <n v="128.16846700000002"/>
    <x v="4"/>
    <n v="2010"/>
    <n v="67929.287510000009"/>
    <n v="85473.287510000009"/>
    <n v="9455.0508000000009"/>
    <n v="9.0392388885567012"/>
  </r>
  <r>
    <d v="2010-05-21T00:00:00"/>
    <x v="2"/>
    <n v="22"/>
    <n v="30"/>
    <n v="5280"/>
    <n v="6000"/>
    <n v="3.8639326000000002E-2"/>
    <n v="38.639326000000004"/>
    <n v="0.74306396153846166"/>
    <n v="4.7139977E-2"/>
    <n v="47.139977000000002"/>
    <x v="4"/>
    <n v="2010"/>
    <n v="28661.106016000002"/>
    <n v="39941.106016000005"/>
    <n v="5795.898900000001"/>
    <n v="6.8900815254859795"/>
  </r>
  <r>
    <d v="2010-05-21T00:00:00"/>
    <x v="3"/>
    <n v="12"/>
    <n v="15"/>
    <n v="115200"/>
    <n v="115200"/>
    <n v="1.0543211E-2"/>
    <n v="10.543210999999999"/>
    <n v="0.39048929629629625"/>
    <n v="1.3179013999999999E-2"/>
    <n v="13.179013999999999"/>
    <x v="4"/>
    <n v="2010"/>
    <n v="12098.334851999998"/>
    <n v="242498.334852"/>
    <n v="4217.2843999999996"/>
    <n v="56.327978457431584"/>
  </r>
  <r>
    <d v="2010-05-20T00:00:00"/>
    <x v="0"/>
    <n v="17"/>
    <n v="19"/>
    <n v="8160"/>
    <n v="7600"/>
    <n v="4.3588467999999998E-2"/>
    <n v="43.588467999999999"/>
    <n v="1.2107907777777778"/>
    <n v="5.2306160999999997E-2"/>
    <n v="52.306160999999996"/>
    <x v="4"/>
    <n v="2010"/>
    <n v="36614.312699999995"/>
    <n v="52374.312699999995"/>
    <n v="4794.7314799999995"/>
    <n v="10.894572729614884"/>
  </r>
  <r>
    <d v="2010-05-20T00:00:00"/>
    <x v="1"/>
    <n v="44"/>
    <n v="38"/>
    <n v="10208"/>
    <n v="7296"/>
    <n v="0.10512818"/>
    <n v="105.12818"/>
    <n v="1.282050975609756"/>
    <n v="0.12825638"/>
    <n v="128.25638000000001"/>
    <x v="4"/>
    <n v="2010"/>
    <n v="67975.881399999998"/>
    <n v="85479.881399999998"/>
    <n v="9461.5362000000005"/>
    <n v="9.0337403059419685"/>
  </r>
  <r>
    <d v="2010-05-20T00:00:00"/>
    <x v="2"/>
    <n v="24"/>
    <n v="27"/>
    <n v="5760"/>
    <n v="5400"/>
    <n v="3.7883791E-2"/>
    <n v="37.883791000000002"/>
    <n v="0.74281943137254902"/>
    <n v="4.6218225000000002E-2"/>
    <n v="46.218225000000004"/>
    <x v="4"/>
    <n v="2010"/>
    <n v="28100.680800000002"/>
    <n v="39260.680800000002"/>
    <n v="5682.5686500000002"/>
    <n v="6.9077516640887238"/>
  </r>
  <r>
    <d v="2010-05-20T00:00:00"/>
    <x v="3"/>
    <n v="12"/>
    <n v="13"/>
    <n v="115200"/>
    <n v="99840"/>
    <n v="9.7634479999999992E-3"/>
    <n v="9.7634479999999986"/>
    <n v="0.39053791999999993"/>
    <n v="1.2204309999999999E-2"/>
    <n v="12.20431"/>
    <x v="4"/>
    <n v="2010"/>
    <n v="11203.55658"/>
    <n v="226243.55658"/>
    <n v="3905.3791999999994"/>
    <n v="56.657090051052194"/>
  </r>
  <r>
    <d v="2010-05-02T00:00:00"/>
    <x v="0"/>
    <n v="17"/>
    <n v="24"/>
    <n v="8160"/>
    <n v="9600"/>
    <n v="4.9630509000000003E-2"/>
    <n v="49.630509000000004"/>
    <n v="1.2105002195121952"/>
    <n v="5.9556610000000003E-2"/>
    <n v="59.556610000000006"/>
    <x v="4"/>
    <n v="2010"/>
    <n v="41689.627000000008"/>
    <n v="59449.627000000008"/>
    <n v="5459.35599"/>
    <n v="10.864330454004541"/>
  </r>
  <r>
    <d v="2010-05-02T00:00:00"/>
    <x v="1"/>
    <n v="43"/>
    <n v="40"/>
    <n v="9976"/>
    <n v="7680"/>
    <n v="0.106353978"/>
    <n v="106.353978"/>
    <n v="1.2813732289156625"/>
    <n v="0.129751853"/>
    <n v="129.75185300000001"/>
    <x v="4"/>
    <n v="2010"/>
    <n v="68768.482090000005"/>
    <n v="86424.482090000005"/>
    <n v="9571.8580199999997"/>
    <n v="9.0283062638627403"/>
  </r>
  <r>
    <d v="2010-05-02T00:00:00"/>
    <x v="2"/>
    <n v="20"/>
    <n v="32"/>
    <n v="4800"/>
    <n v="6400"/>
    <n v="3.8634862999999998E-2"/>
    <n v="38.634862999999996"/>
    <n v="0.74297813461538453"/>
    <n v="4.7134532999999999E-2"/>
    <n v="47.134532999999998"/>
    <x v="4"/>
    <n v="2010"/>
    <n v="28657.796063999998"/>
    <n v="39857.796063999995"/>
    <n v="5795.2294499999989"/>
    <n v="6.8765041839397858"/>
  </r>
  <r>
    <d v="2010-05-02T00:00:00"/>
    <x v="3"/>
    <n v="14"/>
    <n v="16"/>
    <n v="134400"/>
    <n v="122880"/>
    <n v="1.1713128E-2"/>
    <n v="11.713127999999999"/>
    <n v="0.3904376"/>
    <n v="1.4641410000000001E-2"/>
    <n v="14.64141"/>
    <x v="4"/>
    <n v="2010"/>
    <n v="13440.81438"/>
    <n v="270720.81438"/>
    <n v="4685.2511999999997"/>
    <n v="56.718262219855433"/>
  </r>
  <r>
    <d v="2010-05-19T00:00:00"/>
    <x v="0"/>
    <n v="18"/>
    <n v="18"/>
    <n v="8640"/>
    <n v="7200"/>
    <n v="4.3596304000000002E-2"/>
    <n v="43.596304000000003"/>
    <n v="1.2110084444444444"/>
    <n v="5.2315565000000001E-2"/>
    <n v="52.315564999999999"/>
    <x v="4"/>
    <n v="2010"/>
    <n v="36620.895499999999"/>
    <n v="52460.895499999999"/>
    <n v="4795.5934400000006"/>
    <n v="10.910626865667666"/>
  </r>
  <r>
    <d v="2010-05-19T00:00:00"/>
    <x v="1"/>
    <n v="40"/>
    <n v="40"/>
    <n v="9280"/>
    <n v="7680"/>
    <n v="0.102497545"/>
    <n v="102.497545"/>
    <n v="1.2812193125"/>
    <n v="0.12504700399999999"/>
    <n v="125.04700399999999"/>
    <x v="4"/>
    <n v="2010"/>
    <n v="66274.912119999994"/>
    <n v="83234.912119999994"/>
    <n v="9224.779050000001"/>
    <n v="9.0222323898961694"/>
  </r>
  <r>
    <d v="2010-05-19T00:00:00"/>
    <x v="2"/>
    <n v="20"/>
    <n v="31"/>
    <n v="4800"/>
    <n v="6200"/>
    <n v="3.7879352999999998E-2"/>
    <n v="37.879352999999995"/>
    <n v="0.74273241176470572"/>
    <n v="4.621281E-2"/>
    <n v="46.212809999999998"/>
    <x v="4"/>
    <n v="2010"/>
    <n v="28097.388479999998"/>
    <n v="39097.388479999994"/>
    <n v="5681.9029499999988"/>
    <n v="6.8798268814356582"/>
  </r>
  <r>
    <d v="2010-05-19T00:00:00"/>
    <x v="3"/>
    <n v="13"/>
    <n v="13"/>
    <n v="124800"/>
    <n v="99840"/>
    <n v="1.0153191000000001E-2"/>
    <n v="10.153191000000001"/>
    <n v="0.39050734615384619"/>
    <n v="1.2691488000000001E-2"/>
    <n v="12.691488000000001"/>
    <x v="4"/>
    <n v="2010"/>
    <n v="11650.785984000002"/>
    <n v="236290.78598400002"/>
    <n v="4061.2764000000006"/>
    <n v="56.949815250294677"/>
  </r>
  <r>
    <d v="2010-05-18T00:00:00"/>
    <x v="0"/>
    <n v="20"/>
    <n v="24"/>
    <n v="9600"/>
    <n v="9600"/>
    <n v="5.3263931E-2"/>
    <n v="53.263930999999999"/>
    <n v="1.2105438863636364"/>
    <n v="6.3916716999999998E-2"/>
    <n v="63.916716999999998"/>
    <x v="4"/>
    <n v="2010"/>
    <n v="44741.7019"/>
    <n v="63941.7019"/>
    <n v="5859.0324099999998"/>
    <n v="10.88985266648019"/>
  </r>
  <r>
    <d v="2010-05-18T00:00:00"/>
    <x v="1"/>
    <n v="44"/>
    <n v="38"/>
    <n v="10208"/>
    <n v="7296"/>
    <n v="0.105041198"/>
    <n v="105.04119800000001"/>
    <n v="1.2809902195121952"/>
    <n v="0.12815026099999999"/>
    <n v="128.150261"/>
    <x v="4"/>
    <n v="2010"/>
    <n v="67919.638330000002"/>
    <n v="85423.638330000002"/>
    <n v="9453.7078200000014"/>
    <n v="9.0352714856834133"/>
  </r>
  <r>
    <d v="2010-05-18T00:00:00"/>
    <x v="2"/>
    <n v="21"/>
    <n v="31"/>
    <n v="5040"/>
    <n v="6200"/>
    <n v="3.8644996000000001E-2"/>
    <n v="38.644995999999999"/>
    <n v="0.74317299999999997"/>
    <n v="4.7146896000000001E-2"/>
    <n v="47.146895999999998"/>
    <x v="4"/>
    <n v="2010"/>
    <n v="28665.312768"/>
    <n v="39905.312768000003"/>
    <n v="5796.7493999999997"/>
    <n v="6.8828971407422346"/>
  </r>
  <r>
    <d v="2010-05-18T00:00:00"/>
    <x v="3"/>
    <n v="13"/>
    <n v="16"/>
    <n v="124800"/>
    <n v="122880"/>
    <n v="1.1316911000000001E-2"/>
    <n v="11.316911000000001"/>
    <n v="0.39023831034482764"/>
    <n v="1.4146139E-2"/>
    <n v="14.146139"/>
    <x v="4"/>
    <n v="2010"/>
    <n v="12986.155601999999"/>
    <n v="260666.15560200001"/>
    <n v="4526.7644"/>
    <n v="56.487350673625983"/>
  </r>
  <r>
    <d v="2010-05-17T00:00:00"/>
    <x v="0"/>
    <n v="18"/>
    <n v="19"/>
    <n v="8640"/>
    <n v="7600"/>
    <n v="4.4810128999999997E-2"/>
    <n v="44.810128999999996"/>
    <n v="1.2110845675675674"/>
    <n v="5.3772154000000003E-2"/>
    <n v="53.772154"/>
    <x v="4"/>
    <n v="2010"/>
    <n v="37640.507799999999"/>
    <n v="53880.507799999999"/>
    <n v="4929.1141899999993"/>
    <n v="10.903102666158041"/>
  </r>
  <r>
    <d v="2010-05-17T00:00:00"/>
    <x v="1"/>
    <n v="45"/>
    <n v="38"/>
    <n v="10440"/>
    <n v="7296"/>
    <n v="0.10634043"/>
    <n v="106.34043"/>
    <n v="1.28121"/>
    <n v="0.12973532500000001"/>
    <n v="129.73532500000002"/>
    <x v="4"/>
    <n v="2010"/>
    <n v="68759.722250000006"/>
    <n v="86495.722250000006"/>
    <n v="9570.6386999999995"/>
    <n v="9.0368994277186623"/>
  </r>
  <r>
    <d v="2010-05-17T00:00:00"/>
    <x v="2"/>
    <n v="22"/>
    <n v="34"/>
    <n v="5280"/>
    <n v="6800"/>
    <n v="4.1619533E-2"/>
    <n v="41.619532999999997"/>
    <n v="0.74320594642857141"/>
    <n v="5.0775830000000001E-2"/>
    <n v="50.775829999999999"/>
    <x v="4"/>
    <n v="2010"/>
    <n v="30871.70464"/>
    <n v="42951.704639999996"/>
    <n v="6242.9299499999997"/>
    <n v="6.8789536372040816"/>
  </r>
  <r>
    <d v="2010-05-17T00:00:00"/>
    <x v="3"/>
    <n v="12"/>
    <n v="14"/>
    <n v="115200"/>
    <n v="107520"/>
    <n v="1.0146298999999999E-2"/>
    <n v="10.146298999999999"/>
    <n v="0.39024226923076921"/>
    <n v="1.2682874E-2"/>
    <n v="12.682874"/>
    <x v="4"/>
    <n v="2010"/>
    <n v="11642.878332"/>
    <n v="234362.87833199999"/>
    <n v="4058.5195999999996"/>
    <n v="56.522714547445439"/>
  </r>
  <r>
    <d v="2010-05-16T00:00:00"/>
    <x v="0"/>
    <n v="15"/>
    <n v="21"/>
    <n v="7200"/>
    <n v="8400"/>
    <n v="4.3563803999999998E-2"/>
    <n v="43.563803999999998"/>
    <n v="1.2101056666666665"/>
    <n v="5.2276564999999997E-2"/>
    <n v="52.276564999999998"/>
    <x v="4"/>
    <n v="2010"/>
    <n v="36593.595499999996"/>
    <n v="52193.595499999996"/>
    <n v="4792.0184399999998"/>
    <n v="10.863111673020741"/>
  </r>
  <r>
    <d v="2010-05-16T00:00:00"/>
    <x v="1"/>
    <n v="43"/>
    <n v="36"/>
    <n v="9976"/>
    <n v="6912"/>
    <n v="0.101252278"/>
    <n v="101.252278"/>
    <n v="1.2816744050632911"/>
    <n v="0.123527779"/>
    <n v="123.52777900000001"/>
    <x v="4"/>
    <n v="2010"/>
    <n v="65469.722870000005"/>
    <n v="82357.722869999998"/>
    <n v="9112.7050200000012"/>
    <n v="9.0369324811061169"/>
  </r>
  <r>
    <d v="2010-05-16T00:00:00"/>
    <x v="2"/>
    <n v="22"/>
    <n v="31"/>
    <n v="5280"/>
    <n v="6200"/>
    <n v="3.9352649000000003E-2"/>
    <n v="39.352649000000007"/>
    <n v="0.7425028113207548"/>
    <n v="4.8010231E-2"/>
    <n v="48.010230999999997"/>
    <x v="4"/>
    <n v="2010"/>
    <n v="29190.220448"/>
    <n v="40670.220448"/>
    <n v="5902.8973500000011"/>
    <n v="6.8887072448845998"/>
  </r>
  <r>
    <d v="2010-05-16T00:00:00"/>
    <x v="3"/>
    <n v="12"/>
    <n v="15"/>
    <n v="115200"/>
    <n v="115200"/>
    <n v="1.0544082999999999E-2"/>
    <n v="10.544082999999999"/>
    <n v="0.39052159259259256"/>
    <n v="1.3180104E-2"/>
    <n v="13.180104"/>
    <x v="4"/>
    <n v="2010"/>
    <n v="12099.335472000001"/>
    <n v="242499.33547200001"/>
    <n v="4217.6331999999993"/>
    <n v="56.323647545204338"/>
  </r>
  <r>
    <d v="2010-05-15T00:00:00"/>
    <x v="0"/>
    <n v="18"/>
    <n v="20"/>
    <n v="8640"/>
    <n v="8000"/>
    <n v="4.5994266999999998E-2"/>
    <n v="45.994267000000001"/>
    <n v="1.2103754473684212"/>
    <n v="5.5193120999999998E-2"/>
    <n v="55.193120999999998"/>
    <x v="4"/>
    <n v="2010"/>
    <n v="38635.184699999998"/>
    <n v="55275.184699999998"/>
    <n v="5059.3693700000003"/>
    <n v="10.898073362516911"/>
  </r>
  <r>
    <d v="2010-05-15T00:00:00"/>
    <x v="1"/>
    <n v="43"/>
    <n v="36"/>
    <n v="9976"/>
    <n v="6912"/>
    <n v="0.101196103"/>
    <n v="101.19610299999999"/>
    <n v="1.280963329113924"/>
    <n v="0.12345924599999999"/>
    <n v="123.45924599999999"/>
    <x v="4"/>
    <n v="2010"/>
    <n v="65433.400379999999"/>
    <n v="82321.400380000006"/>
    <n v="9107.6492699999999"/>
    <n v="9.0379607601672713"/>
  </r>
  <r>
    <d v="2010-05-15T00:00:00"/>
    <x v="2"/>
    <n v="20"/>
    <n v="29"/>
    <n v="4800"/>
    <n v="5800"/>
    <n v="3.6410133999999997E-2"/>
    <n v="36.410133999999999"/>
    <n v="0.74306395918367341"/>
    <n v="4.4420362999999997E-2"/>
    <n v="44.420362999999995"/>
    <x v="4"/>
    <n v="2010"/>
    <n v="27007.580703999996"/>
    <n v="37607.580703999993"/>
    <n v="5461.5200999999997"/>
    <n v="6.8846576333879295"/>
  </r>
  <r>
    <d v="2010-05-15T00:00:00"/>
    <x v="3"/>
    <n v="13"/>
    <n v="15"/>
    <n v="124800"/>
    <n v="115200"/>
    <n v="1.0931448E-2"/>
    <n v="10.931448"/>
    <n v="0.39040885714285711"/>
    <n v="1.3664310000000001E-2"/>
    <n v="13.66431"/>
    <x v="4"/>
    <n v="2010"/>
    <n v="12543.836580000001"/>
    <n v="252543.83658"/>
    <n v="4372.5792000000001"/>
    <n v="56.618996570762292"/>
  </r>
  <r>
    <d v="2010-05-14T00:00:00"/>
    <x v="0"/>
    <n v="16"/>
    <n v="18"/>
    <n v="7680"/>
    <n v="7200"/>
    <n v="4.1169164000000001E-2"/>
    <n v="41.169164000000002"/>
    <n v="1.2108577647058825"/>
    <n v="4.9402995999999998E-2"/>
    <n v="49.402995999999995"/>
    <x v="4"/>
    <n v="2010"/>
    <n v="34582.097199999997"/>
    <n v="49462.097199999997"/>
    <n v="4528.6080400000001"/>
    <n v="10.8917289488894"/>
  </r>
  <r>
    <d v="2010-05-14T00:00:00"/>
    <x v="1"/>
    <n v="43"/>
    <n v="38"/>
    <n v="9976"/>
    <n v="7296"/>
    <n v="0.10379585199999999"/>
    <n v="103.795852"/>
    <n v="1.2814302716049382"/>
    <n v="0.12663094"/>
    <n v="126.63094"/>
    <x v="4"/>
    <n v="2010"/>
    <n v="67114.398199999996"/>
    <n v="84386.398199999996"/>
    <n v="9341.6266799999994"/>
    <n v="9.0326429694745691"/>
  </r>
  <r>
    <d v="2010-05-14T00:00:00"/>
    <x v="2"/>
    <n v="23"/>
    <n v="26"/>
    <n v="5520"/>
    <n v="5200"/>
    <n v="3.6391420000000001E-2"/>
    <n v="36.391420000000004"/>
    <n v="0.74268204081632661"/>
    <n v="4.4397532000000003E-2"/>
    <n v="44.397532000000005"/>
    <x v="4"/>
    <n v="2010"/>
    <n v="26993.699456000002"/>
    <n v="37713.699456000002"/>
    <n v="5458.7130000000006"/>
    <n v="6.9076340562223688"/>
  </r>
  <r>
    <d v="2010-05-14T00:00:00"/>
    <x v="3"/>
    <n v="12"/>
    <n v="14"/>
    <n v="115200"/>
    <n v="107520"/>
    <n v="1.0148472E-2"/>
    <n v="10.148472"/>
    <n v="0.39032584615384613"/>
    <n v="1.2685591E-2"/>
    <n v="12.685590999999999"/>
    <x v="4"/>
    <n v="2010"/>
    <n v="11645.372538"/>
    <n v="234365.372538"/>
    <n v="4059.3888000000002"/>
    <n v="56.511469577990326"/>
  </r>
  <r>
    <d v="2010-05-13T00:00:00"/>
    <x v="0"/>
    <n v="19"/>
    <n v="23"/>
    <n v="9120"/>
    <n v="9200"/>
    <n v="5.0853677999999999E-2"/>
    <n v="50.853678000000002"/>
    <n v="1.2108018571428572"/>
    <n v="6.1024413999999999E-2"/>
    <n v="61.024414"/>
    <x v="4"/>
    <n v="2010"/>
    <n v="42717.089800000002"/>
    <n v="61037.089800000002"/>
    <n v="5593.9045800000004"/>
    <n v="10.886747531446961"/>
  </r>
  <r>
    <d v="2010-05-13T00:00:00"/>
    <x v="1"/>
    <n v="46"/>
    <n v="36"/>
    <n v="10672"/>
    <n v="6912"/>
    <n v="0.105106743"/>
    <n v="105.10674300000001"/>
    <n v="1.281789548780488"/>
    <n v="0.128230227"/>
    <n v="128.23022700000001"/>
    <x v="4"/>
    <n v="2010"/>
    <n v="67962.020310000007"/>
    <n v="85546.020310000007"/>
    <n v="9459.6068700000014"/>
    <n v="9.0425737921587555"/>
  </r>
  <r>
    <d v="2010-05-13T00:00:00"/>
    <x v="2"/>
    <n v="20"/>
    <n v="30"/>
    <n v="4800"/>
    <n v="6000"/>
    <n v="3.7159995000000001E-2"/>
    <n v="37.159995000000002"/>
    <n v="0.74319990000000002"/>
    <n v="4.5335194000000002E-2"/>
    <n v="45.335194000000001"/>
    <x v="4"/>
    <n v="2010"/>
    <n v="27563.797952000001"/>
    <n v="38363.797952000001"/>
    <n v="5573.9992500000008"/>
    <n v="6.8813996615335862"/>
  </r>
  <r>
    <d v="2010-05-13T00:00:00"/>
    <x v="3"/>
    <n v="14"/>
    <n v="14"/>
    <n v="134400"/>
    <n v="107520"/>
    <n v="1.0932682000000001E-2"/>
    <n v="10.932682000000002"/>
    <n v="0.3904529285714286"/>
    <n v="1.3665851999999999E-2"/>
    <n v="13.665851999999999"/>
    <x v="4"/>
    <n v="2010"/>
    <n v="12545.252135999999"/>
    <n v="254465.252136"/>
    <n v="4373.0728000000008"/>
    <n v="57.043455234993061"/>
  </r>
  <r>
    <d v="2010-05-12T00:00:00"/>
    <x v="0"/>
    <n v="20"/>
    <n v="19"/>
    <n v="9600"/>
    <n v="7600"/>
    <n v="4.7198024999999998E-2"/>
    <n v="47.198024999999994"/>
    <n v="1.2102057692307691"/>
    <n v="5.6637630000000001E-2"/>
    <n v="56.637630000000001"/>
    <x v="4"/>
    <n v="2010"/>
    <n v="39646.341"/>
    <n v="56846.341"/>
    <n v="5191.7827499999994"/>
    <n v="10.922688089963398"/>
  </r>
  <r>
    <d v="2010-05-12T00:00:00"/>
    <x v="1"/>
    <n v="45"/>
    <n v="39"/>
    <n v="10440"/>
    <n v="7488"/>
    <n v="0.107623971"/>
    <n v="107.623971"/>
    <n v="1.2812377500000001"/>
    <n v="0.13130124500000001"/>
    <n v="131.30124500000002"/>
    <x v="4"/>
    <n v="2010"/>
    <n v="69589.659850000011"/>
    <n v="87517.659850000011"/>
    <n v="9686.1573900000003"/>
    <n v="9.0346290258954234"/>
  </r>
  <r>
    <d v="2010-05-12T00:00:00"/>
    <x v="2"/>
    <n v="21"/>
    <n v="30"/>
    <n v="5040"/>
    <n v="6000"/>
    <n v="3.7900835000000001E-2"/>
    <n v="37.900835000000001"/>
    <n v="0.74315362745098046"/>
    <n v="4.6239018999999999E-2"/>
    <n v="46.239018999999999"/>
    <x v="4"/>
    <n v="2010"/>
    <n v="28113.323551999998"/>
    <n v="39153.323552000002"/>
    <n v="5685.1252500000001"/>
    <n v="6.8857652321323739"/>
  </r>
  <r>
    <d v="2010-05-12T00:00:00"/>
    <x v="3"/>
    <n v="13"/>
    <n v="17"/>
    <n v="124800"/>
    <n v="130560"/>
    <n v="1.1714273000000001E-2"/>
    <n v="11.714273"/>
    <n v="0.39047576666666667"/>
    <n v="1.4642841E-2"/>
    <n v="14.642841000000001"/>
    <x v="4"/>
    <n v="2010"/>
    <n v="13442.128038000001"/>
    <n v="268802.12803799997"/>
    <n v="4685.7092000000002"/>
    <n v="56.31087817376217"/>
  </r>
  <r>
    <d v="2010-05-11T00:00:00"/>
    <x v="0"/>
    <n v="17"/>
    <n v="20"/>
    <n v="8160"/>
    <n v="8000"/>
    <n v="4.4778292999999997E-2"/>
    <n v="44.778292999999998"/>
    <n v="1.210224135135135"/>
    <n v="5.3733951000000002E-2"/>
    <n v="53.733951000000005"/>
    <x v="4"/>
    <n v="2010"/>
    <n v="37613.765700000004"/>
    <n v="53773.765700000004"/>
    <n v="4925.6122299999997"/>
    <n v="10.889219251950552"/>
  </r>
  <r>
    <d v="2010-05-11T00:00:00"/>
    <x v="1"/>
    <n v="46"/>
    <n v="38"/>
    <n v="10672"/>
    <n v="7296"/>
    <n v="0.10763500099999999"/>
    <n v="107.63500099999999"/>
    <n v="1.2813690595238094"/>
    <n v="0.13131470100000001"/>
    <n v="131.31470100000001"/>
    <x v="4"/>
    <n v="2010"/>
    <n v="69596.791530000002"/>
    <n v="87564.791530000002"/>
    <n v="9687.1500899999992"/>
    <n v="9.0385682680134529"/>
  </r>
  <r>
    <d v="2010-05-11T00:00:00"/>
    <x v="2"/>
    <n v="24"/>
    <n v="26"/>
    <n v="5760"/>
    <n v="5200"/>
    <n v="3.7148182000000002E-2"/>
    <n v="37.148181999999998"/>
    <n v="0.74296363999999993"/>
    <n v="4.5320781999999997E-2"/>
    <n v="45.320781999999994"/>
    <x v="4"/>
    <n v="2010"/>
    <n v="27555.035455999998"/>
    <n v="38515.035455999998"/>
    <n v="5572.2272999999996"/>
    <n v="6.9107239634744486"/>
  </r>
  <r>
    <d v="2010-05-11T00:00:00"/>
    <x v="3"/>
    <n v="14"/>
    <n v="16"/>
    <n v="134400"/>
    <n v="122880"/>
    <n v="1.170385E-2"/>
    <n v="11.703849999999999"/>
    <n v="0.3901283333333333"/>
    <n v="1.4629812000000001E-2"/>
    <n v="14.629812000000001"/>
    <x v="4"/>
    <n v="2010"/>
    <n v="13430.167416"/>
    <n v="270710.16741600004"/>
    <n v="4681.54"/>
    <n v="56.760164167628893"/>
  </r>
  <r>
    <d v="2010-05-10T00:00:00"/>
    <x v="0"/>
    <n v="15"/>
    <n v="23"/>
    <n v="7200"/>
    <n v="9200"/>
    <n v="4.6022686E-2"/>
    <n v="46.022686"/>
    <n v="1.2111233157894736"/>
    <n v="5.5227222999999999E-2"/>
    <n v="55.227223000000002"/>
    <x v="4"/>
    <n v="2010"/>
    <n v="38659.056100000002"/>
    <n v="55059.056100000002"/>
    <n v="5062.4954600000001"/>
    <n v="10.848774833711696"/>
  </r>
  <r>
    <d v="2010-05-10T00:00:00"/>
    <x v="1"/>
    <n v="41"/>
    <n v="39"/>
    <n v="9512"/>
    <n v="7488"/>
    <n v="0.102489891"/>
    <n v="102.489891"/>
    <n v="1.2811236374999999"/>
    <n v="0.12503766699999999"/>
    <n v="125.03766699999998"/>
    <x v="4"/>
    <n v="2010"/>
    <n v="66269.963509999987"/>
    <n v="83269.963509999987"/>
    <n v="9224.0901900000008"/>
    <n v="9.0267057923386123"/>
  </r>
  <r>
    <d v="2010-05-10T00:00:00"/>
    <x v="2"/>
    <n v="21"/>
    <n v="33"/>
    <n v="5040"/>
    <n v="6600"/>
    <n v="4.0125142000000003E-2"/>
    <n v="40.125142000000004"/>
    <n v="0.74305818518518529"/>
    <n v="4.8952673000000002E-2"/>
    <n v="48.952673000000004"/>
    <x v="4"/>
    <n v="2010"/>
    <n v="29763.225184000003"/>
    <n v="41403.225184000003"/>
    <n v="6018.7713000000003"/>
    <n v="6.8778734474514005"/>
  </r>
  <r>
    <d v="2010-05-10T00:00:00"/>
    <x v="3"/>
    <n v="12"/>
    <n v="15"/>
    <n v="115200"/>
    <n v="115200"/>
    <n v="1.0534419E-2"/>
    <n v="10.534419"/>
    <n v="0.39016366666666663"/>
    <n v="1.3168022999999999E-2"/>
    <n v="13.168023"/>
    <x v="4"/>
    <n v="2010"/>
    <n v="12088.245113999999"/>
    <n v="242488.24511399999"/>
    <n v="4213.7676000000001"/>
    <n v="56.371684205348309"/>
  </r>
  <r>
    <d v="2010-05-01T00:00:00"/>
    <x v="0"/>
    <n v="19"/>
    <n v="20"/>
    <n v="9120"/>
    <n v="8000"/>
    <n v="4.7221486E-2"/>
    <n v="47.221485999999999"/>
    <n v="1.2108073333333333"/>
    <n v="5.6665783999999997E-2"/>
    <n v="56.665783999999995"/>
    <x v="4"/>
    <n v="2010"/>
    <n v="39666.048799999997"/>
    <n v="56786.048799999997"/>
    <n v="5194.3634599999996"/>
    <n v="10.905695513312072"/>
  </r>
  <r>
    <d v="2010-05-01T00:00:00"/>
    <x v="1"/>
    <n v="43"/>
    <n v="38"/>
    <n v="9976"/>
    <n v="7296"/>
    <n v="0.103835016"/>
    <n v="103.835016"/>
    <n v="1.2819137777777778"/>
    <n v="0.12667871999999999"/>
    <n v="126.67872"/>
    <x v="4"/>
    <n v="2010"/>
    <n v="67139.721600000004"/>
    <n v="84411.721600000004"/>
    <n v="9345.1514399999996"/>
    <n v="9.031945926477734"/>
  </r>
  <r>
    <d v="2010-05-01T00:00:00"/>
    <x v="2"/>
    <n v="22"/>
    <n v="31"/>
    <n v="5280"/>
    <n v="6200"/>
    <n v="3.9385077999999997E-2"/>
    <n v="39.385078"/>
    <n v="0.74311467924528307"/>
    <n v="4.8049794999999999E-2"/>
    <n v="48.049794999999996"/>
    <x v="4"/>
    <n v="2010"/>
    <n v="29214.275359999996"/>
    <n v="40694.27536"/>
    <n v="5907.7617"/>
    <n v="6.8871072190980387"/>
  </r>
  <r>
    <d v="2010-05-01T00:00:00"/>
    <x v="3"/>
    <n v="14"/>
    <n v="16"/>
    <n v="134400"/>
    <n v="122880"/>
    <n v="1.1713087E-2"/>
    <n v="11.713087"/>
    <n v="0.39043623333333333"/>
    <n v="1.4641358E-2"/>
    <n v="14.641358"/>
    <x v="4"/>
    <n v="2010"/>
    <n v="13440.766644000001"/>
    <n v="270720.76664399996"/>
    <n v="4685.2348000000002"/>
    <n v="56.718447099743351"/>
  </r>
  <r>
    <d v="2010-04-09T00:00:00"/>
    <x v="0"/>
    <n v="15"/>
    <n v="18"/>
    <n v="7200"/>
    <n v="7200"/>
    <n v="3.9936485000000001E-2"/>
    <n v="39.936484999999998"/>
    <n v="1.2101965151515151"/>
    <n v="4.7923781999999998E-2"/>
    <n v="47.923781999999996"/>
    <x v="5"/>
    <n v="2010"/>
    <n v="33546.647399999994"/>
    <n v="47946.647399999994"/>
    <n v="4393.0133500000002"/>
    <n v="10.882969942505866"/>
  </r>
  <r>
    <d v="2010-04-09T00:00:00"/>
    <x v="1"/>
    <n v="46"/>
    <n v="40"/>
    <n v="10672"/>
    <n v="7680"/>
    <n v="0.11020770000000001"/>
    <n v="110.2077"/>
    <n v="1.2814848837209303"/>
    <n v="0.134453394"/>
    <n v="134.453394"/>
    <x v="5"/>
    <n v="2010"/>
    <n v="71260.298819999996"/>
    <n v="89612.298819999996"/>
    <n v="9918.6930000000011"/>
    <n v="9.0340005633377984"/>
  </r>
  <r>
    <d v="2010-04-09T00:00:00"/>
    <x v="2"/>
    <n v="21"/>
    <n v="29"/>
    <n v="5040"/>
    <n v="5800"/>
    <n v="3.7124404999999999E-2"/>
    <n v="37.124404999999996"/>
    <n v="0.74248809999999987"/>
    <n v="4.5291774E-2"/>
    <n v="45.291773999999997"/>
    <x v="5"/>
    <n v="2010"/>
    <n v="27537.398591999998"/>
    <n v="38377.398591999998"/>
    <n v="5568.6607499999991"/>
    <n v="6.8904373739459812"/>
  </r>
  <r>
    <d v="2010-04-09T00:00:00"/>
    <x v="3"/>
    <n v="12"/>
    <n v="17"/>
    <n v="115200"/>
    <n v="130560"/>
    <n v="1.1319601E-2"/>
    <n v="11.319601"/>
    <n v="0.39033106896551728"/>
    <n v="1.4149502E-2"/>
    <n v="14.149502"/>
    <x v="5"/>
    <n v="2010"/>
    <n v="12989.242835999999"/>
    <n v="258749.24283599999"/>
    <n v="4527.8404"/>
    <n v="56.058876928230603"/>
  </r>
  <r>
    <d v="2010-04-08T00:00:00"/>
    <x v="0"/>
    <n v="20"/>
    <n v="19"/>
    <n v="9600"/>
    <n v="7600"/>
    <n v="4.7203676E-2"/>
    <n v="47.203676000000002"/>
    <n v="1.2103506666666668"/>
    <n v="5.6644410999999999E-2"/>
    <n v="56.644410999999998"/>
    <x v="5"/>
    <n v="2010"/>
    <n v="39651.087699999996"/>
    <n v="56851.087699999996"/>
    <n v="5192.4043600000005"/>
    <n v="10.922295595675195"/>
  </r>
  <r>
    <d v="2010-04-08T00:00:00"/>
    <x v="1"/>
    <n v="43"/>
    <n v="36"/>
    <n v="9976"/>
    <n v="6912"/>
    <n v="0.101202788"/>
    <n v="101.202788"/>
    <n v="1.2810479493670885"/>
    <n v="0.123467401"/>
    <n v="123.46740100000001"/>
    <x v="5"/>
    <n v="2010"/>
    <n v="65437.722530000006"/>
    <n v="82325.722529999999"/>
    <n v="9108.2509200000004"/>
    <n v="9.0378382946533424"/>
  </r>
  <r>
    <d v="2010-04-08T00:00:00"/>
    <x v="2"/>
    <n v="20"/>
    <n v="34"/>
    <n v="4800"/>
    <n v="6800"/>
    <n v="4.0124437999999998E-2"/>
    <n v="40.124437999999998"/>
    <n v="0.74304514814814815"/>
    <n v="4.8951815000000003E-2"/>
    <n v="48.951815000000003"/>
    <x v="5"/>
    <n v="2010"/>
    <n v="29762.703520000003"/>
    <n v="41362.703520000003"/>
    <n v="6018.6656999999996"/>
    <n v="6.8712625553276165"/>
  </r>
  <r>
    <d v="2010-04-08T00:00:00"/>
    <x v="3"/>
    <n v="13"/>
    <n v="15"/>
    <n v="124800"/>
    <n v="115200"/>
    <n v="1.0932591E-2"/>
    <n v="10.932591"/>
    <n v="0.39044967857142859"/>
    <n v="1.3665739E-2"/>
    <n v="13.665739"/>
    <x v="5"/>
    <n v="2010"/>
    <n v="12545.148402000001"/>
    <n v="252545.14840199999"/>
    <n v="4373.0364"/>
    <n v="56.61348768828578"/>
  </r>
  <r>
    <d v="2010-04-07T00:00:00"/>
    <x v="0"/>
    <n v="15"/>
    <n v="18"/>
    <n v="7200"/>
    <n v="7200"/>
    <n v="3.9971038E-2"/>
    <n v="39.971038"/>
    <n v="1.2112435757575757"/>
    <n v="4.7965244999999997E-2"/>
    <n v="47.965244999999996"/>
    <x v="5"/>
    <n v="2010"/>
    <n v="33575.671499999997"/>
    <n v="47975.671499999997"/>
    <n v="4396.8141800000003"/>
    <n v="10.880171363781621"/>
  </r>
  <r>
    <d v="2010-04-07T00:00:00"/>
    <x v="1"/>
    <n v="42"/>
    <n v="36"/>
    <n v="9744"/>
    <n v="6912"/>
    <n v="0.100014697"/>
    <n v="100.014697"/>
    <n v="1.2822397051282051"/>
    <n v="0.12201793"/>
    <n v="122.01792999999999"/>
    <x v="5"/>
    <n v="2010"/>
    <n v="64669.502899999999"/>
    <n v="81325.502899999992"/>
    <n v="9001.3227299999999"/>
    <n v="9.0340813908968549"/>
  </r>
  <r>
    <d v="2010-04-07T00:00:00"/>
    <x v="2"/>
    <n v="21"/>
    <n v="25"/>
    <n v="5040"/>
    <n v="5000"/>
    <n v="3.4159948000000002E-2"/>
    <n v="34.159948"/>
    <n v="0.74260756521739135"/>
    <n v="4.1675136000000002E-2"/>
    <n v="41.675136000000002"/>
    <x v="5"/>
    <n v="2010"/>
    <n v="25338.482688"/>
    <n v="35378.482688000004"/>
    <n v="5123.9921999999997"/>
    <n v="6.9031290794940148"/>
  </r>
  <r>
    <d v="2010-04-07T00:00:00"/>
    <x v="3"/>
    <n v="13"/>
    <n v="15"/>
    <n v="124800"/>
    <n v="115200"/>
    <n v="1.0932994999999999E-2"/>
    <n v="10.932995"/>
    <n v="0.39046410714285712"/>
    <n v="1.3666243E-2"/>
    <n v="13.666243"/>
    <x v="5"/>
    <n v="2010"/>
    <n v="12545.611074"/>
    <n v="252545.61107400001"/>
    <n v="4373.1980000000003"/>
    <n v="56.611540587851188"/>
  </r>
  <r>
    <d v="2010-04-06T00:00:00"/>
    <x v="0"/>
    <n v="20"/>
    <n v="22"/>
    <n v="9600"/>
    <n v="8800"/>
    <n v="5.0861825999999999E-2"/>
    <n v="50.861826000000001"/>
    <n v="1.2109958571428572"/>
    <n v="6.1034191000000002E-2"/>
    <n v="61.034191"/>
    <x v="5"/>
    <n v="2010"/>
    <n v="42723.933700000001"/>
    <n v="61123.933700000001"/>
    <n v="5594.8008600000003"/>
    <n v="10.900494668351554"/>
  </r>
  <r>
    <d v="2010-04-06T00:00:00"/>
    <x v="1"/>
    <n v="45"/>
    <n v="37"/>
    <n v="10440"/>
    <n v="7104"/>
    <n v="0.105143656"/>
    <n v="105.14365600000001"/>
    <n v="1.2822397073170733"/>
    <n v="0.12827526"/>
    <n v="128.27526"/>
    <x v="5"/>
    <n v="2010"/>
    <n v="67985.887799999997"/>
    <n v="85529.887799999997"/>
    <n v="9462.9290400000009"/>
    <n v="9.0376947749409435"/>
  </r>
  <r>
    <d v="2010-04-06T00:00:00"/>
    <x v="2"/>
    <n v="22"/>
    <n v="33"/>
    <n v="5280"/>
    <n v="6600"/>
    <n v="4.0868453999999999E-2"/>
    <n v="40.868454"/>
    <n v="0.74306280000000002"/>
    <n v="4.9859514000000001E-2"/>
    <n v="49.859513999999997"/>
    <x v="5"/>
    <n v="2010"/>
    <n v="30314.584511999998"/>
    <n v="42194.584512000001"/>
    <n v="6130.2681000000002"/>
    <n v="6.8818691050224992"/>
  </r>
  <r>
    <d v="2010-04-06T00:00:00"/>
    <x v="3"/>
    <n v="13"/>
    <n v="16"/>
    <n v="124800"/>
    <n v="122880"/>
    <n v="1.1313429999999999E-2"/>
    <n v="11.313429999999999"/>
    <n v="0.39011827586206893"/>
    <n v="1.4141788000000001E-2"/>
    <n v="14.141788"/>
    <x v="5"/>
    <n v="2010"/>
    <n v="12982.161384000001"/>
    <n v="260662.16138400001"/>
    <n v="4525.3719999999994"/>
    <n v="56.503534397048831"/>
  </r>
  <r>
    <d v="2010-04-05T00:00:00"/>
    <x v="0"/>
    <n v="18"/>
    <n v="22"/>
    <n v="8640"/>
    <n v="8800"/>
    <n v="4.8437064000000002E-2"/>
    <n v="48.437063999999999"/>
    <n v="1.2109266000000001"/>
    <n v="5.8124477000000001E-2"/>
    <n v="58.124476999999999"/>
    <x v="5"/>
    <n v="2010"/>
    <n v="40687.133900000001"/>
    <n v="58127.133900000001"/>
    <n v="5328.0770400000001"/>
    <n v="10.88375943639261"/>
  </r>
  <r>
    <d v="2010-04-05T00:00:00"/>
    <x v="1"/>
    <n v="43"/>
    <n v="39"/>
    <n v="9976"/>
    <n v="7488"/>
    <n v="0.105077609"/>
    <n v="105.077609"/>
    <n v="1.2814342560975609"/>
    <n v="0.128194683"/>
    <n v="128.194683"/>
    <x v="5"/>
    <n v="2010"/>
    <n v="67943.181989999997"/>
    <n v="85407.181989999997"/>
    <n v="9456.9848099999999"/>
    <n v="9.0304008891951124"/>
  </r>
  <r>
    <d v="2010-04-05T00:00:00"/>
    <x v="2"/>
    <n v="22"/>
    <n v="33"/>
    <n v="5280"/>
    <n v="6600"/>
    <n v="4.0872492000000003E-2"/>
    <n v="40.872492000000001"/>
    <n v="0.74313621818181819"/>
    <n v="4.9864440000000003E-2"/>
    <n v="49.864440000000002"/>
    <x v="5"/>
    <n v="2010"/>
    <n v="30317.579519999999"/>
    <n v="42197.579519999999"/>
    <n v="6130.8738000000003"/>
    <n v="6.8816777540333591"/>
  </r>
  <r>
    <d v="2010-04-05T00:00:00"/>
    <x v="3"/>
    <n v="14"/>
    <n v="14"/>
    <n v="134400"/>
    <n v="107520"/>
    <n v="1.0934673000000001E-2"/>
    <n v="10.934673"/>
    <n v="0.39052403571428573"/>
    <n v="1.3668341000000001E-2"/>
    <n v="13.668341"/>
    <x v="5"/>
    <n v="2010"/>
    <n v="12547.537038"/>
    <n v="254467.53703800001"/>
    <n v="4373.8692000000001"/>
    <n v="57.033785260957366"/>
  </r>
  <r>
    <d v="2010-04-04T00:00:00"/>
    <x v="0"/>
    <n v="18"/>
    <n v="25"/>
    <n v="8640"/>
    <n v="10000"/>
    <n v="5.2075837E-2"/>
    <n v="52.075837"/>
    <n v="1.211065976744186"/>
    <n v="6.2491004000000003E-2"/>
    <n v="62.491004000000004"/>
    <x v="5"/>
    <n v="2010"/>
    <n v="43743.702799999999"/>
    <n v="62383.702799999999"/>
    <n v="5728.3420699999997"/>
    <n v="10.866372287440111"/>
  </r>
  <r>
    <d v="2010-04-04T00:00:00"/>
    <x v="1"/>
    <n v="40"/>
    <n v="37"/>
    <n v="9280"/>
    <n v="7104"/>
    <n v="9.8725762999999994E-2"/>
    <n v="98.725763000000001"/>
    <n v="1.2821527662337662"/>
    <n v="0.12044543100000001"/>
    <n v="120.445431"/>
    <x v="5"/>
    <n v="2010"/>
    <n v="63836.078430000001"/>
    <n v="80220.078429999994"/>
    <n v="8885.3186700000006"/>
    <n v="9.0276179794489586"/>
  </r>
  <r>
    <d v="2010-04-04T00:00:00"/>
    <x v="2"/>
    <n v="24"/>
    <n v="31"/>
    <n v="5760"/>
    <n v="6200"/>
    <n v="4.0868704999999998E-2"/>
    <n v="40.868704999999999"/>
    <n v="0.74306736363636361"/>
    <n v="4.9859819999999999E-2"/>
    <n v="49.859819999999999"/>
    <x v="5"/>
    <n v="2010"/>
    <n v="30314.770560000001"/>
    <n v="42274.770560000004"/>
    <n v="6130.3057499999995"/>
    <n v="6.8949049816998622"/>
  </r>
  <r>
    <d v="2010-04-04T00:00:00"/>
    <x v="3"/>
    <n v="14"/>
    <n v="15"/>
    <n v="134400"/>
    <n v="115200"/>
    <n v="1.1321741999999999E-2"/>
    <n v="11.321741999999999"/>
    <n v="0.39040489655172411"/>
    <n v="1.4152178E-2"/>
    <n v="14.152177999999999"/>
    <x v="5"/>
    <n v="2010"/>
    <n v="12991.699403999999"/>
    <n v="262591.69940400001"/>
    <n v="4528.6967999999997"/>
    <n v="56.880804046194228"/>
  </r>
  <r>
    <d v="2010-04-30T00:00:00"/>
    <x v="0"/>
    <n v="20"/>
    <n v="20"/>
    <n v="9600"/>
    <n v="8000"/>
    <n v="4.8422323000000003E-2"/>
    <n v="48.422323000000006"/>
    <n v="1.2105580750000002"/>
    <n v="5.8106787999999999E-2"/>
    <n v="58.106788000000002"/>
    <x v="5"/>
    <n v="2010"/>
    <n v="40674.751600000003"/>
    <n v="58274.751600000003"/>
    <n v="5326.4555300000011"/>
    <n v="10.914713306587615"/>
  </r>
  <r>
    <d v="2010-04-30T00:00:00"/>
    <x v="1"/>
    <n v="44"/>
    <n v="39"/>
    <n v="10208"/>
    <n v="7488"/>
    <n v="0.106391317"/>
    <n v="106.391317"/>
    <n v="1.2818230963855421"/>
    <n v="0.129797406"/>
    <n v="129.797406"/>
    <x v="5"/>
    <n v="2010"/>
    <n v="68792.625180000003"/>
    <n v="86488.625180000003"/>
    <n v="9575.2185300000001"/>
    <n v="9.0318362836995032"/>
  </r>
  <r>
    <d v="2010-04-30T00:00:00"/>
    <x v="2"/>
    <n v="22"/>
    <n v="34"/>
    <n v="5280"/>
    <n v="6800"/>
    <n v="4.1598533E-2"/>
    <n v="41.598533000000003"/>
    <n v="0.7428309464285715"/>
    <n v="5.0750209999999997E-2"/>
    <n v="50.750209999999996"/>
    <x v="5"/>
    <n v="2010"/>
    <n v="30856.127679999998"/>
    <n v="42936.127679999998"/>
    <n v="6239.7799500000001"/>
    <n v="6.879929756215807"/>
  </r>
  <r>
    <d v="2010-04-30T00:00:00"/>
    <x v="3"/>
    <n v="13"/>
    <n v="17"/>
    <n v="124800"/>
    <n v="130560"/>
    <n v="1.1711549999999999E-2"/>
    <n v="11.711549999999999"/>
    <n v="0.39038499999999998"/>
    <n v="1.4639437E-2"/>
    <n v="14.639436999999999"/>
    <x v="5"/>
    <n v="2010"/>
    <n v="13439.003165999999"/>
    <n v="268799.00316600001"/>
    <n v="4684.62"/>
    <n v="56.323075043022989"/>
  </r>
  <r>
    <d v="2010-04-03T00:00:00"/>
    <x v="0"/>
    <n v="15"/>
    <n v="21"/>
    <n v="7200"/>
    <n v="8400"/>
    <n v="4.3583956E-2"/>
    <n v="43.583956000000001"/>
    <n v="1.2106654444444445"/>
    <n v="5.2300747000000002E-2"/>
    <n v="52.300747000000001"/>
    <x v="5"/>
    <n v="2010"/>
    <n v="36610.522900000004"/>
    <n v="52210.522900000004"/>
    <n v="4794.2351600000002"/>
    <n v="10.861623581645521"/>
  </r>
  <r>
    <d v="2010-04-03T00:00:00"/>
    <x v="1"/>
    <n v="46"/>
    <n v="39"/>
    <n v="10672"/>
    <n v="7488"/>
    <n v="0.10899313300000001"/>
    <n v="108.993133"/>
    <n v="1.2822721529411765"/>
    <n v="0.13297162200000001"/>
    <n v="132.97162200000002"/>
    <x v="5"/>
    <n v="2010"/>
    <n v="70474.959660000008"/>
    <n v="88634.959660000008"/>
    <n v="9809.3819700000004"/>
    <n v="9.035037933828157"/>
  </r>
  <r>
    <d v="2010-04-03T00:00:00"/>
    <x v="2"/>
    <n v="24"/>
    <n v="29"/>
    <n v="5760"/>
    <n v="5800"/>
    <n v="3.9382630000000002E-2"/>
    <n v="39.382629999999999"/>
    <n v="0.74306849056603774"/>
    <n v="4.8046809000000003E-2"/>
    <n v="48.046809000000003"/>
    <x v="5"/>
    <n v="2010"/>
    <n v="29212.459872000003"/>
    <n v="40772.459872000007"/>
    <n v="5907.3944999999994"/>
    <n v="6.900768029622939"/>
  </r>
  <r>
    <d v="2010-04-03T00:00:00"/>
    <x v="3"/>
    <n v="12"/>
    <n v="17"/>
    <n v="115200"/>
    <n v="130560"/>
    <n v="1.1315913E-2"/>
    <n v="11.315913"/>
    <n v="0.39020389655172416"/>
    <n v="1.4144891999999999E-2"/>
    <n v="14.144891999999999"/>
    <x v="5"/>
    <n v="2010"/>
    <n v="12985.010855999999"/>
    <n v="258745.01085600001"/>
    <n v="4526.3652000000002"/>
    <n v="56.075882297281723"/>
  </r>
  <r>
    <d v="2010-04-29T00:00:00"/>
    <x v="0"/>
    <n v="16"/>
    <n v="19"/>
    <n v="7680"/>
    <n v="7600"/>
    <n v="4.239366E-2"/>
    <n v="42.393659999999997"/>
    <n v="1.2112474285714285"/>
    <n v="5.0872392000000002E-2"/>
    <n v="50.872392000000005"/>
    <x v="5"/>
    <n v="2010"/>
    <n v="35610.674400000004"/>
    <n v="50890.674400000004"/>
    <n v="4663.3026"/>
    <n v="10.883499720997728"/>
  </r>
  <r>
    <d v="2010-04-29T00:00:00"/>
    <x v="1"/>
    <n v="43"/>
    <n v="37"/>
    <n v="9976"/>
    <n v="7104"/>
    <n v="0.102524134"/>
    <n v="102.524134"/>
    <n v="1.281551675"/>
    <n v="0.12507944400000001"/>
    <n v="125.07944400000001"/>
    <x v="5"/>
    <n v="2010"/>
    <n v="66292.105320000002"/>
    <n v="83372.105320000002"/>
    <n v="9227.1720600000008"/>
    <n v="9.0347598954688753"/>
  </r>
  <r>
    <d v="2010-04-29T00:00:00"/>
    <x v="2"/>
    <n v="22"/>
    <n v="33"/>
    <n v="5280"/>
    <n v="6600"/>
    <n v="4.0875729E-2"/>
    <n v="40.875729"/>
    <n v="0.7431950727272727"/>
    <n v="4.9868389999999999E-2"/>
    <n v="49.868389999999998"/>
    <x v="5"/>
    <n v="2010"/>
    <n v="30319.98112"/>
    <n v="42199.981119999997"/>
    <n v="6131.3593499999997"/>
    <n v="6.881524501658566"/>
  </r>
  <r>
    <d v="2010-04-29T00:00:00"/>
    <x v="3"/>
    <n v="14"/>
    <n v="14"/>
    <n v="134400"/>
    <n v="107520"/>
    <n v="1.093177E-2"/>
    <n v="10.93177"/>
    <n v="0.39042035714285717"/>
    <n v="1.3664712000000001E-2"/>
    <n v="13.664712000000002"/>
    <x v="5"/>
    <n v="2010"/>
    <n v="12544.205616000001"/>
    <n v="254464.20561599999"/>
    <n v="4372.7080000000005"/>
    <n v="57.047885852308809"/>
  </r>
  <r>
    <d v="2010-04-28T00:00:00"/>
    <x v="0"/>
    <n v="17"/>
    <n v="25"/>
    <n v="8160"/>
    <n v="10000"/>
    <n v="5.0857813000000002E-2"/>
    <n v="50.857813"/>
    <n v="1.2109003095238096"/>
    <n v="6.1029374999999997E-2"/>
    <n v="61.029374999999995"/>
    <x v="5"/>
    <n v="2010"/>
    <n v="42720.562499999993"/>
    <n v="60880.562499999993"/>
    <n v="5594.3594300000004"/>
    <n v="10.857947993452893"/>
  </r>
  <r>
    <d v="2010-04-28T00:00:00"/>
    <x v="1"/>
    <n v="44"/>
    <n v="37"/>
    <n v="10208"/>
    <n v="7104"/>
    <n v="0.103848338"/>
    <n v="103.848338"/>
    <n v="1.2820782469135803"/>
    <n v="0.12669497199999999"/>
    <n v="126.69497199999999"/>
    <x v="5"/>
    <n v="2010"/>
    <n v="67148.335160000002"/>
    <n v="84460.335160000002"/>
    <n v="9346.3504200000007"/>
    <n v="9.0359882942242464"/>
  </r>
  <r>
    <d v="2010-04-28T00:00:00"/>
    <x v="2"/>
    <n v="21"/>
    <n v="32"/>
    <n v="5040"/>
    <n v="6400"/>
    <n v="3.9351553999999997E-2"/>
    <n v="39.351554"/>
    <n v="0.7424821509433962"/>
    <n v="4.8008896000000002E-2"/>
    <n v="48.008896"/>
    <x v="5"/>
    <n v="2010"/>
    <n v="29189.408768000001"/>
    <n v="40629.408768000001"/>
    <n v="5902.7331000000004"/>
    <n v="6.8819860382916023"/>
  </r>
  <r>
    <d v="2010-04-28T00:00:00"/>
    <x v="3"/>
    <n v="14"/>
    <n v="13"/>
    <n v="134400"/>
    <n v="99840"/>
    <n v="1.0539348E-2"/>
    <n v="10.539348"/>
    <n v="0.39034622222222226"/>
    <n v="1.3174185E-2"/>
    <n v="13.174185"/>
    <x v="5"/>
    <n v="2010"/>
    <n v="12093.901829999999"/>
    <n v="246333.90182999999"/>
    <n v="4215.7392"/>
    <n v="57.239455814828261"/>
  </r>
  <r>
    <d v="2010-04-27T00:00:00"/>
    <x v="0"/>
    <n v="17"/>
    <n v="21"/>
    <n v="8160"/>
    <n v="8400"/>
    <n v="4.5990558000000001E-2"/>
    <n v="45.990558"/>
    <n v="1.2102778421052631"/>
    <n v="5.5188670000000002E-2"/>
    <n v="55.188670000000002"/>
    <x v="5"/>
    <n v="2010"/>
    <n v="38632.069000000003"/>
    <n v="55192.069000000003"/>
    <n v="5058.9613799999997"/>
    <n v="10.882561631291267"/>
  </r>
  <r>
    <d v="2010-04-27T00:00:00"/>
    <x v="1"/>
    <n v="45"/>
    <n v="37"/>
    <n v="10440"/>
    <n v="7104"/>
    <n v="0.105140755"/>
    <n v="105.140755"/>
    <n v="1.2822043292682928"/>
    <n v="0.128271722"/>
    <n v="128.27172200000001"/>
    <x v="5"/>
    <n v="2010"/>
    <n v="67984.012660000008"/>
    <n v="85528.012660000008"/>
    <n v="9462.6679499999991"/>
    <n v="9.0377459733002876"/>
  </r>
  <r>
    <d v="2010-04-27T00:00:00"/>
    <x v="2"/>
    <n v="20"/>
    <n v="30"/>
    <n v="4800"/>
    <n v="6000"/>
    <n v="3.7158573E-2"/>
    <n v="37.158572999999997"/>
    <n v="0.74317145999999989"/>
    <n v="4.5333459E-2"/>
    <n v="45.333458999999998"/>
    <x v="5"/>
    <n v="2010"/>
    <n v="27562.743071999997"/>
    <n v="38362.743071999997"/>
    <n v="5573.7859499999995"/>
    <n v="6.8814737312021821"/>
  </r>
  <r>
    <d v="2010-04-27T00:00:00"/>
    <x v="3"/>
    <n v="14"/>
    <n v="13"/>
    <n v="134400"/>
    <n v="99840"/>
    <n v="1.0535886E-2"/>
    <n v="10.535886"/>
    <n v="0.39021800000000001"/>
    <n v="1.3169857E-2"/>
    <n v="13.169857"/>
    <x v="5"/>
    <n v="2010"/>
    <n v="12089.928726"/>
    <n v="246329.92872600001"/>
    <n v="4214.3544000000002"/>
    <n v="57.256956717837745"/>
  </r>
  <r>
    <d v="2010-04-26T00:00:00"/>
    <x v="0"/>
    <n v="15"/>
    <n v="20"/>
    <n v="7200"/>
    <n v="8000"/>
    <n v="4.2361240000000001E-2"/>
    <n v="42.361240000000002"/>
    <n v="1.210321142857143"/>
    <n v="5.0833488000000003E-2"/>
    <n v="50.833488000000003"/>
    <x v="5"/>
    <n v="2010"/>
    <n v="35583.441599999998"/>
    <n v="50783.441599999998"/>
    <n v="4659.7364000000007"/>
    <n v="10.868856211096121"/>
  </r>
  <r>
    <d v="2010-04-26T00:00:00"/>
    <x v="1"/>
    <n v="41"/>
    <n v="40"/>
    <n v="9512"/>
    <n v="7680"/>
    <n v="0.10383197"/>
    <n v="103.83197"/>
    <n v="1.2818761728395061"/>
    <n v="0.12667500300000001"/>
    <n v="126.675003"/>
    <x v="5"/>
    <n v="2010"/>
    <n v="67137.75159"/>
    <n v="84329.75159"/>
    <n v="9344.8773000000001"/>
    <n v="9.0234399217696595"/>
  </r>
  <r>
    <d v="2010-04-26T00:00:00"/>
    <x v="2"/>
    <n v="21"/>
    <n v="29"/>
    <n v="5040"/>
    <n v="5800"/>
    <n v="3.7152734E-2"/>
    <n v="37.152734000000002"/>
    <n v="0.74305468000000008"/>
    <n v="4.5326335000000002E-2"/>
    <n v="45.326335"/>
    <x v="5"/>
    <n v="2010"/>
    <n v="27558.411680000001"/>
    <n v="38398.411680000005"/>
    <n v="5572.9101000000001"/>
    <n v="6.8889542513432369"/>
  </r>
  <r>
    <d v="2010-04-26T00:00:00"/>
    <x v="3"/>
    <n v="13"/>
    <n v="17"/>
    <n v="124800"/>
    <n v="130560"/>
    <n v="1.1710707000000001E-2"/>
    <n v="11.710707000000001"/>
    <n v="0.39035690000000006"/>
    <n v="1.4638384000000001E-2"/>
    <n v="14.638384"/>
    <x v="5"/>
    <n v="2010"/>
    <n v="13438.036512000001"/>
    <n v="268798.03651200002"/>
    <n v="4684.2828000000009"/>
    <n v="56.326852298808255"/>
  </r>
  <r>
    <d v="2010-04-25T00:00:00"/>
    <x v="0"/>
    <n v="18"/>
    <n v="18"/>
    <n v="8640"/>
    <n v="7200"/>
    <n v="4.3565377000000002E-2"/>
    <n v="43.565377000000005"/>
    <n v="1.2101493611111112"/>
    <n v="5.2278452000000003E-2"/>
    <n v="52.278452000000001"/>
    <x v="5"/>
    <n v="2010"/>
    <n v="36594.916400000002"/>
    <n v="52434.916400000002"/>
    <n v="4792.1914700000007"/>
    <n v="10.912945055963577"/>
  </r>
  <r>
    <d v="2010-04-25T00:00:00"/>
    <x v="1"/>
    <n v="43"/>
    <n v="39"/>
    <n v="9976"/>
    <n v="7488"/>
    <n v="0.105136932"/>
    <n v="105.136932"/>
    <n v="1.2821577073170731"/>
    <n v="0.12826705699999999"/>
    <n v="128.26705699999999"/>
    <x v="5"/>
    <n v="2010"/>
    <n v="67981.540209999992"/>
    <n v="85445.540209999992"/>
    <n v="9462.3238799999999"/>
    <n v="9.0293593970337902"/>
  </r>
  <r>
    <d v="2010-04-25T00:00:00"/>
    <x v="2"/>
    <n v="21"/>
    <n v="28"/>
    <n v="5040"/>
    <n v="5600"/>
    <n v="3.6394426000000001E-2"/>
    <n v="36.394426000000003"/>
    <n v="0.74274338775510207"/>
    <n v="4.4401199000000002E-2"/>
    <n v="44.401199000000005"/>
    <x v="5"/>
    <n v="2010"/>
    <n v="26995.928992000005"/>
    <n v="37635.928992000001"/>
    <n v="5459.1639000000005"/>
    <n v="6.8928203770586443"/>
  </r>
  <r>
    <d v="2010-04-25T00:00:00"/>
    <x v="3"/>
    <n v="13"/>
    <n v="16"/>
    <n v="124800"/>
    <n v="122880"/>
    <n v="1.1323814E-2"/>
    <n v="11.323814"/>
    <n v="0.3904763448275862"/>
    <n v="1.4154767E-2"/>
    <n v="14.154767"/>
    <x v="5"/>
    <n v="2010"/>
    <n v="12994.076106"/>
    <n v="260674.07610599999"/>
    <n v="4529.5255999999999"/>
    <n v="56.455286346428757"/>
  </r>
  <r>
    <d v="2010-04-24T00:00:00"/>
    <x v="0"/>
    <n v="15"/>
    <n v="21"/>
    <n v="7200"/>
    <n v="8400"/>
    <n v="4.3606339000000001E-2"/>
    <n v="43.606338999999998"/>
    <n v="1.2112871944444443"/>
    <n v="5.2327606999999998E-2"/>
    <n v="52.327607"/>
    <x v="5"/>
    <n v="2010"/>
    <n v="36629.3249"/>
    <n v="52229.3249"/>
    <n v="4796.6972900000001"/>
    <n v="10.859972476610725"/>
  </r>
  <r>
    <d v="2010-04-24T00:00:00"/>
    <x v="1"/>
    <n v="45"/>
    <n v="38"/>
    <n v="10440"/>
    <n v="7296"/>
    <n v="0.106412652"/>
    <n v="106.41265199999999"/>
    <n v="1.2820801445783132"/>
    <n v="0.12982343499999999"/>
    <n v="129.82343499999999"/>
    <x v="5"/>
    <n v="2010"/>
    <n v="68806.420549999995"/>
    <n v="86542.420549999995"/>
    <n v="9577.13868"/>
    <n v="9.0356422237921521"/>
  </r>
  <r>
    <d v="2010-04-24T00:00:00"/>
    <x v="2"/>
    <n v="24"/>
    <n v="32"/>
    <n v="5760"/>
    <n v="6400"/>
    <n v="4.1615526999999999E-2"/>
    <n v="41.615527"/>
    <n v="0.74313441071428576"/>
    <n v="5.0770942999999999E-2"/>
    <n v="50.770942999999995"/>
    <x v="5"/>
    <n v="2010"/>
    <n v="30868.733343999997"/>
    <n v="43028.733343999993"/>
    <n v="6242.3290500000003"/>
    <n v="6.8919534753658374"/>
  </r>
  <r>
    <d v="2010-04-24T00:00:00"/>
    <x v="3"/>
    <n v="12"/>
    <n v="17"/>
    <n v="115200"/>
    <n v="130560"/>
    <n v="1.1325355E-2"/>
    <n v="11.325355"/>
    <n v="0.39052948275862071"/>
    <n v="1.4156693999999999E-2"/>
    <n v="14.156694"/>
    <x v="5"/>
    <n v="2010"/>
    <n v="12995.845092"/>
    <n v="258755.845092"/>
    <n v="4530.1419999999998"/>
    <n v="56.032366832100081"/>
  </r>
  <r>
    <d v="2010-04-23T00:00:00"/>
    <x v="0"/>
    <n v="17"/>
    <n v="18"/>
    <n v="8160"/>
    <n v="7200"/>
    <n v="4.2385076000000001E-2"/>
    <n v="42.385075999999998"/>
    <n v="1.2110021714285715"/>
    <n v="5.0862091999999998E-2"/>
    <n v="50.862091999999997"/>
    <x v="5"/>
    <n v="2010"/>
    <n v="35603.464399999997"/>
    <n v="50963.464399999997"/>
    <n v="4662.3583600000002"/>
    <n v="10.901267972564622"/>
  </r>
  <r>
    <d v="2010-04-23T00:00:00"/>
    <x v="1"/>
    <n v="44"/>
    <n v="39"/>
    <n v="10208"/>
    <n v="7488"/>
    <n v="0.106429801"/>
    <n v="106.429801"/>
    <n v="1.2822867590361446"/>
    <n v="0.12984435699999999"/>
    <n v="129.844357"/>
    <x v="5"/>
    <n v="2010"/>
    <n v="68817.509210000004"/>
    <n v="86513.509210000004"/>
    <n v="9578.6820900000002"/>
    <n v="9.0311683658648061"/>
  </r>
  <r>
    <d v="2010-04-23T00:00:00"/>
    <x v="2"/>
    <n v="20"/>
    <n v="34"/>
    <n v="4800"/>
    <n v="6800"/>
    <n v="4.0131300000000002E-2"/>
    <n v="40.131300000000003"/>
    <n v="0.74317222222222223"/>
    <n v="4.8960187000000002E-2"/>
    <n v="48.960187000000005"/>
    <x v="5"/>
    <n v="2010"/>
    <n v="29767.793696000004"/>
    <n v="41367.793696000008"/>
    <n v="6019.6950000000006"/>
    <n v="6.8709332885987422"/>
  </r>
  <r>
    <d v="2010-04-23T00:00:00"/>
    <x v="3"/>
    <n v="13"/>
    <n v="16"/>
    <n v="124800"/>
    <n v="122880"/>
    <n v="1.1323078E-2"/>
    <n v="11.323078000000001"/>
    <n v="0.3904509655172414"/>
    <n v="1.4153848E-2"/>
    <n v="14.153848"/>
    <x v="5"/>
    <n v="2010"/>
    <n v="12993.232464000001"/>
    <n v="260673.232464"/>
    <n v="4529.2312000000002"/>
    <n v="56.458703411317877"/>
  </r>
  <r>
    <d v="2010-04-22T00:00:00"/>
    <x v="0"/>
    <n v="15"/>
    <n v="24"/>
    <n v="7200"/>
    <n v="9600"/>
    <n v="4.7233340999999998E-2"/>
    <n v="47.233340999999996"/>
    <n v="1.2111113076923077"/>
    <n v="5.6680009000000003E-2"/>
    <n v="56.680009000000005"/>
    <x v="5"/>
    <n v="2010"/>
    <n v="39676.006300000001"/>
    <n v="56476.006300000001"/>
    <n v="5195.6675099999993"/>
    <n v="10.843436562526852"/>
  </r>
  <r>
    <d v="2010-04-22T00:00:00"/>
    <x v="1"/>
    <n v="40"/>
    <n v="38"/>
    <n v="9280"/>
    <n v="7296"/>
    <n v="0.100003706"/>
    <n v="100.00370599999999"/>
    <n v="1.2820987948717948"/>
    <n v="0.122004521"/>
    <n v="122.00452100000001"/>
    <x v="5"/>
    <n v="2010"/>
    <n v="64662.396130000008"/>
    <n v="81238.396130000008"/>
    <n v="9000.3335399999996"/>
    <n v="9.0253968471684445"/>
  </r>
  <r>
    <d v="2010-04-22T00:00:00"/>
    <x v="2"/>
    <n v="22"/>
    <n v="34"/>
    <n v="5280"/>
    <n v="6800"/>
    <n v="4.1604345000000001E-2"/>
    <n v="41.604345000000002"/>
    <n v="0.74293473214285721"/>
    <n v="5.0757300999999998E-2"/>
    <n v="50.757300999999998"/>
    <x v="5"/>
    <n v="2010"/>
    <n v="30860.439007999998"/>
    <n v="42940.439008000001"/>
    <n v="6240.65175"/>
    <n v="6.8796595401209304"/>
  </r>
  <r>
    <d v="2010-04-22T00:00:00"/>
    <x v="3"/>
    <n v="14"/>
    <n v="13"/>
    <n v="134400"/>
    <n v="99840"/>
    <n v="1.0543878E-2"/>
    <n v="10.543877999999999"/>
    <n v="0.39051399999999997"/>
    <n v="1.3179847999999999E-2"/>
    <n v="13.179848"/>
    <x v="5"/>
    <n v="2010"/>
    <n v="12099.100463999999"/>
    <n v="246339.10046399999"/>
    <n v="4217.5511999999999"/>
    <n v="57.216572990232088"/>
  </r>
  <r>
    <d v="2010-04-21T00:00:00"/>
    <x v="0"/>
    <n v="18"/>
    <n v="23"/>
    <n v="8640"/>
    <n v="9200"/>
    <n v="4.9650125000000003E-2"/>
    <n v="49.650125000000003"/>
    <n v="1.2109786585365854"/>
    <n v="5.9580149999999998E-2"/>
    <n v="59.580149999999996"/>
    <x v="5"/>
    <n v="2010"/>
    <n v="41706.104999999996"/>
    <n v="59546.104999999996"/>
    <n v="5461.5137500000001"/>
    <n v="10.877672299876211"/>
  </r>
  <r>
    <d v="2010-04-21T00:00:00"/>
    <x v="1"/>
    <n v="45"/>
    <n v="38"/>
    <n v="10440"/>
    <n v="7296"/>
    <n v="0.106402201"/>
    <n v="106.40220100000001"/>
    <n v="1.2819542289156627"/>
    <n v="0.12981068500000001"/>
    <n v="129.81068500000001"/>
    <x v="5"/>
    <n v="2010"/>
    <n v="68799.663050000003"/>
    <n v="86535.663050000003"/>
    <n v="9576.1980899999999"/>
    <n v="9.035824049337597"/>
  </r>
  <r>
    <d v="2010-04-21T00:00:00"/>
    <x v="2"/>
    <n v="23"/>
    <n v="29"/>
    <n v="5520"/>
    <n v="5800"/>
    <n v="3.8613940999999999E-2"/>
    <n v="38.613940999999997"/>
    <n v="0.74257578846153838"/>
    <n v="4.7109008000000001E-2"/>
    <n v="47.109008000000003"/>
    <x v="5"/>
    <n v="2010"/>
    <n v="28642.276864000003"/>
    <n v="39962.276863999999"/>
    <n v="5792.0911499999993"/>
    <n v="6.8982648173937333"/>
  </r>
  <r>
    <d v="2010-04-21T00:00:00"/>
    <x v="3"/>
    <n v="12"/>
    <n v="17"/>
    <n v="115200"/>
    <n v="130560"/>
    <n v="1.1324005E-2"/>
    <n v="11.324005"/>
    <n v="0.39048293103448273"/>
    <n v="1.4155007000000001E-2"/>
    <n v="14.155007000000001"/>
    <x v="5"/>
    <n v="2010"/>
    <n v="12994.296426000001"/>
    <n v="258754.29642600002"/>
    <n v="4529.6019999999999"/>
    <n v="56.038584317989816"/>
  </r>
  <r>
    <d v="2010-04-20T00:00:00"/>
    <x v="0"/>
    <n v="18"/>
    <n v="24"/>
    <n v="8640"/>
    <n v="9600"/>
    <n v="5.0867108000000001E-2"/>
    <n v="50.867108000000002"/>
    <n v="1.2111216190476191"/>
    <n v="6.1040530000000003E-2"/>
    <n v="61.040530000000004"/>
    <x v="5"/>
    <n v="2010"/>
    <n v="42728.370999999999"/>
    <n v="60968.370999999999"/>
    <n v="5595.3818799999999"/>
    <n v="10.871626029010759"/>
  </r>
  <r>
    <d v="2010-04-20T00:00:00"/>
    <x v="1"/>
    <n v="46"/>
    <n v="40"/>
    <n v="10672"/>
    <n v="7680"/>
    <n v="0.110224275"/>
    <n v="110.22427499999999"/>
    <n v="1.2816776162790697"/>
    <n v="0.13447361499999999"/>
    <n v="134.473615"/>
    <x v="5"/>
    <n v="2010"/>
    <n v="71271.015950000001"/>
    <n v="89623.015950000001"/>
    <n v="9920.1847499999985"/>
    <n v="9.0337224303776278"/>
  </r>
  <r>
    <d v="2010-04-20T00:00:00"/>
    <x v="2"/>
    <n v="24"/>
    <n v="25"/>
    <n v="5760"/>
    <n v="5000"/>
    <n v="3.6403493000000002E-2"/>
    <n v="36.403493000000005"/>
    <n v="0.74292842857142871"/>
    <n v="4.4412261000000001E-2"/>
    <n v="44.412261000000001"/>
    <x v="5"/>
    <n v="2010"/>
    <n v="27002.654688000002"/>
    <n v="37762.654688000002"/>
    <n v="5460.5239500000007"/>
    <n v="6.9143072581417497"/>
  </r>
  <r>
    <d v="2010-04-20T00:00:00"/>
    <x v="3"/>
    <n v="13"/>
    <n v="16"/>
    <n v="124800"/>
    <n v="122880"/>
    <n v="1.1323134E-2"/>
    <n v="11.323134"/>
    <n v="0.3904528965517241"/>
    <n v="1.4153918E-2"/>
    <n v="14.153917999999999"/>
    <x v="5"/>
    <n v="2010"/>
    <n v="12993.296724"/>
    <n v="260673.29672400001"/>
    <n v="4529.2536"/>
    <n v="56.45844341706168"/>
  </r>
  <r>
    <d v="2010-04-02T00:00:00"/>
    <x v="0"/>
    <n v="20"/>
    <n v="19"/>
    <n v="9600"/>
    <n v="7600"/>
    <n v="4.7210226000000001E-2"/>
    <n v="47.210225999999999"/>
    <n v="1.2105186153846152"/>
    <n v="5.6652270999999997E-2"/>
    <n v="56.652270999999999"/>
    <x v="5"/>
    <n v="2010"/>
    <n v="39656.589699999997"/>
    <n v="56856.589699999997"/>
    <n v="5193.1248599999999"/>
    <n v="10.921840809151712"/>
  </r>
  <r>
    <d v="2010-04-02T00:00:00"/>
    <x v="1"/>
    <n v="46"/>
    <n v="37"/>
    <n v="10672"/>
    <n v="7104"/>
    <n v="0.106354323"/>
    <n v="106.35432299999999"/>
    <n v="1.2813773855421686"/>
    <n v="0.129752274"/>
    <n v="129.752274"/>
    <x v="5"/>
    <n v="2010"/>
    <n v="68768.705220000003"/>
    <n v="86544.705220000003"/>
    <n v="9571.8890699999993"/>
    <n v="9.040836010107709"/>
  </r>
  <r>
    <d v="2010-04-02T00:00:00"/>
    <x v="2"/>
    <n v="20"/>
    <n v="32"/>
    <n v="4800"/>
    <n v="6400"/>
    <n v="3.8632277999999999E-2"/>
    <n v="38.632277999999999"/>
    <n v="0.74292842307692308"/>
    <n v="4.7131379000000001E-2"/>
    <n v="47.131379000000003"/>
    <x v="5"/>
    <n v="2010"/>
    <n v="28655.878432000001"/>
    <n v="39855.878431999998"/>
    <n v="5794.8416999999999"/>
    <n v="6.8766333683682213"/>
  </r>
  <r>
    <d v="2010-04-02T00:00:00"/>
    <x v="3"/>
    <n v="14"/>
    <n v="14"/>
    <n v="134400"/>
    <n v="107520"/>
    <n v="1.0933785999999999E-2"/>
    <n v="10.933786"/>
    <n v="0.39049235714285713"/>
    <n v="1.3667233000000001E-2"/>
    <n v="13.667233000000001"/>
    <x v="5"/>
    <n v="2010"/>
    <n v="12546.519894000001"/>
    <n v="254466.519894"/>
    <n v="4373.5144"/>
    <n v="57.038093031350158"/>
  </r>
  <r>
    <d v="2010-04-19T00:00:00"/>
    <x v="0"/>
    <n v="20"/>
    <n v="22"/>
    <n v="9600"/>
    <n v="8800"/>
    <n v="5.0823186999999999E-2"/>
    <n v="50.823186999999997"/>
    <n v="1.2100758809523808"/>
    <n v="6.0987825000000002E-2"/>
    <n v="60.987825000000001"/>
    <x v="5"/>
    <n v="2010"/>
    <n v="42691.477500000001"/>
    <n v="61091.477500000001"/>
    <n v="5590.5505699999994"/>
    <n v="10.902970766733384"/>
  </r>
  <r>
    <d v="2010-04-19T00:00:00"/>
    <x v="1"/>
    <n v="41"/>
    <n v="38"/>
    <n v="9512"/>
    <n v="7296"/>
    <n v="0.10127671000000001"/>
    <n v="101.27671000000001"/>
    <n v="1.2819836708860761"/>
    <n v="0.123557586"/>
    <n v="123.557586"/>
    <x v="5"/>
    <n v="2010"/>
    <n v="65485.520579999997"/>
    <n v="82293.520579999997"/>
    <n v="9114.9039000000012"/>
    <n v="9.027709514229409"/>
  </r>
  <r>
    <d v="2010-04-19T00:00:00"/>
    <x v="2"/>
    <n v="21"/>
    <n v="26"/>
    <n v="5040"/>
    <n v="5200"/>
    <n v="3.4925685999999997E-2"/>
    <n v="34.925685999999999"/>
    <n v="0.74309970212765952"/>
    <n v="4.2609335999999998E-2"/>
    <n v="42.609335999999999"/>
    <x v="5"/>
    <n v="2010"/>
    <n v="25906.476287999998"/>
    <n v="36146.476287999998"/>
    <n v="5238.8528999999999"/>
    <n v="6.8983761525061134"/>
  </r>
  <r>
    <d v="2010-04-19T00:00:00"/>
    <x v="3"/>
    <n v="12"/>
    <n v="16"/>
    <n v="115200"/>
    <n v="122880"/>
    <n v="1.0929183E-2"/>
    <n v="10.929183"/>
    <n v="0.39032796428571431"/>
    <n v="1.3661479000000001E-2"/>
    <n v="13.661479"/>
    <x v="5"/>
    <n v="2010"/>
    <n v="12541.237722"/>
    <n v="250621.23772199999"/>
    <n v="4371.6732000000002"/>
    <n v="56.199375284981357"/>
  </r>
  <r>
    <d v="2010-04-18T00:00:00"/>
    <x v="0"/>
    <n v="19"/>
    <n v="25"/>
    <n v="9120"/>
    <n v="10000"/>
    <n v="5.3285272000000002E-2"/>
    <n v="53.285271999999999"/>
    <n v="1.211028909090909"/>
    <n v="6.3942326999999993E-2"/>
    <n v="63.942326999999992"/>
    <x v="5"/>
    <n v="2010"/>
    <n v="44759.628899999996"/>
    <n v="63879.628899999996"/>
    <n v="5861.3799200000003"/>
    <n v="10.874933247644442"/>
  </r>
  <r>
    <d v="2010-04-18T00:00:00"/>
    <x v="1"/>
    <n v="42"/>
    <n v="37"/>
    <n v="9744"/>
    <n v="7104"/>
    <n v="0.10126159899999999"/>
    <n v="101.26159899999999"/>
    <n v="1.2817923924050632"/>
    <n v="0.123539151"/>
    <n v="123.539151"/>
    <x v="5"/>
    <n v="2010"/>
    <n v="65475.750030000003"/>
    <n v="82323.750029999996"/>
    <n v="9113.5439099999985"/>
    <n v="9.0323732898068858"/>
  </r>
  <r>
    <d v="2010-04-18T00:00:00"/>
    <x v="2"/>
    <n v="23"/>
    <n v="27"/>
    <n v="5520"/>
    <n v="5400"/>
    <n v="3.7153980000000003E-2"/>
    <n v="37.153980000000004"/>
    <n v="0.74307960000000006"/>
    <n v="4.5327856E-2"/>
    <n v="45.327855999999997"/>
    <x v="5"/>
    <n v="2010"/>
    <n v="27559.336447999998"/>
    <n v="38479.336448000002"/>
    <n v="5573.0970000000007"/>
    <n v="6.9032412690342486"/>
  </r>
  <r>
    <d v="2010-04-18T00:00:00"/>
    <x v="3"/>
    <n v="13"/>
    <n v="17"/>
    <n v="124800"/>
    <n v="130560"/>
    <n v="1.1711098E-2"/>
    <n v="11.711098"/>
    <n v="0.39036993333333331"/>
    <n v="1.4638872000000001E-2"/>
    <n v="14.638872000000001"/>
    <x v="5"/>
    <n v="2010"/>
    <n v="13438.484496000001"/>
    <n v="268798.48449599999"/>
    <n v="4684.4391999999998"/>
    <n v="56.325100189465466"/>
  </r>
  <r>
    <d v="2010-04-17T00:00:00"/>
    <x v="0"/>
    <n v="18"/>
    <n v="20"/>
    <n v="8640"/>
    <n v="8000"/>
    <n v="4.6027972E-2"/>
    <n v="46.027971999999998"/>
    <n v="1.2112624210526315"/>
    <n v="5.5233565999999998E-2"/>
    <n v="55.233565999999996"/>
    <x v="5"/>
    <n v="2010"/>
    <n v="38663.496199999994"/>
    <n v="55303.496199999994"/>
    <n v="5063.0769199999995"/>
    <n v="10.895690715853872"/>
  </r>
  <r>
    <d v="2010-04-17T00:00:00"/>
    <x v="1"/>
    <n v="40"/>
    <n v="39"/>
    <n v="9280"/>
    <n v="7488"/>
    <n v="0.10120915599999999"/>
    <n v="101.20915599999999"/>
    <n v="1.2811285569620252"/>
    <n v="0.12347517"/>
    <n v="123.47516999999999"/>
    <x v="5"/>
    <n v="2010"/>
    <n v="65441.840099999994"/>
    <n v="82209.840100000001"/>
    <n v="9108.8240399999995"/>
    <n v="9.0245487457782687"/>
  </r>
  <r>
    <d v="2010-04-17T00:00:00"/>
    <x v="2"/>
    <n v="23"/>
    <n v="26"/>
    <n v="5520"/>
    <n v="5200"/>
    <n v="3.6396593999999997E-2"/>
    <n v="36.396594"/>
    <n v="0.74278763265306125"/>
    <n v="4.4403843999999998E-2"/>
    <n v="44.403843999999999"/>
    <x v="5"/>
    <n v="2010"/>
    <n v="26997.537152000001"/>
    <n v="37717.537152000004"/>
    <n v="5459.4890999999998"/>
    <n v="6.9073550850966825"/>
  </r>
  <r>
    <d v="2010-04-17T00:00:00"/>
    <x v="3"/>
    <n v="14"/>
    <n v="14"/>
    <n v="134400"/>
    <n v="107520"/>
    <n v="1.0930255E-2"/>
    <n v="10.930254999999999"/>
    <n v="0.39036624999999997"/>
    <n v="1.3662819E-2"/>
    <n v="13.662818999999999"/>
    <x v="5"/>
    <n v="2010"/>
    <n v="12542.467841999998"/>
    <n v="254462.46784200001"/>
    <n v="4372.1019999999999"/>
    <n v="57.055247680289234"/>
  </r>
  <r>
    <d v="2010-04-16T00:00:00"/>
    <x v="0"/>
    <n v="17"/>
    <n v="20"/>
    <n v="8160"/>
    <n v="8000"/>
    <n v="4.4795781999999999E-2"/>
    <n v="44.795782000000003"/>
    <n v="1.2106968108108109"/>
    <n v="5.3754939000000002E-2"/>
    <n v="53.754939"/>
    <x v="5"/>
    <n v="2010"/>
    <n v="37628.457300000002"/>
    <n v="53788.457300000002"/>
    <n v="4927.5360200000005"/>
    <n v="10.887952705020512"/>
  </r>
  <r>
    <d v="2010-04-16T00:00:00"/>
    <x v="1"/>
    <n v="46"/>
    <n v="36"/>
    <n v="10672"/>
    <n v="6912"/>
    <n v="0.10511672900000001"/>
    <n v="105.11672900000001"/>
    <n v="1.2819113292682927"/>
    <n v="0.128242409"/>
    <n v="128.24240900000001"/>
    <x v="5"/>
    <n v="2010"/>
    <n v="67968.476770000008"/>
    <n v="85552.476770000008"/>
    <n v="9460.5056100000002"/>
    <n v="9.0423972339981891"/>
  </r>
  <r>
    <d v="2010-04-16T00:00:00"/>
    <x v="2"/>
    <n v="22"/>
    <n v="27"/>
    <n v="5280"/>
    <n v="5400"/>
    <n v="3.6397382999999998E-2"/>
    <n v="36.397382999999998"/>
    <n v="0.7428037346938775"/>
    <n v="4.4404806999999998E-2"/>
    <n v="44.404806999999998"/>
    <x v="5"/>
    <n v="2010"/>
    <n v="26998.122656"/>
    <n v="37678.122656"/>
    <n v="5459.6074499999995"/>
    <n v="6.8999874100087535"/>
  </r>
  <r>
    <d v="2010-04-16T00:00:00"/>
    <x v="3"/>
    <n v="13"/>
    <n v="14"/>
    <n v="124800"/>
    <n v="107520"/>
    <n v="1.0544016E-2"/>
    <n v="10.544015999999999"/>
    <n v="0.39051911111111109"/>
    <n v="1.3180020000000001E-2"/>
    <n v="13.180020000000001"/>
    <x v="5"/>
    <n v="2010"/>
    <n v="12099.25836"/>
    <n v="244419.25836000001"/>
    <n v="4217.6063999999997"/>
    <n v="56.769928161040355"/>
  </r>
  <r>
    <d v="2010-04-15T00:00:00"/>
    <x v="0"/>
    <n v="18"/>
    <n v="18"/>
    <n v="8640"/>
    <n v="7200"/>
    <n v="4.3570943000000001E-2"/>
    <n v="43.570943"/>
    <n v="1.2103039722222222"/>
    <n v="5.2285131999999998E-2"/>
    <n v="52.285131999999997"/>
    <x v="5"/>
    <n v="2010"/>
    <n v="36599.592400000001"/>
    <n v="52439.592400000001"/>
    <n v="4792.8037299999996"/>
    <n v="10.912527704774826"/>
  </r>
  <r>
    <d v="2010-04-15T00:00:00"/>
    <x v="1"/>
    <n v="41"/>
    <n v="36"/>
    <n v="9512"/>
    <n v="6912"/>
    <n v="9.8728576999999998E-2"/>
    <n v="98.728577000000001"/>
    <n v="1.2821893116883116"/>
    <n v="0.120448864"/>
    <n v="120.448864"/>
    <x v="5"/>
    <n v="2010"/>
    <n v="63837.897920000003"/>
    <n v="80261.897920000003"/>
    <n v="8885.5719300000001"/>
    <n v="9.0320667416633089"/>
  </r>
  <r>
    <d v="2010-04-15T00:00:00"/>
    <x v="2"/>
    <n v="22"/>
    <n v="26"/>
    <n v="5280"/>
    <n v="5200"/>
    <n v="3.5673057000000001E-2"/>
    <n v="35.673057"/>
    <n v="0.7431886875"/>
    <n v="4.3521129999999998E-2"/>
    <n v="43.521129999999999"/>
    <x v="5"/>
    <n v="2010"/>
    <n v="26460.847040000001"/>
    <n v="36940.847040000001"/>
    <n v="5350.9585500000003"/>
    <n v="6.9023043984524133"/>
  </r>
  <r>
    <d v="2010-04-15T00:00:00"/>
    <x v="3"/>
    <n v="14"/>
    <n v="17"/>
    <n v="134400"/>
    <n v="130560"/>
    <n v="1.2098068E-2"/>
    <n v="12.098068"/>
    <n v="0.39026025806451614"/>
    <n v="1.5122584999999999E-2"/>
    <n v="15.122584999999999"/>
    <x v="5"/>
    <n v="2010"/>
    <n v="13882.533029999999"/>
    <n v="278842.53302999999"/>
    <n v="4839.2272000000003"/>
    <n v="56.594145004881412"/>
  </r>
  <r>
    <d v="2010-04-14T00:00:00"/>
    <x v="0"/>
    <n v="20"/>
    <n v="19"/>
    <n v="9600"/>
    <n v="7600"/>
    <n v="4.7209071999999998E-2"/>
    <n v="47.209071999999999"/>
    <n v="1.2104890256410257"/>
    <n v="5.6650886999999997E-2"/>
    <n v="56.650886999999997"/>
    <x v="5"/>
    <n v="2010"/>
    <n v="39655.620900000002"/>
    <n v="56855.620900000002"/>
    <n v="5192.9979199999998"/>
    <n v="10.921921033338952"/>
  </r>
  <r>
    <d v="2010-04-14T00:00:00"/>
    <x v="1"/>
    <n v="41"/>
    <n v="40"/>
    <n v="9512"/>
    <n v="7680"/>
    <n v="0.10384771700000001"/>
    <n v="103.847717"/>
    <n v="1.2820705802469137"/>
    <n v="0.126694215"/>
    <n v="126.694215"/>
    <x v="5"/>
    <n v="2010"/>
    <n v="67147.933950000006"/>
    <n v="84339.933950000006"/>
    <n v="9346.294530000001"/>
    <n v="9.0231611247276664"/>
  </r>
  <r>
    <d v="2010-04-14T00:00:00"/>
    <x v="2"/>
    <n v="21"/>
    <n v="26"/>
    <n v="5040"/>
    <n v="5200"/>
    <n v="3.4923291000000002E-2"/>
    <n v="34.923290999999999"/>
    <n v="0.74304874468085103"/>
    <n v="4.2606416000000001E-2"/>
    <n v="42.606416000000003"/>
    <x v="5"/>
    <n v="2010"/>
    <n v="25904.700928000002"/>
    <n v="36144.700928000006"/>
    <n v="5238.4936499999994"/>
    <n v="6.8985103031855015"/>
  </r>
  <r>
    <d v="2010-04-14T00:00:00"/>
    <x v="3"/>
    <n v="12"/>
    <n v="16"/>
    <n v="115200"/>
    <n v="122880"/>
    <n v="1.0932839999999999E-2"/>
    <n v="10.932839999999999"/>
    <n v="0.39045857142857138"/>
    <n v="1.3666051E-2"/>
    <n v="13.666051"/>
    <x v="5"/>
    <n v="2010"/>
    <n v="12545.434818"/>
    <n v="250625.43481800001"/>
    <n v="4373.1359999999995"/>
    <n v="56.181887734604523"/>
  </r>
  <r>
    <d v="2010-04-13T00:00:00"/>
    <x v="0"/>
    <n v="20"/>
    <n v="18"/>
    <n v="9600"/>
    <n v="7200"/>
    <n v="4.6001739999999999E-2"/>
    <n v="46.001739999999998"/>
    <n v="1.2105721052631579"/>
    <n v="5.5202086999999997E-2"/>
    <n v="55.202086999999999"/>
    <x v="5"/>
    <n v="2010"/>
    <n v="38641.460899999998"/>
    <n v="55441.460899999998"/>
    <n v="5060.1913999999997"/>
    <n v="10.929085136670285"/>
  </r>
  <r>
    <d v="2010-04-13T00:00:00"/>
    <x v="1"/>
    <n v="40"/>
    <n v="39"/>
    <n v="9280"/>
    <n v="7488"/>
    <n v="0.101296937"/>
    <n v="101.296937"/>
    <n v="1.2822397088607596"/>
    <n v="0.123582263"/>
    <n v="123.582263"/>
    <x v="5"/>
    <n v="2010"/>
    <n v="65498.599389999996"/>
    <n v="82266.599389999988"/>
    <n v="9116.7243299999991"/>
    <n v="9.0229543070431077"/>
  </r>
  <r>
    <d v="2010-04-13T00:00:00"/>
    <x v="2"/>
    <n v="24"/>
    <n v="26"/>
    <n v="5760"/>
    <n v="5200"/>
    <n v="3.7155975000000001E-2"/>
    <n v="37.155974999999998"/>
    <n v="0.74311949999999993"/>
    <n v="4.5330290000000002E-2"/>
    <n v="45.330290000000005"/>
    <x v="5"/>
    <n v="2010"/>
    <n v="27560.816320000002"/>
    <n v="38520.816319999998"/>
    <n v="5573.3962499999998"/>
    <n v="6.9103118243522781"/>
  </r>
  <r>
    <d v="2010-04-13T00:00:00"/>
    <x v="3"/>
    <n v="13"/>
    <n v="17"/>
    <n v="124800"/>
    <n v="130560"/>
    <n v="1.1708853E-2"/>
    <n v="11.708853"/>
    <n v="0.39029510000000001"/>
    <n v="1.4636066E-2"/>
    <n v="14.636066"/>
    <x v="5"/>
    <n v="2010"/>
    <n v="13435.908588"/>
    <n v="268795.90858799999"/>
    <n v="4683.5411999999997"/>
    <n v="56.33516103780839"/>
  </r>
  <r>
    <d v="2010-04-12T00:00:00"/>
    <x v="0"/>
    <n v="17"/>
    <n v="24"/>
    <n v="8160"/>
    <n v="9600"/>
    <n v="4.9617097999999998E-2"/>
    <n v="49.617097999999999"/>
    <n v="1.2101731219512195"/>
    <n v="5.9540517000000001E-2"/>
    <n v="59.540517000000001"/>
    <x v="5"/>
    <n v="2010"/>
    <n v="41678.361900000004"/>
    <n v="59438.361900000004"/>
    <n v="5457.8807799999995"/>
    <n v="10.865200949660821"/>
  </r>
  <r>
    <d v="2010-04-12T00:00:00"/>
    <x v="1"/>
    <n v="42"/>
    <n v="36"/>
    <n v="9744"/>
    <n v="6912"/>
    <n v="0.10000830099999999"/>
    <n v="100.00830099999999"/>
    <n v="1.2821577051282049"/>
    <n v="0.122010127"/>
    <n v="122.010127"/>
    <x v="5"/>
    <n v="2010"/>
    <n v="64665.367310000001"/>
    <n v="81321.367310000001"/>
    <n v="9000.7470899999989"/>
    <n v="9.0341996810001319"/>
  </r>
  <r>
    <d v="2010-04-12T00:00:00"/>
    <x v="2"/>
    <n v="24"/>
    <n v="33"/>
    <n v="5760"/>
    <n v="6600"/>
    <n v="4.2360548999999997E-2"/>
    <n v="42.360548999999999"/>
    <n v="0.74316752631578942"/>
    <n v="5.1679869000000003E-2"/>
    <n v="51.679869000000004"/>
    <x v="5"/>
    <n v="2010"/>
    <n v="31421.360352000003"/>
    <n v="43781.360352000003"/>
    <n v="6354.0823499999997"/>
    <n v="6.889188517281764"/>
  </r>
  <r>
    <d v="2010-04-12T00:00:00"/>
    <x v="3"/>
    <n v="14"/>
    <n v="13"/>
    <n v="134400"/>
    <n v="99840"/>
    <n v="1.0541945E-2"/>
    <n v="10.541945"/>
    <n v="0.39044240740740743"/>
    <n v="1.3177431E-2"/>
    <n v="13.177431"/>
    <x v="5"/>
    <n v="2010"/>
    <n v="12096.881658"/>
    <n v="246336.881658"/>
    <n v="4216.7780000000002"/>
    <n v="57.22633486820051"/>
  </r>
  <r>
    <d v="2010-04-11T00:00:00"/>
    <x v="0"/>
    <n v="15"/>
    <n v="21"/>
    <n v="7200"/>
    <n v="8400"/>
    <n v="4.3603707999999998E-2"/>
    <n v="43.603707999999997"/>
    <n v="1.211214111111111"/>
    <n v="5.2324450000000002E-2"/>
    <n v="52.324449999999999"/>
    <x v="5"/>
    <n v="2010"/>
    <n v="36627.114999999998"/>
    <n v="52227.114999999998"/>
    <n v="4796.4078799999997"/>
    <n v="10.860166503305324"/>
  </r>
  <r>
    <d v="2010-04-11T00:00:00"/>
    <x v="1"/>
    <n v="43"/>
    <n v="39"/>
    <n v="9976"/>
    <n v="7488"/>
    <n v="0.10508812100000001"/>
    <n v="105.088121"/>
    <n v="1.2815624512195123"/>
    <n v="0.128207507"/>
    <n v="128.20750699999999"/>
    <x v="5"/>
    <n v="2010"/>
    <n v="67949.978709999996"/>
    <n v="85413.978709999996"/>
    <n v="9457.9308899999996"/>
    <n v="9.0302162164304622"/>
  </r>
  <r>
    <d v="2010-04-11T00:00:00"/>
    <x v="2"/>
    <n v="20"/>
    <n v="28"/>
    <n v="4800"/>
    <n v="5600"/>
    <n v="3.5658162E-2"/>
    <n v="35.658161999999997"/>
    <n v="0.74287837499999998"/>
    <n v="4.3502958000000001E-2"/>
    <n v="43.502958"/>
    <x v="5"/>
    <n v="2010"/>
    <n v="26449.798464"/>
    <n v="36849.798464"/>
    <n v="5348.7242999999999"/>
    <n v="6.8881677629630369"/>
  </r>
  <r>
    <d v="2010-04-11T00:00:00"/>
    <x v="3"/>
    <n v="14"/>
    <n v="15"/>
    <n v="134400"/>
    <n v="115200"/>
    <n v="1.1322848999999999E-2"/>
    <n v="11.322849"/>
    <n v="0.39044306896551723"/>
    <n v="1.4153561E-2"/>
    <n v="14.153561"/>
    <x v="5"/>
    <n v="2010"/>
    <n v="12992.968998"/>
    <n v="262592.96899800003"/>
    <n v="4529.1395999999995"/>
    <n v="56.875623758411542"/>
  </r>
  <r>
    <d v="2010-04-10T00:00:00"/>
    <x v="0"/>
    <n v="18"/>
    <n v="24"/>
    <n v="8640"/>
    <n v="9600"/>
    <n v="5.0866528000000001E-2"/>
    <n v="50.866528000000002"/>
    <n v="1.2111078095238095"/>
    <n v="6.1039834000000001E-2"/>
    <n v="61.039833999999999"/>
    <x v="5"/>
    <n v="2010"/>
    <n v="42727.883799999996"/>
    <n v="60967.883799999996"/>
    <n v="5595.31808"/>
    <n v="10.871662835554901"/>
  </r>
  <r>
    <d v="2010-04-10T00:00:00"/>
    <x v="1"/>
    <n v="45"/>
    <n v="36"/>
    <n v="10440"/>
    <n v="6912"/>
    <n v="0.103854106"/>
    <n v="103.854106"/>
    <n v="1.2821494567901235"/>
    <n v="0.126702009"/>
    <n v="126.702009"/>
    <x v="5"/>
    <n v="2010"/>
    <n v="67152.064769999997"/>
    <n v="84504.064769999997"/>
    <n v="9346.8695399999997"/>
    <n v="9.0401646330993959"/>
  </r>
  <r>
    <d v="2010-04-10T00:00:00"/>
    <x v="2"/>
    <n v="21"/>
    <n v="25"/>
    <n v="5040"/>
    <n v="5000"/>
    <n v="3.4184431000000001E-2"/>
    <n v="34.184431000000004"/>
    <n v="0.74313980434782612"/>
    <n v="4.1705005000000003E-2"/>
    <n v="41.705005"/>
    <x v="5"/>
    <n v="2010"/>
    <n v="25356.643039999999"/>
    <n v="35396.643039999995"/>
    <n v="5127.6646500000006"/>
    <n v="6.9017269514784889"/>
  </r>
  <r>
    <d v="2010-04-10T00:00:00"/>
    <x v="3"/>
    <n v="12"/>
    <n v="15"/>
    <n v="115200"/>
    <n v="115200"/>
    <n v="1.0542124E-2"/>
    <n v="10.542123999999999"/>
    <n v="0.39044903703703704"/>
    <n v="1.3177655E-2"/>
    <n v="13.177655"/>
    <x v="5"/>
    <n v="2010"/>
    <n v="12097.087289999999"/>
    <n v="242497.08729"/>
    <n v="4216.8495999999996"/>
    <n v="56.333378127231157"/>
  </r>
  <r>
    <d v="2010-04-01T00:00:00"/>
    <x v="0"/>
    <n v="15"/>
    <n v="25"/>
    <n v="7200"/>
    <n v="10000"/>
    <n v="4.8450642000000002E-2"/>
    <n v="48.450642000000002"/>
    <n v="1.2112660500000001"/>
    <n v="5.8140771000000001E-2"/>
    <n v="58.140771000000001"/>
    <x v="5"/>
    <n v="2010"/>
    <n v="40698.539700000001"/>
    <n v="57898.539700000001"/>
    <n v="5329.5706200000004"/>
    <n v="10.837926399533831"/>
  </r>
  <r>
    <d v="2010-04-01T00:00:00"/>
    <x v="1"/>
    <n v="41"/>
    <n v="36"/>
    <n v="9512"/>
    <n v="6912"/>
    <n v="9.8734180000000005E-2"/>
    <n v="98.734180000000009"/>
    <n v="1.2822620779220781"/>
    <n v="0.120455699"/>
    <n v="120.455699"/>
    <x v="5"/>
    <n v="2010"/>
    <n v="63841.520469999996"/>
    <n v="80265.520469999989"/>
    <n v="8886.0762000000013"/>
    <n v="9.0319618617263693"/>
  </r>
  <r>
    <d v="2010-04-01T00:00:00"/>
    <x v="2"/>
    <n v="24"/>
    <n v="30"/>
    <n v="5760"/>
    <n v="6000"/>
    <n v="4.0112039000000002E-2"/>
    <n v="40.112039000000003"/>
    <n v="0.74281553703703707"/>
    <n v="4.8936687999999999E-2"/>
    <n v="48.936687999999997"/>
    <x v="5"/>
    <n v="2010"/>
    <n v="29753.506303999999"/>
    <n v="41513.506303999995"/>
    <n v="6016.8058500000006"/>
    <n v="6.8984456027274446"/>
  </r>
  <r>
    <d v="2010-04-01T00:00:00"/>
    <x v="3"/>
    <n v="13"/>
    <n v="15"/>
    <n v="124800"/>
    <n v="115200"/>
    <n v="1.0931643E-2"/>
    <n v="10.931642999999999"/>
    <n v="0.3904158214285714"/>
    <n v="1.3664554000000001E-2"/>
    <n v="13.664554000000001"/>
    <x v="5"/>
    <n v="2010"/>
    <n v="12544.060572"/>
    <n v="252544.06057199999"/>
    <n v="4372.6571999999996"/>
    <n v="56.618056697944724"/>
  </r>
  <r>
    <d v="2010-03-09T00:00:00"/>
    <x v="0"/>
    <n v="17"/>
    <n v="22"/>
    <n v="8160"/>
    <n v="8800"/>
    <n v="4.7227738999999998E-2"/>
    <n v="47.227739"/>
    <n v="1.2109676666666667"/>
    <n v="5.6673287000000003E-2"/>
    <n v="56.673287000000002"/>
    <x v="6"/>
    <n v="2010"/>
    <n v="39671.300900000002"/>
    <n v="56631.300900000002"/>
    <n v="5195.0512900000003"/>
    <n v="10.874539862999574"/>
  </r>
  <r>
    <d v="2010-03-09T00:00:00"/>
    <x v="1"/>
    <n v="46"/>
    <n v="36"/>
    <n v="10672"/>
    <n v="6912"/>
    <n v="0.105132698"/>
    <n v="105.13269799999999"/>
    <n v="1.2821060731707317"/>
    <n v="0.12826189199999999"/>
    <n v="128.26189199999999"/>
    <x v="6"/>
    <n v="2010"/>
    <n v="67978.802759999991"/>
    <n v="85562.802759999991"/>
    <n v="9461.9428199999984"/>
    <n v="9.042115091021687"/>
  </r>
  <r>
    <d v="2010-03-09T00:00:00"/>
    <x v="2"/>
    <n v="20"/>
    <n v="26"/>
    <n v="4800"/>
    <n v="5200"/>
    <n v="3.4186612999999998E-2"/>
    <n v="34.186612999999994"/>
    <n v="0.74318723913043461"/>
    <n v="4.1707668000000003E-2"/>
    <n v="41.707668000000005"/>
    <x v="6"/>
    <n v="2010"/>
    <n v="25358.262144000004"/>
    <n v="35358.262144000008"/>
    <n v="5127.9919499999987"/>
    <n v="6.8938034001008752"/>
  </r>
  <r>
    <d v="2010-03-09T00:00:00"/>
    <x v="3"/>
    <n v="14"/>
    <n v="13"/>
    <n v="134400"/>
    <n v="99840"/>
    <n v="1.054361E-2"/>
    <n v="10.543609999999999"/>
    <n v="0.39050407407407406"/>
    <n v="1.3179513E-2"/>
    <n v="13.179513"/>
    <x v="6"/>
    <n v="2010"/>
    <n v="12098.792933999999"/>
    <n v="246338.792934"/>
    <n v="4217.4439999999995"/>
    <n v="57.217926234642967"/>
  </r>
  <r>
    <d v="2010-03-08T00:00:00"/>
    <x v="0"/>
    <n v="18"/>
    <n v="22"/>
    <n v="8640"/>
    <n v="8800"/>
    <n v="4.8446931999999998E-2"/>
    <n v="48.446931999999997"/>
    <n v="1.2111733"/>
    <n v="5.8136317999999999E-2"/>
    <n v="58.136318000000003"/>
    <x v="6"/>
    <n v="2010"/>
    <n v="40695.422600000005"/>
    <n v="58135.422600000005"/>
    <n v="5329.1625199999999"/>
    <n v="10.883099471918076"/>
  </r>
  <r>
    <d v="2010-03-08T00:00:00"/>
    <x v="1"/>
    <n v="42"/>
    <n v="38"/>
    <n v="9744"/>
    <n v="7296"/>
    <n v="0.102537723"/>
    <n v="102.537723"/>
    <n v="1.2817215375"/>
    <n v="0.125096022"/>
    <n v="125.096022"/>
    <x v="6"/>
    <n v="2010"/>
    <n v="66300.891660000008"/>
    <n v="83340.891660000008"/>
    <n v="9228.3950700000005"/>
    <n v="9.0301805721965049"/>
  </r>
  <r>
    <d v="2010-03-08T00:00:00"/>
    <x v="2"/>
    <n v="22"/>
    <n v="31"/>
    <n v="5280"/>
    <n v="6200"/>
    <n v="3.9357226000000002E-2"/>
    <n v="39.357226000000004"/>
    <n v="0.74258916981132084"/>
    <n v="4.8015816000000003E-2"/>
    <n v="48.015816000000001"/>
    <x v="6"/>
    <n v="2010"/>
    <n v="29193.616128000001"/>
    <n v="40673.616128000001"/>
    <n v="5903.5839000000005"/>
    <n v="6.888481359033614"/>
  </r>
  <r>
    <d v="2010-03-08T00:00:00"/>
    <x v="3"/>
    <n v="13"/>
    <n v="13"/>
    <n v="124800"/>
    <n v="99840"/>
    <n v="1.0151624E-2"/>
    <n v="10.151624"/>
    <n v="0.3904470769230769"/>
    <n v="1.2689529E-2"/>
    <n v="12.689529"/>
    <x v="6"/>
    <n v="2010"/>
    <n v="11648.987622000001"/>
    <n v="236288.98762199999"/>
    <n v="4060.6496000000002"/>
    <n v="56.957986386141648"/>
  </r>
  <r>
    <d v="2010-03-07T00:00:00"/>
    <x v="0"/>
    <n v="15"/>
    <n v="23"/>
    <n v="7200"/>
    <n v="9200"/>
    <n v="4.6017022999999997E-2"/>
    <n v="46.017022999999995"/>
    <n v="1.2109742894736841"/>
    <n v="5.5220427000000002E-2"/>
    <n v="55.220427000000001"/>
    <x v="6"/>
    <n v="2010"/>
    <n v="38654.298900000002"/>
    <n v="55054.298900000002"/>
    <n v="5061.8725299999996"/>
    <n v="10.849169122882111"/>
  </r>
  <r>
    <d v="2010-03-07T00:00:00"/>
    <x v="1"/>
    <n v="43"/>
    <n v="36"/>
    <n v="9976"/>
    <n v="6912"/>
    <n v="0.101283576"/>
    <n v="101.283576"/>
    <n v="1.282070582278481"/>
    <n v="0.123565963"/>
    <n v="123.565963"/>
    <x v="6"/>
    <n v="2010"/>
    <n v="65489.96039"/>
    <n v="82377.960389999993"/>
    <n v="9115.5218399999994"/>
    <n v="9.0363601101433861"/>
  </r>
  <r>
    <d v="2010-03-07T00:00:00"/>
    <x v="2"/>
    <n v="22"/>
    <n v="25"/>
    <n v="5280"/>
    <n v="5000"/>
    <n v="3.4922951000000001E-2"/>
    <n v="34.922950999999998"/>
    <n v="0.74304151063829782"/>
    <n v="4.2605999999999998E-2"/>
    <n v="42.605999999999995"/>
    <x v="6"/>
    <n v="2010"/>
    <n v="25904.447999999997"/>
    <n v="36184.447999999997"/>
    <n v="5238.44265"/>
    <n v="6.9061635782958701"/>
  </r>
  <r>
    <d v="2010-03-07T00:00:00"/>
    <x v="3"/>
    <n v="14"/>
    <n v="13"/>
    <n v="134400"/>
    <n v="99840"/>
    <n v="1.0538939000000001E-2"/>
    <n v="10.538939000000001"/>
    <n v="0.39033107407407414"/>
    <n v="1.3173674E-2"/>
    <n v="13.173674"/>
    <x v="6"/>
    <n v="2010"/>
    <n v="12093.432731999999"/>
    <n v="246333.43273199999"/>
    <n v="4215.5756000000001"/>
    <n v="57.241522847282354"/>
  </r>
  <r>
    <d v="2010-03-06T00:00:00"/>
    <x v="0"/>
    <n v="18"/>
    <n v="21"/>
    <n v="8640"/>
    <n v="8400"/>
    <n v="4.7216690999999998E-2"/>
    <n v="47.216690999999997"/>
    <n v="1.2106843846153845"/>
    <n v="5.6660029000000001E-2"/>
    <n v="56.660029000000002"/>
    <x v="6"/>
    <n v="2010"/>
    <n v="39662.020300000004"/>
    <n v="56702.020300000004"/>
    <n v="5193.83601"/>
    <n v="10.890661118535416"/>
  </r>
  <r>
    <d v="2010-03-06T00:00:00"/>
    <x v="1"/>
    <n v="40"/>
    <n v="39"/>
    <n v="9280"/>
    <n v="7488"/>
    <n v="0.10124675700000001"/>
    <n v="101.246757"/>
    <n v="1.2816045189873417"/>
    <n v="0.123521043"/>
    <n v="123.52104299999999"/>
    <x v="6"/>
    <n v="2010"/>
    <n v="65466.152789999993"/>
    <n v="82234.152789999993"/>
    <n v="9112.2081300000009"/>
    <n v="9.0238654120396937"/>
  </r>
  <r>
    <d v="2010-03-06T00:00:00"/>
    <x v="2"/>
    <n v="22"/>
    <n v="32"/>
    <n v="5280"/>
    <n v="6400"/>
    <n v="4.0126877999999998E-2"/>
    <n v="40.126877999999998"/>
    <n v="0.7430903333333333"/>
    <n v="4.8954790999999998E-2"/>
    <n v="48.954791"/>
    <x v="6"/>
    <n v="2010"/>
    <n v="29764.512928"/>
    <n v="41444.512927999996"/>
    <n v="6019.0316999999995"/>
    <n v="6.884434334124852"/>
  </r>
  <r>
    <d v="2010-03-06T00:00:00"/>
    <x v="3"/>
    <n v="13"/>
    <n v="14"/>
    <n v="124800"/>
    <n v="107520"/>
    <n v="1.05428E-2"/>
    <n v="10.5428"/>
    <n v="0.39047407407407408"/>
    <n v="1.3178499999999999E-2"/>
    <n v="13.1785"/>
    <x v="6"/>
    <n v="2010"/>
    <n v="12097.862999999999"/>
    <n v="244417.86300000001"/>
    <n v="4217.12"/>
    <n v="56.776018252481045"/>
  </r>
  <r>
    <d v="2010-03-05T00:00:00"/>
    <x v="0"/>
    <n v="17"/>
    <n v="20"/>
    <n v="8160"/>
    <n v="8000"/>
    <n v="4.4814974E-2"/>
    <n v="44.814973999999999"/>
    <n v="1.2112155135135134"/>
    <n v="5.3777969000000002E-2"/>
    <n v="53.777968999999999"/>
    <x v="6"/>
    <n v="2010"/>
    <n v="37644.578300000001"/>
    <n v="53804.578300000001"/>
    <n v="4929.64714"/>
    <n v="10.886563718995372"/>
  </r>
  <r>
    <d v="2010-03-05T00:00:00"/>
    <x v="1"/>
    <n v="43"/>
    <n v="37"/>
    <n v="9976"/>
    <n v="7104"/>
    <n v="0.102485885"/>
    <n v="102.485885"/>
    <n v="1.2810735625"/>
    <n v="0.12503278000000001"/>
    <n v="125.03278000000002"/>
    <x v="6"/>
    <n v="2010"/>
    <n v="66267.373400000011"/>
    <n v="83347.373400000011"/>
    <n v="9223.7296499999993"/>
    <n v="9.0354503869221592"/>
  </r>
  <r>
    <d v="2010-03-05T00:00:00"/>
    <x v="2"/>
    <n v="22"/>
    <n v="25"/>
    <n v="5280"/>
    <n v="5000"/>
    <n v="3.4929057999999999E-2"/>
    <n v="34.929057999999998"/>
    <n v="0.74317144680851055"/>
    <n v="4.2613450999999997E-2"/>
    <n v="42.613450999999998"/>
    <x v="6"/>
    <n v="2010"/>
    <n v="25908.978208"/>
    <n v="36188.978208"/>
    <n v="5239.3586999999998"/>
    <n v="6.9058208187160934"/>
  </r>
  <r>
    <d v="2010-03-05T00:00:00"/>
    <x v="3"/>
    <n v="12"/>
    <n v="13"/>
    <n v="115200"/>
    <n v="99840"/>
    <n v="9.7527870000000006E-3"/>
    <n v="9.7527870000000014"/>
    <n v="0.39011148000000007"/>
    <n v="1.2190984E-2"/>
    <n v="12.190984"/>
    <x v="6"/>
    <n v="2010"/>
    <n v="11191.323312"/>
    <n v="226231.32331199999"/>
    <n v="3901.1148000000007"/>
    <n v="56.714592798223919"/>
  </r>
  <r>
    <d v="2010-03-04T00:00:00"/>
    <x v="0"/>
    <n v="15"/>
    <n v="20"/>
    <n v="7200"/>
    <n v="8000"/>
    <n v="4.2367376999999998E-2"/>
    <n v="42.367376999999998"/>
    <n v="1.2104964857142857"/>
    <n v="5.0840852999999998E-2"/>
    <n v="50.840852999999996"/>
    <x v="6"/>
    <n v="2010"/>
    <n v="35588.597099999999"/>
    <n v="50788.597099999999"/>
    <n v="4660.41147"/>
    <n v="10.868389334914241"/>
  </r>
  <r>
    <d v="2010-03-04T00:00:00"/>
    <x v="1"/>
    <n v="41"/>
    <n v="38"/>
    <n v="9512"/>
    <n v="7296"/>
    <n v="0.101272526"/>
    <n v="101.272526"/>
    <n v="1.2819307088607594"/>
    <n v="0.12355248200000001"/>
    <n v="123.55248200000001"/>
    <x v="6"/>
    <n v="2010"/>
    <n v="65482.815460000005"/>
    <n v="82290.815460000013"/>
    <n v="9114.5273400000005"/>
    <n v="9.0277856889729673"/>
  </r>
  <r>
    <d v="2010-03-04T00:00:00"/>
    <x v="2"/>
    <n v="23"/>
    <n v="33"/>
    <n v="5520"/>
    <n v="6600"/>
    <n v="4.1616172999999999E-2"/>
    <n v="41.616172999999996"/>
    <n v="0.74314594642857135"/>
    <n v="5.0771731E-2"/>
    <n v="50.771731000000003"/>
    <x v="6"/>
    <n v="2010"/>
    <n v="30869.212448000002"/>
    <n v="42989.212448000006"/>
    <n v="6242.4259499999998"/>
    <n v="6.8855165084483794"/>
  </r>
  <r>
    <d v="2010-03-04T00:00:00"/>
    <x v="3"/>
    <n v="14"/>
    <n v="14"/>
    <n v="134400"/>
    <n v="107520"/>
    <n v="1.0927496E-2"/>
    <n v="10.927496"/>
    <n v="0.39026771428571427"/>
    <n v="1.3659370000000001E-2"/>
    <n v="13.659370000000001"/>
    <x v="6"/>
    <n v="2010"/>
    <n v="12539.301660000001"/>
    <n v="254459.30166"/>
    <n v="4370.9983999999995"/>
    <n v="57.068659275754889"/>
  </r>
  <r>
    <d v="2010-03-31T00:00:00"/>
    <x v="0"/>
    <n v="19"/>
    <n v="18"/>
    <n v="9120"/>
    <n v="7200"/>
    <n v="4.4803040000000002E-2"/>
    <n v="44.803040000000003"/>
    <n v="1.2108929729729732"/>
    <n v="5.3763647999999997E-2"/>
    <n v="53.763647999999996"/>
    <x v="6"/>
    <n v="2010"/>
    <n v="37634.553599999999"/>
    <n v="53954.553599999999"/>
    <n v="4928.3344000000006"/>
    <n v="10.91980946125782"/>
  </r>
  <r>
    <d v="2010-03-31T00:00:00"/>
    <x v="1"/>
    <n v="46"/>
    <n v="37"/>
    <n v="10672"/>
    <n v="7104"/>
    <n v="0.106416281"/>
    <n v="106.416281"/>
    <n v="1.2821238674698794"/>
    <n v="0.12982786299999999"/>
    <n v="129.82786299999998"/>
    <x v="6"/>
    <n v="2010"/>
    <n v="68808.767389999994"/>
    <n v="86584.767389999994"/>
    <n v="9577.4652900000001"/>
    <n v="9.0397552748288277"/>
  </r>
  <r>
    <d v="2010-03-31T00:00:00"/>
    <x v="2"/>
    <n v="21"/>
    <n v="33"/>
    <n v="5040"/>
    <n v="6600"/>
    <n v="4.0132794999999999E-2"/>
    <n v="40.132795000000002"/>
    <n v="0.74319990740740749"/>
    <n v="4.896201E-2"/>
    <n v="48.962009999999999"/>
    <x v="6"/>
    <n v="2010"/>
    <n v="29768.90208"/>
    <n v="41408.90208"/>
    <n v="6019.9192499999999"/>
    <n v="6.8775049723511907"/>
  </r>
  <r>
    <d v="2010-03-31T00:00:00"/>
    <x v="3"/>
    <n v="14"/>
    <n v="13"/>
    <n v="134400"/>
    <n v="99840"/>
    <n v="1.0542611E-2"/>
    <n v="10.542611000000001"/>
    <n v="0.39046707407407411"/>
    <n v="1.3178264E-2"/>
    <n v="13.178264"/>
    <x v="6"/>
    <n v="2010"/>
    <n v="12097.646352"/>
    <n v="246337.64635200001"/>
    <n v="4217.0444000000007"/>
    <n v="57.22297114521416"/>
  </r>
  <r>
    <d v="2010-03-30T00:00:00"/>
    <x v="0"/>
    <n v="17"/>
    <n v="24"/>
    <n v="8160"/>
    <n v="9600"/>
    <n v="4.9646409000000002E-2"/>
    <n v="49.646409000000006"/>
    <n v="1.210888024390244"/>
    <n v="5.9575691E-2"/>
    <n v="59.575690999999999"/>
    <x v="6"/>
    <n v="2010"/>
    <n v="41702.983699999997"/>
    <n v="59462.983699999997"/>
    <n v="5461.1049900000007"/>
    <n v="10.863299165769897"/>
  </r>
  <r>
    <d v="2010-03-30T00:00:00"/>
    <x v="1"/>
    <n v="40"/>
    <n v="36"/>
    <n v="9280"/>
    <n v="6912"/>
    <n v="9.7373719999999997E-2"/>
    <n v="97.373719999999992"/>
    <n v="1.2812331578947367"/>
    <n v="0.118795939"/>
    <n v="118.795939"/>
    <x v="6"/>
    <n v="2010"/>
    <n v="62961.847670000003"/>
    <n v="79153.847670000003"/>
    <n v="8763.6347999999998"/>
    <n v="9.0313016052754769"/>
  </r>
  <r>
    <d v="2010-03-30T00:00:00"/>
    <x v="2"/>
    <n v="24"/>
    <n v="33"/>
    <n v="5760"/>
    <n v="6600"/>
    <n v="4.2355661000000003E-2"/>
    <n v="42.355661000000005"/>
    <n v="0.74308177192982461"/>
    <n v="5.1673906999999998E-2"/>
    <n v="51.673907"/>
    <x v="6"/>
    <n v="2010"/>
    <n v="31417.735455999999"/>
    <n v="43777.735455999995"/>
    <n v="6353.3491500000009"/>
    <n v="6.8894129709570633"/>
  </r>
  <r>
    <d v="2010-03-30T00:00:00"/>
    <x v="3"/>
    <n v="14"/>
    <n v="17"/>
    <n v="134400"/>
    <n v="130560"/>
    <n v="1.2096801000000001E-2"/>
    <n v="12.096801000000001"/>
    <n v="0.39021938709677423"/>
    <n v="1.5121001E-2"/>
    <n v="15.121001"/>
    <x v="6"/>
    <n v="2010"/>
    <n v="13881.078917999999"/>
    <n v="278841.07891799998"/>
    <n v="4838.7204000000002"/>
    <n v="56.599671753621308"/>
  </r>
  <r>
    <d v="2010-03-03T00:00:00"/>
    <x v="0"/>
    <n v="20"/>
    <n v="25"/>
    <n v="9600"/>
    <n v="10000"/>
    <n v="5.4506418000000001E-2"/>
    <n v="54.506418000000004"/>
    <n v="1.2112537333333333"/>
    <n v="6.5407701999999998E-2"/>
    <n v="65.407702"/>
    <x v="6"/>
    <n v="2010"/>
    <n v="45785.3914"/>
    <n v="65385.3914"/>
    <n v="5995.7059800000006"/>
    <n v="10.882418756435563"/>
  </r>
  <r>
    <d v="2010-03-03T00:00:00"/>
    <x v="1"/>
    <n v="41"/>
    <n v="36"/>
    <n v="9512"/>
    <n v="6912"/>
    <n v="9.8685381000000003E-2"/>
    <n v="98.685381000000007"/>
    <n v="1.2816283246753248"/>
    <n v="0.120396165"/>
    <n v="120.396165"/>
    <x v="6"/>
    <n v="2010"/>
    <n v="63809.967449999996"/>
    <n v="80233.967449999996"/>
    <n v="8881.6842900000011"/>
    <n v="9.0328754107364126"/>
  </r>
  <r>
    <d v="2010-03-03T00:00:00"/>
    <x v="2"/>
    <n v="22"/>
    <n v="27"/>
    <n v="5280"/>
    <n v="5400"/>
    <n v="3.6416828999999998E-2"/>
    <n v="36.416829"/>
    <n v="0.7432005918367347"/>
    <n v="4.4428531E-2"/>
    <n v="44.428531"/>
    <x v="6"/>
    <n v="2010"/>
    <n v="27012.546847999998"/>
    <n v="37692.546847999998"/>
    <n v="5462.5243499999997"/>
    <n v="6.8989436915385944"/>
  </r>
  <r>
    <d v="2010-03-03T00:00:00"/>
    <x v="3"/>
    <n v="14"/>
    <n v="16"/>
    <n v="134400"/>
    <n v="122880"/>
    <n v="1.1706456000000001E-2"/>
    <n v="11.706456000000001"/>
    <n v="0.39021520000000004"/>
    <n v="1.463307E-2"/>
    <n v="14.63307"/>
    <x v="6"/>
    <n v="2010"/>
    <n v="13433.15826"/>
    <n v="270713.15826"/>
    <n v="4682.5824000000002"/>
    <n v="56.748388254312822"/>
  </r>
  <r>
    <d v="2010-03-29T00:00:00"/>
    <x v="0"/>
    <n v="16"/>
    <n v="19"/>
    <n v="7680"/>
    <n v="7600"/>
    <n v="4.2379291999999999E-2"/>
    <n v="42.379292"/>
    <n v="1.2108369142857143"/>
    <n v="5.0855150000000002E-2"/>
    <n v="50.855150000000002"/>
    <x v="6"/>
    <n v="2010"/>
    <n v="35598.605000000003"/>
    <n v="50878.605000000003"/>
    <n v="4661.7221200000004"/>
    <n v="10.884597570932767"/>
  </r>
  <r>
    <d v="2010-03-29T00:00:00"/>
    <x v="1"/>
    <n v="40"/>
    <n v="37"/>
    <n v="9280"/>
    <n v="7104"/>
    <n v="9.8705250999999994E-2"/>
    <n v="98.70525099999999"/>
    <n v="1.2818863766233766"/>
    <n v="0.12042040699999999"/>
    <n v="120.420407"/>
    <x v="6"/>
    <n v="2010"/>
    <n v="63822.815709999995"/>
    <n v="80206.815709999995"/>
    <n v="8883.4725899999994"/>
    <n v="9.0280010161243531"/>
  </r>
  <r>
    <d v="2010-03-29T00:00:00"/>
    <x v="2"/>
    <n v="22"/>
    <n v="26"/>
    <n v="5280"/>
    <n v="5200"/>
    <n v="3.5658989000000002E-2"/>
    <n v="35.658989000000005"/>
    <n v="0.74289560416666678"/>
    <n v="4.3503965999999998E-2"/>
    <n v="43.503965999999998"/>
    <x v="6"/>
    <n v="2010"/>
    <n v="26450.411327999998"/>
    <n v="36930.411328000002"/>
    <n v="5348.8483500000011"/>
    <n v="6.9030762952374145"/>
  </r>
  <r>
    <d v="2010-03-29T00:00:00"/>
    <x v="3"/>
    <n v="13"/>
    <n v="14"/>
    <n v="124800"/>
    <n v="107520"/>
    <n v="1.0542414999999999E-2"/>
    <n v="10.542415"/>
    <n v="0.39045981481481484"/>
    <n v="1.3178018999999999E-2"/>
    <n v="13.178018999999999"/>
    <x v="6"/>
    <n v="2010"/>
    <n v="12097.421441999999"/>
    <n v="244417.42144199999"/>
    <n v="4216.9660000000003"/>
    <n v="56.777946787709979"/>
  </r>
  <r>
    <d v="2010-03-28T00:00:00"/>
    <x v="0"/>
    <n v="16"/>
    <n v="22"/>
    <n v="7680"/>
    <n v="8800"/>
    <n v="4.6005165000000001E-2"/>
    <n v="46.005164999999998"/>
    <n v="1.2106622368421052"/>
    <n v="5.5206197999999998E-2"/>
    <n v="55.206198000000001"/>
    <x v="6"/>
    <n v="2010"/>
    <n v="38644.338600000003"/>
    <n v="55124.338600000003"/>
    <n v="5060.5681500000001"/>
    <n v="10.865764352913104"/>
  </r>
  <r>
    <d v="2010-03-28T00:00:00"/>
    <x v="1"/>
    <n v="43"/>
    <n v="40"/>
    <n v="9976"/>
    <n v="7680"/>
    <n v="0.106324822"/>
    <n v="106.324822"/>
    <n v="1.2810219518072288"/>
    <n v="0.12971628199999999"/>
    <n v="129.71628199999998"/>
    <x v="6"/>
    <n v="2010"/>
    <n v="68749.629459999982"/>
    <n v="86405.629459999982"/>
    <n v="9569.2339799999991"/>
    <n v="9.0288118032921698"/>
  </r>
  <r>
    <d v="2010-03-28T00:00:00"/>
    <x v="2"/>
    <n v="21"/>
    <n v="31"/>
    <n v="5040"/>
    <n v="6200"/>
    <n v="3.8617703000000003E-2"/>
    <n v="38.617703000000006"/>
    <n v="0.7426481346153847"/>
    <n v="4.7113598E-2"/>
    <n v="47.113597999999996"/>
    <x v="6"/>
    <n v="2010"/>
    <n v="28645.067583999997"/>
    <n v="39885.067583999997"/>
    <n v="5792.6554500000011"/>
    <n v="6.8842664062806822"/>
  </r>
  <r>
    <d v="2010-03-28T00:00:00"/>
    <x v="3"/>
    <n v="14"/>
    <n v="16"/>
    <n v="134400"/>
    <n v="122880"/>
    <n v="1.1715952999999999E-2"/>
    <n v="11.715952999999999"/>
    <n v="0.39053176666666661"/>
    <n v="1.4644941E-2"/>
    <n v="14.644940999999999"/>
    <x v="6"/>
    <n v="2010"/>
    <n v="13444.055838"/>
    <n v="270724.05583800003"/>
    <n v="4686.3811999999998"/>
    <n v="56.705516618853537"/>
  </r>
  <r>
    <d v="2010-03-27T00:00:00"/>
    <x v="0"/>
    <n v="16"/>
    <n v="25"/>
    <n v="7680"/>
    <n v="10000"/>
    <n v="4.9663277999999998E-2"/>
    <n v="49.663277999999998"/>
    <n v="1.2112994634146341"/>
    <n v="5.9595934000000003E-2"/>
    <n v="59.595934"/>
    <x v="6"/>
    <n v="2010"/>
    <n v="41717.1538"/>
    <n v="59397.1538"/>
    <n v="5462.9605799999999"/>
    <n v="10.84759538140437"/>
  </r>
  <r>
    <d v="2010-03-27T00:00:00"/>
    <x v="1"/>
    <n v="44"/>
    <n v="38"/>
    <n v="10208"/>
    <n v="7296"/>
    <n v="0.105133869"/>
    <n v="105.133869"/>
    <n v="1.2821203536585366"/>
    <n v="0.12826332100000001"/>
    <n v="128.26332100000002"/>
    <x v="6"/>
    <n v="2010"/>
    <n v="67979.560130000013"/>
    <n v="85483.560130000013"/>
    <n v="9462.0482100000008"/>
    <n v="9.0336402684210544"/>
  </r>
  <r>
    <d v="2010-03-27T00:00:00"/>
    <x v="2"/>
    <n v="22"/>
    <n v="34"/>
    <n v="5280"/>
    <n v="6800"/>
    <n v="4.1594234000000001E-2"/>
    <n v="41.594234"/>
    <n v="0.74275417857142856"/>
    <n v="5.0744966000000002E-2"/>
    <n v="50.744966000000005"/>
    <x v="6"/>
    <n v="2010"/>
    <n v="30852.939328000004"/>
    <n v="42932.939328000008"/>
    <n v="6239.1351000000004"/>
    <n v="6.8801297792414786"/>
  </r>
  <r>
    <d v="2010-03-27T00:00:00"/>
    <x v="3"/>
    <n v="13"/>
    <n v="13"/>
    <n v="124800"/>
    <n v="99840"/>
    <n v="1.0153155000000001E-2"/>
    <n v="10.153155"/>
    <n v="0.39050596153846151"/>
    <n v="1.2691443E-2"/>
    <n v="12.691443"/>
    <x v="6"/>
    <n v="2010"/>
    <n v="11650.744674"/>
    <n v="236290.74467399999"/>
    <n v="4061.2620000000002"/>
    <n v="56.950002946187482"/>
  </r>
  <r>
    <d v="2010-03-26T00:00:00"/>
    <x v="0"/>
    <n v="15"/>
    <n v="23"/>
    <n v="7200"/>
    <n v="9200"/>
    <n v="4.5998866999999999E-2"/>
    <n v="45.998866999999997"/>
    <n v="1.2104964999999999"/>
    <n v="5.519864E-2"/>
    <n v="55.198639999999997"/>
    <x v="6"/>
    <n v="2010"/>
    <n v="38639.047999999995"/>
    <n v="55039.047999999995"/>
    <n v="5059.8753699999997"/>
    <n v="10.850434100868872"/>
  </r>
  <r>
    <d v="2010-03-26T00:00:00"/>
    <x v="1"/>
    <n v="43"/>
    <n v="36"/>
    <n v="9976"/>
    <n v="6912"/>
    <n v="0.101266573"/>
    <n v="101.26657299999999"/>
    <n v="1.2818553544303797"/>
    <n v="0.123545219"/>
    <n v="123.545219"/>
    <x v="6"/>
    <n v="2010"/>
    <n v="65478.966070000002"/>
    <n v="82366.966069999995"/>
    <n v="9113.9915700000001"/>
    <n v="9.0366710075187537"/>
  </r>
  <r>
    <d v="2010-03-26T00:00:00"/>
    <x v="2"/>
    <n v="21"/>
    <n v="29"/>
    <n v="5040"/>
    <n v="5800"/>
    <n v="3.7124256000000001E-2"/>
    <n v="37.124256000000003"/>
    <n v="0.74248512"/>
    <n v="4.5291592999999998E-2"/>
    <n v="45.291592999999999"/>
    <x v="6"/>
    <n v="2010"/>
    <n v="27537.288543999999"/>
    <n v="38377.288543999995"/>
    <n v="5568.6384000000007"/>
    <n v="6.8904452655310608"/>
  </r>
  <r>
    <d v="2010-03-26T00:00:00"/>
    <x v="3"/>
    <n v="12"/>
    <n v="17"/>
    <n v="115200"/>
    <n v="130560"/>
    <n v="1.1324673E-2"/>
    <n v="11.324673000000001"/>
    <n v="0.39050596551724143"/>
    <n v="1.4155841000000001E-2"/>
    <n v="14.155841000000001"/>
    <x v="6"/>
    <n v="2010"/>
    <n v="12995.062038"/>
    <n v="258755.062038"/>
    <n v="4529.8692000000001"/>
    <n v="56.035507482494204"/>
  </r>
  <r>
    <d v="2010-03-25T00:00:00"/>
    <x v="0"/>
    <n v="18"/>
    <n v="22"/>
    <n v="8640"/>
    <n v="8800"/>
    <n v="4.8436875999999997E-2"/>
    <n v="48.436875999999998"/>
    <n v="1.2109219"/>
    <n v="5.8124251000000002E-2"/>
    <n v="58.124251000000001"/>
    <x v="6"/>
    <n v="2010"/>
    <n v="40686.975700000003"/>
    <n v="58126.975700000003"/>
    <n v="5328.0563599999996"/>
    <n v="10.883771958370652"/>
  </r>
  <r>
    <d v="2010-03-25T00:00:00"/>
    <x v="1"/>
    <n v="41"/>
    <n v="40"/>
    <n v="9512"/>
    <n v="7680"/>
    <n v="0.103840136"/>
    <n v="103.840136"/>
    <n v="1.281976987654321"/>
    <n v="0.12668496600000001"/>
    <n v="126.684966"/>
    <x v="6"/>
    <n v="2010"/>
    <n v="67143.03198"/>
    <n v="84335.03198"/>
    <n v="9345.6122400000004"/>
    <n v="9.023295341859475"/>
  </r>
  <r>
    <d v="2010-03-25T00:00:00"/>
    <x v="2"/>
    <n v="21"/>
    <n v="25"/>
    <n v="5040"/>
    <n v="5000"/>
    <n v="3.4153765000000003E-2"/>
    <n v="34.153765"/>
    <n v="0.74247315217391308"/>
    <n v="4.1667594000000002E-2"/>
    <n v="41.667594000000001"/>
    <x v="6"/>
    <n v="2010"/>
    <n v="25333.897152000001"/>
    <n v="35373.897152000005"/>
    <n v="5123.0647499999995"/>
    <n v="6.9034836361113525"/>
  </r>
  <r>
    <d v="2010-03-25T00:00:00"/>
    <x v="3"/>
    <n v="14"/>
    <n v="13"/>
    <n v="134400"/>
    <n v="99840"/>
    <n v="1.0542737999999999E-2"/>
    <n v="10.542738"/>
    <n v="0.39047177777777775"/>
    <n v="1.3178422E-2"/>
    <n v="13.178422000000001"/>
    <x v="6"/>
    <n v="2010"/>
    <n v="12097.791396000001"/>
    <n v="246337.79139600002"/>
    <n v="4217.0951999999997"/>
    <n v="57.222329581552223"/>
  </r>
  <r>
    <d v="2010-03-24T00:00:00"/>
    <x v="0"/>
    <n v="17"/>
    <n v="20"/>
    <n v="8160"/>
    <n v="8000"/>
    <n v="4.4792311000000001E-2"/>
    <n v="44.792310999999998"/>
    <n v="1.2106029999999999"/>
    <n v="5.3750773000000002E-2"/>
    <n v="53.750773000000002"/>
    <x v="6"/>
    <n v="2010"/>
    <n v="37625.541100000002"/>
    <n v="53785.541100000002"/>
    <n v="4927.1542099999997"/>
    <n v="10.888203915478581"/>
  </r>
  <r>
    <d v="2010-03-24T00:00:00"/>
    <x v="1"/>
    <n v="46"/>
    <n v="38"/>
    <n v="10672"/>
    <n v="7296"/>
    <n v="0.10769898899999999"/>
    <n v="107.698989"/>
    <n v="1.2821308214285714"/>
    <n v="0.13139276599999999"/>
    <n v="131.39276599999999"/>
    <x v="6"/>
    <n v="2010"/>
    <n v="69638.165979999991"/>
    <n v="87606.165979999991"/>
    <n v="9692.9090099999994"/>
    <n v="9.0374667297757938"/>
  </r>
  <r>
    <d v="2010-03-24T00:00:00"/>
    <x v="2"/>
    <n v="22"/>
    <n v="27"/>
    <n v="5280"/>
    <n v="5400"/>
    <n v="3.6416559000000001E-2"/>
    <n v="36.416558999999999"/>
    <n v="0.74319508163265302"/>
    <n v="4.4428202E-2"/>
    <n v="44.428201999999999"/>
    <x v="6"/>
    <n v="2010"/>
    <n v="27012.346815999997"/>
    <n v="37692.346815999997"/>
    <n v="5462.4838499999996"/>
    <n v="6.8989582198545349"/>
  </r>
  <r>
    <d v="2010-03-24T00:00:00"/>
    <x v="3"/>
    <n v="13"/>
    <n v="15"/>
    <n v="124800"/>
    <n v="115200"/>
    <n v="1.0934391999999999E-2"/>
    <n v="10.934391999999999"/>
    <n v="0.39051399999999997"/>
    <n v="1.3667991000000001E-2"/>
    <n v="13.667991000000001"/>
    <x v="6"/>
    <n v="2010"/>
    <n v="12547.215738000001"/>
    <n v="252547.215738"/>
    <n v="4373.7567999999992"/>
    <n v="56.604809827483329"/>
  </r>
  <r>
    <d v="2010-03-23T00:00:00"/>
    <x v="0"/>
    <n v="18"/>
    <n v="22"/>
    <n v="8640"/>
    <n v="8800"/>
    <n v="4.8419411000000002E-2"/>
    <n v="48.419411000000004"/>
    <n v="1.2104852750000001"/>
    <n v="5.8103294E-2"/>
    <n v="58.103293999999998"/>
    <x v="6"/>
    <n v="2010"/>
    <n v="40672.305800000002"/>
    <n v="58112.305800000002"/>
    <n v="5326.1352100000004"/>
    <n v="10.884940663253113"/>
  </r>
  <r>
    <d v="2010-03-23T00:00:00"/>
    <x v="1"/>
    <n v="41"/>
    <n v="36"/>
    <n v="9512"/>
    <n v="6912"/>
    <n v="9.8724205999999995E-2"/>
    <n v="98.724205999999995"/>
    <n v="1.2821325454545454"/>
    <n v="0.12044353100000001"/>
    <n v="120.44353100000001"/>
    <x v="6"/>
    <n v="2010"/>
    <n v="63835.071430000004"/>
    <n v="80259.071430000011"/>
    <n v="8885.178539999999"/>
    <n v="9.0321485152588732"/>
  </r>
  <r>
    <d v="2010-03-23T00:00:00"/>
    <x v="2"/>
    <n v="20"/>
    <n v="28"/>
    <n v="4800"/>
    <n v="5600"/>
    <n v="3.5667610000000002E-2"/>
    <n v="35.667610000000003"/>
    <n v="0.7430752083333334"/>
    <n v="4.3514483999999999E-2"/>
    <n v="43.514483999999996"/>
    <x v="6"/>
    <n v="2010"/>
    <n v="26456.806271999998"/>
    <n v="36856.806272000002"/>
    <n v="5350.1415000000006"/>
    <n v="6.8876530871030033"/>
  </r>
  <r>
    <d v="2010-03-23T00:00:00"/>
    <x v="3"/>
    <n v="12"/>
    <n v="14"/>
    <n v="115200"/>
    <n v="107520"/>
    <n v="1.0146993E-2"/>
    <n v="10.146993"/>
    <n v="0.39026896153846152"/>
    <n v="1.2683741E-2"/>
    <n v="12.683740999999999"/>
    <x v="6"/>
    <n v="2010"/>
    <n v="11643.674238"/>
    <n v="234363.67423800001"/>
    <n v="4058.7972"/>
    <n v="56.519122518928768"/>
  </r>
  <r>
    <d v="2010-03-22T00:00:00"/>
    <x v="0"/>
    <n v="17"/>
    <n v="19"/>
    <n v="8160"/>
    <n v="7600"/>
    <n v="4.3587239999999999E-2"/>
    <n v="43.587240000000001"/>
    <n v="1.2107566666666667"/>
    <n v="5.2304688000000002E-2"/>
    <n v="52.304687999999999"/>
    <x v="6"/>
    <n v="2010"/>
    <n v="36613.281600000002"/>
    <n v="52373.281600000002"/>
    <n v="4794.5964000000004"/>
    <n v="10.894664370297692"/>
  </r>
  <r>
    <d v="2010-03-22T00:00:00"/>
    <x v="1"/>
    <n v="40"/>
    <n v="37"/>
    <n v="9280"/>
    <n v="7104"/>
    <n v="9.8713589000000004E-2"/>
    <n v="98.713588999999999"/>
    <n v="1.2819946623376623"/>
    <n v="0.120430579"/>
    <n v="120.43057899999999"/>
    <x v="6"/>
    <n v="2010"/>
    <n v="63828.206869999995"/>
    <n v="80212.206869999995"/>
    <n v="8884.2230099999997"/>
    <n v="9.0278452889496794"/>
  </r>
  <r>
    <d v="2010-03-22T00:00:00"/>
    <x v="2"/>
    <n v="23"/>
    <n v="31"/>
    <n v="5520"/>
    <n v="6200"/>
    <n v="4.0105212000000001E-2"/>
    <n v="40.105212000000002"/>
    <n v="0.74268911111111113"/>
    <n v="4.8928357999999998E-2"/>
    <n v="48.928357999999996"/>
    <x v="6"/>
    <n v="2010"/>
    <n v="29748.441663999998"/>
    <n v="41468.441663999998"/>
    <n v="6015.7818000000007"/>
    <n v="6.8921298864452742"/>
  </r>
  <r>
    <d v="2010-03-22T00:00:00"/>
    <x v="3"/>
    <n v="14"/>
    <n v="17"/>
    <n v="134400"/>
    <n v="130560"/>
    <n v="1.2105449000000001E-2"/>
    <n v="12.105449"/>
    <n v="0.3904983548387097"/>
    <n v="1.5131811E-2"/>
    <n v="15.131811000000001"/>
    <x v="6"/>
    <n v="2010"/>
    <n v="13891.002498"/>
    <n v="278851.00249799999"/>
    <n v="4842.1796000000004"/>
    <n v="56.56197080426999"/>
  </r>
  <r>
    <d v="2010-03-21T00:00:00"/>
    <x v="0"/>
    <n v="20"/>
    <n v="23"/>
    <n v="9600"/>
    <n v="9200"/>
    <n v="5.207407E-2"/>
    <n v="52.074069999999999"/>
    <n v="1.2110248837209303"/>
    <n v="6.2488884000000001E-2"/>
    <n v="62.488883999999999"/>
    <x v="6"/>
    <n v="2010"/>
    <n v="43742.218800000002"/>
    <n v="62542.218800000002"/>
    <n v="5728.1476999999995"/>
    <n v="10.894352412341942"/>
  </r>
  <r>
    <d v="2010-03-21T00:00:00"/>
    <x v="1"/>
    <n v="44"/>
    <n v="37"/>
    <n v="10208"/>
    <n v="7104"/>
    <n v="0.10376571699999999"/>
    <n v="103.765717"/>
    <n v="1.2810582345679011"/>
    <n v="0.126594175"/>
    <n v="126.59417500000001"/>
    <x v="6"/>
    <n v="2010"/>
    <n v="67094.912750000003"/>
    <n v="84406.912750000003"/>
    <n v="9338.91453"/>
    <n v="9.037462458267516"/>
  </r>
  <r>
    <d v="2010-03-21T00:00:00"/>
    <x v="2"/>
    <n v="24"/>
    <n v="28"/>
    <n v="5760"/>
    <n v="5600"/>
    <n v="3.8614497999999997E-2"/>
    <n v="38.614497999999998"/>
    <n v="0.74258649999999993"/>
    <n v="4.7109687999999997E-2"/>
    <n v="47.109687999999998"/>
    <x v="6"/>
    <n v="2010"/>
    <n v="28642.690304"/>
    <n v="40002.690304000003"/>
    <n v="5792.1746999999996"/>
    <n v="6.9051413733475027"/>
  </r>
  <r>
    <d v="2010-03-21T00:00:00"/>
    <x v="3"/>
    <n v="14"/>
    <n v="14"/>
    <n v="134400"/>
    <n v="107520"/>
    <n v="1.0931133000000001E-2"/>
    <n v="10.931133000000001"/>
    <n v="0.39039760714285715"/>
    <n v="1.3663916999999999E-2"/>
    <n v="13.663917"/>
    <x v="6"/>
    <n v="2010"/>
    <n v="12543.475806"/>
    <n v="254463.475806"/>
    <n v="4372.4531999999999"/>
    <n v="57.050981170204885"/>
  </r>
  <r>
    <d v="2010-03-20T00:00:00"/>
    <x v="0"/>
    <n v="15"/>
    <n v="19"/>
    <n v="7200"/>
    <n v="7600"/>
    <n v="4.1168274999999997E-2"/>
    <n v="41.168274999999994"/>
    <n v="1.2108316176470586"/>
    <n v="4.9401929999999997E-2"/>
    <n v="49.40193"/>
    <x v="6"/>
    <n v="2010"/>
    <n v="34581.351000000002"/>
    <n v="49381.351000000002"/>
    <n v="4528.5102499999994"/>
    <n v="10.874182511157267"/>
  </r>
  <r>
    <d v="2010-03-20T00:00:00"/>
    <x v="1"/>
    <n v="42"/>
    <n v="37"/>
    <n v="9744"/>
    <n v="7104"/>
    <n v="0.101212604"/>
    <n v="101.212604"/>
    <n v="1.2811722025316457"/>
    <n v="0.123479377"/>
    <n v="123.479377"/>
    <x v="6"/>
    <n v="2010"/>
    <n v="65444.069810000001"/>
    <n v="82292.069810000001"/>
    <n v="9109.13436"/>
    <n v="9.0332677552957694"/>
  </r>
  <r>
    <d v="2010-03-20T00:00:00"/>
    <x v="2"/>
    <n v="24"/>
    <n v="33"/>
    <n v="5760"/>
    <n v="6600"/>
    <n v="4.2321652000000001E-2"/>
    <n v="42.321652"/>
    <n v="0.74248512280701751"/>
    <n v="5.1632416E-2"/>
    <n v="51.632415999999999"/>
    <x v="6"/>
    <n v="2010"/>
    <n v="31392.508927999999"/>
    <n v="43752.508927999996"/>
    <n v="6348.2478000000001"/>
    <n v="6.8909751684286125"/>
  </r>
  <r>
    <d v="2010-03-20T00:00:00"/>
    <x v="3"/>
    <n v="13"/>
    <n v="14"/>
    <n v="124800"/>
    <n v="107520"/>
    <n v="1.0544105E-2"/>
    <n v="10.544105"/>
    <n v="0.3905224074074074"/>
    <n v="1.3180130999999999E-2"/>
    <n v="13.180130999999999"/>
    <x v="6"/>
    <n v="2010"/>
    <n v="12099.360257999999"/>
    <n v="244419.360258"/>
    <n v="4217.6419999999998"/>
    <n v="56.769482423177401"/>
  </r>
  <r>
    <d v="2010-03-02T00:00:00"/>
    <x v="0"/>
    <n v="19"/>
    <n v="23"/>
    <n v="9120"/>
    <n v="9200"/>
    <n v="5.0846449000000002E-2"/>
    <n v="50.846449"/>
    <n v="1.210629738095238"/>
    <n v="6.1015738999999999E-2"/>
    <n v="61.015738999999996"/>
    <x v="6"/>
    <n v="2010"/>
    <n v="42711.0173"/>
    <n v="61031.0173"/>
    <n v="5593.1093899999996"/>
    <n v="10.887208581394876"/>
  </r>
  <r>
    <d v="2010-03-02T00:00:00"/>
    <x v="1"/>
    <n v="43"/>
    <n v="39"/>
    <n v="9976"/>
    <n v="7488"/>
    <n v="0.10508782699999999"/>
    <n v="105.08782699999999"/>
    <n v="1.2815588658536585"/>
    <n v="0.12820714899999999"/>
    <n v="128.20714899999999"/>
    <x v="6"/>
    <n v="2010"/>
    <n v="67949.788969999994"/>
    <n v="85413.788969999994"/>
    <n v="9457.9044299999987"/>
    <n v="9.0302214179626095"/>
  </r>
  <r>
    <d v="2010-03-02T00:00:00"/>
    <x v="2"/>
    <n v="20"/>
    <n v="31"/>
    <n v="4800"/>
    <n v="6200"/>
    <n v="3.7894227000000003E-2"/>
    <n v="37.894227000000001"/>
    <n v="0.7430240588235294"/>
    <n v="4.6230957000000003E-2"/>
    <n v="46.230957000000004"/>
    <x v="6"/>
    <n v="2010"/>
    <n v="28108.421856000001"/>
    <n v="39108.421856000001"/>
    <n v="5684.1340500000006"/>
    <n v="6.879067672291737"/>
  </r>
  <r>
    <d v="2010-03-02T00:00:00"/>
    <x v="3"/>
    <n v="12"/>
    <n v="15"/>
    <n v="115200"/>
    <n v="115200"/>
    <n v="1.0539428E-2"/>
    <n v="10.539427999999999"/>
    <n v="0.39034918518518513"/>
    <n v="1.3174285000000001E-2"/>
    <n v="13.174285000000001"/>
    <x v="6"/>
    <n v="2010"/>
    <n v="12093.993630000001"/>
    <n v="242493.99362999998"/>
    <n v="4215.7711999999992"/>
    <n v="56.346775341724367"/>
  </r>
  <r>
    <d v="2010-03-19T00:00:00"/>
    <x v="0"/>
    <n v="20"/>
    <n v="21"/>
    <n v="9600"/>
    <n v="8400"/>
    <n v="4.9659492E-2"/>
    <n v="49.659492"/>
    <n v="1.2112071219512195"/>
    <n v="5.9591390000000001E-2"/>
    <n v="59.591390000000004"/>
    <x v="6"/>
    <n v="2010"/>
    <n v="41713.973000000005"/>
    <n v="59713.973000000005"/>
    <n v="5462.5441200000005"/>
    <n v="10.906285005183529"/>
  </r>
  <r>
    <d v="2010-03-19T00:00:00"/>
    <x v="1"/>
    <n v="46"/>
    <n v="38"/>
    <n v="10672"/>
    <n v="7296"/>
    <n v="0.107649121"/>
    <n v="107.64912099999999"/>
    <n v="1.2815371547619048"/>
    <n v="0.13133192799999999"/>
    <n v="131.33192799999998"/>
    <x v="6"/>
    <n v="2010"/>
    <n v="69605.921839999981"/>
    <n v="87573.921839999981"/>
    <n v="9688.4208899999994"/>
    <n v="9.0383251201356813"/>
  </r>
  <r>
    <d v="2010-03-19T00:00:00"/>
    <x v="2"/>
    <n v="22"/>
    <n v="30"/>
    <n v="5280"/>
    <n v="6000"/>
    <n v="3.8638782000000003E-2"/>
    <n v="38.638782000000006"/>
    <n v="0.74305350000000014"/>
    <n v="4.7139314000000002E-2"/>
    <n v="47.139313999999999"/>
    <x v="6"/>
    <n v="2010"/>
    <n v="28660.702912000001"/>
    <n v="39940.702912000001"/>
    <n v="5795.8173000000006"/>
    <n v="6.8901089761790484"/>
  </r>
  <r>
    <d v="2010-03-19T00:00:00"/>
    <x v="3"/>
    <n v="13"/>
    <n v="16"/>
    <n v="124800"/>
    <n v="122880"/>
    <n v="1.1314836E-2"/>
    <n v="11.314836"/>
    <n v="0.39016675862068967"/>
    <n v="1.4143545E-2"/>
    <n v="14.143545"/>
    <x v="6"/>
    <n v="2010"/>
    <n v="12983.774309999999"/>
    <n v="260663.77431000001"/>
    <n v="4525.9344000000001"/>
    <n v="56.496996423787145"/>
  </r>
  <r>
    <d v="2010-03-18T00:00:00"/>
    <x v="0"/>
    <n v="16"/>
    <n v="21"/>
    <n v="7680"/>
    <n v="8400"/>
    <n v="4.4791932999999999E-2"/>
    <n v="44.791933"/>
    <n v="1.2105927837837838"/>
    <n v="5.3750319999999997E-2"/>
    <n v="53.750319999999995"/>
    <x v="6"/>
    <n v="2010"/>
    <n v="37625.223999999995"/>
    <n v="53705.223999999995"/>
    <n v="4927.1126299999996"/>
    <n v="10.872036246037439"/>
  </r>
  <r>
    <d v="2010-03-18T00:00:00"/>
    <x v="1"/>
    <n v="46"/>
    <n v="40"/>
    <n v="10672"/>
    <n v="7680"/>
    <n v="0.110216497"/>
    <n v="110.21649699999999"/>
    <n v="1.2815871744186045"/>
    <n v="0.13446412699999999"/>
    <n v="134.46412699999999"/>
    <x v="6"/>
    <n v="2010"/>
    <n v="71265.987309999997"/>
    <n v="89617.987309999997"/>
    <n v="9919.4847299999983"/>
    <n v="9.0338529863330255"/>
  </r>
  <r>
    <d v="2010-03-18T00:00:00"/>
    <x v="2"/>
    <n v="24"/>
    <n v="34"/>
    <n v="5760"/>
    <n v="6800"/>
    <n v="4.3070784000000001E-2"/>
    <n v="43.070784000000003"/>
    <n v="0.74259972413793107"/>
    <n v="5.2546357000000002E-2"/>
    <n v="52.546357"/>
    <x v="6"/>
    <n v="2010"/>
    <n v="31948.185056000002"/>
    <n v="44508.185056000002"/>
    <n v="6460.6176000000005"/>
    <n v="6.888087134094719"/>
  </r>
  <r>
    <d v="2010-03-18T00:00:00"/>
    <x v="3"/>
    <n v="13"/>
    <n v="13"/>
    <n v="124800"/>
    <n v="99840"/>
    <n v="1.0143887000000001E-2"/>
    <n v="10.143887000000001"/>
    <n v="0.39014950000000004"/>
    <n v="1.2679858E-2"/>
    <n v="12.679858000000001"/>
    <x v="6"/>
    <n v="2010"/>
    <n v="11640.109644000002"/>
    <n v="236280.10964400001"/>
    <n v="4057.5548000000003"/>
    <n v="56.998367592404826"/>
  </r>
  <r>
    <d v="2010-03-17T00:00:00"/>
    <x v="0"/>
    <n v="16"/>
    <n v="25"/>
    <n v="7680"/>
    <n v="10000"/>
    <n v="4.9632590999999997E-2"/>
    <n v="49.632590999999998"/>
    <n v="1.2105509999999999"/>
    <n v="5.9559108999999999E-2"/>
    <n v="59.559108999999999"/>
    <x v="6"/>
    <n v="2010"/>
    <n v="41691.376299999996"/>
    <n v="59371.376299999996"/>
    <n v="5459.5850099999998"/>
    <n v="10.849576167577794"/>
  </r>
  <r>
    <d v="2010-03-17T00:00:00"/>
    <x v="1"/>
    <n v="45"/>
    <n v="36"/>
    <n v="10440"/>
    <n v="6912"/>
    <n v="0.103755373"/>
    <n v="103.75537299999999"/>
    <n v="1.2809305308641974"/>
    <n v="0.12658155600000001"/>
    <n v="126.58155600000001"/>
    <x v="6"/>
    <n v="2010"/>
    <n v="67088.224679999999"/>
    <n v="84440.224679999999"/>
    <n v="9337.9835699999985"/>
    <n v="9.0419304542112293"/>
  </r>
  <r>
    <d v="2010-03-17T00:00:00"/>
    <x v="2"/>
    <n v="24"/>
    <n v="31"/>
    <n v="5760"/>
    <n v="6200"/>
    <n v="4.0833657000000002E-2"/>
    <n v="40.833657000000002"/>
    <n v="0.74243012727272728"/>
    <n v="4.9817061000000003E-2"/>
    <n v="49.817061000000002"/>
    <x v="6"/>
    <n v="2010"/>
    <n v="30288.773088000002"/>
    <n v="42248.773088000002"/>
    <n v="6125.0485500000004"/>
    <n v="6.8965782336152071"/>
  </r>
  <r>
    <d v="2010-03-17T00:00:00"/>
    <x v="3"/>
    <n v="13"/>
    <n v="15"/>
    <n v="124800"/>
    <n v="115200"/>
    <n v="1.0926636E-2"/>
    <n v="10.926636"/>
    <n v="0.390237"/>
    <n v="1.3658295000000001E-2"/>
    <n v="13.658295000000001"/>
    <x v="6"/>
    <n v="2010"/>
    <n v="12538.31481"/>
    <n v="252538.31481000001"/>
    <n v="4370.6544000000004"/>
    <n v="56.642201428853589"/>
  </r>
  <r>
    <d v="2010-03-16T00:00:00"/>
    <x v="0"/>
    <n v="19"/>
    <n v="23"/>
    <n v="9120"/>
    <n v="9200"/>
    <n v="5.0844173999999999E-2"/>
    <n v="50.844174000000002"/>
    <n v="1.2105755714285715"/>
    <n v="6.1013009E-2"/>
    <n v="61.013008999999997"/>
    <x v="6"/>
    <n v="2010"/>
    <n v="42709.106299999999"/>
    <n v="61029.106299999999"/>
    <n v="5592.8591400000005"/>
    <n v="10.887353710883174"/>
  </r>
  <r>
    <d v="2010-03-16T00:00:00"/>
    <x v="1"/>
    <n v="45"/>
    <n v="37"/>
    <n v="10440"/>
    <n v="7104"/>
    <n v="0.10511693"/>
    <n v="105.11693"/>
    <n v="1.2819137804878049"/>
    <n v="0.12824265400000001"/>
    <n v="128.24265400000002"/>
    <x v="6"/>
    <n v="2010"/>
    <n v="67968.606620000006"/>
    <n v="85512.606620000006"/>
    <n v="9460.5236999999997"/>
    <n v="9.0381659109143477"/>
  </r>
  <r>
    <d v="2010-03-16T00:00:00"/>
    <x v="2"/>
    <n v="21"/>
    <n v="26"/>
    <n v="5040"/>
    <n v="5200"/>
    <n v="3.4900164999999997E-2"/>
    <n v="34.900164999999994"/>
    <n v="0.74255670212765945"/>
    <n v="4.2578201000000003E-2"/>
    <n v="42.578201"/>
    <x v="6"/>
    <n v="2010"/>
    <n v="25887.546208"/>
    <n v="36127.546208"/>
    <n v="5235.0247499999987"/>
    <n v="6.8998043234994277"/>
  </r>
  <r>
    <d v="2010-03-16T00:00:00"/>
    <x v="3"/>
    <n v="14"/>
    <n v="14"/>
    <n v="134400"/>
    <n v="107520"/>
    <n v="1.0924319E-2"/>
    <n v="10.924319000000001"/>
    <n v="0.39015425000000004"/>
    <n v="1.3655399E-2"/>
    <n v="13.655399000000001"/>
    <x v="6"/>
    <n v="2010"/>
    <n v="12535.656282000002"/>
    <n v="254455.65628200001"/>
    <n v="4369.7276000000002"/>
    <n v="57.084111120877303"/>
  </r>
  <r>
    <d v="2010-03-15T00:00:00"/>
    <x v="0"/>
    <n v="19"/>
    <n v="22"/>
    <n v="9120"/>
    <n v="8800"/>
    <n v="4.9659607000000001E-2"/>
    <n v="49.659607000000001"/>
    <n v="1.2112099268292684"/>
    <n v="5.9591528999999997E-2"/>
    <n v="59.591528999999994"/>
    <x v="6"/>
    <n v="2010"/>
    <n v="41714.070299999999"/>
    <n v="59634.070299999999"/>
    <n v="5462.5567700000001"/>
    <n v="10.891666244475223"/>
  </r>
  <r>
    <d v="2010-03-15T00:00:00"/>
    <x v="1"/>
    <n v="46"/>
    <n v="37"/>
    <n v="10672"/>
    <n v="7104"/>
    <n v="0.106338478"/>
    <n v="106.33847799999999"/>
    <n v="1.2811864819277108"/>
    <n v="0.12973294299999999"/>
    <n v="129.73294299999998"/>
    <x v="6"/>
    <n v="2010"/>
    <n v="68758.459789999994"/>
    <n v="86534.459789999994"/>
    <n v="9570.4630199999992"/>
    <n v="9.0411125949881992"/>
  </r>
  <r>
    <d v="2010-03-15T00:00:00"/>
    <x v="2"/>
    <n v="20"/>
    <n v="32"/>
    <n v="4800"/>
    <n v="6400"/>
    <n v="3.8615996999999999E-2"/>
    <n v="38.615997"/>
    <n v="0.74261532692307697"/>
    <n v="4.7111515999999999E-2"/>
    <n v="47.111516000000002"/>
    <x v="6"/>
    <n v="2010"/>
    <n v="28643.801728000002"/>
    <n v="39843.801728000006"/>
    <n v="5792.3995500000001"/>
    <n v="6.8774475822231187"/>
  </r>
  <r>
    <d v="2010-03-15T00:00:00"/>
    <x v="3"/>
    <n v="13"/>
    <n v="16"/>
    <n v="124800"/>
    <n v="122880"/>
    <n v="1.1322103E-2"/>
    <n v="11.322103"/>
    <n v="0.39041734482758622"/>
    <n v="1.4152629E-2"/>
    <n v="14.152628999999999"/>
    <x v="6"/>
    <n v="2010"/>
    <n v="12992.113421999999"/>
    <n v="260672.11342199999"/>
    <n v="4528.8411999999998"/>
    <n v="56.463230451679223"/>
  </r>
  <r>
    <d v="2010-03-14T00:00:00"/>
    <x v="0"/>
    <n v="20"/>
    <n v="20"/>
    <n v="9600"/>
    <n v="8000"/>
    <n v="4.8402431000000003E-2"/>
    <n v="48.402431"/>
    <n v="1.2100607750000001"/>
    <n v="5.8082917999999997E-2"/>
    <n v="58.082917999999999"/>
    <x v="6"/>
    <n v="2010"/>
    <n v="40658.042600000001"/>
    <n v="58258.042600000001"/>
    <n v="5324.2674100000004"/>
    <n v="10.916057473763185"/>
  </r>
  <r>
    <d v="2010-03-14T00:00:00"/>
    <x v="1"/>
    <n v="45"/>
    <n v="40"/>
    <n v="10440"/>
    <n v="7680"/>
    <n v="0.108925565"/>
    <n v="108.92556500000001"/>
    <n v="1.2814772352941177"/>
    <n v="0.13288918899999999"/>
    <n v="132.88918899999999"/>
    <x v="6"/>
    <n v="2010"/>
    <n v="70431.270169999989"/>
    <n v="88551.270169999989"/>
    <n v="9803.3008499999996"/>
    <n v="9.032105847295842"/>
  </r>
  <r>
    <d v="2010-03-14T00:00:00"/>
    <x v="2"/>
    <n v="21"/>
    <n v="30"/>
    <n v="5040"/>
    <n v="6000"/>
    <n v="3.7899993E-2"/>
    <n v="37.899993000000002"/>
    <n v="0.74313711764705881"/>
    <n v="4.6237990999999999E-2"/>
    <n v="46.237991000000001"/>
    <x v="6"/>
    <n v="2010"/>
    <n v="28112.698528000001"/>
    <n v="39152.698528000001"/>
    <n v="5684.9989500000001"/>
    <n v="6.8858082585470752"/>
  </r>
  <r>
    <d v="2010-03-14T00:00:00"/>
    <x v="3"/>
    <n v="12"/>
    <n v="15"/>
    <n v="115200"/>
    <n v="115200"/>
    <n v="1.0542314000000001E-2"/>
    <n v="10.542314000000001"/>
    <n v="0.39045607407407412"/>
    <n v="1.3177893E-2"/>
    <n v="13.177892999999999"/>
    <x v="6"/>
    <n v="2010"/>
    <n v="12097.305773999999"/>
    <n v="242497.30577400001"/>
    <n v="4216.9256000000005"/>
    <n v="56.332434321343193"/>
  </r>
  <r>
    <d v="2010-03-13T00:00:00"/>
    <x v="0"/>
    <n v="20"/>
    <n v="19"/>
    <n v="9600"/>
    <n v="7600"/>
    <n v="4.7205748999999998E-2"/>
    <n v="47.205748999999997"/>
    <n v="1.2104038205128205"/>
    <n v="5.6646899000000001E-2"/>
    <n v="56.646898999999998"/>
    <x v="6"/>
    <n v="2010"/>
    <n v="39652.829299999998"/>
    <n v="56852.829299999998"/>
    <n v="5192.6323899999998"/>
    <n v="10.922151701121924"/>
  </r>
  <r>
    <d v="2010-03-13T00:00:00"/>
    <x v="1"/>
    <n v="42"/>
    <n v="36"/>
    <n v="9744"/>
    <n v="6912"/>
    <n v="9.9918066999999999E-2"/>
    <n v="99.918066999999994"/>
    <n v="1.2810008589743589"/>
    <n v="0.121900042"/>
    <n v="121.900042"/>
    <x v="6"/>
    <n v="2010"/>
    <n v="64607.022259999998"/>
    <n v="81263.022259999998"/>
    <n v="8992.6260299999994"/>
    <n v="9.035870045861941"/>
  </r>
  <r>
    <d v="2010-03-13T00:00:00"/>
    <x v="2"/>
    <n v="23"/>
    <n v="25"/>
    <n v="5520"/>
    <n v="5000"/>
    <n v="3.5663223000000001E-2"/>
    <n v="35.663223000000002"/>
    <n v="0.74298381250000001"/>
    <n v="4.3509131999999999E-2"/>
    <n v="43.509132000000001"/>
    <x v="6"/>
    <n v="2010"/>
    <n v="26453.552255999999"/>
    <n v="36973.552255999995"/>
    <n v="5349.4834500000006"/>
    <n v="6.9103198994102097"/>
  </r>
  <r>
    <d v="2010-03-13T00:00:00"/>
    <x v="3"/>
    <n v="14"/>
    <n v="14"/>
    <n v="134400"/>
    <n v="107520"/>
    <n v="1.0929357000000001E-2"/>
    <n v="10.929357000000001"/>
    <n v="0.3903341785714286"/>
    <n v="1.3661695999999999E-2"/>
    <n v="13.661695999999999"/>
    <x v="6"/>
    <n v="2010"/>
    <n v="12541.436927999999"/>
    <n v="254461.43692800001"/>
    <n v="4371.7428000000009"/>
    <n v="57.059612074863324"/>
  </r>
  <r>
    <d v="2010-03-12T00:00:00"/>
    <x v="0"/>
    <n v="16"/>
    <n v="25"/>
    <n v="7680"/>
    <n v="10000"/>
    <n v="4.9641729000000002E-2"/>
    <n v="49.641729000000005"/>
    <n v="1.2107738780487807"/>
    <n v="5.9570075E-2"/>
    <n v="59.570075000000003"/>
    <x v="6"/>
    <n v="2010"/>
    <n v="41699.052500000005"/>
    <n v="59379.052500000005"/>
    <n v="5460.5901900000008"/>
    <n v="10.848986100303136"/>
  </r>
  <r>
    <d v="2010-03-12T00:00:00"/>
    <x v="1"/>
    <n v="41"/>
    <n v="37"/>
    <n v="9512"/>
    <n v="7104"/>
    <n v="0.100004835"/>
    <n v="100.004835"/>
    <n v="1.2821132692307693"/>
    <n v="0.122005898"/>
    <n v="122.005898"/>
    <x v="6"/>
    <n v="2010"/>
    <n v="64663.125939999998"/>
    <n v="81279.125939999998"/>
    <n v="9000.4351499999993"/>
    <n v="9.0298198999828934"/>
  </r>
  <r>
    <d v="2010-03-12T00:00:00"/>
    <x v="2"/>
    <n v="20"/>
    <n v="32"/>
    <n v="4800"/>
    <n v="6400"/>
    <n v="3.8626306999999999E-2"/>
    <n v="38.626306999999997"/>
    <n v="0.74281359615384612"/>
    <n v="4.7124093999999998E-2"/>
    <n v="47.124093999999999"/>
    <x v="6"/>
    <n v="2010"/>
    <n v="28651.449152000001"/>
    <n v="39851.449152000001"/>
    <n v="5793.9460499999996"/>
    <n v="6.8769318658281566"/>
  </r>
  <r>
    <d v="2010-03-12T00:00:00"/>
    <x v="3"/>
    <n v="14"/>
    <n v="16"/>
    <n v="134400"/>
    <n v="122880"/>
    <n v="1.1715814999999999E-2"/>
    <n v="11.715814999999999"/>
    <n v="0.39052716666666665"/>
    <n v="1.4644769E-2"/>
    <n v="14.644769"/>
    <x v="6"/>
    <n v="2010"/>
    <n v="13443.897942"/>
    <n v="270723.89794200001"/>
    <n v="4686.326"/>
    <n v="56.706139189448187"/>
  </r>
  <r>
    <d v="2010-03-11T00:00:00"/>
    <x v="0"/>
    <n v="15"/>
    <n v="20"/>
    <n v="7200"/>
    <n v="8000"/>
    <n v="4.2393479999999997E-2"/>
    <n v="42.393479999999997"/>
    <n v="1.2112422857142857"/>
    <n v="5.0872175999999998E-2"/>
    <n v="50.872175999999996"/>
    <x v="6"/>
    <n v="2010"/>
    <n v="35610.523199999996"/>
    <n v="50810.523199999996"/>
    <n v="4663.2828"/>
    <n v="10.866404566811317"/>
  </r>
  <r>
    <d v="2010-03-11T00:00:00"/>
    <x v="1"/>
    <n v="41"/>
    <n v="39"/>
    <n v="9512"/>
    <n v="7488"/>
    <n v="0.10254131700000001"/>
    <n v="102.54131700000001"/>
    <n v="1.2817664625"/>
    <n v="0.125100407"/>
    <n v="125.10040699999999"/>
    <x v="6"/>
    <n v="2010"/>
    <n v="66303.215709999989"/>
    <n v="83303.215709999989"/>
    <n v="9228.7185300000001"/>
    <n v="9.025781962451763"/>
  </r>
  <r>
    <d v="2010-03-11T00:00:00"/>
    <x v="2"/>
    <n v="20"/>
    <n v="28"/>
    <n v="4800"/>
    <n v="5600"/>
    <n v="3.5666510999999998E-2"/>
    <n v="35.666511"/>
    <n v="0.74305231250000003"/>
    <n v="4.3513143999999997E-2"/>
    <n v="43.513143999999997"/>
    <x v="6"/>
    <n v="2010"/>
    <n v="26455.991552"/>
    <n v="36855.991552"/>
    <n v="5349.9766499999996"/>
    <n v="6.8877130218835854"/>
  </r>
  <r>
    <d v="2010-03-11T00:00:00"/>
    <x v="3"/>
    <n v="13"/>
    <n v="16"/>
    <n v="124800"/>
    <n v="122880"/>
    <n v="1.1321555000000001E-2"/>
    <n v="11.321555"/>
    <n v="0.39039844827586206"/>
    <n v="1.4151944E-2"/>
    <n v="14.151944"/>
    <x v="6"/>
    <n v="2010"/>
    <n v="12991.484592000001"/>
    <n v="260671.48459199999"/>
    <n v="4528.6220000000003"/>
    <n v="56.465775244229818"/>
  </r>
  <r>
    <d v="2010-03-10T00:00:00"/>
    <x v="0"/>
    <n v="17"/>
    <n v="18"/>
    <n v="8160"/>
    <n v="7200"/>
    <n v="4.2389843000000003E-2"/>
    <n v="42.389843000000006"/>
    <n v="1.2111383714285715"/>
    <n v="5.0867811999999998E-2"/>
    <n v="50.867812000000001"/>
    <x v="6"/>
    <n v="2010"/>
    <n v="35607.468399999998"/>
    <n v="50967.468399999998"/>
    <n v="4662.8827300000003"/>
    <n v="10.900901746977766"/>
  </r>
  <r>
    <d v="2010-03-10T00:00:00"/>
    <x v="1"/>
    <n v="41"/>
    <n v="36"/>
    <n v="9512"/>
    <n v="6912"/>
    <n v="9.8721181000000005E-2"/>
    <n v="98.721181000000001"/>
    <n v="1.2820932597402597"/>
    <n v="0.12043984100000001"/>
    <n v="120.439841"/>
    <x v="6"/>
    <n v="2010"/>
    <n v="63833.115729999998"/>
    <n v="80257.11572999999"/>
    <n v="8884.9062900000008"/>
    <n v="9.0322051573496331"/>
  </r>
  <r>
    <d v="2010-03-10T00:00:00"/>
    <x v="2"/>
    <n v="24"/>
    <n v="30"/>
    <n v="5760"/>
    <n v="6000"/>
    <n v="4.0121947999999998E-2"/>
    <n v="40.121947999999996"/>
    <n v="0.74299903703703696"/>
    <n v="4.8948775999999999E-2"/>
    <n v="48.948776000000002"/>
    <x v="6"/>
    <n v="2010"/>
    <n v="29760.855808"/>
    <n v="41520.855808"/>
    <n v="6018.2921999999999"/>
    <n v="6.897963153873806"/>
  </r>
  <r>
    <d v="2010-03-10T00:00:00"/>
    <x v="3"/>
    <n v="14"/>
    <n v="14"/>
    <n v="134400"/>
    <n v="107520"/>
    <n v="1.0923217000000001E-2"/>
    <n v="10.923217000000001"/>
    <n v="0.3901148928571429"/>
    <n v="1.3654021000000001E-2"/>
    <n v="13.654021"/>
    <x v="6"/>
    <n v="2010"/>
    <n v="12534.391278000001"/>
    <n v="254454.391278"/>
    <n v="4369.2868000000008"/>
    <n v="57.089472810645837"/>
  </r>
  <r>
    <d v="2010-03-01T00:00:00"/>
    <x v="0"/>
    <n v="15"/>
    <n v="24"/>
    <n v="7200"/>
    <n v="9600"/>
    <n v="4.7233204000000001E-2"/>
    <n v="47.233204000000001"/>
    <n v="1.211107794871795"/>
    <n v="5.6679845E-2"/>
    <n v="56.679845"/>
    <x v="6"/>
    <n v="2010"/>
    <n v="39675.891499999998"/>
    <n v="56475.891499999998"/>
    <n v="5195.6524399999998"/>
    <n v="10.843445895824258"/>
  </r>
  <r>
    <d v="2010-03-01T00:00:00"/>
    <x v="1"/>
    <n v="43"/>
    <n v="38"/>
    <n v="9976"/>
    <n v="7296"/>
    <n v="0.103759775"/>
    <n v="103.759775"/>
    <n v="1.2809848765432099"/>
    <n v="0.12658692499999999"/>
    <n v="126.58692499999999"/>
    <x v="6"/>
    <n v="2010"/>
    <n v="67091.07024999999"/>
    <n v="84363.07024999999"/>
    <n v="9338.3797500000001"/>
    <n v="9.0332854711192585"/>
  </r>
  <r>
    <d v="2010-03-01T00:00:00"/>
    <x v="2"/>
    <n v="21"/>
    <n v="32"/>
    <n v="5040"/>
    <n v="6400"/>
    <n v="3.9381264999999999E-2"/>
    <n v="39.381264999999999"/>
    <n v="0.74304273584905656"/>
    <n v="4.8045142999999998E-2"/>
    <n v="48.045142999999996"/>
    <x v="6"/>
    <n v="2010"/>
    <n v="29211.446943999996"/>
    <n v="40651.446943999996"/>
    <n v="5907.1897499999995"/>
    <n v="6.8805249431943176"/>
  </r>
  <r>
    <d v="2010-03-01T00:00:00"/>
    <x v="3"/>
    <n v="14"/>
    <n v="14"/>
    <n v="134400"/>
    <n v="107520"/>
    <n v="1.0931557E-2"/>
    <n v="10.931557"/>
    <n v="0.39041274999999998"/>
    <n v="1.3664447E-2"/>
    <n v="13.664446999999999"/>
    <x v="6"/>
    <n v="2010"/>
    <n v="12543.962345999998"/>
    <n v="254463.96234599999"/>
    <n v="4372.6228000000001"/>
    <n v="57.048920996299074"/>
  </r>
  <r>
    <d v="2010-02-09T00:00:00"/>
    <x v="0"/>
    <n v="18"/>
    <n v="22"/>
    <n v="8640"/>
    <n v="8800"/>
    <n v="4.8411638999999999E-2"/>
    <n v="48.411639000000001"/>
    <n v="1.2102909749999999"/>
    <n v="5.8093967000000003E-2"/>
    <n v="58.093967000000006"/>
    <x v="7"/>
    <n v="2010"/>
    <n v="40665.776900000004"/>
    <n v="58105.776900000004"/>
    <n v="5325.2802899999997"/>
    <n v="10.885460875380668"/>
  </r>
  <r>
    <d v="2010-02-09T00:00:00"/>
    <x v="1"/>
    <n v="46"/>
    <n v="36"/>
    <n v="10672"/>
    <n v="6912"/>
    <n v="0.105073624"/>
    <n v="105.07362400000001"/>
    <n v="1.2813856585365855"/>
    <n v="0.12818982100000001"/>
    <n v="128.18982100000002"/>
    <x v="7"/>
    <n v="2010"/>
    <n v="67940.605130000011"/>
    <n v="85524.605130000011"/>
    <n v="9456.6261600000016"/>
    <n v="9.0431593781718753"/>
  </r>
  <r>
    <d v="2010-02-09T00:00:00"/>
    <x v="2"/>
    <n v="20"/>
    <n v="34"/>
    <n v="4800"/>
    <n v="6800"/>
    <n v="4.0126060999999998E-2"/>
    <n v="40.126061"/>
    <n v="0.74307520370370372"/>
    <n v="4.8953794000000002E-2"/>
    <n v="48.953794000000002"/>
    <x v="7"/>
    <n v="2010"/>
    <n v="29763.906752000003"/>
    <n v="41363.906752000003"/>
    <n v="6018.9091500000004"/>
    <n v="6.8711845513482537"/>
  </r>
  <r>
    <d v="2010-02-09T00:00:00"/>
    <x v="3"/>
    <n v="13"/>
    <n v="13"/>
    <n v="124800"/>
    <n v="99840"/>
    <n v="1.0151640999999999E-2"/>
    <n v="10.151641"/>
    <n v="0.39044773076923078"/>
    <n v="1.2689551E-2"/>
    <n v="12.689551"/>
    <x v="7"/>
    <n v="2010"/>
    <n v="11649.007818"/>
    <n v="236289.00781800001"/>
    <n v="4060.6563999999998"/>
    <n v="56.957897891601604"/>
  </r>
  <r>
    <d v="2010-02-08T00:00:00"/>
    <x v="0"/>
    <n v="20"/>
    <n v="18"/>
    <n v="9600"/>
    <n v="7200"/>
    <n v="4.5995950000000001E-2"/>
    <n v="45.995950000000001"/>
    <n v="1.2104197368421052"/>
    <n v="5.5195139999999997E-2"/>
    <n v="55.195139999999995"/>
    <x v="7"/>
    <n v="2010"/>
    <n v="38636.597999999998"/>
    <n v="55436.597999999998"/>
    <n v="5059.5545000000002"/>
    <n v="10.929498731270328"/>
  </r>
  <r>
    <d v="2010-02-08T00:00:00"/>
    <x v="1"/>
    <n v="43"/>
    <n v="38"/>
    <n v="9976"/>
    <n v="7296"/>
    <n v="0.10375846800000001"/>
    <n v="103.75846800000001"/>
    <n v="1.2809687407407409"/>
    <n v="0.126585331"/>
    <n v="126.585331"/>
    <x v="7"/>
    <n v="2010"/>
    <n v="67090.225429999991"/>
    <n v="84362.225429999991"/>
    <n v="9338.2621200000012"/>
    <n v="9.0333087889231738"/>
  </r>
  <r>
    <d v="2010-02-08T00:00:00"/>
    <x v="2"/>
    <n v="21"/>
    <n v="32"/>
    <n v="5040"/>
    <n v="6400"/>
    <n v="3.9363384000000001E-2"/>
    <n v="39.363384000000003"/>
    <n v="0.74270535849056607"/>
    <n v="4.8023328999999997E-2"/>
    <n v="48.023328999999997"/>
    <x v="7"/>
    <n v="2010"/>
    <n v="29198.184031999997"/>
    <n v="40638.184031999997"/>
    <n v="5904.5076000000008"/>
    <n v="6.8814040696518601"/>
  </r>
  <r>
    <d v="2010-02-08T00:00:00"/>
    <x v="3"/>
    <n v="13"/>
    <n v="14"/>
    <n v="124800"/>
    <n v="107520"/>
    <n v="1.0542263E-2"/>
    <n v="10.542263"/>
    <n v="0.39045418518518521"/>
    <n v="1.3177829E-2"/>
    <n v="13.177829000000001"/>
    <x v="7"/>
    <n v="2010"/>
    <n v="12097.247022000001"/>
    <n v="244417.247022"/>
    <n v="4216.9052000000001"/>
    <n v="56.778708200380876"/>
  </r>
  <r>
    <d v="2010-02-07T00:00:00"/>
    <x v="0"/>
    <n v="19"/>
    <n v="20"/>
    <n v="9120"/>
    <n v="8000"/>
    <n v="4.7235517999999997E-2"/>
    <n v="47.235517999999999"/>
    <n v="1.2111671282051282"/>
    <n v="5.6682622000000002E-2"/>
    <n v="56.682622000000002"/>
    <x v="7"/>
    <n v="2010"/>
    <n v="39677.835400000004"/>
    <n v="56797.835400000004"/>
    <n v="5195.9069799999997"/>
    <n v="10.904726614631961"/>
  </r>
  <r>
    <d v="2010-02-07T00:00:00"/>
    <x v="1"/>
    <n v="41"/>
    <n v="38"/>
    <n v="9512"/>
    <n v="7296"/>
    <n v="0.101191317"/>
    <n v="101.191317"/>
    <n v="1.280902746835443"/>
    <n v="0.123453407"/>
    <n v="123.453407"/>
    <x v="7"/>
    <n v="2010"/>
    <n v="65430.305710000001"/>
    <n v="82238.305710000001"/>
    <n v="9107.2185300000001"/>
    <n v="9.0292649005974894"/>
  </r>
  <r>
    <d v="2010-02-07T00:00:00"/>
    <x v="2"/>
    <n v="23"/>
    <n v="29"/>
    <n v="5520"/>
    <n v="5800"/>
    <n v="3.8643901000000001E-2"/>
    <n v="38.643901"/>
    <n v="0.74315194230769233"/>
    <n v="4.7145558999999997E-2"/>
    <n v="47.145558999999999"/>
    <x v="7"/>
    <n v="2010"/>
    <n v="28664.499872"/>
    <n v="39984.499872"/>
    <n v="5796.5851499999999"/>
    <n v="6.8967507742426175"/>
  </r>
  <r>
    <d v="2010-02-07T00:00:00"/>
    <x v="3"/>
    <n v="12"/>
    <n v="17"/>
    <n v="115200"/>
    <n v="130560"/>
    <n v="1.1325388E-2"/>
    <n v="11.325388"/>
    <n v="0.39053062068965516"/>
    <n v="1.4156735E-2"/>
    <n v="14.156734999999999"/>
    <x v="7"/>
    <n v="2010"/>
    <n v="12995.882729999999"/>
    <n v="258755.88273000001"/>
    <n v="4530.1552000000001"/>
    <n v="56.032214820050712"/>
  </r>
  <r>
    <d v="2010-02-06T00:00:00"/>
    <x v="0"/>
    <n v="19"/>
    <n v="24"/>
    <n v="9120"/>
    <n v="9600"/>
    <n v="5.2080120000000001E-2"/>
    <n v="52.080120000000001"/>
    <n v="1.2111655813953488"/>
    <n v="6.2496144000000003E-2"/>
    <n v="62.496144000000001"/>
    <x v="7"/>
    <n v="2010"/>
    <n v="43747.300799999997"/>
    <n v="62467.300799999997"/>
    <n v="5728.8132000000005"/>
    <n v="10.880041032084844"/>
  </r>
  <r>
    <d v="2010-02-06T00:00:00"/>
    <x v="1"/>
    <n v="41"/>
    <n v="37"/>
    <n v="9512"/>
    <n v="7104"/>
    <n v="9.9995583999999998E-2"/>
    <n v="99.995583999999994"/>
    <n v="1.2819946666666666"/>
    <n v="0.121994612"/>
    <n v="121.994612"/>
    <x v="7"/>
    <n v="2010"/>
    <n v="64657.144359999998"/>
    <n v="81273.144360000006"/>
    <n v="8999.6025599999994"/>
    <n v="9.0299906218392518"/>
  </r>
  <r>
    <d v="2010-02-06T00:00:00"/>
    <x v="2"/>
    <n v="23"/>
    <n v="29"/>
    <n v="5520"/>
    <n v="5800"/>
    <n v="3.8637644999999998E-2"/>
    <n v="38.637644999999999"/>
    <n v="0.74303163461538457"/>
    <n v="4.7137927000000003E-2"/>
    <n v="47.137927000000005"/>
    <x v="7"/>
    <n v="2010"/>
    <n v="28659.859616000002"/>
    <n v="39979.859616000002"/>
    <n v="5795.6467499999999"/>
    <n v="6.897066759501949"/>
  </r>
  <r>
    <d v="2010-02-06T00:00:00"/>
    <x v="3"/>
    <n v="12"/>
    <n v="17"/>
    <n v="115200"/>
    <n v="130560"/>
    <n v="1.1317728000000001E-2"/>
    <n v="11.317728000000001"/>
    <n v="0.39026648275862069"/>
    <n v="1.4147160000000001E-2"/>
    <n v="14.147160000000001"/>
    <x v="7"/>
    <n v="2010"/>
    <n v="12987.092880000002"/>
    <n v="258747.09288000001"/>
    <n v="4527.0911999999998"/>
    <n v="56.06751182393144"/>
  </r>
  <r>
    <d v="2010-02-05T00:00:00"/>
    <x v="0"/>
    <n v="17"/>
    <n v="18"/>
    <n v="8160"/>
    <n v="7200"/>
    <n v="4.2360638999999999E-2"/>
    <n v="42.360638999999999"/>
    <n v="1.2103039714285715"/>
    <n v="5.0832767000000001E-2"/>
    <n v="50.832767000000004"/>
    <x v="7"/>
    <n v="2010"/>
    <n v="35582.936900000001"/>
    <n v="50942.936900000001"/>
    <n v="4659.67029"/>
    <n v="10.903146242941151"/>
  </r>
  <r>
    <d v="2010-02-05T00:00:00"/>
    <x v="1"/>
    <n v="45"/>
    <n v="40"/>
    <n v="10440"/>
    <n v="7680"/>
    <n v="0.108935797"/>
    <n v="108.93579700000001"/>
    <n v="1.2815976117647059"/>
    <n v="0.132901673"/>
    <n v="132.90167299999999"/>
    <x v="7"/>
    <n v="2010"/>
    <n v="70437.886689999999"/>
    <n v="88557.886689999999"/>
    <n v="9804.2217300000011"/>
    <n v="9.0319323674723293"/>
  </r>
  <r>
    <d v="2010-02-05T00:00:00"/>
    <x v="2"/>
    <n v="24"/>
    <n v="25"/>
    <n v="5760"/>
    <n v="5000"/>
    <n v="3.6405145999999999E-2"/>
    <n v="36.405146000000002"/>
    <n v="0.74296216326530617"/>
    <n v="4.4414278000000001E-2"/>
    <n v="44.414278000000003"/>
    <x v="7"/>
    <n v="2010"/>
    <n v="27003.881024000002"/>
    <n v="37763.881024000002"/>
    <n v="5460.7719000000006"/>
    <n v="6.9142178976752939"/>
  </r>
  <r>
    <d v="2010-02-05T00:00:00"/>
    <x v="3"/>
    <n v="14"/>
    <n v="13"/>
    <n v="134400"/>
    <n v="99840"/>
    <n v="1.0538509999999999E-2"/>
    <n v="10.538509999999999"/>
    <n v="0.39031518518518515"/>
    <n v="1.3173137999999999E-2"/>
    <n v="13.173138"/>
    <x v="7"/>
    <n v="2010"/>
    <n v="12092.940683999999"/>
    <n v="246332.940684"/>
    <n v="4215.4039999999995"/>
    <n v="57.24369112339491"/>
  </r>
  <r>
    <d v="2010-02-04T00:00:00"/>
    <x v="0"/>
    <n v="18"/>
    <n v="25"/>
    <n v="8640"/>
    <n v="10000"/>
    <n v="5.2085687999999998E-2"/>
    <n v="52.085687999999998"/>
    <n v="1.2112950697674418"/>
    <n v="6.2502824999999998E-2"/>
    <n v="62.502825000000001"/>
    <x v="7"/>
    <n v="2010"/>
    <n v="43751.977500000001"/>
    <n v="62391.977500000001"/>
    <n v="5729.4256799999994"/>
    <n v="10.865762714714617"/>
  </r>
  <r>
    <d v="2010-02-04T00:00:00"/>
    <x v="1"/>
    <n v="46"/>
    <n v="36"/>
    <n v="10672"/>
    <n v="6912"/>
    <n v="0.105127522"/>
    <n v="105.127522"/>
    <n v="1.2820429512195122"/>
    <n v="0.12825557700000001"/>
    <n v="128.25557700000002"/>
    <x v="7"/>
    <n v="2010"/>
    <n v="67975.455810000014"/>
    <n v="85559.455810000014"/>
    <n v="9461.4769799999995"/>
    <n v="9.0422065312755127"/>
  </r>
  <r>
    <d v="2010-02-04T00:00:00"/>
    <x v="2"/>
    <n v="22"/>
    <n v="32"/>
    <n v="5280"/>
    <n v="6400"/>
    <n v="4.0131913999999998E-2"/>
    <n v="40.131913999999995"/>
    <n v="0.74318359259259248"/>
    <n v="4.8960934999999997E-2"/>
    <n v="48.960934999999999"/>
    <x v="7"/>
    <n v="2010"/>
    <n v="29768.248479999998"/>
    <n v="41448.248479999995"/>
    <n v="6019.7870999999996"/>
    <n v="6.8841910188121416"/>
  </r>
  <r>
    <d v="2010-02-04T00:00:00"/>
    <x v="3"/>
    <n v="14"/>
    <n v="15"/>
    <n v="134400"/>
    <n v="115200"/>
    <n v="1.1315014E-2"/>
    <n v="11.315014"/>
    <n v="0.3901728965517241"/>
    <n v="1.4143767E-2"/>
    <n v="14.143767"/>
    <x v="7"/>
    <n v="2010"/>
    <n v="12983.978106"/>
    <n v="262583.978106"/>
    <n v="4526.0055999999995"/>
    <n v="56.912308496277703"/>
  </r>
  <r>
    <d v="2010-02-03T00:00:00"/>
    <x v="0"/>
    <n v="17"/>
    <n v="23"/>
    <n v="8160"/>
    <n v="9200"/>
    <n v="4.8446560999999999E-2"/>
    <n v="48.446561000000003"/>
    <n v="1.211164025"/>
    <n v="5.8135872999999998E-2"/>
    <n v="58.135872999999997"/>
    <x v="7"/>
    <n v="2010"/>
    <n v="40695.111099999995"/>
    <n v="58055.111099999995"/>
    <n v="5329.1217100000003"/>
    <n v="10.868147983946679"/>
  </r>
  <r>
    <d v="2010-02-03T00:00:00"/>
    <x v="1"/>
    <n v="40"/>
    <n v="40"/>
    <n v="9280"/>
    <n v="7680"/>
    <n v="0.102555217"/>
    <n v="102.555217"/>
    <n v="1.2819402124999999"/>
    <n v="0.12511736400000001"/>
    <n v="125.11736400000001"/>
    <x v="7"/>
    <n v="2010"/>
    <n v="66312.202920000011"/>
    <n v="83272.202920000011"/>
    <n v="9229.9695300000003"/>
    <n v="9.0211990022412696"/>
  </r>
  <r>
    <d v="2010-02-03T00:00:00"/>
    <x v="2"/>
    <n v="22"/>
    <n v="32"/>
    <n v="5280"/>
    <n v="6400"/>
    <n v="4.0127271999999999E-2"/>
    <n v="40.127271999999998"/>
    <n v="0.74309762962962955"/>
    <n v="4.8955272000000001E-2"/>
    <n v="48.955272000000001"/>
    <x v="7"/>
    <n v="2010"/>
    <n v="29764.805376"/>
    <n v="41444.805376000004"/>
    <n v="6019.0907999999999"/>
    <n v="6.8844153274233015"/>
  </r>
  <r>
    <d v="2010-02-03T00:00:00"/>
    <x v="3"/>
    <n v="14"/>
    <n v="13"/>
    <n v="134400"/>
    <n v="99840"/>
    <n v="1.0542482000000001E-2"/>
    <n v="10.542482000000001"/>
    <n v="0.39046229629629636"/>
    <n v="1.3178102000000001E-2"/>
    <n v="13.178102000000001"/>
    <x v="7"/>
    <n v="2010"/>
    <n v="12097.497636"/>
    <n v="246337.49763599999"/>
    <n v="4216.9928000000009"/>
    <n v="57.223622505349688"/>
  </r>
  <r>
    <d v="2010-02-28T00:00:00"/>
    <x v="0"/>
    <n v="17"/>
    <n v="23"/>
    <n v="8160"/>
    <n v="9200"/>
    <n v="4.8450199999999999E-2"/>
    <n v="48.450199999999995"/>
    <n v="1.211255"/>
    <n v="5.8140240000000003E-2"/>
    <n v="58.140240000000006"/>
    <x v="7"/>
    <n v="2010"/>
    <n v="40698.168000000005"/>
    <n v="58058.168000000005"/>
    <n v="5329.521999999999"/>
    <n v="10.867905851689027"/>
  </r>
  <r>
    <d v="2010-02-28T00:00:00"/>
    <x v="1"/>
    <n v="42"/>
    <n v="36"/>
    <n v="9744"/>
    <n v="6912"/>
    <n v="0.100009183"/>
    <n v="100.00918300000001"/>
    <n v="1.282169012820513"/>
    <n v="0.122011203"/>
    <n v="122.01120299999999"/>
    <x v="7"/>
    <n v="2010"/>
    <n v="64665.937589999994"/>
    <n v="81321.937589999987"/>
    <n v="9000.82647"/>
    <n v="9.0341833666701223"/>
  </r>
  <r>
    <d v="2010-02-28T00:00:00"/>
    <x v="2"/>
    <n v="20"/>
    <n v="32"/>
    <n v="4800"/>
    <n v="6400"/>
    <n v="3.8612805E-2"/>
    <n v="38.612805000000002"/>
    <n v="0.74255394230769234"/>
    <n v="4.7107622000000002E-2"/>
    <n v="47.107621999999999"/>
    <x v="7"/>
    <n v="2010"/>
    <n v="28641.434175999999"/>
    <n v="39841.434175999995"/>
    <n v="5791.9207500000002"/>
    <n v="6.8776073237321595"/>
  </r>
  <r>
    <d v="2010-02-28T00:00:00"/>
    <x v="3"/>
    <n v="13"/>
    <n v="16"/>
    <n v="124800"/>
    <n v="122880"/>
    <n v="1.1323153000000001E-2"/>
    <n v="11.323153000000001"/>
    <n v="0.39045355172413798"/>
    <n v="1.4153941E-2"/>
    <n v="14.153941"/>
    <x v="7"/>
    <n v="2010"/>
    <n v="12993.317837999999"/>
    <n v="260673.31783799999"/>
    <n v="4529.2612000000008"/>
    <n v="56.458355056178014"/>
  </r>
  <r>
    <d v="2010-02-27T00:00:00"/>
    <x v="0"/>
    <n v="19"/>
    <n v="22"/>
    <n v="9120"/>
    <n v="8800"/>
    <n v="4.9608658E-2"/>
    <n v="49.608657999999998"/>
    <n v="1.209967268292683"/>
    <n v="5.9530390000000002E-2"/>
    <n v="59.530390000000004"/>
    <x v="7"/>
    <n v="2010"/>
    <n v="41671.273000000001"/>
    <n v="59591.273000000001"/>
    <n v="5456.9523799999997"/>
    <n v="10.895001745082743"/>
  </r>
  <r>
    <d v="2010-02-27T00:00:00"/>
    <x v="1"/>
    <n v="41"/>
    <n v="39"/>
    <n v="9512"/>
    <n v="7488"/>
    <n v="0.10250369099999999"/>
    <n v="102.50369099999999"/>
    <n v="1.2812961374999998"/>
    <n v="0.12505450400000001"/>
    <n v="125.05450400000001"/>
    <x v="7"/>
    <n v="2010"/>
    <n v="66278.887119999999"/>
    <n v="83278.887119999999"/>
    <n v="9225.3321899999992"/>
    <n v="9.0264578477281887"/>
  </r>
  <r>
    <d v="2010-02-27T00:00:00"/>
    <x v="2"/>
    <n v="22"/>
    <n v="25"/>
    <n v="5280"/>
    <n v="5000"/>
    <n v="3.4924586000000001E-2"/>
    <n v="34.924585999999998"/>
    <n v="0.74307629787234042"/>
    <n v="4.2607995000000003E-2"/>
    <n v="42.607995000000003"/>
    <x v="7"/>
    <n v="2010"/>
    <n v="25905.660960000001"/>
    <n v="36185.660960000001"/>
    <n v="5238.6878999999999"/>
    <n v="6.9060718215678456"/>
  </r>
  <r>
    <d v="2010-02-27T00:00:00"/>
    <x v="3"/>
    <n v="13"/>
    <n v="17"/>
    <n v="124800"/>
    <n v="130560"/>
    <n v="1.1715328000000001E-2"/>
    <n v="11.715328000000001"/>
    <n v="0.39051093333333337"/>
    <n v="1.464416E-2"/>
    <n v="14.644159999999999"/>
    <x v="7"/>
    <n v="2010"/>
    <n v="13443.338879999999"/>
    <n v="268803.33888"/>
    <n v="4686.1312000000007"/>
    <n v="56.306154140120391"/>
  </r>
  <r>
    <d v="2010-02-26T00:00:00"/>
    <x v="0"/>
    <n v="15"/>
    <n v="19"/>
    <n v="7200"/>
    <n v="7600"/>
    <n v="4.1144422999999999E-2"/>
    <n v="41.144422999999996"/>
    <n v="1.2101300882352941"/>
    <n v="4.9373307999999998E-2"/>
    <n v="49.373307999999994"/>
    <x v="7"/>
    <n v="2010"/>
    <n v="34561.315599999994"/>
    <n v="49361.315599999994"/>
    <n v="4525.8865299999998"/>
    <n v="10.876054352320429"/>
  </r>
  <r>
    <d v="2010-02-26T00:00:00"/>
    <x v="1"/>
    <n v="45"/>
    <n v="39"/>
    <n v="10440"/>
    <n v="7488"/>
    <n v="0.107610606"/>
    <n v="107.610606"/>
    <n v="1.281078642857143"/>
    <n v="0.13128493899999999"/>
    <n v="131.28493899999998"/>
    <x v="7"/>
    <n v="2010"/>
    <n v="69581.017669999987"/>
    <n v="87509.017669999987"/>
    <n v="9684.9545400000006"/>
    <n v="9.0348587585251892"/>
  </r>
  <r>
    <d v="2010-02-26T00:00:00"/>
    <x v="2"/>
    <n v="23"/>
    <n v="31"/>
    <n v="5520"/>
    <n v="6200"/>
    <n v="4.0101365999999999E-2"/>
    <n v="40.101365999999999"/>
    <n v="0.74261788888888891"/>
    <n v="4.8923666999999997E-2"/>
    <n v="48.923666999999995"/>
    <x v="7"/>
    <n v="2010"/>
    <n v="29745.589535999996"/>
    <n v="41465.589535999999"/>
    <n v="6015.2048999999997"/>
    <n v="6.8923167055031653"/>
  </r>
  <r>
    <d v="2010-02-26T00:00:00"/>
    <x v="3"/>
    <n v="12"/>
    <n v="17"/>
    <n v="115200"/>
    <n v="130560"/>
    <n v="1.1322298E-2"/>
    <n v="11.322298"/>
    <n v="0.39042406896551723"/>
    <n v="1.4152872E-2"/>
    <n v="14.152872"/>
    <x v="7"/>
    <n v="2010"/>
    <n v="12992.336496"/>
    <n v="258752.336496"/>
    <n v="4528.9192000000003"/>
    <n v="56.046447691472537"/>
  </r>
  <r>
    <d v="2010-02-25T00:00:00"/>
    <x v="0"/>
    <n v="17"/>
    <n v="25"/>
    <n v="8160"/>
    <n v="10000"/>
    <n v="5.0861376E-2"/>
    <n v="50.861376"/>
    <n v="1.2109851428571428"/>
    <n v="6.1033652000000001E-2"/>
    <n v="61.033652000000004"/>
    <x v="7"/>
    <n v="2010"/>
    <n v="42723.556400000001"/>
    <n v="60883.556400000001"/>
    <n v="5594.7513600000002"/>
    <n v="10.857722994990851"/>
  </r>
  <r>
    <d v="2010-02-25T00:00:00"/>
    <x v="1"/>
    <n v="43"/>
    <n v="37"/>
    <n v="9976"/>
    <n v="7104"/>
    <n v="0.102563112"/>
    <n v="102.563112"/>
    <n v="1.2820389000000001"/>
    <n v="0.12512699599999999"/>
    <n v="125.12699599999999"/>
    <x v="7"/>
    <n v="2010"/>
    <n v="66317.307879999993"/>
    <n v="83397.307879999993"/>
    <n v="9230.6800800000001"/>
    <n v="9.0340566940324507"/>
  </r>
  <r>
    <d v="2010-02-25T00:00:00"/>
    <x v="2"/>
    <n v="21"/>
    <n v="29"/>
    <n v="5040"/>
    <n v="5800"/>
    <n v="3.7143388999999999E-2"/>
    <n v="37.143388999999999"/>
    <n v="0.74286777999999998"/>
    <n v="4.5314935000000001E-2"/>
    <n v="45.314934999999998"/>
    <x v="7"/>
    <n v="2010"/>
    <n v="27551.480479999998"/>
    <n v="38391.480479999998"/>
    <n v="5571.5083500000001"/>
    <n v="6.8894433294119688"/>
  </r>
  <r>
    <d v="2010-02-25T00:00:00"/>
    <x v="3"/>
    <n v="13"/>
    <n v="16"/>
    <n v="124800"/>
    <n v="122880"/>
    <n v="1.1317835E-2"/>
    <n v="11.317835000000001"/>
    <n v="0.39027017241379314"/>
    <n v="1.4147293999999999E-2"/>
    <n v="14.147293999999999"/>
    <x v="7"/>
    <n v="2010"/>
    <n v="12987.215891999998"/>
    <n v="260667.21589200001"/>
    <n v="4527.134"/>
    <n v="56.483056503811625"/>
  </r>
  <r>
    <d v="2010-02-24T00:00:00"/>
    <x v="0"/>
    <n v="20"/>
    <n v="18"/>
    <n v="9600"/>
    <n v="7200"/>
    <n v="4.6008421000000001E-2"/>
    <n v="46.008420999999998"/>
    <n v="1.2107479210526315"/>
    <n v="5.5210105000000002E-2"/>
    <n v="55.210105000000006"/>
    <x v="7"/>
    <n v="2010"/>
    <n v="38647.073500000006"/>
    <n v="55447.073500000006"/>
    <n v="5060.9263099999998"/>
    <n v="10.928608294262844"/>
  </r>
  <r>
    <d v="2010-02-24T00:00:00"/>
    <x v="1"/>
    <n v="46"/>
    <n v="39"/>
    <n v="10672"/>
    <n v="7488"/>
    <n v="0.108913129"/>
    <n v="108.913129"/>
    <n v="1.2813309294117647"/>
    <n v="0.13287401800000001"/>
    <n v="132.87401800000001"/>
    <x v="7"/>
    <n v="2010"/>
    <n v="70423.22954"/>
    <n v="88583.22954"/>
    <n v="9802.1816099999996"/>
    <n v="9.036397261779296"/>
  </r>
  <r>
    <d v="2010-02-24T00:00:00"/>
    <x v="2"/>
    <n v="23"/>
    <n v="25"/>
    <n v="5520"/>
    <n v="5000"/>
    <n v="3.5650294999999999E-2"/>
    <n v="35.650295"/>
    <n v="0.74271447916666666"/>
    <n v="4.3493360000000002E-2"/>
    <n v="43.493360000000003"/>
    <x v="7"/>
    <n v="2010"/>
    <n v="26443.962880000003"/>
    <n v="36963.962880000006"/>
    <n v="5347.5442499999999"/>
    <n v="6.9110324514936954"/>
  </r>
  <r>
    <d v="2010-02-24T00:00:00"/>
    <x v="3"/>
    <n v="14"/>
    <n v="13"/>
    <n v="134400"/>
    <n v="99840"/>
    <n v="1.0538911E-2"/>
    <n v="10.538911000000001"/>
    <n v="0.39033003703703706"/>
    <n v="1.3173638999999999E-2"/>
    <n v="13.173639"/>
    <x v="7"/>
    <n v="2010"/>
    <n v="12093.400602"/>
    <n v="246333.40060200001"/>
    <n v="4215.5644000000002"/>
    <n v="57.241664357713617"/>
  </r>
  <r>
    <d v="2010-02-23T00:00:00"/>
    <x v="0"/>
    <n v="20"/>
    <n v="20"/>
    <n v="9600"/>
    <n v="8000"/>
    <n v="4.8439748999999997E-2"/>
    <n v="48.439748999999999"/>
    <n v="1.210993725"/>
    <n v="5.8127698999999998E-2"/>
    <n v="58.127699"/>
    <x v="7"/>
    <n v="2010"/>
    <n v="40689.389300000003"/>
    <n v="58289.389300000003"/>
    <n v="5328.3723899999995"/>
    <n v="10.913536699793445"/>
  </r>
  <r>
    <d v="2010-02-23T00:00:00"/>
    <x v="1"/>
    <n v="44"/>
    <n v="36"/>
    <n v="10208"/>
    <n v="6912"/>
    <n v="0.102576932"/>
    <n v="102.576932"/>
    <n v="1.28221165"/>
    <n v="0.125143857"/>
    <n v="125.143857"/>
    <x v="7"/>
    <n v="2010"/>
    <n v="66326.244210000004"/>
    <n v="83446.244210000004"/>
    <n v="9231.9238800000003"/>
    <n v="9.0381399910661688"/>
  </r>
  <r>
    <d v="2010-02-23T00:00:00"/>
    <x v="2"/>
    <n v="22"/>
    <n v="29"/>
    <n v="5280"/>
    <n v="5800"/>
    <n v="3.7877145000000001E-2"/>
    <n v="37.877144999999999"/>
    <n v="0.74268911764705881"/>
    <n v="4.6210116000000002E-2"/>
    <n v="46.210115999999999"/>
    <x v="7"/>
    <n v="2010"/>
    <n v="28095.750528"/>
    <n v="39175.750528000004"/>
    <n v="5681.5717500000001"/>
    <n v="6.8940177531414371"/>
  </r>
  <r>
    <d v="2010-02-23T00:00:00"/>
    <x v="3"/>
    <n v="12"/>
    <n v="17"/>
    <n v="115200"/>
    <n v="130560"/>
    <n v="1.1321387E-2"/>
    <n v="11.321387"/>
    <n v="0.39039265517241378"/>
    <n v="1.4151733E-2"/>
    <n v="14.151733"/>
    <x v="7"/>
    <n v="2010"/>
    <n v="12991.290894"/>
    <n v="258751.29089400001"/>
    <n v="4528.5547999999999"/>
    <n v="56.050645289501283"/>
  </r>
  <r>
    <d v="2010-02-22T00:00:00"/>
    <x v="0"/>
    <n v="15"/>
    <n v="22"/>
    <n v="7200"/>
    <n v="8800"/>
    <n v="4.4774992E-2"/>
    <n v="44.774991999999997"/>
    <n v="1.2101349189189188"/>
    <n v="5.3729990999999998E-2"/>
    <n v="53.729990999999998"/>
    <x v="7"/>
    <n v="2010"/>
    <n v="37610.993699999999"/>
    <n v="53610.993699999999"/>
    <n v="4925.2491199999995"/>
    <n v="10.85705614522168"/>
  </r>
  <r>
    <d v="2010-02-22T00:00:00"/>
    <x v="1"/>
    <n v="44"/>
    <n v="38"/>
    <n v="10208"/>
    <n v="7296"/>
    <n v="0.105106977"/>
    <n v="105.106977"/>
    <n v="1.2817924024390244"/>
    <n v="0.12823051099999999"/>
    <n v="128.23051099999998"/>
    <x v="7"/>
    <n v="2010"/>
    <n v="67962.170829999988"/>
    <n v="85466.170829999988"/>
    <n v="9459.6279300000006"/>
    <n v="9.0341132554979975"/>
  </r>
  <r>
    <d v="2010-02-22T00:00:00"/>
    <x v="2"/>
    <n v="21"/>
    <n v="30"/>
    <n v="5040"/>
    <n v="6000"/>
    <n v="3.7867642999999999E-2"/>
    <n v="37.867643000000001"/>
    <n v="0.74250280392156864"/>
    <n v="4.6198524999999997E-2"/>
    <n v="46.198524999999997"/>
    <x v="7"/>
    <n v="2010"/>
    <n v="28088.703199999996"/>
    <n v="39128.703199999996"/>
    <n v="5680.1464500000002"/>
    <n v="6.8874660324941974"/>
  </r>
  <r>
    <d v="2010-02-22T00:00:00"/>
    <x v="3"/>
    <n v="13"/>
    <n v="14"/>
    <n v="124800"/>
    <n v="107520"/>
    <n v="1.054011E-2"/>
    <n v="10.54011"/>
    <n v="0.39037444444444447"/>
    <n v="1.3175137999999999E-2"/>
    <n v="13.175137999999999"/>
    <x v="7"/>
    <n v="2010"/>
    <n v="12094.776683999999"/>
    <n v="244414.77668400001"/>
    <n v="4216.0439999999999"/>
    <n v="56.789495573870333"/>
  </r>
  <r>
    <d v="2010-02-21T00:00:00"/>
    <x v="0"/>
    <n v="16"/>
    <n v="18"/>
    <n v="7680"/>
    <n v="7200"/>
    <n v="4.1173859E-2"/>
    <n v="41.173859"/>
    <n v="1.2109958529411764"/>
    <n v="4.9408631000000001E-2"/>
    <n v="49.408631"/>
    <x v="7"/>
    <n v="2010"/>
    <n v="34586.041700000002"/>
    <n v="49466.041700000002"/>
    <n v="4529.1244900000002"/>
    <n v="10.891358931560394"/>
  </r>
  <r>
    <d v="2010-02-21T00:00:00"/>
    <x v="1"/>
    <n v="40"/>
    <n v="40"/>
    <n v="9280"/>
    <n v="7680"/>
    <n v="0.102583693"/>
    <n v="102.583693"/>
    <n v="1.2822961625"/>
    <n v="0.12515210600000001"/>
    <n v="125.15210600000002"/>
    <x v="7"/>
    <n v="2010"/>
    <n v="66330.616180000012"/>
    <n v="83290.616180000012"/>
    <n v="9232.532369999999"/>
    <n v="9.0206892564202761"/>
  </r>
  <r>
    <d v="2010-02-21T00:00:00"/>
    <x v="2"/>
    <n v="24"/>
    <n v="29"/>
    <n v="5760"/>
    <n v="5800"/>
    <n v="3.9389667000000003E-2"/>
    <n v="39.389667000000003"/>
    <n v="0.74320126415094345"/>
    <n v="4.8055394000000001E-2"/>
    <n v="48.055394"/>
    <x v="7"/>
    <n v="2010"/>
    <n v="29217.679552000001"/>
    <n v="40777.679552000001"/>
    <n v="5908.4500500000004"/>
    <n v="6.900418686507046"/>
  </r>
  <r>
    <d v="2010-02-21T00:00:00"/>
    <x v="3"/>
    <n v="12"/>
    <n v="17"/>
    <n v="115200"/>
    <n v="130560"/>
    <n v="1.1321215000000001E-2"/>
    <n v="11.321215"/>
    <n v="0.39038672413793107"/>
    <n v="1.4151519E-2"/>
    <n v="14.151519"/>
    <x v="7"/>
    <n v="2010"/>
    <n v="12991.094442"/>
    <n v="258751.094442"/>
    <n v="4528.4859999999999"/>
    <n v="56.051438093371019"/>
  </r>
  <r>
    <d v="2010-02-20T00:00:00"/>
    <x v="0"/>
    <n v="17"/>
    <n v="24"/>
    <n v="8160"/>
    <n v="9600"/>
    <n v="4.9645482999999997E-2"/>
    <n v="49.645482999999999"/>
    <n v="1.2108654390243903"/>
    <n v="5.9574579000000003E-2"/>
    <n v="59.574579"/>
    <x v="7"/>
    <n v="2010"/>
    <n v="41702.205300000001"/>
    <n v="59462.205300000001"/>
    <n v="5461.0031300000001"/>
    <n v="10.863359114024744"/>
  </r>
  <r>
    <d v="2010-02-20T00:00:00"/>
    <x v="1"/>
    <n v="40"/>
    <n v="39"/>
    <n v="9280"/>
    <n v="7488"/>
    <n v="0.10130037"/>
    <n v="101.30037"/>
    <n v="1.2822831645569621"/>
    <n v="0.123586451"/>
    <n v="123.586451"/>
    <x v="7"/>
    <n v="2010"/>
    <n v="65500.819029999999"/>
    <n v="82268.819029999999"/>
    <n v="9117.033300000001"/>
    <n v="9.0228919912518695"/>
  </r>
  <r>
    <d v="2010-02-20T00:00:00"/>
    <x v="2"/>
    <n v="22"/>
    <n v="28"/>
    <n v="5280"/>
    <n v="5600"/>
    <n v="3.7137494E-2"/>
    <n v="37.137493999999997"/>
    <n v="0.74274987999999997"/>
    <n v="4.5307742999999998E-2"/>
    <n v="45.307742999999995"/>
    <x v="7"/>
    <n v="2010"/>
    <n v="27547.107743999997"/>
    <n v="38427.107743999994"/>
    <n v="5570.6240999999991"/>
    <n v="6.8969311379064502"/>
  </r>
  <r>
    <d v="2010-02-20T00:00:00"/>
    <x v="3"/>
    <n v="14"/>
    <n v="13"/>
    <n v="134400"/>
    <n v="99840"/>
    <n v="1.0542707E-2"/>
    <n v="10.542707"/>
    <n v="0.39047062962962964"/>
    <n v="1.3178383E-2"/>
    <n v="13.178383"/>
    <x v="7"/>
    <n v="2010"/>
    <n v="12097.755594"/>
    <n v="246337.75559399999"/>
    <n v="4217.0828000000001"/>
    <n v="57.222486089958913"/>
  </r>
  <r>
    <d v="2010-02-02T00:00:00"/>
    <x v="0"/>
    <n v="20"/>
    <n v="22"/>
    <n v="9600"/>
    <n v="8800"/>
    <n v="5.0844173999999999E-2"/>
    <n v="50.844174000000002"/>
    <n v="1.2105755714285715"/>
    <n v="6.1013009E-2"/>
    <n v="61.013008999999997"/>
    <x v="7"/>
    <n v="2010"/>
    <n v="42709.106299999999"/>
    <n v="61109.106299999999"/>
    <n v="5592.8591400000005"/>
    <n v="10.901625397782686"/>
  </r>
  <r>
    <d v="2010-02-02T00:00:00"/>
    <x v="1"/>
    <n v="41"/>
    <n v="36"/>
    <n v="9512"/>
    <n v="6912"/>
    <n v="9.8727744000000006E-2"/>
    <n v="98.727744000000001"/>
    <n v="1.2821784935064935"/>
    <n v="0.120447848"/>
    <n v="120.44784799999999"/>
    <x v="7"/>
    <n v="2010"/>
    <n v="63837.359439999993"/>
    <n v="80261.35944"/>
    <n v="8885.4969600000004"/>
    <n v="9.0320823448719771"/>
  </r>
  <r>
    <d v="2010-02-02T00:00:00"/>
    <x v="2"/>
    <n v="21"/>
    <n v="31"/>
    <n v="5040"/>
    <n v="6200"/>
    <n v="3.8613375999999998E-2"/>
    <n v="38.613375999999995"/>
    <n v="0.74256492307692301"/>
    <n v="4.7108319000000003E-2"/>
    <n v="47.108319000000002"/>
    <x v="7"/>
    <n v="2010"/>
    <n v="28641.857952000002"/>
    <n v="39881.857952000006"/>
    <n v="5792.0063999999993"/>
    <n v="6.8844836684454567"/>
  </r>
  <r>
    <d v="2010-02-02T00:00:00"/>
    <x v="3"/>
    <n v="14"/>
    <n v="13"/>
    <n v="134400"/>
    <n v="99840"/>
    <n v="1.0540647E-2"/>
    <n v="10.540647"/>
    <n v="0.39039433333333334"/>
    <n v="1.3175808000000001E-2"/>
    <n v="13.175808"/>
    <x v="7"/>
    <n v="2010"/>
    <n v="12095.391744"/>
    <n v="246335.39174399999"/>
    <n v="4216.2587999999996"/>
    <n v="57.232891890355958"/>
  </r>
  <r>
    <d v="2010-02-19T00:00:00"/>
    <x v="0"/>
    <n v="18"/>
    <n v="24"/>
    <n v="8640"/>
    <n v="9600"/>
    <n v="5.0870816999999999E-2"/>
    <n v="50.870816999999995"/>
    <n v="1.2112099285714284"/>
    <n v="6.1044979999999999E-2"/>
    <n v="61.044979999999995"/>
    <x v="7"/>
    <n v="2010"/>
    <n v="42731.485999999997"/>
    <n v="60971.485999999997"/>
    <n v="5595.7898699999996"/>
    <n v="10.871390577457129"/>
  </r>
  <r>
    <d v="2010-02-19T00:00:00"/>
    <x v="1"/>
    <n v="43"/>
    <n v="40"/>
    <n v="9976"/>
    <n v="7680"/>
    <n v="0.106419628"/>
    <n v="106.419628"/>
    <n v="1.2821641927710843"/>
    <n v="0.129831947"/>
    <n v="129.83194700000001"/>
    <x v="7"/>
    <n v="2010"/>
    <n v="68810.931910000014"/>
    <n v="86466.931910000014"/>
    <n v="9577.766520000001"/>
    <n v="9.0271689351489819"/>
  </r>
  <r>
    <d v="2010-02-19T00:00:00"/>
    <x v="2"/>
    <n v="23"/>
    <n v="26"/>
    <n v="5520"/>
    <n v="5200"/>
    <n v="3.6410355999999998E-2"/>
    <n v="36.410356"/>
    <n v="0.74306848979591833"/>
    <n v="4.4420635E-2"/>
    <n v="44.420634999999997"/>
    <x v="7"/>
    <n v="2010"/>
    <n v="27007.746079999997"/>
    <n v="37727.746079999997"/>
    <n v="5461.5533999999998"/>
    <n v="6.9066136872913679"/>
  </r>
  <r>
    <d v="2010-02-19T00:00:00"/>
    <x v="3"/>
    <n v="14"/>
    <n v="13"/>
    <n v="134400"/>
    <n v="99840"/>
    <n v="1.0535734999999999E-2"/>
    <n v="10.535734999999999"/>
    <n v="0.39021240740740737"/>
    <n v="1.3169669E-2"/>
    <n v="13.169669000000001"/>
    <x v="7"/>
    <n v="2010"/>
    <n v="12089.756142"/>
    <n v="246329.756142"/>
    <n v="4214.2939999999999"/>
    <n v="57.257720465453922"/>
  </r>
  <r>
    <d v="2010-02-18T00:00:00"/>
    <x v="0"/>
    <n v="18"/>
    <n v="25"/>
    <n v="8640"/>
    <n v="10000"/>
    <n v="5.2079230999999997E-2"/>
    <n v="52.079231"/>
    <n v="1.2111449069767442"/>
    <n v="6.2495077000000003E-2"/>
    <n v="62.495077000000002"/>
    <x v="7"/>
    <n v="2010"/>
    <n v="43746.553899999999"/>
    <n v="62386.553899999999"/>
    <n v="5728.7154099999998"/>
    <n v="10.86616227598922"/>
  </r>
  <r>
    <d v="2010-02-18T00:00:00"/>
    <x v="1"/>
    <n v="45"/>
    <n v="40"/>
    <n v="10440"/>
    <n v="7680"/>
    <n v="0.108929409"/>
    <n v="108.92940900000001"/>
    <n v="1.2815224588235294"/>
    <n v="0.13289387899999999"/>
    <n v="132.893879"/>
    <x v="7"/>
    <n v="2010"/>
    <n v="70433.755869999994"/>
    <n v="88553.755869999994"/>
    <n v="9803.6468100000002"/>
    <n v="9.0320406676600697"/>
  </r>
  <r>
    <d v="2010-02-18T00:00:00"/>
    <x v="2"/>
    <n v="22"/>
    <n v="25"/>
    <n v="5280"/>
    <n v="5000"/>
    <n v="3.490364E-2"/>
    <n v="34.903640000000003"/>
    <n v="0.74263063829787235"/>
    <n v="4.2582439999999999E-2"/>
    <n v="42.582439999999998"/>
    <x v="7"/>
    <n v="2010"/>
    <n v="25890.123519999997"/>
    <n v="36170.123519999994"/>
    <n v="5235.5460000000003"/>
    <n v="6.9072483121507942"/>
  </r>
  <r>
    <d v="2010-02-18T00:00:00"/>
    <x v="3"/>
    <n v="12"/>
    <n v="16"/>
    <n v="115200"/>
    <n v="122880"/>
    <n v="1.0933027999999999E-2"/>
    <n v="10.933027999999998"/>
    <n v="0.39046528571428568"/>
    <n v="1.3666286E-2"/>
    <n v="13.666285999999999"/>
    <x v="7"/>
    <n v="2010"/>
    <n v="12545.650548"/>
    <n v="250625.65054800001"/>
    <n v="4373.2111999999997"/>
    <n v="56.180989032109608"/>
  </r>
  <r>
    <d v="2010-02-17T00:00:00"/>
    <x v="0"/>
    <n v="19"/>
    <n v="19"/>
    <n v="9120"/>
    <n v="7600"/>
    <n v="4.6025870000000003E-2"/>
    <n v="46.025870000000005"/>
    <n v="1.2112071052631581"/>
    <n v="5.5231044E-2"/>
    <n v="55.231043999999997"/>
    <x v="7"/>
    <n v="2010"/>
    <n v="38661.730799999998"/>
    <n v="55381.730799999998"/>
    <n v="5062.8457000000008"/>
    <n v="10.911601276306149"/>
  </r>
  <r>
    <d v="2010-02-17T00:00:00"/>
    <x v="1"/>
    <n v="40"/>
    <n v="36"/>
    <n v="9280"/>
    <n v="6912"/>
    <n v="9.7444601000000006E-2"/>
    <n v="97.444601000000006"/>
    <n v="1.282165802631579"/>
    <n v="0.11888241400000001"/>
    <n v="118.88241400000001"/>
    <x v="7"/>
    <n v="2010"/>
    <n v="63007.679420000008"/>
    <n v="79199.67942"/>
    <n v="8770.0140900000006"/>
    <n v="9.0299583317385004"/>
  </r>
  <r>
    <d v="2010-02-17T00:00:00"/>
    <x v="2"/>
    <n v="23"/>
    <n v="26"/>
    <n v="5520"/>
    <n v="5200"/>
    <n v="3.6411734000000001E-2"/>
    <n v="36.411734000000003"/>
    <n v="0.74309661224489798"/>
    <n v="4.4422314999999997E-2"/>
    <n v="44.422314999999998"/>
    <x v="7"/>
    <n v="2010"/>
    <n v="27008.767519999998"/>
    <n v="37728.767519999994"/>
    <n v="5461.7601000000004"/>
    <n v="6.9065393371383799"/>
  </r>
  <r>
    <d v="2010-02-17T00:00:00"/>
    <x v="3"/>
    <n v="14"/>
    <n v="15"/>
    <n v="134400"/>
    <n v="115200"/>
    <n v="1.1319897000000001E-2"/>
    <n v="11.319897000000001"/>
    <n v="0.39034127586206901"/>
    <n v="1.4149871E-2"/>
    <n v="14.149870999999999"/>
    <x v="7"/>
    <n v="2010"/>
    <n v="12989.581577999999"/>
    <n v="262589.58157799998"/>
    <n v="4527.9588000000003"/>
    <n v="56.889439670081885"/>
  </r>
  <r>
    <d v="2010-02-16T00:00:00"/>
    <x v="0"/>
    <n v="15"/>
    <n v="24"/>
    <n v="7200"/>
    <n v="9600"/>
    <n v="4.7214171999999999E-2"/>
    <n v="47.214171999999998"/>
    <n v="1.2106197948717947"/>
    <n v="5.6657006000000003E-2"/>
    <n v="56.657006000000003"/>
    <x v="7"/>
    <n v="2010"/>
    <n v="39659.904200000004"/>
    <n v="56459.904200000004"/>
    <n v="5193.5589199999995"/>
    <n v="10.844735447857756"/>
  </r>
  <r>
    <d v="2010-02-16T00:00:00"/>
    <x v="1"/>
    <n v="43"/>
    <n v="36"/>
    <n v="9976"/>
    <n v="6912"/>
    <n v="0.101260923"/>
    <n v="101.26092300000001"/>
    <n v="1.281783835443038"/>
    <n v="0.123538326"/>
    <n v="123.538326"/>
    <x v="7"/>
    <n v="2010"/>
    <n v="65475.31278"/>
    <n v="82363.312780000007"/>
    <n v="9113.4830700000002"/>
    <n v="9.0367743466240196"/>
  </r>
  <r>
    <d v="2010-02-16T00:00:00"/>
    <x v="2"/>
    <n v="21"/>
    <n v="27"/>
    <n v="5040"/>
    <n v="5400"/>
    <n v="3.5672848E-2"/>
    <n v="35.672848000000002"/>
    <n v="0.74318433333333334"/>
    <n v="4.3520874000000001E-2"/>
    <n v="43.520873999999999"/>
    <x v="7"/>
    <n v="2010"/>
    <n v="26460.691392000001"/>
    <n v="36900.691392000001"/>
    <n v="5350.9272000000001"/>
    <n v="6.8948418042756634"/>
  </r>
  <r>
    <d v="2010-02-16T00:00:00"/>
    <x v="3"/>
    <n v="14"/>
    <n v="13"/>
    <n v="134400"/>
    <n v="99840"/>
    <n v="1.0540888999999999E-2"/>
    <n v="10.540889"/>
    <n v="0.39040329629629628"/>
    <n v="1.3176112E-2"/>
    <n v="13.176112"/>
    <x v="7"/>
    <n v="2010"/>
    <n v="12095.670816"/>
    <n v="246335.670816"/>
    <n v="4216.3555999999999"/>
    <n v="57.231669574766848"/>
  </r>
  <r>
    <d v="2010-02-15T00:00:00"/>
    <x v="0"/>
    <n v="19"/>
    <n v="24"/>
    <n v="9120"/>
    <n v="9600"/>
    <n v="5.2033692999999999E-2"/>
    <n v="52.033693"/>
    <n v="1.2100858837209303"/>
    <n v="6.2440430999999998E-2"/>
    <n v="62.440430999999997"/>
    <x v="7"/>
    <n v="2010"/>
    <n v="43708.301699999996"/>
    <n v="62428.301699999996"/>
    <n v="5723.7062299999998"/>
    <n v="10.882928746327828"/>
  </r>
  <r>
    <d v="2010-02-15T00:00:00"/>
    <x v="1"/>
    <n v="44"/>
    <n v="40"/>
    <n v="10208"/>
    <n v="7680"/>
    <n v="0.107677382"/>
    <n v="107.67738200000001"/>
    <n v="1.2818735952380953"/>
    <n v="0.13136640599999999"/>
    <n v="131.36640599999998"/>
    <x v="7"/>
    <n v="2010"/>
    <n v="69624.195179999995"/>
    <n v="87512.195179999995"/>
    <n v="9690.9643800000013"/>
    <n v="9.0295840963566967"/>
  </r>
  <r>
    <d v="2010-02-15T00:00:00"/>
    <x v="2"/>
    <n v="20"/>
    <n v="29"/>
    <n v="4800"/>
    <n v="5800"/>
    <n v="3.6413585999999998E-2"/>
    <n v="36.413585999999995"/>
    <n v="0.74313440816326526"/>
    <n v="4.4424575000000001E-2"/>
    <n v="44.424575000000004"/>
    <x v="7"/>
    <n v="2010"/>
    <n v="27010.141600000003"/>
    <n v="37610.141600000003"/>
    <n v="5462.0378999999994"/>
    <n v="6.8844738565698043"/>
  </r>
  <r>
    <d v="2010-02-15T00:00:00"/>
    <x v="3"/>
    <n v="13"/>
    <n v="14"/>
    <n v="124800"/>
    <n v="107520"/>
    <n v="1.0544049999999999E-2"/>
    <n v="10.544049999999999"/>
    <n v="0.3905203703703703"/>
    <n v="1.3180061999999999E-2"/>
    <n v="13.180062"/>
    <x v="7"/>
    <n v="2010"/>
    <n v="12099.296915999999"/>
    <n v="244419.29691599999"/>
    <n v="4217.619999999999"/>
    <n v="56.769757792044466"/>
  </r>
  <r>
    <d v="2010-02-14T00:00:00"/>
    <x v="0"/>
    <n v="18"/>
    <n v="25"/>
    <n v="8640"/>
    <n v="10000"/>
    <n v="5.2080451E-2"/>
    <n v="52.080450999999996"/>
    <n v="1.2111732790697674"/>
    <n v="6.2496542000000002E-2"/>
    <n v="62.496542000000005"/>
    <x v="7"/>
    <n v="2010"/>
    <n v="43747.579400000002"/>
    <n v="62387.579400000002"/>
    <n v="5728.8496099999993"/>
    <n v="10.866086905548798"/>
  </r>
  <r>
    <d v="2010-02-14T00:00:00"/>
    <x v="1"/>
    <n v="46"/>
    <n v="36"/>
    <n v="10672"/>
    <n v="6912"/>
    <n v="0.10508574699999999"/>
    <n v="105.085747"/>
    <n v="1.2815334999999999"/>
    <n v="0.128204611"/>
    <n v="128.204611"/>
    <x v="7"/>
    <n v="2010"/>
    <n v="67948.443830000004"/>
    <n v="85532.443830000004"/>
    <n v="9457.7172300000002"/>
    <n v="9.0429449651193838"/>
  </r>
  <r>
    <d v="2010-02-14T00:00:00"/>
    <x v="2"/>
    <n v="22"/>
    <n v="30"/>
    <n v="5280"/>
    <n v="6000"/>
    <n v="3.8626408000000001E-2"/>
    <n v="38.626407999999998"/>
    <n v="0.74281553846153847"/>
    <n v="4.7124218000000002E-2"/>
    <n v="47.124217999999999"/>
    <x v="7"/>
    <n v="2010"/>
    <n v="28651.524544"/>
    <n v="39931.524544"/>
    <n v="5793.9611999999997"/>
    <n v="6.890731993857008"/>
  </r>
  <r>
    <d v="2010-02-14T00:00:00"/>
    <x v="3"/>
    <n v="14"/>
    <n v="14"/>
    <n v="134400"/>
    <n v="107520"/>
    <n v="1.0933306E-2"/>
    <n v="10.933306"/>
    <n v="0.3904752142857143"/>
    <n v="1.3666632E-2"/>
    <n v="13.666632"/>
    <x v="7"/>
    <n v="2010"/>
    <n v="12545.968176"/>
    <n v="254465.96817599999"/>
    <n v="4373.3224"/>
    <n v="57.04042417748925"/>
  </r>
  <r>
    <d v="2010-02-13T00:00:00"/>
    <x v="0"/>
    <n v="17"/>
    <n v="18"/>
    <n v="8160"/>
    <n v="7200"/>
    <n v="4.2384480000000002E-2"/>
    <n v="42.384480000000003"/>
    <n v="1.210985142857143"/>
    <n v="5.0861376E-2"/>
    <n v="50.861376"/>
    <x v="7"/>
    <n v="2010"/>
    <n v="35602.963199999998"/>
    <n v="50962.963199999998"/>
    <n v="4662.2928000000002"/>
    <n v="10.901313638868093"/>
  </r>
  <r>
    <d v="2010-02-13T00:00:00"/>
    <x v="1"/>
    <n v="41"/>
    <n v="40"/>
    <n v="9512"/>
    <n v="7680"/>
    <n v="0.103833815"/>
    <n v="103.833815"/>
    <n v="1.281898950617284"/>
    <n v="0.12667725499999999"/>
    <n v="126.67725499999999"/>
    <x v="7"/>
    <n v="2010"/>
    <n v="67138.94515"/>
    <n v="84330.94515"/>
    <n v="9345.0433499999999"/>
    <n v="9.0234073100881762"/>
  </r>
  <r>
    <d v="2010-02-13T00:00:00"/>
    <x v="2"/>
    <n v="22"/>
    <n v="32"/>
    <n v="5280"/>
    <n v="6400"/>
    <n v="4.0115432999999999E-2"/>
    <n v="40.115432999999996"/>
    <n v="0.7428783888888888"/>
    <n v="4.8940827999999999E-2"/>
    <n v="48.940827999999996"/>
    <x v="7"/>
    <n v="2010"/>
    <n v="29756.023423999999"/>
    <n v="41436.023423999999"/>
    <n v="6017.314949999999"/>
    <n v="6.8849875369184534"/>
  </r>
  <r>
    <d v="2010-02-13T00:00:00"/>
    <x v="3"/>
    <n v="14"/>
    <n v="13"/>
    <n v="134400"/>
    <n v="99840"/>
    <n v="1.054283E-2"/>
    <n v="10.54283"/>
    <n v="0.3904751851851852"/>
    <n v="1.3178538E-2"/>
    <n v="13.178538"/>
    <x v="7"/>
    <n v="2010"/>
    <n v="12097.897884"/>
    <n v="246337.89788400001"/>
    <n v="4217.1320000000005"/>
    <n v="57.221865165329021"/>
  </r>
  <r>
    <d v="2010-02-12T00:00:00"/>
    <x v="0"/>
    <n v="16"/>
    <n v="21"/>
    <n v="7680"/>
    <n v="8400"/>
    <n v="4.4779626000000003E-2"/>
    <n v="44.779626"/>
    <n v="1.2102601621621623"/>
    <n v="5.3735550999999999E-2"/>
    <n v="53.735551000000001"/>
    <x v="7"/>
    <n v="2010"/>
    <n v="37614.885699999999"/>
    <n v="53694.885699999999"/>
    <n v="4925.7588599999999"/>
    <n v="10.872923159427467"/>
  </r>
  <r>
    <d v="2010-02-12T00:00:00"/>
    <x v="1"/>
    <n v="44"/>
    <n v="40"/>
    <n v="10208"/>
    <n v="7680"/>
    <n v="0.10769409100000001"/>
    <n v="107.694091"/>
    <n v="1.282072511904762"/>
    <n v="0.131386791"/>
    <n v="131.38679100000002"/>
    <x v="7"/>
    <n v="2010"/>
    <n v="69634.999230000016"/>
    <n v="87522.999230000016"/>
    <n v="9692.4681899999996"/>
    <n v="9.029297841846148"/>
  </r>
  <r>
    <d v="2010-02-12T00:00:00"/>
    <x v="2"/>
    <n v="22"/>
    <n v="26"/>
    <n v="5280"/>
    <n v="5200"/>
    <n v="3.5673562999999998E-2"/>
    <n v="35.673563000000001"/>
    <n v="0.7431992291666667"/>
    <n v="4.3521746E-2"/>
    <n v="43.521746"/>
    <x v="7"/>
    <n v="2010"/>
    <n v="26461.221568000001"/>
    <n v="36941.221568000001"/>
    <n v="5351.0344500000001"/>
    <n v="6.9022764918861839"/>
  </r>
  <r>
    <d v="2010-02-12T00:00:00"/>
    <x v="3"/>
    <n v="14"/>
    <n v="17"/>
    <n v="134400"/>
    <n v="130560"/>
    <n v="1.2106708000000001E-2"/>
    <n v="12.106708000000001"/>
    <n v="0.39053896774193553"/>
    <n v="1.5133384999999999E-2"/>
    <n v="15.133384999999999"/>
    <x v="7"/>
    <n v="2010"/>
    <n v="13892.447429999998"/>
    <n v="278852.44743"/>
    <n v="4842.6832000000004"/>
    <n v="56.556486652644324"/>
  </r>
  <r>
    <d v="2010-02-11T00:00:00"/>
    <x v="0"/>
    <n v="18"/>
    <n v="25"/>
    <n v="8640"/>
    <n v="10000"/>
    <n v="5.2057078999999999E-2"/>
    <n v="52.057079000000002"/>
    <n v="1.2106297441860465"/>
    <n v="6.2468494999999999E-2"/>
    <n v="62.468494999999997"/>
    <x v="7"/>
    <n v="2010"/>
    <n v="43727.946499999998"/>
    <n v="62367.946499999998"/>
    <n v="5726.2786900000001"/>
    <n v="10.867533682086648"/>
  </r>
  <r>
    <d v="2010-02-11T00:00:00"/>
    <x v="1"/>
    <n v="42"/>
    <n v="38"/>
    <n v="9744"/>
    <n v="7296"/>
    <n v="0.10255974700000001"/>
    <n v="102.559747"/>
    <n v="1.2819968374999999"/>
    <n v="0.12512289100000001"/>
    <n v="125.12289100000001"/>
    <x v="7"/>
    <n v="2010"/>
    <n v="66315.132230000003"/>
    <n v="83355.132230000003"/>
    <n v="9230.3772300000001"/>
    <n v="9.0297842294043278"/>
  </r>
  <r>
    <d v="2010-02-11T00:00:00"/>
    <x v="2"/>
    <n v="23"/>
    <n v="29"/>
    <n v="5520"/>
    <n v="5800"/>
    <n v="3.8645998000000001E-2"/>
    <n v="38.645997999999999"/>
    <n v="0.7431922692307692"/>
    <n v="4.7148117000000003E-2"/>
    <n v="47.148117000000006"/>
    <x v="7"/>
    <n v="2010"/>
    <n v="28666.055136000003"/>
    <n v="39986.055136000003"/>
    <n v="5796.8996999999999"/>
    <n v="6.8966448550325907"/>
  </r>
  <r>
    <d v="2010-02-11T00:00:00"/>
    <x v="3"/>
    <n v="13"/>
    <n v="14"/>
    <n v="124800"/>
    <n v="107520"/>
    <n v="1.0539939E-2"/>
    <n v="10.539939"/>
    <n v="0.39036811111111114"/>
    <n v="1.3174923999999999E-2"/>
    <n v="13.174923999999999"/>
    <x v="7"/>
    <n v="2010"/>
    <n v="12094.580231999998"/>
    <n v="244414.58023200001"/>
    <n v="4215.9755999999998"/>
    <n v="56.79035247836299"/>
  </r>
  <r>
    <d v="2010-02-10T00:00:00"/>
    <x v="0"/>
    <n v="16"/>
    <n v="23"/>
    <n v="7680"/>
    <n v="9200"/>
    <n v="4.7220511999999999E-2"/>
    <n v="47.220511999999999"/>
    <n v="1.2107823589743589"/>
    <n v="5.6664615000000002E-2"/>
    <n v="56.664615000000005"/>
    <x v="7"/>
    <n v="2010"/>
    <n v="39665.230500000005"/>
    <n v="56545.230500000005"/>
    <n v="5194.2563199999995"/>
    <n v="10.859670084932588"/>
  </r>
  <r>
    <d v="2010-02-10T00:00:00"/>
    <x v="1"/>
    <n v="43"/>
    <n v="40"/>
    <n v="9976"/>
    <n v="7680"/>
    <n v="0.106352936"/>
    <n v="106.352936"/>
    <n v="1.2813606746987951"/>
    <n v="0.129750582"/>
    <n v="129.75058200000001"/>
    <x v="7"/>
    <n v="2010"/>
    <n v="68767.80846"/>
    <n v="86423.80846"/>
    <n v="9571.7642400000004"/>
    <n v="9.0283243410853675"/>
  </r>
  <r>
    <d v="2010-02-10T00:00:00"/>
    <x v="2"/>
    <n v="24"/>
    <n v="29"/>
    <n v="5760"/>
    <n v="5800"/>
    <n v="3.9383161E-2"/>
    <n v="39.383161000000001"/>
    <n v="0.74307850943396225"/>
    <n v="4.8047456000000002E-2"/>
    <n v="48.047456000000004"/>
    <x v="7"/>
    <n v="2010"/>
    <n v="29212.853248000003"/>
    <n v="40772.853247999999"/>
    <n v="5907.47415"/>
    <n v="6.900741581140708"/>
  </r>
  <r>
    <d v="2010-02-10T00:00:00"/>
    <x v="3"/>
    <n v="12"/>
    <n v="17"/>
    <n v="115200"/>
    <n v="130560"/>
    <n v="1.1323097000000001E-2"/>
    <n v="11.323097000000001"/>
    <n v="0.39045162068965522"/>
    <n v="1.4153871E-2"/>
    <n v="14.153871000000001"/>
    <x v="7"/>
    <n v="2010"/>
    <n v="12993.253578"/>
    <n v="258753.253578"/>
    <n v="4529.2388000000001"/>
    <n v="56.042766705310243"/>
  </r>
  <r>
    <d v="2010-02-01T00:00:00"/>
    <x v="0"/>
    <n v="15"/>
    <n v="21"/>
    <n v="7200"/>
    <n v="8400"/>
    <n v="4.3567073999999997E-2"/>
    <n v="43.567073999999998"/>
    <n v="1.2101964999999999"/>
    <n v="5.2280488999999999E-2"/>
    <n v="52.280489000000003"/>
    <x v="7"/>
    <n v="2010"/>
    <n v="36596.342300000004"/>
    <n v="52196.342300000004"/>
    <n v="4792.3781399999998"/>
    <n v="10.862870121370529"/>
  </r>
  <r>
    <d v="2010-02-01T00:00:00"/>
    <x v="1"/>
    <n v="43"/>
    <n v="39"/>
    <n v="9976"/>
    <n v="7488"/>
    <n v="0.10514309500000001"/>
    <n v="105.143095"/>
    <n v="1.2822328658536586"/>
    <n v="0.128274576"/>
    <n v="128.274576"/>
    <x v="7"/>
    <n v="2010"/>
    <n v="67985.525280000002"/>
    <n v="85449.525280000002"/>
    <n v="9462.8785499999994"/>
    <n v="9.0292512731539585"/>
  </r>
  <r>
    <d v="2010-02-01T00:00:00"/>
    <x v="2"/>
    <n v="21"/>
    <n v="30"/>
    <n v="5040"/>
    <n v="6000"/>
    <n v="3.7887152E-2"/>
    <n v="37.887152"/>
    <n v="0.74288533333333329"/>
    <n v="4.6222326000000001E-2"/>
    <n v="46.222326000000002"/>
    <x v="7"/>
    <n v="2010"/>
    <n v="28103.174208"/>
    <n v="39143.174207999997"/>
    <n v="5683.0727999999999"/>
    <n v="6.8864660227434102"/>
  </r>
  <r>
    <d v="2010-02-01T00:00:00"/>
    <x v="3"/>
    <n v="12"/>
    <n v="15"/>
    <n v="115200"/>
    <n v="115200"/>
    <n v="1.053806E-2"/>
    <n v="10.53806"/>
    <n v="0.39029851851851849"/>
    <n v="1.3172575000000001E-2"/>
    <n v="13.172575"/>
    <x v="7"/>
    <n v="2010"/>
    <n v="12092.423850000001"/>
    <n v="242492.42385000002"/>
    <n v="4215.2240000000002"/>
    <n v="56.353575902969361"/>
  </r>
  <r>
    <d v="2010-12-09T00:00:00"/>
    <x v="0"/>
    <n v="17"/>
    <n v="19"/>
    <n v="8160"/>
    <n v="7600"/>
    <n v="4.3598101E-2"/>
    <n v="43.598101"/>
    <n v="1.2110583611111112"/>
    <n v="5.2317720999999998E-2"/>
    <n v="52.317720999999999"/>
    <x v="8"/>
    <n v="2010"/>
    <n v="36622.404699999999"/>
    <n v="52382.404699999999"/>
    <n v="4795.7911100000001"/>
    <n v="10.893854779740433"/>
  </r>
  <r>
    <d v="2010-12-09T00:00:00"/>
    <x v="1"/>
    <n v="45"/>
    <n v="40"/>
    <n v="10440"/>
    <n v="7680"/>
    <n v="0.108995565"/>
    <n v="108.995565"/>
    <n v="1.2823007647058824"/>
    <n v="0.13297459"/>
    <n v="132.97459000000001"/>
    <x v="8"/>
    <n v="2010"/>
    <n v="70476.532699999996"/>
    <n v="88596.532699999996"/>
    <n v="9809.6008500000007"/>
    <n v="9.0309193728176531"/>
  </r>
  <r>
    <d v="2010-12-09T00:00:00"/>
    <x v="2"/>
    <n v="21"/>
    <n v="26"/>
    <n v="5040"/>
    <n v="5200"/>
    <n v="3.4917709999999998E-2"/>
    <n v="34.91771"/>
    <n v="0.74292999999999998"/>
    <n v="4.2599606999999998E-2"/>
    <n v="42.599606999999999"/>
    <x v="8"/>
    <n v="2010"/>
    <n v="25900.561055999999"/>
    <n v="36140.561055999999"/>
    <n v="5237.6565000000001"/>
    <n v="6.8988224473202235"/>
  </r>
  <r>
    <d v="2010-12-09T00:00:00"/>
    <x v="3"/>
    <n v="12"/>
    <n v="17"/>
    <n v="115200"/>
    <n v="130560"/>
    <n v="1.132265E-2"/>
    <n v="11.322649999999999"/>
    <n v="0.39043620689655173"/>
    <n v="1.4153313000000001E-2"/>
    <n v="14.153313000000001"/>
    <x v="8"/>
    <n v="2010"/>
    <n v="12992.741334"/>
    <n v="258752.74133400002"/>
    <n v="4529.0599999999995"/>
    <n v="56.044826144618177"/>
  </r>
  <r>
    <d v="2010-12-08T00:00:00"/>
    <x v="0"/>
    <n v="15"/>
    <n v="24"/>
    <n v="7200"/>
    <n v="9600"/>
    <n v="4.7238747999999997E-2"/>
    <n v="47.238747999999994"/>
    <n v="1.2112499487179487"/>
    <n v="5.6686498000000002E-2"/>
    <n v="56.686498"/>
    <x v="8"/>
    <n v="2010"/>
    <n v="39680.548600000002"/>
    <n v="56480.548600000002"/>
    <n v="5196.262279999999"/>
    <n v="10.843070449124985"/>
  </r>
  <r>
    <d v="2010-12-08T00:00:00"/>
    <x v="1"/>
    <n v="44"/>
    <n v="36"/>
    <n v="10208"/>
    <n v="6912"/>
    <n v="0.102482592"/>
    <n v="102.482592"/>
    <n v="1.2810324"/>
    <n v="0.12502876199999999"/>
    <n v="125.02876199999999"/>
    <x v="8"/>
    <n v="2010"/>
    <n v="66265.243859999988"/>
    <n v="83385.243859999988"/>
    <n v="9223.4332799999993"/>
    <n v="9.039846253008184"/>
  </r>
  <r>
    <d v="2010-12-08T00:00:00"/>
    <x v="2"/>
    <n v="20"/>
    <n v="27"/>
    <n v="4800"/>
    <n v="5400"/>
    <n v="3.4921644000000002E-2"/>
    <n v="34.921644000000001"/>
    <n v="0.7430137021276596"/>
    <n v="4.2604405999999997E-2"/>
    <n v="42.604405999999997"/>
    <x v="8"/>
    <n v="2010"/>
    <n v="25903.478847999999"/>
    <n v="36103.478847999999"/>
    <n v="5238.2466000000004"/>
    <n v="6.8909676532499917"/>
  </r>
  <r>
    <d v="2010-12-08T00:00:00"/>
    <x v="3"/>
    <n v="14"/>
    <n v="14"/>
    <n v="134400"/>
    <n v="107520"/>
    <n v="1.0934879E-2"/>
    <n v="10.934879"/>
    <n v="0.39053139285714289"/>
    <n v="1.3668598000000001E-2"/>
    <n v="13.668598000000001"/>
    <x v="8"/>
    <n v="2010"/>
    <n v="12547.772964000002"/>
    <n v="254467.772964"/>
    <n v="4373.9516000000003"/>
    <n v="57.032784840204826"/>
  </r>
  <r>
    <d v="2010-12-07T00:00:00"/>
    <x v="0"/>
    <n v="16"/>
    <n v="25"/>
    <n v="7680"/>
    <n v="10000"/>
    <n v="4.9661608000000003E-2"/>
    <n v="49.661608000000001"/>
    <n v="1.2112587317073171"/>
    <n v="5.9593928999999997E-2"/>
    <n v="59.593928999999996"/>
    <x v="8"/>
    <n v="2010"/>
    <n v="41715.7503"/>
    <n v="59395.7503"/>
    <n v="5462.7768800000003"/>
    <n v="10.847702990148402"/>
  </r>
  <r>
    <d v="2010-12-07T00:00:00"/>
    <x v="1"/>
    <n v="41"/>
    <n v="38"/>
    <n v="9512"/>
    <n v="7296"/>
    <n v="0.10119043"/>
    <n v="101.19042999999999"/>
    <n v="1.2808915189873418"/>
    <n v="0.123452324"/>
    <n v="123.452324"/>
    <x v="8"/>
    <n v="2010"/>
    <n v="65429.731720000003"/>
    <n v="82237.731720000011"/>
    <n v="9107.1386999999995"/>
    <n v="9.0292810202648752"/>
  </r>
  <r>
    <d v="2010-12-07T00:00:00"/>
    <x v="2"/>
    <n v="23"/>
    <n v="26"/>
    <n v="5520"/>
    <n v="5200"/>
    <n v="3.6387515000000002E-2"/>
    <n v="36.387515"/>
    <n v="0.74260234693877547"/>
    <n v="4.4392767999999999E-2"/>
    <n v="44.392767999999997"/>
    <x v="8"/>
    <n v="2010"/>
    <n v="26990.802943999999"/>
    <n v="37710.802943999995"/>
    <n v="5458.1272500000005"/>
    <n v="6.9078446456803135"/>
  </r>
  <r>
    <d v="2010-12-07T00:00:00"/>
    <x v="3"/>
    <n v="13"/>
    <n v="13"/>
    <n v="124800"/>
    <n v="99840"/>
    <n v="1.0153624999999999E-2"/>
    <n v="10.153625"/>
    <n v="0.39052403846153844"/>
    <n v="1.2692030999999999E-2"/>
    <n v="12.692031"/>
    <x v="8"/>
    <n v="2010"/>
    <n v="11651.284458"/>
    <n v="236291.28445800001"/>
    <n v="4061.45"/>
    <n v="56.947552685177364"/>
  </r>
  <r>
    <d v="2010-12-06T00:00:00"/>
    <x v="0"/>
    <n v="19"/>
    <n v="20"/>
    <n v="9120"/>
    <n v="8000"/>
    <n v="4.7203676E-2"/>
    <n v="47.203676000000002"/>
    <n v="1.2103506666666668"/>
    <n v="5.6644410999999999E-2"/>
    <n v="56.644410999999998"/>
    <x v="8"/>
    <n v="2010"/>
    <n v="39651.087699999996"/>
    <n v="56771.087699999996"/>
    <n v="5192.4043600000005"/>
    <n v="10.906925904733397"/>
  </r>
  <r>
    <d v="2010-12-06T00:00:00"/>
    <x v="1"/>
    <n v="40"/>
    <n v="39"/>
    <n v="9280"/>
    <n v="7488"/>
    <n v="0.10128722900000001"/>
    <n v="101.28722900000001"/>
    <n v="1.2821168227848103"/>
    <n v="0.12357042"/>
    <n v="123.57042"/>
    <x v="8"/>
    <n v="2010"/>
    <n v="65492.3226"/>
    <n v="82260.3226"/>
    <n v="9115.8506100000013"/>
    <n v="9.0231305508893236"/>
  </r>
  <r>
    <d v="2010-12-06T00:00:00"/>
    <x v="2"/>
    <n v="23"/>
    <n v="30"/>
    <n v="5520"/>
    <n v="6000"/>
    <n v="3.9383103000000003E-2"/>
    <n v="39.383103000000006"/>
    <n v="0.74307741509433978"/>
    <n v="4.8047384999999998E-2"/>
    <n v="48.047384999999998"/>
    <x v="8"/>
    <n v="2010"/>
    <n v="29212.810079999999"/>
    <n v="40732.810079999996"/>
    <n v="5907.4654500000006"/>
    <n v="6.8939744887566352"/>
  </r>
  <r>
    <d v="2010-12-06T00:00:00"/>
    <x v="3"/>
    <n v="12"/>
    <n v="16"/>
    <n v="115200"/>
    <n v="122880"/>
    <n v="1.0927869999999999E-2"/>
    <n v="10.927869999999999"/>
    <n v="0.39028107142857138"/>
    <n v="1.3659836999999999E-2"/>
    <n v="13.659837"/>
    <x v="8"/>
    <n v="2010"/>
    <n v="12539.730366"/>
    <n v="250619.730366"/>
    <n v="4371.1479999999992"/>
    <n v="56.205656671025679"/>
  </r>
  <r>
    <d v="2010-12-05T00:00:00"/>
    <x v="0"/>
    <n v="19"/>
    <n v="23"/>
    <n v="9120"/>
    <n v="9200"/>
    <n v="5.0872012000000001E-2"/>
    <n v="50.872011999999998"/>
    <n v="1.211238380952381"/>
    <n v="6.1046414E-2"/>
    <n v="61.046413999999999"/>
    <x v="8"/>
    <n v="2010"/>
    <n v="42732.489799999996"/>
    <n v="61052.489799999996"/>
    <n v="5595.9213199999995"/>
    <n v="10.885578651764966"/>
  </r>
  <r>
    <d v="2010-12-05T00:00:00"/>
    <x v="1"/>
    <n v="42"/>
    <n v="38"/>
    <n v="9744"/>
    <n v="7296"/>
    <n v="0.10254540700000001"/>
    <n v="102.54540700000001"/>
    <n v="1.2818175875000002"/>
    <n v="0.12510539700000001"/>
    <n v="125.10539700000001"/>
    <x v="8"/>
    <n v="2010"/>
    <n v="66305.860410000008"/>
    <n v="83345.860410000008"/>
    <n v="9229.0866300000016"/>
    <n v="9.0300423074539804"/>
  </r>
  <r>
    <d v="2010-12-05T00:00:00"/>
    <x v="2"/>
    <n v="21"/>
    <n v="32"/>
    <n v="5040"/>
    <n v="6400"/>
    <n v="3.9389265E-2"/>
    <n v="39.389265000000002"/>
    <n v="0.74319367924528301"/>
    <n v="4.8054903000000003E-2"/>
    <n v="48.054903000000003"/>
    <x v="8"/>
    <n v="2010"/>
    <n v="29217.381024000002"/>
    <n v="40657.381024000002"/>
    <n v="5908.3897500000003"/>
    <n v="6.880131916159363"/>
  </r>
  <r>
    <d v="2010-12-05T00:00:00"/>
    <x v="3"/>
    <n v="12"/>
    <n v="17"/>
    <n v="115200"/>
    <n v="130560"/>
    <n v="1.1316796E-2"/>
    <n v="11.316796"/>
    <n v="0.39023434482758623"/>
    <n v="1.4145995E-2"/>
    <n v="14.145994999999999"/>
    <x v="8"/>
    <n v="2010"/>
    <n v="12986.02341"/>
    <n v="258746.02340999999"/>
    <n v="4526.7183999999997"/>
    <n v="56.071809644863549"/>
  </r>
  <r>
    <d v="2010-12-04T00:00:00"/>
    <x v="0"/>
    <n v="20"/>
    <n v="24"/>
    <n v="9600"/>
    <n v="9600"/>
    <n v="5.3278525E-2"/>
    <n v="53.278525000000002"/>
    <n v="1.2108755681818182"/>
    <n v="6.3934229999999995E-2"/>
    <n v="63.934229999999992"/>
    <x v="8"/>
    <n v="2010"/>
    <n v="44753.960999999996"/>
    <n v="63953.960999999996"/>
    <n v="5860.6377499999999"/>
    <n v="10.888963416583339"/>
  </r>
  <r>
    <d v="2010-12-04T00:00:00"/>
    <x v="1"/>
    <n v="43"/>
    <n v="36"/>
    <n v="9976"/>
    <n v="6912"/>
    <n v="0.101279273"/>
    <n v="101.279273"/>
    <n v="1.2820161139240507"/>
    <n v="0.123560713"/>
    <n v="123.56071300000001"/>
    <x v="8"/>
    <n v="2010"/>
    <n v="65487.177890000006"/>
    <n v="82375.177890000006"/>
    <n v="9115.1345700000002"/>
    <n v="9.0364387652405505"/>
  </r>
  <r>
    <d v="2010-12-04T00:00:00"/>
    <x v="2"/>
    <n v="22"/>
    <n v="30"/>
    <n v="5280"/>
    <n v="6000"/>
    <n v="3.8642704E-2"/>
    <n v="38.642704000000002"/>
    <n v="0.74312892307692313"/>
    <n v="4.7144098000000002E-2"/>
    <n v="47.144098"/>
    <x v="8"/>
    <n v="2010"/>
    <n v="28663.611583999998"/>
    <n v="39943.611583999998"/>
    <n v="5796.4056"/>
    <n v="6.8899115121426036"/>
  </r>
  <r>
    <d v="2010-12-04T00:00:00"/>
    <x v="3"/>
    <n v="14"/>
    <n v="15"/>
    <n v="134400"/>
    <n v="115200"/>
    <n v="1.1324508E-2"/>
    <n v="11.324508"/>
    <n v="0.39050027586206898"/>
    <n v="1.4155635E-2"/>
    <n v="14.155635"/>
    <x v="8"/>
    <n v="2010"/>
    <n v="12994.87293"/>
    <n v="262594.87293000001"/>
    <n v="4529.8032000000003"/>
    <n v="56.867862479389331"/>
  </r>
  <r>
    <d v="2010-12-31T00:00:00"/>
    <x v="0"/>
    <n v="19"/>
    <n v="24"/>
    <n v="9120"/>
    <n v="9600"/>
    <n v="5.2068503000000002E-2"/>
    <n v="52.068503"/>
    <n v="1.2108954186046512"/>
    <n v="6.2482204E-2"/>
    <n v="62.482204000000003"/>
    <x v="8"/>
    <n v="2010"/>
    <n v="43737.542800000003"/>
    <n v="62457.542800000003"/>
    <n v="5727.5353299999997"/>
    <n v="10.880763183270934"/>
  </r>
  <r>
    <d v="2010-12-31T00:00:00"/>
    <x v="1"/>
    <n v="41"/>
    <n v="39"/>
    <n v="9512"/>
    <n v="7488"/>
    <n v="0.102526694"/>
    <n v="102.52669400000001"/>
    <n v="1.281583675"/>
    <n v="0.12508256700000001"/>
    <n v="125.08256700000001"/>
    <x v="8"/>
    <n v="2010"/>
    <n v="66293.760510000007"/>
    <n v="83293.760510000007"/>
    <n v="9227.4024600000012"/>
    <n v="9.0260445675143472"/>
  </r>
  <r>
    <d v="2010-12-31T00:00:00"/>
    <x v="2"/>
    <n v="21"/>
    <n v="27"/>
    <n v="5040"/>
    <n v="5400"/>
    <n v="3.563496E-2"/>
    <n v="35.63496"/>
    <n v="0.74239500000000003"/>
    <n v="4.3474651000000003E-2"/>
    <n v="43.474651000000001"/>
    <x v="8"/>
    <n v="2010"/>
    <n v="26432.587808"/>
    <n v="36872.587807999997"/>
    <n v="5345.2439999999997"/>
    <n v="6.8969145082042642"/>
  </r>
  <r>
    <d v="2010-12-31T00:00:00"/>
    <x v="3"/>
    <n v="13"/>
    <n v="13"/>
    <n v="124800"/>
    <n v="99840"/>
    <n v="1.0151485E-2"/>
    <n v="10.151484999999999"/>
    <n v="0.39044173076923072"/>
    <n v="1.2689356000000001E-2"/>
    <n v="12.689356"/>
    <x v="8"/>
    <n v="2010"/>
    <n v="11648.828808"/>
    <n v="236288.82880799999"/>
    <n v="4060.5939999999996"/>
    <n v="56.958711493017951"/>
  </r>
  <r>
    <d v="2010-12-30T00:00:00"/>
    <x v="0"/>
    <n v="19"/>
    <n v="21"/>
    <n v="9120"/>
    <n v="8400"/>
    <n v="4.8423023000000003E-2"/>
    <n v="48.423023000000001"/>
    <n v="1.210575575"/>
    <n v="5.8107627000000002E-2"/>
    <n v="58.107627000000001"/>
    <x v="8"/>
    <n v="2010"/>
    <n v="40675.338900000002"/>
    <n v="58195.338900000002"/>
    <n v="5326.5325300000004"/>
    <n v="10.899682314927631"/>
  </r>
  <r>
    <d v="2010-12-30T00:00:00"/>
    <x v="1"/>
    <n v="43"/>
    <n v="39"/>
    <n v="9976"/>
    <n v="7488"/>
    <n v="0.105104369"/>
    <n v="105.10436900000001"/>
    <n v="1.2817605975609756"/>
    <n v="0.12822733"/>
    <n v="128.22732999999999"/>
    <x v="8"/>
    <n v="2010"/>
    <n v="67960.484899999996"/>
    <n v="85424.484899999996"/>
    <n v="9459.3932100000002"/>
    <n v="9.0299309274775101"/>
  </r>
  <r>
    <d v="2010-12-30T00:00:00"/>
    <x v="2"/>
    <n v="20"/>
    <n v="34"/>
    <n v="4800"/>
    <n v="6800"/>
    <n v="4.0091732999999997E-2"/>
    <n v="40.091732999999998"/>
    <n v="0.74243949999999992"/>
    <n v="4.8911914000000001E-2"/>
    <n v="48.911914000000003"/>
    <x v="8"/>
    <n v="2010"/>
    <n v="29738.443712"/>
    <n v="41338.443712"/>
    <n v="6013.7599499999997"/>
    <n v="6.8728335055167085"/>
  </r>
  <r>
    <d v="2010-12-30T00:00:00"/>
    <x v="3"/>
    <n v="14"/>
    <n v="17"/>
    <n v="134400"/>
    <n v="130560"/>
    <n v="1.2105583E-2"/>
    <n v="12.105582999999999"/>
    <n v="0.39050267741935479"/>
    <n v="1.5131979E-2"/>
    <n v="15.131978999999999"/>
    <x v="8"/>
    <n v="2010"/>
    <n v="13891.156722"/>
    <n v="278851.15672199999"/>
    <n v="4842.2331999999997"/>
    <n v="56.561387140713968"/>
  </r>
  <r>
    <d v="2010-12-03T00:00:00"/>
    <x v="0"/>
    <n v="16"/>
    <n v="20"/>
    <n v="7680"/>
    <n v="8000"/>
    <n v="4.3587029999999999E-2"/>
    <n v="43.587029999999999"/>
    <n v="1.2107508333333332"/>
    <n v="5.2304437000000002E-2"/>
    <n v="52.304437"/>
    <x v="8"/>
    <n v="2010"/>
    <n v="36613.105900000002"/>
    <n v="52293.105900000002"/>
    <n v="4794.5733"/>
    <n v="10.878038532179826"/>
  </r>
  <r>
    <d v="2010-12-03T00:00:00"/>
    <x v="1"/>
    <n v="42"/>
    <n v="40"/>
    <n v="9744"/>
    <n v="7680"/>
    <n v="0.105115919"/>
    <n v="105.11591900000001"/>
    <n v="1.2819014512195122"/>
    <n v="0.12824142099999999"/>
    <n v="128.241421"/>
    <x v="8"/>
    <n v="2010"/>
    <n v="67967.953129999994"/>
    <n v="85391.953129999994"/>
    <n v="9460.432710000001"/>
    <n v="9.0255003650064989"/>
  </r>
  <r>
    <d v="2010-12-03T00:00:00"/>
    <x v="2"/>
    <n v="23"/>
    <n v="28"/>
    <n v="5520"/>
    <n v="5600"/>
    <n v="3.7886348E-2"/>
    <n v="37.886347999999998"/>
    <n v="0.7428695686274509"/>
    <n v="4.6221343999999998E-2"/>
    <n v="46.221343999999995"/>
    <x v="8"/>
    <n v="2010"/>
    <n v="28102.577151999998"/>
    <n v="39222.577151999998"/>
    <n v="5682.9521999999997"/>
    <n v="6.9005818085521549"/>
  </r>
  <r>
    <d v="2010-12-03T00:00:00"/>
    <x v="3"/>
    <n v="12"/>
    <n v="16"/>
    <n v="115200"/>
    <n v="122880"/>
    <n v="1.092711E-2"/>
    <n v="10.927110000000001"/>
    <n v="0.3902539285714286"/>
    <n v="1.3658887E-2"/>
    <n v="13.658887"/>
    <x v="8"/>
    <n v="2010"/>
    <n v="12538.858265999999"/>
    <n v="250618.858266"/>
    <n v="4370.8440000000001"/>
    <n v="56.209293273133063"/>
  </r>
  <r>
    <d v="2010-12-29T00:00:00"/>
    <x v="0"/>
    <n v="16"/>
    <n v="19"/>
    <n v="7680"/>
    <n v="7600"/>
    <n v="4.2392050000000001E-2"/>
    <n v="42.392049999999998"/>
    <n v="1.2112014285714285"/>
    <n v="5.0870459999999999E-2"/>
    <n v="50.870460000000001"/>
    <x v="8"/>
    <n v="2010"/>
    <n v="35609.322"/>
    <n v="50889.322"/>
    <n v="4663.1255000000001"/>
    <n v="10.883622709882786"/>
  </r>
  <r>
    <d v="2010-12-29T00:00:00"/>
    <x v="1"/>
    <n v="42"/>
    <n v="38"/>
    <n v="9744"/>
    <n v="7296"/>
    <n v="0.102560266"/>
    <n v="102.560266"/>
    <n v="1.282003325"/>
    <n v="0.12512352500000001"/>
    <n v="125.12352500000001"/>
    <x v="8"/>
    <n v="2010"/>
    <n v="66315.468250000005"/>
    <n v="83355.468250000005"/>
    <n v="9230.4239400000006"/>
    <n v="9.0297749390177025"/>
  </r>
  <r>
    <d v="2010-12-29T00:00:00"/>
    <x v="2"/>
    <n v="22"/>
    <n v="26"/>
    <n v="5280"/>
    <n v="5200"/>
    <n v="3.5660791999999997E-2"/>
    <n v="35.660791999999994"/>
    <n v="0.74293316666666653"/>
    <n v="4.3506165999999999E-2"/>
    <n v="43.506166"/>
    <x v="8"/>
    <n v="2010"/>
    <n v="26451.748928000001"/>
    <n v="36931.748928000001"/>
    <n v="5349.1187999999993"/>
    <n v="6.9029773559420784"/>
  </r>
  <r>
    <d v="2010-12-29T00:00:00"/>
    <x v="3"/>
    <n v="14"/>
    <n v="14"/>
    <n v="134400"/>
    <n v="107520"/>
    <n v="1.0924319E-2"/>
    <n v="10.924319000000001"/>
    <n v="0.39015425000000004"/>
    <n v="1.3655399E-2"/>
    <n v="13.655399000000001"/>
    <x v="8"/>
    <n v="2010"/>
    <n v="12535.656282000002"/>
    <n v="254455.65628200001"/>
    <n v="4369.7276000000002"/>
    <n v="57.084111120877303"/>
  </r>
  <r>
    <d v="2010-12-28T00:00:00"/>
    <x v="0"/>
    <n v="16"/>
    <n v="25"/>
    <n v="7680"/>
    <n v="10000"/>
    <n v="4.9609528E-2"/>
    <n v="49.609527999999997"/>
    <n v="1.2099884878048779"/>
    <n v="5.9531434000000001E-2"/>
    <n v="59.531434000000004"/>
    <x v="8"/>
    <n v="2010"/>
    <n v="41672.003800000006"/>
    <n v="59352.003800000006"/>
    <n v="5457.0480799999996"/>
    <n v="10.851066583063195"/>
  </r>
  <r>
    <d v="2010-12-28T00:00:00"/>
    <x v="1"/>
    <n v="42"/>
    <n v="36"/>
    <n v="9744"/>
    <n v="6912"/>
    <n v="9.9992249000000005E-2"/>
    <n v="99.992249000000001"/>
    <n v="1.2819519102564103"/>
    <n v="0.12199054400000001"/>
    <n v="121.990544"/>
    <x v="8"/>
    <n v="2010"/>
    <n v="64654.988319999997"/>
    <n v="81310.988320000004"/>
    <n v="8999.3024100000002"/>
    <n v="9.0344966277276235"/>
  </r>
  <r>
    <d v="2010-12-28T00:00:00"/>
    <x v="2"/>
    <n v="20"/>
    <n v="32"/>
    <n v="4800"/>
    <n v="6400"/>
    <n v="3.8629856999999997E-2"/>
    <n v="38.629856999999994"/>
    <n v="0.74288186538461531"/>
    <n v="4.7128426000000001E-2"/>
    <n v="47.128426000000005"/>
    <x v="8"/>
    <n v="2010"/>
    <n v="28654.083008000001"/>
    <n v="39854.083008000001"/>
    <n v="5794.4785499999989"/>
    <n v="6.8767544671526757"/>
  </r>
  <r>
    <d v="2010-12-28T00:00:00"/>
    <x v="3"/>
    <n v="12"/>
    <n v="15"/>
    <n v="115200"/>
    <n v="115200"/>
    <n v="1.0544159000000001E-2"/>
    <n v="10.544159000000001"/>
    <n v="0.3905244074074074"/>
    <n v="1.3180199E-2"/>
    <n v="13.180199"/>
    <x v="8"/>
    <n v="2010"/>
    <n v="12099.422682"/>
    <n v="242499.422682"/>
    <n v="4217.6635999999999"/>
    <n v="56.323270113621845"/>
  </r>
  <r>
    <d v="2010-12-27T00:00:00"/>
    <x v="0"/>
    <n v="20"/>
    <n v="22"/>
    <n v="9600"/>
    <n v="8800"/>
    <n v="5.0856879000000001E-2"/>
    <n v="50.856878999999999"/>
    <n v="1.2108780714285714"/>
    <n v="6.1028255000000003E-2"/>
    <n v="61.028255000000001"/>
    <x v="8"/>
    <n v="2010"/>
    <n v="42719.7785"/>
    <n v="61119.7785"/>
    <n v="5594.2566900000002"/>
    <n v="10.900811513961107"/>
  </r>
  <r>
    <d v="2010-12-27T00:00:00"/>
    <x v="1"/>
    <n v="46"/>
    <n v="38"/>
    <n v="10672"/>
    <n v="7296"/>
    <n v="0.107713264"/>
    <n v="107.71326400000001"/>
    <n v="1.2823007619047619"/>
    <n v="0.13141018300000001"/>
    <n v="131.41018300000002"/>
    <x v="8"/>
    <n v="2010"/>
    <n v="69647.396990000008"/>
    <n v="87615.396990000008"/>
    <n v="9694.1937600000001"/>
    <n v="9.0372212539677221"/>
  </r>
  <r>
    <d v="2010-12-27T00:00:00"/>
    <x v="2"/>
    <n v="20"/>
    <n v="33"/>
    <n v="4800"/>
    <n v="6600"/>
    <n v="3.9362398E-2"/>
    <n v="39.362397999999999"/>
    <n v="0.74268675471698109"/>
    <n v="4.8022125999999998E-2"/>
    <n v="48.022126"/>
    <x v="8"/>
    <n v="2010"/>
    <n v="29197.452608"/>
    <n v="40597.452608"/>
    <n v="5904.3597"/>
    <n v="6.8746790492711218"/>
  </r>
  <r>
    <d v="2010-12-27T00:00:00"/>
    <x v="3"/>
    <n v="14"/>
    <n v="17"/>
    <n v="134400"/>
    <n v="130560"/>
    <n v="1.2101552E-2"/>
    <n v="12.101552"/>
    <n v="0.39037264516129033"/>
    <n v="1.512694E-2"/>
    <n v="15.126939999999999"/>
    <x v="8"/>
    <n v="2010"/>
    <n v="13886.530919999999"/>
    <n v="278846.53091999999"/>
    <n v="4840.6207999999997"/>
    <n v="56.578953268429359"/>
  </r>
  <r>
    <d v="2010-12-26T00:00:00"/>
    <x v="0"/>
    <n v="18"/>
    <n v="18"/>
    <n v="8640"/>
    <n v="7200"/>
    <n v="4.3594994999999997E-2"/>
    <n v="43.594994999999997"/>
    <n v="1.2109720833333333"/>
    <n v="5.2313994000000003E-2"/>
    <n v="52.313994000000001"/>
    <x v="8"/>
    <n v="2010"/>
    <n v="36619.7958"/>
    <n v="52459.7958"/>
    <n v="4795.4494500000001"/>
    <n v="10.91072489226995"/>
  </r>
  <r>
    <d v="2010-12-26T00:00:00"/>
    <x v="1"/>
    <n v="44"/>
    <n v="36"/>
    <n v="10208"/>
    <n v="6912"/>
    <n v="0.102497173"/>
    <n v="102.497173"/>
    <n v="1.2812146625"/>
    <n v="0.12504655100000001"/>
    <n v="125.04655100000001"/>
    <x v="8"/>
    <n v="2010"/>
    <n v="66274.672030000002"/>
    <n v="83394.672030000002"/>
    <n v="9224.745570000001"/>
    <n v="9.03958233997486"/>
  </r>
  <r>
    <d v="2010-12-26T00:00:00"/>
    <x v="2"/>
    <n v="22"/>
    <n v="33"/>
    <n v="5280"/>
    <n v="6600"/>
    <n v="4.0836023999999999E-2"/>
    <n v="40.836024000000002"/>
    <n v="0.74247316363636362"/>
    <n v="4.9819949000000002E-2"/>
    <n v="49.819949000000001"/>
    <x v="8"/>
    <n v="2010"/>
    <n v="30290.528992"/>
    <n v="42170.528992"/>
    <n v="6125.4036000000006"/>
    <n v="6.8834069293116755"/>
  </r>
  <r>
    <d v="2010-12-26T00:00:00"/>
    <x v="3"/>
    <n v="14"/>
    <n v="13"/>
    <n v="134400"/>
    <n v="99840"/>
    <n v="1.054135E-2"/>
    <n v="10.54135"/>
    <n v="0.39042037037037036"/>
    <n v="1.3176686999999999E-2"/>
    <n v="13.176686999999999"/>
    <x v="8"/>
    <n v="2010"/>
    <n v="12096.198666"/>
    <n v="246336.19866600001"/>
    <n v="4216.54"/>
    <n v="57.229340390194245"/>
  </r>
  <r>
    <d v="2010-12-25T00:00:00"/>
    <x v="0"/>
    <n v="15"/>
    <n v="21"/>
    <n v="7200"/>
    <n v="8400"/>
    <n v="4.3603808000000001E-2"/>
    <n v="43.603808000000001"/>
    <n v="1.211216888888889"/>
    <n v="5.2324570000000001E-2"/>
    <n v="52.324570000000001"/>
    <x v="8"/>
    <n v="2010"/>
    <n v="36627.199000000001"/>
    <n v="52227.199000000001"/>
    <n v="4796.4188800000002"/>
    <n v="10.860159129348059"/>
  </r>
  <r>
    <d v="2010-12-25T00:00:00"/>
    <x v="1"/>
    <n v="44"/>
    <n v="40"/>
    <n v="10208"/>
    <n v="7680"/>
    <n v="0.107693441"/>
    <n v="107.69344100000001"/>
    <n v="1.2820647738095239"/>
    <n v="0.131385998"/>
    <n v="131.385998"/>
    <x v="8"/>
    <n v="2010"/>
    <n v="69634.578940000007"/>
    <n v="87522.578940000007"/>
    <n v="9692.4096900000004"/>
    <n v="9.029308975869677"/>
  </r>
  <r>
    <d v="2010-12-25T00:00:00"/>
    <x v="2"/>
    <n v="23"/>
    <n v="26"/>
    <n v="5520"/>
    <n v="5200"/>
    <n v="3.6408549999999998E-2"/>
    <n v="36.408549999999998"/>
    <n v="0.74303163265306116"/>
    <n v="4.4418431000000001E-2"/>
    <n v="44.418430999999998"/>
    <x v="8"/>
    <n v="2010"/>
    <n v="27006.406047999997"/>
    <n v="37726.406047999997"/>
    <n v="5461.2824999999993"/>
    <n v="6.9067108938433703"/>
  </r>
  <r>
    <d v="2010-12-25T00:00:00"/>
    <x v="3"/>
    <n v="12"/>
    <n v="16"/>
    <n v="115200"/>
    <n v="122880"/>
    <n v="1.0931832000000001E-2"/>
    <n v="10.931832"/>
    <n v="0.39042257142857145"/>
    <n v="1.3664791000000001E-2"/>
    <n v="13.664791000000001"/>
    <x v="8"/>
    <n v="2010"/>
    <n v="12544.278138000001"/>
    <n v="250624.27813799999"/>
    <n v="4372.7327999999998"/>
    <n v="56.186706826480922"/>
  </r>
  <r>
    <d v="2010-12-24T00:00:00"/>
    <x v="0"/>
    <n v="19"/>
    <n v="21"/>
    <n v="9120"/>
    <n v="8400"/>
    <n v="4.8448731000000002E-2"/>
    <n v="48.448731000000002"/>
    <n v="1.211218275"/>
    <n v="5.8138477000000001E-2"/>
    <n v="58.138477000000002"/>
    <x v="8"/>
    <n v="2010"/>
    <n v="40696.933900000004"/>
    <n v="58216.933900000004"/>
    <n v="5329.3604100000002"/>
    <n v="10.897954874965205"/>
  </r>
  <r>
    <d v="2010-12-24T00:00:00"/>
    <x v="1"/>
    <n v="44"/>
    <n v="40"/>
    <n v="10208"/>
    <n v="7680"/>
    <n v="0.10771001400000001"/>
    <n v="107.710014"/>
    <n v="1.2822620714285715"/>
    <n v="0.13140621699999999"/>
    <n v="131.406217"/>
    <x v="8"/>
    <n v="2010"/>
    <n v="69645.295010000002"/>
    <n v="87533.295010000002"/>
    <n v="9693.9012600000005"/>
    <n v="9.0290251312118208"/>
  </r>
  <r>
    <d v="2010-12-24T00:00:00"/>
    <x v="2"/>
    <n v="22"/>
    <n v="32"/>
    <n v="5280"/>
    <n v="6400"/>
    <n v="4.0096089000000001E-2"/>
    <n v="40.096088999999999"/>
    <n v="0.74252016666666665"/>
    <n v="4.8917228E-2"/>
    <n v="48.917228000000001"/>
    <x v="8"/>
    <n v="2010"/>
    <n v="29741.674623999999"/>
    <n v="41421.674623999999"/>
    <n v="6014.4133499999998"/>
    <n v="6.8859232464881241"/>
  </r>
  <r>
    <d v="2010-12-24T00:00:00"/>
    <x v="3"/>
    <n v="14"/>
    <n v="17"/>
    <n v="134400"/>
    <n v="130560"/>
    <n v="1.2094081E-2"/>
    <n v="12.094080999999999"/>
    <n v="0.39013164516129029"/>
    <n v="1.5117601E-2"/>
    <n v="15.117600999999999"/>
    <x v="8"/>
    <n v="2010"/>
    <n v="13877.957718"/>
    <n v="278837.95771799999"/>
    <n v="4837.6323999999995"/>
    <n v="56.611540538719893"/>
  </r>
  <r>
    <d v="2010-12-23T00:00:00"/>
    <x v="0"/>
    <n v="18"/>
    <n v="20"/>
    <n v="8640"/>
    <n v="8000"/>
    <n v="4.6021212999999998E-2"/>
    <n v="46.021212999999996"/>
    <n v="1.2110845526315788"/>
    <n v="5.5225455999999999E-2"/>
    <n v="55.225456000000001"/>
    <x v="8"/>
    <n v="2010"/>
    <n v="38657.819199999998"/>
    <n v="55297.819199999998"/>
    <n v="5062.3334299999997"/>
    <n v="10.896168321251366"/>
  </r>
  <r>
    <d v="2010-12-23T00:00:00"/>
    <x v="1"/>
    <n v="43"/>
    <n v="39"/>
    <n v="9976"/>
    <n v="7488"/>
    <n v="0.10514828499999999"/>
    <n v="105.14828499999999"/>
    <n v="1.2822961585365853"/>
    <n v="0.128280908"/>
    <n v="128.28090800000001"/>
    <x v="8"/>
    <n v="2010"/>
    <n v="67988.881240000002"/>
    <n v="85452.881240000002"/>
    <n v="9463.3456499999993"/>
    <n v="9.0291602340471737"/>
  </r>
  <r>
    <d v="2010-12-23T00:00:00"/>
    <x v="2"/>
    <n v="20"/>
    <n v="34"/>
    <n v="4800"/>
    <n v="6800"/>
    <n v="4.0092897000000002E-2"/>
    <n v="40.092897000000001"/>
    <n v="0.74246105555555553"/>
    <n v="4.8913334000000003E-2"/>
    <n v="48.913334000000006"/>
    <x v="8"/>
    <n v="2010"/>
    <n v="29739.307072000003"/>
    <n v="41339.307072000003"/>
    <n v="6013.9345499999999"/>
    <n v="6.8727775387015644"/>
  </r>
  <r>
    <d v="2010-12-23T00:00:00"/>
    <x v="3"/>
    <n v="13"/>
    <n v="15"/>
    <n v="124800"/>
    <n v="115200"/>
    <n v="1.0932858E-2"/>
    <n v="10.932858"/>
    <n v="0.39045921428571428"/>
    <n v="1.3666072E-2"/>
    <n v="13.666072"/>
    <x v="8"/>
    <n v="2010"/>
    <n v="12545.454095999999"/>
    <n v="252545.454096"/>
    <n v="4373.1431999999995"/>
    <n v="56.61220083281399"/>
  </r>
  <r>
    <d v="2010-12-22T00:00:00"/>
    <x v="0"/>
    <n v="19"/>
    <n v="23"/>
    <n v="9120"/>
    <n v="9200"/>
    <n v="5.0837128000000002E-2"/>
    <n v="50.837128"/>
    <n v="1.2104078095238096"/>
    <n v="6.1004554000000003E-2"/>
    <n v="61.004554000000006"/>
    <x v="8"/>
    <n v="2010"/>
    <n v="42703.187800000007"/>
    <n v="61023.187800000007"/>
    <n v="5592.0840799999996"/>
    <n v="10.887803304847699"/>
  </r>
  <r>
    <d v="2010-12-22T00:00:00"/>
    <x v="1"/>
    <n v="44"/>
    <n v="36"/>
    <n v="10208"/>
    <n v="6912"/>
    <n v="0.102550503"/>
    <n v="102.55050300000001"/>
    <n v="1.2818812875000001"/>
    <n v="0.12511161400000001"/>
    <n v="125.111614"/>
    <x v="8"/>
    <n v="2010"/>
    <n v="66309.155419999996"/>
    <n v="83429.155419999996"/>
    <n v="9229.5452700000005"/>
    <n v="9.0386177025203107"/>
  </r>
  <r>
    <d v="2010-12-22T00:00:00"/>
    <x v="2"/>
    <n v="22"/>
    <n v="34"/>
    <n v="5280"/>
    <n v="6800"/>
    <n v="4.1619420999999997E-2"/>
    <n v="41.619420999999996"/>
    <n v="0.74320394642857135"/>
    <n v="5.0775694000000003E-2"/>
    <n v="50.775694000000001"/>
    <x v="8"/>
    <n v="2010"/>
    <n v="30871.621952000001"/>
    <n v="42951.621952000001"/>
    <n v="6242.9131499999994"/>
    <n v="6.8789589028796794"/>
  </r>
  <r>
    <d v="2010-12-22T00:00:00"/>
    <x v="3"/>
    <n v="14"/>
    <n v="16"/>
    <n v="134400"/>
    <n v="122880"/>
    <n v="1.1709743999999999E-2"/>
    <n v="11.709743999999999"/>
    <n v="0.39032479999999997"/>
    <n v="1.463718E-2"/>
    <n v="14.637179999999999"/>
    <x v="8"/>
    <n v="2010"/>
    <n v="13436.93124"/>
    <n v="270716.93124000001"/>
    <n v="4683.8975999999993"/>
    <n v="56.733537759686413"/>
  </r>
  <r>
    <d v="2010-12-21T00:00:00"/>
    <x v="0"/>
    <n v="17"/>
    <n v="18"/>
    <n v="8160"/>
    <n v="7200"/>
    <n v="4.2371809000000003E-2"/>
    <n v="42.371809000000006"/>
    <n v="1.2106231142857145"/>
    <n v="5.0846171000000003E-2"/>
    <n v="50.846171000000005"/>
    <x v="8"/>
    <n v="2010"/>
    <n v="35592.319700000007"/>
    <n v="50952.319700000007"/>
    <n v="4660.8989900000006"/>
    <n v="10.902287388119781"/>
  </r>
  <r>
    <d v="2010-12-21T00:00:00"/>
    <x v="1"/>
    <n v="40"/>
    <n v="38"/>
    <n v="9280"/>
    <n v="7296"/>
    <n v="9.9993679000000002E-2"/>
    <n v="99.993679"/>
    <n v="1.2819702435897435"/>
    <n v="0.121992288"/>
    <n v="121.992288"/>
    <x v="8"/>
    <n v="2010"/>
    <n v="64655.912640000002"/>
    <n v="81231.912639999995"/>
    <n v="8999.4311099999995"/>
    <n v="9.0255814321155192"/>
  </r>
  <r>
    <d v="2010-12-21T00:00:00"/>
    <x v="2"/>
    <n v="22"/>
    <n v="34"/>
    <n v="5280"/>
    <n v="6800"/>
    <n v="4.1603991999999999E-2"/>
    <n v="41.603991999999998"/>
    <n v="0.74292842857142849"/>
    <n v="5.0756870000000003E-2"/>
    <n v="50.756869999999999"/>
    <x v="8"/>
    <n v="2010"/>
    <n v="30860.176960000001"/>
    <n v="42940.176959999997"/>
    <n v="6240.5987999999998"/>
    <n v="6.879675918932822"/>
  </r>
  <r>
    <d v="2010-12-21T00:00:00"/>
    <x v="3"/>
    <n v="14"/>
    <n v="14"/>
    <n v="134400"/>
    <n v="107520"/>
    <n v="1.0930560000000001E-2"/>
    <n v="10.93056"/>
    <n v="0.39037714285714287"/>
    <n v="1.3663198999999999E-2"/>
    <n v="13.663198999999999"/>
    <x v="8"/>
    <n v="2010"/>
    <n v="12542.816681999999"/>
    <n v="254462.816682"/>
    <n v="4372.2240000000002"/>
    <n v="57.053765209068146"/>
  </r>
  <r>
    <d v="2010-12-20T00:00:00"/>
    <x v="0"/>
    <n v="19"/>
    <n v="19"/>
    <n v="9120"/>
    <n v="7600"/>
    <n v="4.6025653999999999E-2"/>
    <n v="46.025653999999996"/>
    <n v="1.2112014210526314"/>
    <n v="5.5230784999999998E-2"/>
    <n v="55.230784999999997"/>
    <x v="8"/>
    <n v="2010"/>
    <n v="38661.549500000001"/>
    <n v="55381.549500000001"/>
    <n v="5062.8219399999998"/>
    <n v="10.911616636399566"/>
  </r>
  <r>
    <d v="2010-12-20T00:00:00"/>
    <x v="1"/>
    <n v="43"/>
    <n v="38"/>
    <n v="9976"/>
    <n v="7296"/>
    <n v="0.10385103"/>
    <n v="103.85102999999999"/>
    <n v="1.2821114814814814"/>
    <n v="0.12669825600000001"/>
    <n v="126.69825600000001"/>
    <x v="8"/>
    <n v="2010"/>
    <n v="67150.075680000009"/>
    <n v="84422.075680000009"/>
    <n v="9346.5926999999992"/>
    <n v="9.0316610004782447"/>
  </r>
  <r>
    <d v="2010-12-20T00:00:00"/>
    <x v="2"/>
    <n v="20"/>
    <n v="28"/>
    <n v="4800"/>
    <n v="5600"/>
    <n v="3.5646753000000003E-2"/>
    <n v="35.646753000000004"/>
    <n v="0.74264068750000012"/>
    <n v="4.3489038000000001E-2"/>
    <n v="43.489038000000001"/>
    <x v="8"/>
    <n v="2010"/>
    <n v="26441.335104000002"/>
    <n v="36841.335103999998"/>
    <n v="5347.0129500000003"/>
    <n v="6.8887894342140656"/>
  </r>
  <r>
    <d v="2010-12-20T00:00:00"/>
    <x v="3"/>
    <n v="13"/>
    <n v="13"/>
    <n v="124800"/>
    <n v="99840"/>
    <n v="1.0150929E-2"/>
    <n v="10.150929"/>
    <n v="0.39042034615384613"/>
    <n v="1.2688662E-2"/>
    <n v="12.688661999999999"/>
    <x v="8"/>
    <n v="2010"/>
    <n v="11648.191715999999"/>
    <n v="236288.191716"/>
    <n v="4060.3715999999999"/>
    <n v="56.961611672299547"/>
  </r>
  <r>
    <d v="2010-12-02T00:00:00"/>
    <x v="0"/>
    <n v="20"/>
    <n v="19"/>
    <n v="9600"/>
    <n v="7600"/>
    <n v="4.7227653000000001E-2"/>
    <n v="47.227653000000004"/>
    <n v="1.2109654615384617"/>
    <n v="5.6673183000000002E-2"/>
    <n v="56.673183000000002"/>
    <x v="8"/>
    <n v="2010"/>
    <n v="39671.2281"/>
    <n v="56871.2281"/>
    <n v="5195.0418300000001"/>
    <n v="10.920631358318449"/>
  </r>
  <r>
    <d v="2010-12-02T00:00:00"/>
    <x v="1"/>
    <n v="40"/>
    <n v="37"/>
    <n v="9280"/>
    <n v="7104"/>
    <n v="9.8717924999999998E-2"/>
    <n v="98.717924999999994"/>
    <n v="1.282050974025974"/>
    <n v="0.120435869"/>
    <n v="120.435869"/>
    <x v="8"/>
    <n v="2010"/>
    <n v="63831.010569999999"/>
    <n v="80215.010569999999"/>
    <n v="8884.6132500000003"/>
    <n v="9.0277643326712997"/>
  </r>
  <r>
    <d v="2010-12-02T00:00:00"/>
    <x v="2"/>
    <n v="20"/>
    <n v="25"/>
    <n v="4800"/>
    <n v="5000"/>
    <n v="3.3444356000000001E-2"/>
    <n v="33.444355999999999"/>
    <n v="0.74320791111111106"/>
    <n v="4.0802114E-2"/>
    <n v="40.802114000000003"/>
    <x v="8"/>
    <n v="2010"/>
    <n v="24807.685312000001"/>
    <n v="34607.685312000001"/>
    <n v="5016.6534000000001"/>
    <n v="6.8971853081761285"/>
  </r>
  <r>
    <d v="2010-12-02T00:00:00"/>
    <x v="3"/>
    <n v="13"/>
    <n v="14"/>
    <n v="124800"/>
    <n v="107520"/>
    <n v="1.0537524E-2"/>
    <n v="10.537523999999999"/>
    <n v="0.39027866666666666"/>
    <n v="1.3171904999999999E-2"/>
    <n v="13.171904999999999"/>
    <x v="8"/>
    <n v="2010"/>
    <n v="12091.808789999999"/>
    <n v="244411.80879000001"/>
    <n v="4215.0095999999994"/>
    <n v="56.802457984364104"/>
  </r>
  <r>
    <d v="2010-12-19T00:00:00"/>
    <x v="0"/>
    <n v="16"/>
    <n v="24"/>
    <n v="7680"/>
    <n v="9600"/>
    <n v="4.8440833000000003E-2"/>
    <n v="48.440833000000005"/>
    <n v="1.2110208250000001"/>
    <n v="5.8128999000000001E-2"/>
    <n v="58.128999"/>
    <x v="8"/>
    <n v="2010"/>
    <n v="40690.299299999999"/>
    <n v="57970.299299999999"/>
    <n v="5328.4916300000004"/>
    <n v="10.853551091427518"/>
  </r>
  <r>
    <d v="2010-12-19T00:00:00"/>
    <x v="1"/>
    <n v="43"/>
    <n v="39"/>
    <n v="9976"/>
    <n v="7488"/>
    <n v="0.105078582"/>
    <n v="105.078582"/>
    <n v="1.2814461219512194"/>
    <n v="0.12819586999999999"/>
    <n v="128.19586999999999"/>
    <x v="8"/>
    <n v="2010"/>
    <n v="67943.811099999992"/>
    <n v="85407.811099999992"/>
    <n v="9457.0723799999996"/>
    <n v="9.0303837941267222"/>
  </r>
  <r>
    <d v="2010-12-19T00:00:00"/>
    <x v="2"/>
    <n v="23"/>
    <n v="26"/>
    <n v="5520"/>
    <n v="5200"/>
    <n v="3.6377988E-2"/>
    <n v="36.377988000000002"/>
    <n v="0.74240791836734699"/>
    <n v="4.4381144999999997E-2"/>
    <n v="44.381144999999997"/>
    <x v="8"/>
    <n v="2010"/>
    <n v="26983.736159999997"/>
    <n v="37703.73616"/>
    <n v="5456.6982000000007"/>
    <n v="6.9083585750490926"/>
  </r>
  <r>
    <d v="2010-12-19T00:00:00"/>
    <x v="3"/>
    <n v="12"/>
    <n v="15"/>
    <n v="115200"/>
    <n v="115200"/>
    <n v="1.053425E-2"/>
    <n v="10.53425"/>
    <n v="0.3901574074074074"/>
    <n v="1.3167811999999999E-2"/>
    <n v="13.167812"/>
    <x v="8"/>
    <n v="2010"/>
    <n v="12088.051416"/>
    <n v="242488.051416"/>
    <n v="4213.7"/>
    <n v="56.372525075618469"/>
  </r>
  <r>
    <d v="2010-12-18T00:00:00"/>
    <x v="0"/>
    <n v="17"/>
    <n v="23"/>
    <n v="8160"/>
    <n v="9200"/>
    <n v="4.8443014E-2"/>
    <n v="48.443013999999998"/>
    <n v="1.21107535"/>
    <n v="5.8131616999999997E-2"/>
    <n v="58.131616999999999"/>
    <x v="8"/>
    <n v="2010"/>
    <n v="40692.1319"/>
    <n v="58052.1319"/>
    <n v="5328.7315399999998"/>
    <n v="10.86838410759186"/>
  </r>
  <r>
    <d v="2010-12-18T00:00:00"/>
    <x v="1"/>
    <n v="40"/>
    <n v="39"/>
    <n v="9280"/>
    <n v="7488"/>
    <n v="0.10127383299999999"/>
    <n v="101.273833"/>
    <n v="1.2819472531645568"/>
    <n v="0.123554076"/>
    <n v="123.55407599999999"/>
    <x v="8"/>
    <n v="2010"/>
    <n v="65483.660279999996"/>
    <n v="82251.660279999996"/>
    <n v="9114.6449699999994"/>
    <n v="9.0233736918512868"/>
  </r>
  <r>
    <d v="2010-12-18T00:00:00"/>
    <x v="2"/>
    <n v="22"/>
    <n v="26"/>
    <n v="5280"/>
    <n v="5200"/>
    <n v="3.5670624999999997E-2"/>
    <n v="35.670624999999994"/>
    <n v="0.74313802083333325"/>
    <n v="4.3518161999999999E-2"/>
    <n v="43.518161999999997"/>
    <x v="8"/>
    <n v="2010"/>
    <n v="26459.042495999998"/>
    <n v="36939.042495999995"/>
    <n v="5350.5937499999991"/>
    <n v="6.902437707645503"/>
  </r>
  <r>
    <d v="2010-12-18T00:00:00"/>
    <x v="3"/>
    <n v="14"/>
    <n v="16"/>
    <n v="134400"/>
    <n v="122880"/>
    <n v="1.1715484999999999E-2"/>
    <n v="11.715484999999999"/>
    <n v="0.39051616666666666"/>
    <n v="1.4644356000000001E-2"/>
    <n v="14.644356"/>
    <x v="8"/>
    <n v="2010"/>
    <n v="13443.518808000001"/>
    <n v="270723.51880800002"/>
    <n v="4686.1939999999995"/>
    <n v="56.707627677537388"/>
  </r>
  <r>
    <d v="2010-12-17T00:00:00"/>
    <x v="0"/>
    <n v="17"/>
    <n v="19"/>
    <n v="8160"/>
    <n v="7600"/>
    <n v="4.3587239999999999E-2"/>
    <n v="43.587240000000001"/>
    <n v="1.2107566666666667"/>
    <n v="5.2304688000000002E-2"/>
    <n v="52.304687999999999"/>
    <x v="8"/>
    <n v="2010"/>
    <n v="36613.281600000002"/>
    <n v="52373.281600000002"/>
    <n v="4794.5964000000004"/>
    <n v="10.894664370297692"/>
  </r>
  <r>
    <d v="2010-12-17T00:00:00"/>
    <x v="1"/>
    <n v="42"/>
    <n v="38"/>
    <n v="9744"/>
    <n v="7296"/>
    <n v="0.102489099"/>
    <n v="102.489099"/>
    <n v="1.2811137374999999"/>
    <n v="0.125036701"/>
    <n v="125.03670099999999"/>
    <x v="8"/>
    <n v="2010"/>
    <n v="66269.451529999991"/>
    <n v="83309.451529999991"/>
    <n v="9224.0189099999989"/>
    <n v="9.0310561909478828"/>
  </r>
  <r>
    <d v="2010-12-17T00:00:00"/>
    <x v="2"/>
    <n v="23"/>
    <n v="25"/>
    <n v="5520"/>
    <n v="5000"/>
    <n v="3.5667821000000002E-2"/>
    <n v="35.667821000000004"/>
    <n v="0.74307960416666674"/>
    <n v="4.3514741000000003E-2"/>
    <n v="43.514741000000001"/>
    <x v="8"/>
    <n v="2010"/>
    <n v="26456.962528"/>
    <n v="36976.962528000004"/>
    <n v="5350.1731500000005"/>
    <n v="6.9100665389607139"/>
  </r>
  <r>
    <d v="2010-12-17T00:00:00"/>
    <x v="3"/>
    <n v="12"/>
    <n v="17"/>
    <n v="115200"/>
    <n v="130560"/>
    <n v="1.1321115E-2"/>
    <n v="11.321114999999999"/>
    <n v="0.39038327586206895"/>
    <n v="1.4151393999999999E-2"/>
    <n v="14.151394"/>
    <x v="8"/>
    <n v="2010"/>
    <n v="12990.979691999999"/>
    <n v="258750.97969199999"/>
    <n v="4528.4459999999999"/>
    <n v="56.051898921099806"/>
  </r>
  <r>
    <d v="2010-12-16T00:00:00"/>
    <x v="0"/>
    <n v="18"/>
    <n v="19"/>
    <n v="8640"/>
    <n v="7600"/>
    <n v="4.4770156999999998E-2"/>
    <n v="44.770156999999998"/>
    <n v="1.2100042432432432"/>
    <n v="5.3724187999999999E-2"/>
    <n v="53.724187999999998"/>
    <x v="8"/>
    <n v="2010"/>
    <n v="37606.931599999996"/>
    <n v="53846.931599999996"/>
    <n v="4924.7172700000001"/>
    <n v="10.906011885573061"/>
  </r>
  <r>
    <d v="2010-12-16T00:00:00"/>
    <x v="1"/>
    <n v="43"/>
    <n v="37"/>
    <n v="9976"/>
    <n v="7104"/>
    <n v="0.102523264"/>
    <n v="102.523264"/>
    <n v="1.2815407999999999"/>
    <n v="0.12507838299999999"/>
    <n v="125.07838299999999"/>
    <x v="8"/>
    <n v="2010"/>
    <n v="66291.542989999987"/>
    <n v="83371.542989999987"/>
    <n v="9227.0937599999997"/>
    <n v="9.0347756187109418"/>
  </r>
  <r>
    <d v="2010-12-16T00:00:00"/>
    <x v="2"/>
    <n v="22"/>
    <n v="30"/>
    <n v="5280"/>
    <n v="6000"/>
    <n v="3.8630037999999998E-2"/>
    <n v="38.630037999999999"/>
    <n v="0.74288534615384616"/>
    <n v="4.7128646000000003E-2"/>
    <n v="47.128646000000003"/>
    <x v="8"/>
    <n v="2010"/>
    <n v="28654.216768000002"/>
    <n v="39934.216767999998"/>
    <n v="5794.5056999999997"/>
    <n v="6.8905491315451561"/>
  </r>
  <r>
    <d v="2010-12-16T00:00:00"/>
    <x v="3"/>
    <n v="14"/>
    <n v="16"/>
    <n v="134400"/>
    <n v="122880"/>
    <n v="1.1704674999999999E-2"/>
    <n v="11.704675"/>
    <n v="0.39015583333333331"/>
    <n v="1.4630844E-2"/>
    <n v="14.630844"/>
    <x v="8"/>
    <n v="2010"/>
    <n v="13431.114792"/>
    <n v="270711.11479200004"/>
    <n v="4681.87"/>
    <n v="56.75643573986536"/>
  </r>
  <r>
    <d v="2010-12-15T00:00:00"/>
    <x v="0"/>
    <n v="16"/>
    <n v="19"/>
    <n v="7680"/>
    <n v="7600"/>
    <n v="4.2359415999999997E-2"/>
    <n v="42.359415999999996"/>
    <n v="1.2102690285714284"/>
    <n v="5.0831299000000003E-2"/>
    <n v="50.831299000000001"/>
    <x v="8"/>
    <n v="2010"/>
    <n v="35581.909299999999"/>
    <n v="50861.909299999999"/>
    <n v="4659.5357599999998"/>
    <n v="10.886117621014304"/>
  </r>
  <r>
    <d v="2010-12-15T00:00:00"/>
    <x v="1"/>
    <n v="45"/>
    <n v="39"/>
    <n v="10440"/>
    <n v="7488"/>
    <n v="0.107680345"/>
    <n v="107.680345"/>
    <n v="1.281908869047619"/>
    <n v="0.131370021"/>
    <n v="131.37002100000001"/>
    <x v="8"/>
    <n v="2010"/>
    <n v="69626.111130000005"/>
    <n v="87554.111130000005"/>
    <n v="9691.2310500000003"/>
    <n v="9.0336604570329531"/>
  </r>
  <r>
    <d v="2010-12-15T00:00:00"/>
    <x v="2"/>
    <n v="20"/>
    <n v="27"/>
    <n v="4800"/>
    <n v="5400"/>
    <n v="3.4894509999999997E-2"/>
    <n v="34.894509999999997"/>
    <n v="0.74243638297872339"/>
    <n v="4.2571301999999998E-2"/>
    <n v="42.571301999999996"/>
    <x v="8"/>
    <n v="2010"/>
    <n v="25883.351615999996"/>
    <n v="36083.351616"/>
    <n v="5234.1764999999996"/>
    <n v="6.8924804380520888"/>
  </r>
  <r>
    <d v="2010-12-15T00:00:00"/>
    <x v="3"/>
    <n v="12"/>
    <n v="17"/>
    <n v="115200"/>
    <n v="130560"/>
    <n v="1.1324452E-2"/>
    <n v="11.324452000000001"/>
    <n v="0.39049834482758622"/>
    <n v="1.4155565E-2"/>
    <n v="14.155564999999999"/>
    <x v="8"/>
    <n v="2010"/>
    <n v="12994.808669999999"/>
    <n v="258754.80867"/>
    <n v="4529.7808000000005"/>
    <n v="56.036525362104001"/>
  </r>
  <r>
    <d v="2010-12-14T00:00:00"/>
    <x v="0"/>
    <n v="19"/>
    <n v="25"/>
    <n v="9120"/>
    <n v="10000"/>
    <n v="5.3295329000000002E-2"/>
    <n v="53.295329000000002"/>
    <n v="1.2112574772727274"/>
    <n v="6.3954394999999997E-2"/>
    <n v="63.954394999999998"/>
    <x v="8"/>
    <n v="2010"/>
    <n v="44768.076499999996"/>
    <n v="63888.076499999996"/>
    <n v="5862.4861900000005"/>
    <n v="10.874323386811042"/>
  </r>
  <r>
    <d v="2010-12-14T00:00:00"/>
    <x v="1"/>
    <n v="40"/>
    <n v="36"/>
    <n v="9280"/>
    <n v="6912"/>
    <n v="9.7433543999999997E-2"/>
    <n v="97.433543999999998"/>
    <n v="1.2820203157894736"/>
    <n v="0.118868924"/>
    <n v="118.86892400000001"/>
    <x v="8"/>
    <n v="2010"/>
    <n v="63000.529720000006"/>
    <n v="79192.529720000006"/>
    <n v="8769.0189599999994"/>
    <n v="9.0301677193969567"/>
  </r>
  <r>
    <d v="2010-12-14T00:00:00"/>
    <x v="2"/>
    <n v="24"/>
    <n v="32"/>
    <n v="5760"/>
    <n v="6400"/>
    <n v="4.1596897000000001E-2"/>
    <n v="41.596896999999998"/>
    <n v="0.74280173214285716"/>
    <n v="5.0748214999999999E-2"/>
    <n v="50.748215000000002"/>
    <x v="8"/>
    <n v="2010"/>
    <n v="30854.914720000001"/>
    <n v="43014.914720000001"/>
    <n v="6239.5345499999994"/>
    <n v="6.892825346187692"/>
  </r>
  <r>
    <d v="2010-12-14T00:00:00"/>
    <x v="3"/>
    <n v="14"/>
    <n v="15"/>
    <n v="134400"/>
    <n v="115200"/>
    <n v="1.132503E-2"/>
    <n v="11.32503"/>
    <n v="0.39051827586206894"/>
    <n v="1.4156288E-2"/>
    <n v="14.156288"/>
    <x v="8"/>
    <n v="2010"/>
    <n v="12995.472384000001"/>
    <n v="262595.47238399996"/>
    <n v="4530.0119999999997"/>
    <n v="56.865420958408919"/>
  </r>
  <r>
    <d v="2010-12-13T00:00:00"/>
    <x v="0"/>
    <n v="19"/>
    <n v="24"/>
    <n v="9120"/>
    <n v="9600"/>
    <n v="5.2084902000000002E-2"/>
    <n v="52.084902"/>
    <n v="1.2112767906976745"/>
    <n v="6.2501882999999994E-2"/>
    <n v="62.501882999999992"/>
    <x v="8"/>
    <n v="2010"/>
    <n v="43751.318099999997"/>
    <n v="62471.318099999997"/>
    <n v="5729.3392199999998"/>
    <n v="10.879743953737302"/>
  </r>
  <r>
    <d v="2010-12-13T00:00:00"/>
    <x v="1"/>
    <n v="41"/>
    <n v="37"/>
    <n v="9512"/>
    <n v="7104"/>
    <n v="9.9945144999999999E-2"/>
    <n v="99.945144999999997"/>
    <n v="1.2813480128205128"/>
    <n v="0.121933076"/>
    <n v="121.933076"/>
    <x v="8"/>
    <n v="2010"/>
    <n v="64624.530279999999"/>
    <n v="81240.530280000006"/>
    <n v="8995.0630499999988"/>
    <n v="9.0309219048733453"/>
  </r>
  <r>
    <d v="2010-12-13T00:00:00"/>
    <x v="2"/>
    <n v="24"/>
    <n v="34"/>
    <n v="5760"/>
    <n v="6800"/>
    <n v="4.3078735E-2"/>
    <n v="43.078735000000002"/>
    <n v="0.74273681034482764"/>
    <n v="5.2556057000000003E-2"/>
    <n v="52.556057000000003"/>
    <x v="8"/>
    <n v="2010"/>
    <n v="31954.082656000002"/>
    <n v="44514.082655999999"/>
    <n v="6461.8102500000005"/>
    <n v="6.887728547499905"/>
  </r>
  <r>
    <d v="2010-12-13T00:00:00"/>
    <x v="3"/>
    <n v="13"/>
    <n v="17"/>
    <n v="124800"/>
    <n v="130560"/>
    <n v="1.1714273000000001E-2"/>
    <n v="11.714273"/>
    <n v="0.39047576666666667"/>
    <n v="1.4642841E-2"/>
    <n v="14.642841000000001"/>
    <x v="8"/>
    <n v="2010"/>
    <n v="13442.128038000001"/>
    <n v="268802.12803799997"/>
    <n v="4685.7092000000002"/>
    <n v="56.31087817376217"/>
  </r>
  <r>
    <d v="2010-12-12T00:00:00"/>
    <x v="0"/>
    <n v="19"/>
    <n v="18"/>
    <n v="9120"/>
    <n v="7200"/>
    <n v="4.4802115000000003E-2"/>
    <n v="44.802115000000001"/>
    <n v="1.210867972972973"/>
    <n v="5.3762537999999999E-2"/>
    <n v="53.762537999999999"/>
    <x v="8"/>
    <n v="2010"/>
    <n v="37633.776599999997"/>
    <n v="53953.776599999997"/>
    <n v="4928.2326499999999"/>
    <n v="10.919877078923417"/>
  </r>
  <r>
    <d v="2010-12-12T00:00:00"/>
    <x v="1"/>
    <n v="44"/>
    <n v="37"/>
    <n v="10208"/>
    <n v="7104"/>
    <n v="0.103813514"/>
    <n v="103.813514"/>
    <n v="1.2816483209876544"/>
    <n v="0.12665248800000001"/>
    <n v="126.65248800000001"/>
    <x v="8"/>
    <n v="2010"/>
    <n v="67125.818639999998"/>
    <n v="84437.818639999998"/>
    <n v="9343.2162599999992"/>
    <n v="9.0366094126877705"/>
  </r>
  <r>
    <d v="2010-12-12T00:00:00"/>
    <x v="2"/>
    <n v="20"/>
    <n v="27"/>
    <n v="4800"/>
    <n v="5400"/>
    <n v="3.4906827000000001E-2"/>
    <n v="34.906827"/>
    <n v="0.7426984468085106"/>
    <n v="4.2586328E-2"/>
    <n v="42.586328000000002"/>
    <x v="8"/>
    <n v="2010"/>
    <n v="25892.487424000003"/>
    <n v="36092.487424000006"/>
    <n v="5236.02405"/>
    <n v="6.8917933313672686"/>
  </r>
  <r>
    <d v="2010-12-12T00:00:00"/>
    <x v="3"/>
    <n v="13"/>
    <n v="17"/>
    <n v="124800"/>
    <n v="130560"/>
    <n v="1.1707957999999999E-2"/>
    <n v="11.707958"/>
    <n v="0.39026526666666667"/>
    <n v="1.4634947000000001E-2"/>
    <n v="14.634947"/>
    <x v="8"/>
    <n v="2010"/>
    <n v="13434.881346"/>
    <n v="268794.88134600001"/>
    <n v="4683.1831999999995"/>
    <n v="56.339172921419078"/>
  </r>
  <r>
    <d v="2010-12-11T00:00:00"/>
    <x v="0"/>
    <n v="19"/>
    <n v="23"/>
    <n v="9120"/>
    <n v="9200"/>
    <n v="5.0869084000000002E-2"/>
    <n v="50.869084000000001"/>
    <n v="1.2111686666666668"/>
    <n v="6.1042900999999997E-2"/>
    <n v="61.042900999999993"/>
    <x v="8"/>
    <n v="2010"/>
    <n v="42730.030699999996"/>
    <n v="61050.030699999996"/>
    <n v="5595.5992400000005"/>
    <n v="10.885765328223291"/>
  </r>
  <r>
    <d v="2010-12-11T00:00:00"/>
    <x v="1"/>
    <n v="45"/>
    <n v="38"/>
    <n v="10440"/>
    <n v="7296"/>
    <n v="0.10640142800000001"/>
    <n v="106.40142800000001"/>
    <n v="1.2819449156626508"/>
    <n v="0.12980974200000001"/>
    <n v="129.809742"/>
    <x v="8"/>
    <n v="2010"/>
    <n v="68799.163260000001"/>
    <n v="86535.163260000001"/>
    <n v="9576.1285200000002"/>
    <n v="9.0358375017596551"/>
  </r>
  <r>
    <d v="2010-12-11T00:00:00"/>
    <x v="2"/>
    <n v="22"/>
    <n v="27"/>
    <n v="5280"/>
    <n v="5400"/>
    <n v="3.6408794000000001E-2"/>
    <n v="36.408794"/>
    <n v="0.74303661224489792"/>
    <n v="4.4418727999999998E-2"/>
    <n v="44.418727999999994"/>
    <x v="8"/>
    <n v="2010"/>
    <n v="27006.586623999996"/>
    <n v="37686.586623999996"/>
    <n v="5461.3190999999997"/>
    <n v="6.8993747772809533"/>
  </r>
  <r>
    <d v="2010-12-11T00:00:00"/>
    <x v="3"/>
    <n v="13"/>
    <n v="17"/>
    <n v="124800"/>
    <n v="130560"/>
    <n v="1.1708069E-2"/>
    <n v="11.708069"/>
    <n v="0.39026896666666666"/>
    <n v="1.4635086E-2"/>
    <n v="14.635086000000001"/>
    <x v="8"/>
    <n v="2010"/>
    <n v="13435.008948000001"/>
    <n v="268795.00894800003"/>
    <n v="4683.2276000000002"/>
    <n v="56.338675367632412"/>
  </r>
  <r>
    <d v="2010-12-10T00:00:00"/>
    <x v="0"/>
    <n v="16"/>
    <n v="25"/>
    <n v="7680"/>
    <n v="10000"/>
    <n v="4.9654912000000002E-2"/>
    <n v="49.654912000000003"/>
    <n v="1.2110954146341464"/>
    <n v="5.9585894E-2"/>
    <n v="59.585894000000003"/>
    <x v="8"/>
    <n v="2010"/>
    <n v="41710.125800000002"/>
    <n v="59390.125800000002"/>
    <n v="5462.0403200000001"/>
    <n v="10.848135066875404"/>
  </r>
  <r>
    <d v="2010-12-10T00:00:00"/>
    <x v="1"/>
    <n v="45"/>
    <n v="38"/>
    <n v="10440"/>
    <n v="7296"/>
    <n v="0.106406809"/>
    <n v="106.40680900000001"/>
    <n v="1.2820097469879519"/>
    <n v="0.12981630699999999"/>
    <n v="129.81630699999999"/>
    <x v="8"/>
    <n v="2010"/>
    <n v="68802.64271"/>
    <n v="86538.64271"/>
    <n v="9576.6128100000005"/>
    <n v="9.0357438940209196"/>
  </r>
  <r>
    <d v="2010-12-10T00:00:00"/>
    <x v="2"/>
    <n v="24"/>
    <n v="32"/>
    <n v="5760"/>
    <n v="6400"/>
    <n v="4.1616221000000002E-2"/>
    <n v="41.616221000000003"/>
    <n v="0.74314680357142859"/>
    <n v="5.0771789999999997E-2"/>
    <n v="50.771789999999996"/>
    <x v="8"/>
    <n v="2010"/>
    <n v="30869.248319999999"/>
    <n v="43029.248319999999"/>
    <n v="6242.4331500000008"/>
    <n v="6.8919210450743744"/>
  </r>
  <r>
    <d v="2010-12-10T00:00:00"/>
    <x v="3"/>
    <n v="12"/>
    <n v="17"/>
    <n v="115200"/>
    <n v="130560"/>
    <n v="1.1323335E-2"/>
    <n v="11.323335"/>
    <n v="0.3904598275862069"/>
    <n v="1.4154168999999999E-2"/>
    <n v="14.154169"/>
    <x v="8"/>
    <n v="2010"/>
    <n v="12993.527141999999"/>
    <n v="258753.52714200001"/>
    <n v="4529.3339999999998"/>
    <n v="56.041670424457621"/>
  </r>
  <r>
    <d v="2010-12-01T00:00:00"/>
    <x v="0"/>
    <n v="19"/>
    <n v="21"/>
    <n v="9120"/>
    <n v="8400"/>
    <n v="4.8444727999999999E-2"/>
    <n v="48.444727999999998"/>
    <n v="1.2111182"/>
    <n v="5.8133674000000003E-2"/>
    <n v="58.133674000000006"/>
    <x v="8"/>
    <n v="2010"/>
    <n v="40693.571800000005"/>
    <n v="58213.571800000005"/>
    <n v="5328.9200799999999"/>
    <n v="10.898223821696844"/>
  </r>
  <r>
    <d v="2010-12-01T00:00:00"/>
    <x v="1"/>
    <n v="46"/>
    <n v="40"/>
    <n v="10672"/>
    <n v="7680"/>
    <n v="0.110225371"/>
    <n v="110.225371"/>
    <n v="1.2816903604651162"/>
    <n v="0.13447495300000001"/>
    <n v="134.474953"/>
    <x v="8"/>
    <n v="2010"/>
    <n v="71271.725089999993"/>
    <n v="89623.725089999993"/>
    <n v="9920.2833900000005"/>
    <n v="9.0337040909283282"/>
  </r>
  <r>
    <d v="2010-12-01T00:00:00"/>
    <x v="2"/>
    <n v="20"/>
    <n v="34"/>
    <n v="4800"/>
    <n v="6800"/>
    <n v="4.0131913999999998E-2"/>
    <n v="40.131913999999995"/>
    <n v="0.74318359259259248"/>
    <n v="4.8960934999999997E-2"/>
    <n v="48.960934999999999"/>
    <x v="8"/>
    <n v="2010"/>
    <n v="29768.248479999998"/>
    <n v="41368.248479999995"/>
    <n v="6019.7870999999996"/>
    <n v="6.8709037195485614"/>
  </r>
  <r>
    <d v="2010-12-01T00:00:00"/>
    <x v="3"/>
    <n v="12"/>
    <n v="16"/>
    <n v="115200"/>
    <n v="122880"/>
    <n v="1.0925628999999999E-2"/>
    <n v="10.925628999999999"/>
    <n v="0.39020103571428566"/>
    <n v="1.3657036000000001E-2"/>
    <n v="13.657036000000002"/>
    <x v="8"/>
    <n v="2010"/>
    <n v="12537.159048000001"/>
    <n v="250617.159048"/>
    <n v="4370.2515999999996"/>
    <n v="56.216381338641575"/>
  </r>
  <r>
    <d v="2010-11-09T00:00:00"/>
    <x v="0"/>
    <n v="20"/>
    <n v="22"/>
    <n v="9600"/>
    <n v="8800"/>
    <n v="5.0842693000000001E-2"/>
    <n v="50.842693000000004"/>
    <n v="1.2105403095238096"/>
    <n v="6.1011230999999999E-2"/>
    <n v="61.011231000000002"/>
    <x v="9"/>
    <n v="2010"/>
    <n v="42707.861700000001"/>
    <n v="61107.861700000001"/>
    <n v="5592.6962300000005"/>
    <n v="10.901720197326862"/>
  </r>
  <r>
    <d v="2010-11-09T00:00:00"/>
    <x v="1"/>
    <n v="41"/>
    <n v="38"/>
    <n v="9512"/>
    <n v="7296"/>
    <n v="0.10128609299999999"/>
    <n v="101.28609299999999"/>
    <n v="1.2821024430379746"/>
    <n v="0.12356903399999999"/>
    <n v="123.56903399999999"/>
    <x v="9"/>
    <n v="2010"/>
    <n v="65491.588019999996"/>
    <n v="82299.588019999996"/>
    <n v="9115.7483699999993"/>
    <n v="9.0275388139301498"/>
  </r>
  <r>
    <d v="2010-11-09T00:00:00"/>
    <x v="2"/>
    <n v="20"/>
    <n v="28"/>
    <n v="4800"/>
    <n v="5600"/>
    <n v="3.5670232000000003E-2"/>
    <n v="35.670232000000006"/>
    <n v="0.74312983333333349"/>
    <n v="4.3517683000000001E-2"/>
    <n v="43.517682999999998"/>
    <x v="9"/>
    <n v="2010"/>
    <n v="26458.751263999999"/>
    <n v="36858.751263999999"/>
    <n v="5350.5348000000013"/>
    <n v="6.887510338903148"/>
  </r>
  <r>
    <d v="2010-11-09T00:00:00"/>
    <x v="3"/>
    <n v="14"/>
    <n v="14"/>
    <n v="134400"/>
    <n v="107520"/>
    <n v="1.0930876000000001E-2"/>
    <n v="10.930876000000001"/>
    <n v="0.39038842857142864"/>
    <n v="1.3663595000000001E-2"/>
    <n v="13.663595000000001"/>
    <x v="9"/>
    <n v="2010"/>
    <n v="12543.18021"/>
    <n v="254463.18020999999"/>
    <n v="4372.3504000000003"/>
    <n v="57.052229829589365"/>
  </r>
  <r>
    <d v="2010-11-08T00:00:00"/>
    <x v="0"/>
    <n v="16"/>
    <n v="20"/>
    <n v="7680"/>
    <n v="8000"/>
    <n v="4.3572923E-2"/>
    <n v="43.572923000000003"/>
    <n v="1.2103589722222223"/>
    <n v="5.2287508000000003E-2"/>
    <n v="52.287508000000003"/>
    <x v="9"/>
    <n v="2010"/>
    <n v="36601.255600000004"/>
    <n v="52281.255600000004"/>
    <n v="4793.02153"/>
    <n v="10.879085195285075"/>
  </r>
  <r>
    <d v="2010-11-08T00:00:00"/>
    <x v="1"/>
    <n v="42"/>
    <n v="40"/>
    <n v="9744"/>
    <n v="7680"/>
    <n v="0.105079546"/>
    <n v="105.07954599999999"/>
    <n v="1.2814578780487804"/>
    <n v="0.12819704600000001"/>
    <n v="128.197046"/>
    <x v="9"/>
    <n v="2010"/>
    <n v="67944.434380000006"/>
    <n v="85368.434380000006"/>
    <n v="9457.1591399999998"/>
    <n v="9.0261375940128818"/>
  </r>
  <r>
    <d v="2010-11-08T00:00:00"/>
    <x v="2"/>
    <n v="22"/>
    <n v="29"/>
    <n v="5280"/>
    <n v="5800"/>
    <n v="3.7882889000000003E-2"/>
    <n v="37.882889000000006"/>
    <n v="0.74280174509803931"/>
    <n v="4.6217123999999998E-2"/>
    <n v="46.217123999999998"/>
    <x v="9"/>
    <n v="2010"/>
    <n v="28100.011392"/>
    <n v="39180.011392"/>
    <n v="5682.4333500000012"/>
    <n v="6.8937223293029364"/>
  </r>
  <r>
    <d v="2010-11-08T00:00:00"/>
    <x v="3"/>
    <n v="12"/>
    <n v="13"/>
    <n v="115200"/>
    <n v="99840"/>
    <n v="9.7576599999999996E-3"/>
    <n v="9.7576599999999996"/>
    <n v="0.3903064"/>
    <n v="1.2197075E-2"/>
    <n v="12.197075"/>
    <x v="9"/>
    <n v="2010"/>
    <n v="11196.914849999999"/>
    <n v="226236.91485"/>
    <n v="3903.0639999999999"/>
    <n v="56.688293785375855"/>
  </r>
  <r>
    <d v="2010-11-07T00:00:00"/>
    <x v="0"/>
    <n v="18"/>
    <n v="24"/>
    <n v="8640"/>
    <n v="9600"/>
    <n v="5.0825870000000002E-2"/>
    <n v="50.825870000000002"/>
    <n v="1.210139761904762"/>
    <n v="6.0991044000000001E-2"/>
    <n v="60.991044000000002"/>
    <x v="9"/>
    <n v="2010"/>
    <n v="42693.730800000005"/>
    <n v="60933.730800000005"/>
    <n v="5590.8456999999999"/>
    <n v="10.874245013023756"/>
  </r>
  <r>
    <d v="2010-11-07T00:00:00"/>
    <x v="1"/>
    <n v="44"/>
    <n v="38"/>
    <n v="10208"/>
    <n v="7296"/>
    <n v="0.10513850800000001"/>
    <n v="105.138508"/>
    <n v="1.2821769268292682"/>
    <n v="0.12826898"/>
    <n v="128.26898"/>
    <x v="9"/>
    <n v="2010"/>
    <n v="67982.559399999998"/>
    <n v="85486.559399999998"/>
    <n v="9462.4657200000001"/>
    <n v="9.0335586508437693"/>
  </r>
  <r>
    <d v="2010-11-07T00:00:00"/>
    <x v="2"/>
    <n v="21"/>
    <n v="26"/>
    <n v="5040"/>
    <n v="5200"/>
    <n v="3.4925295000000002E-2"/>
    <n v="34.925295000000006"/>
    <n v="0.74309138297872357"/>
    <n v="4.2608859999999998E-2"/>
    <n v="42.60886"/>
    <x v="9"/>
    <n v="2010"/>
    <n v="25906.186880000001"/>
    <n v="36146.186880000001"/>
    <n v="5238.7942500000008"/>
    <n v="6.8983981346214112"/>
  </r>
  <r>
    <d v="2010-11-07T00:00:00"/>
    <x v="3"/>
    <n v="12"/>
    <n v="15"/>
    <n v="115200"/>
    <n v="115200"/>
    <n v="1.0533148000000001E-2"/>
    <n v="10.533148000000001"/>
    <n v="0.39011659259259263"/>
    <n v="1.3166435000000001E-2"/>
    <n v="13.166435"/>
    <x v="9"/>
    <n v="2010"/>
    <n v="12086.787329999999"/>
    <n v="242486.78732999999"/>
    <n v="4213.2592000000004"/>
    <n v="56.378008553742276"/>
  </r>
  <r>
    <d v="2010-11-06T00:00:00"/>
    <x v="0"/>
    <n v="19"/>
    <n v="22"/>
    <n v="9120"/>
    <n v="8800"/>
    <n v="4.9646104000000003E-2"/>
    <n v="49.646104000000001"/>
    <n v="1.2108805853658537"/>
    <n v="5.9575323999999999E-2"/>
    <n v="59.575324000000002"/>
    <x v="9"/>
    <n v="2010"/>
    <n v="41702.726800000004"/>
    <n v="59622.726800000004"/>
    <n v="5461.0714399999997"/>
    <n v="10.892549413831164"/>
  </r>
  <r>
    <d v="2010-11-06T00:00:00"/>
    <x v="1"/>
    <n v="45"/>
    <n v="40"/>
    <n v="10440"/>
    <n v="7680"/>
    <n v="0.10898256200000001"/>
    <n v="108.982562"/>
    <n v="1.2821477882352941"/>
    <n v="0.132958726"/>
    <n v="132.95872600000001"/>
    <x v="9"/>
    <n v="2010"/>
    <n v="70468.124780000013"/>
    <n v="88588.124780000013"/>
    <n v="9808.4305800000002"/>
    <n v="9.0311396453363884"/>
  </r>
  <r>
    <d v="2010-11-06T00:00:00"/>
    <x v="2"/>
    <n v="23"/>
    <n v="29"/>
    <n v="5520"/>
    <n v="5800"/>
    <n v="3.8639145999999999E-2"/>
    <n v="38.639145999999997"/>
    <n v="0.7430604999999999"/>
    <n v="4.7139757999999997E-2"/>
    <n v="47.139757999999993"/>
    <x v="9"/>
    <n v="2010"/>
    <n v="28660.972863999996"/>
    <n v="39980.972863999996"/>
    <n v="5795.8718999999992"/>
    <n v="6.8969909209137432"/>
  </r>
  <r>
    <d v="2010-11-06T00:00:00"/>
    <x v="3"/>
    <n v="12"/>
    <n v="13"/>
    <n v="115200"/>
    <n v="99840"/>
    <n v="9.7580670000000005E-3"/>
    <n v="9.7580670000000005"/>
    <n v="0.39032268000000003"/>
    <n v="1.2197583999999999E-2"/>
    <n v="12.197583999999999"/>
    <x v="9"/>
    <n v="2010"/>
    <n v="11197.382111999999"/>
    <n v="226237.38211199999"/>
    <n v="3903.2268000000004"/>
    <n v="56.686098478502849"/>
  </r>
  <r>
    <d v="2010-11-05T00:00:00"/>
    <x v="0"/>
    <n v="16"/>
    <n v="24"/>
    <n v="7680"/>
    <n v="9600"/>
    <n v="4.8448676000000003E-2"/>
    <n v="48.448676000000006"/>
    <n v="1.2112169000000002"/>
    <n v="5.8138411000000001E-2"/>
    <n v="58.138410999999998"/>
    <x v="9"/>
    <n v="2010"/>
    <n v="40696.887699999999"/>
    <n v="57976.887699999999"/>
    <n v="5329.3543600000003"/>
    <n v="10.85303156981284"/>
  </r>
  <r>
    <d v="2010-11-05T00:00:00"/>
    <x v="1"/>
    <n v="40"/>
    <n v="36"/>
    <n v="9280"/>
    <n v="6912"/>
    <n v="9.7420199999999998E-2"/>
    <n v="97.420199999999994"/>
    <n v="1.2818447368421051"/>
    <n v="0.11885264399999999"/>
    <n v="118.852644"/>
    <x v="9"/>
    <n v="2010"/>
    <n v="62991.901319999997"/>
    <n v="79183.901320000004"/>
    <n v="8767.8179999999993"/>
    <n v="9.0304204937337023"/>
  </r>
  <r>
    <d v="2010-11-05T00:00:00"/>
    <x v="2"/>
    <n v="22"/>
    <n v="26"/>
    <n v="5280"/>
    <n v="5200"/>
    <n v="3.5672341000000003E-2"/>
    <n v="35.672341000000003"/>
    <n v="0.74317377083333336"/>
    <n v="4.3520257E-2"/>
    <n v="43.520257000000001"/>
    <x v="9"/>
    <n v="2010"/>
    <n v="26460.316256000002"/>
    <n v="36940.316256000006"/>
    <n v="5350.8511500000004"/>
    <n v="6.9023437350270855"/>
  </r>
  <r>
    <d v="2010-11-05T00:00:00"/>
    <x v="3"/>
    <n v="12"/>
    <n v="17"/>
    <n v="115200"/>
    <n v="130560"/>
    <n v="1.1321090000000001E-2"/>
    <n v="11.32109"/>
    <n v="0.39038241379310346"/>
    <n v="1.4151362000000001E-2"/>
    <n v="14.151362000000001"/>
    <x v="9"/>
    <n v="2010"/>
    <n v="12990.950316"/>
    <n v="258750.950316"/>
    <n v="4528.4359999999997"/>
    <n v="56.052013980133296"/>
  </r>
  <r>
    <d v="2010-11-04T00:00:00"/>
    <x v="0"/>
    <n v="17"/>
    <n v="24"/>
    <n v="8160"/>
    <n v="9600"/>
    <n v="4.9659021999999997E-2"/>
    <n v="49.659022"/>
    <n v="1.2111956585365853"/>
    <n v="5.9590826E-2"/>
    <n v="59.590826"/>
    <x v="9"/>
    <n v="2010"/>
    <n v="41713.578199999996"/>
    <n v="59473.578199999996"/>
    <n v="5462.4924199999996"/>
    <n v="10.862481365810174"/>
  </r>
  <r>
    <d v="2010-11-04T00:00:00"/>
    <x v="1"/>
    <n v="41"/>
    <n v="36"/>
    <n v="9512"/>
    <n v="6912"/>
    <n v="9.8634593000000007E-2"/>
    <n v="98.63459300000001"/>
    <n v="1.2809687402597403"/>
    <n v="0.120334204"/>
    <n v="120.334204"/>
    <x v="9"/>
    <n v="2010"/>
    <n v="63777.128120000001"/>
    <n v="80201.128120000008"/>
    <n v="8877.1133700000009"/>
    <n v="9.0338271280316373"/>
  </r>
  <r>
    <d v="2010-11-04T00:00:00"/>
    <x v="2"/>
    <n v="21"/>
    <n v="30"/>
    <n v="5040"/>
    <n v="6000"/>
    <n v="3.7901664000000002E-2"/>
    <n v="37.901664000000004"/>
    <n v="0.74316988235294124"/>
    <n v="4.6240030000000001E-2"/>
    <n v="46.240030000000004"/>
    <x v="9"/>
    <n v="2010"/>
    <n v="28113.938240000003"/>
    <n v="39153.938240000003"/>
    <n v="5685.249600000001"/>
    <n v="6.885722751248907"/>
  </r>
  <r>
    <d v="2010-11-04T00:00:00"/>
    <x v="3"/>
    <n v="13"/>
    <n v="15"/>
    <n v="124800"/>
    <n v="115200"/>
    <n v="1.0923593000000001E-2"/>
    <n v="10.923593"/>
    <n v="0.39012832142857146"/>
    <n v="1.3654491E-2"/>
    <n v="13.654491"/>
    <x v="9"/>
    <n v="2010"/>
    <n v="12534.822738000001"/>
    <n v="252534.82273799999"/>
    <n v="4369.4372000000003"/>
    <n v="56.656885949059983"/>
  </r>
  <r>
    <d v="2010-11-30T00:00:00"/>
    <x v="0"/>
    <n v="15"/>
    <n v="23"/>
    <n v="7200"/>
    <n v="9200"/>
    <n v="4.6012002000000003E-2"/>
    <n v="46.012002000000003"/>
    <n v="1.2108421578947368"/>
    <n v="5.5214403000000002E-2"/>
    <n v="55.214403000000004"/>
    <x v="9"/>
    <n v="2010"/>
    <n v="38650.0821"/>
    <n v="55050.0821"/>
    <n v="5061.3202200000005"/>
    <n v="10.849519007936753"/>
  </r>
  <r>
    <d v="2010-11-30T00:00:00"/>
    <x v="1"/>
    <n v="45"/>
    <n v="39"/>
    <n v="10440"/>
    <n v="7488"/>
    <n v="0.10767992999999999"/>
    <n v="107.67993"/>
    <n v="1.2819039285714287"/>
    <n v="0.13136951499999999"/>
    <n v="131.36951499999998"/>
    <x v="9"/>
    <n v="2010"/>
    <n v="69625.842949999991"/>
    <n v="87553.842949999991"/>
    <n v="9691.1936999999998"/>
    <n v="9.0336675997882647"/>
  </r>
  <r>
    <d v="2010-11-30T00:00:00"/>
    <x v="2"/>
    <n v="22"/>
    <n v="25"/>
    <n v="5280"/>
    <n v="5000"/>
    <n v="3.4911114E-2"/>
    <n v="34.911113999999998"/>
    <n v="0.74278965957446808"/>
    <n v="4.2591559000000001E-2"/>
    <n v="42.591559000000004"/>
    <x v="9"/>
    <n v="2010"/>
    <n v="25895.667872000002"/>
    <n v="36175.667872000005"/>
    <n v="5236.6670999999997"/>
    <n v="6.906828399231407"/>
  </r>
  <r>
    <d v="2010-11-30T00:00:00"/>
    <x v="3"/>
    <n v="12"/>
    <n v="13"/>
    <n v="115200"/>
    <n v="99840"/>
    <n v="9.7595600000000005E-3"/>
    <n v="9.7595600000000005"/>
    <n v="0.39038240000000002"/>
    <n v="1.2199450000000001E-2"/>
    <n v="12.199450000000001"/>
    <x v="9"/>
    <n v="2010"/>
    <n v="11199.0951"/>
    <n v="226239.09510000001"/>
    <n v="3903.8240000000001"/>
    <n v="56.67804668892812"/>
  </r>
  <r>
    <d v="2010-11-03T00:00:00"/>
    <x v="0"/>
    <n v="20"/>
    <n v="22"/>
    <n v="9600"/>
    <n v="8800"/>
    <n v="5.0862959999999999E-2"/>
    <n v="50.862960000000001"/>
    <n v="1.2110228571428572"/>
    <n v="6.1035552E-2"/>
    <n v="61.035552000000003"/>
    <x v="9"/>
    <n v="2010"/>
    <n v="42724.886400000003"/>
    <n v="61124.886400000003"/>
    <n v="5594.9256000000005"/>
    <n v="10.900422082960487"/>
  </r>
  <r>
    <d v="2010-11-03T00:00:00"/>
    <x v="1"/>
    <n v="45"/>
    <n v="39"/>
    <n v="10440"/>
    <n v="7488"/>
    <n v="0.10768258"/>
    <n v="107.68258"/>
    <n v="1.2819354761904762"/>
    <n v="0.13137274700000001"/>
    <n v="131.372747"/>
    <x v="9"/>
    <n v="2010"/>
    <n v="69627.555909999995"/>
    <n v="87555.555909999995"/>
    <n v="9691.4321999999993"/>
    <n v="9.0336220404409868"/>
  </r>
  <r>
    <d v="2010-11-03T00:00:00"/>
    <x v="2"/>
    <n v="21"/>
    <n v="27"/>
    <n v="5040"/>
    <n v="5400"/>
    <n v="3.5669269000000003E-2"/>
    <n v="35.669269"/>
    <n v="0.74310977083333329"/>
    <n v="4.3516508000000002E-2"/>
    <n v="43.516508000000002"/>
    <x v="9"/>
    <n v="2010"/>
    <n v="26458.036864000002"/>
    <n v="36898.036864000002"/>
    <n v="5350.3903499999997"/>
    <n v="6.8950374483520909"/>
  </r>
  <r>
    <d v="2010-11-03T00:00:00"/>
    <x v="3"/>
    <n v="14"/>
    <n v="13"/>
    <n v="134400"/>
    <n v="99840"/>
    <n v="1.0541389999999999E-2"/>
    <n v="10.54139"/>
    <n v="0.39042185185185185"/>
    <n v="1.3176737000000001E-2"/>
    <n v="13.176737000000001"/>
    <x v="9"/>
    <n v="2010"/>
    <n v="12096.244566000001"/>
    <n v="246336.24456600001"/>
    <n v="4216.5559999999996"/>
    <n v="57.22913832429024"/>
  </r>
  <r>
    <d v="2010-11-29T00:00:00"/>
    <x v="0"/>
    <n v="16"/>
    <n v="22"/>
    <n v="7680"/>
    <n v="8800"/>
    <n v="4.6014118999999999E-2"/>
    <n v="46.014119000000001"/>
    <n v="1.2108978684210527"/>
    <n v="5.5216942999999997E-2"/>
    <n v="55.216943000000001"/>
    <x v="9"/>
    <n v="2010"/>
    <n v="38651.860099999998"/>
    <n v="55131.860099999998"/>
    <n v="5061.5530900000003"/>
    <n v="10.8651375295441"/>
  </r>
  <r>
    <d v="2010-11-29T00:00:00"/>
    <x v="1"/>
    <n v="42"/>
    <n v="39"/>
    <n v="9744"/>
    <n v="7488"/>
    <n v="0.103801199"/>
    <n v="103.801199"/>
    <n v="1.2814962839506172"/>
    <n v="0.12663746300000001"/>
    <n v="126.63746300000001"/>
    <x v="9"/>
    <n v="2010"/>
    <n v="67117.855390000012"/>
    <n v="84349.855390000012"/>
    <n v="9342.1079099999988"/>
    <n v="9.0282664106863173"/>
  </r>
  <r>
    <d v="2010-11-29T00:00:00"/>
    <x v="2"/>
    <n v="24"/>
    <n v="28"/>
    <n v="5760"/>
    <n v="5600"/>
    <n v="3.8642312999999998E-2"/>
    <n v="38.642312999999994"/>
    <n v="0.74312140384615377"/>
    <n v="4.7143622000000003E-2"/>
    <n v="47.143622000000001"/>
    <x v="9"/>
    <n v="2010"/>
    <n v="28663.322176000001"/>
    <n v="40023.322176000001"/>
    <n v="5796.3469499999992"/>
    <n v="6.903730710131124"/>
  </r>
  <r>
    <d v="2010-11-29T00:00:00"/>
    <x v="3"/>
    <n v="12"/>
    <n v="13"/>
    <n v="115200"/>
    <n v="99840"/>
    <n v="9.7602409999999994E-3"/>
    <n v="9.7602409999999988"/>
    <n v="0.39040963999999995"/>
    <n v="1.2200302E-2"/>
    <n v="12.200301999999999"/>
    <x v="9"/>
    <n v="2010"/>
    <n v="11199.877235999998"/>
    <n v="226239.877236"/>
    <n v="3904.0963999999994"/>
    <n v="56.674375036166765"/>
  </r>
  <r>
    <d v="2010-11-28T00:00:00"/>
    <x v="0"/>
    <n v="18"/>
    <n v="20"/>
    <n v="8640"/>
    <n v="8000"/>
    <n v="4.6004798999999999E-2"/>
    <n v="46.004798999999998"/>
    <n v="1.2106526052631579"/>
    <n v="5.5205759E-2"/>
    <n v="55.205759"/>
    <x v="9"/>
    <n v="2010"/>
    <n v="38644.031300000002"/>
    <n v="55284.031300000002"/>
    <n v="5060.5278899999994"/>
    <n v="10.897328456708678"/>
  </r>
  <r>
    <d v="2010-11-28T00:00:00"/>
    <x v="1"/>
    <n v="42"/>
    <n v="36"/>
    <n v="9744"/>
    <n v="6912"/>
    <n v="0.100015939"/>
    <n v="100.015939"/>
    <n v="1.2822556282051283"/>
    <n v="0.122019446"/>
    <n v="122.019446"/>
    <x v="9"/>
    <n v="2010"/>
    <n v="64670.306380000002"/>
    <n v="81326.306379999995"/>
    <n v="9001.434510000001"/>
    <n v="9.0340584687380119"/>
  </r>
  <r>
    <d v="2010-11-28T00:00:00"/>
    <x v="2"/>
    <n v="20"/>
    <n v="25"/>
    <n v="4800"/>
    <n v="5000"/>
    <n v="3.3443934000000002E-2"/>
    <n v="33.443933999999999"/>
    <n v="0.7431985333333333"/>
    <n v="4.08016E-2"/>
    <n v="40.801600000000001"/>
    <x v="9"/>
    <n v="2010"/>
    <n v="24807.372800000001"/>
    <n v="34607.372799999997"/>
    <n v="5016.5900999999994"/>
    <n v="6.8972100371451228"/>
  </r>
  <r>
    <d v="2010-11-28T00:00:00"/>
    <x v="3"/>
    <n v="13"/>
    <n v="17"/>
    <n v="124800"/>
    <n v="130560"/>
    <n v="1.1713922999999999E-2"/>
    <n v="11.713922999999999"/>
    <n v="0.39046409999999998"/>
    <n v="1.4642403999999999E-2"/>
    <n v="14.642403999999999"/>
    <x v="9"/>
    <n v="2010"/>
    <n v="13441.726871999999"/>
    <n v="268801.72687200003"/>
    <n v="4685.5691999999999"/>
    <n v="56.312445685340066"/>
  </r>
  <r>
    <d v="2010-11-27T00:00:00"/>
    <x v="0"/>
    <n v="18"/>
    <n v="18"/>
    <n v="8640"/>
    <n v="7200"/>
    <n v="4.3581707999999997E-2"/>
    <n v="43.581707999999999"/>
    <n v="1.2106029999999999"/>
    <n v="5.2298049999999999E-2"/>
    <n v="52.298049999999996"/>
    <x v="9"/>
    <n v="2010"/>
    <n v="36608.634999999995"/>
    <n v="52448.634999999995"/>
    <n v="4793.9878799999997"/>
    <n v="10.911720597226056"/>
  </r>
  <r>
    <d v="2010-11-27T00:00:00"/>
    <x v="1"/>
    <n v="41"/>
    <n v="40"/>
    <n v="9512"/>
    <n v="7680"/>
    <n v="0.103855948"/>
    <n v="103.855948"/>
    <n v="1.2821721975308642"/>
    <n v="0.12670425599999999"/>
    <n v="126.70425599999999"/>
    <x v="9"/>
    <n v="2010"/>
    <n v="67153.255679999987"/>
    <n v="84345.255679999987"/>
    <n v="9347.035319999999"/>
    <n v="9.023015364341207"/>
  </r>
  <r>
    <d v="2010-11-27T00:00:00"/>
    <x v="2"/>
    <n v="21"/>
    <n v="30"/>
    <n v="5040"/>
    <n v="6000"/>
    <n v="3.7882581999999998E-2"/>
    <n v="37.882581999999999"/>
    <n v="0.74279572549019601"/>
    <n v="4.6216750000000001E-2"/>
    <n v="46.216749999999998"/>
    <x v="9"/>
    <n v="2010"/>
    <n v="28099.784"/>
    <n v="39139.784"/>
    <n v="5682.3873000000003"/>
    <n v="6.8867001198387445"/>
  </r>
  <r>
    <d v="2010-11-27T00:00:00"/>
    <x v="3"/>
    <n v="14"/>
    <n v="13"/>
    <n v="134400"/>
    <n v="99840"/>
    <n v="1.0541165E-2"/>
    <n v="10.541164999999999"/>
    <n v="0.39041351851851852"/>
    <n v="1.3176457000000001E-2"/>
    <n v="13.176457000000001"/>
    <x v="9"/>
    <n v="2010"/>
    <n v="12095.987526000001"/>
    <n v="246335.98752600001"/>
    <n v="4216.4659999999994"/>
    <n v="57.23027523113543"/>
  </r>
  <r>
    <d v="2010-11-26T00:00:00"/>
    <x v="0"/>
    <n v="19"/>
    <n v="18"/>
    <n v="9120"/>
    <n v="7200"/>
    <n v="4.4817021999999998E-2"/>
    <n v="44.817022000000001"/>
    <n v="1.2112708648648649"/>
    <n v="5.3780426999999999E-2"/>
    <n v="53.780426999999996"/>
    <x v="9"/>
    <n v="2010"/>
    <n v="37646.298899999994"/>
    <n v="53966.298899999994"/>
    <n v="4929.8724200000006"/>
    <n v="10.918787798627523"/>
  </r>
  <r>
    <d v="2010-11-26T00:00:00"/>
    <x v="1"/>
    <n v="46"/>
    <n v="37"/>
    <n v="10672"/>
    <n v="7104"/>
    <n v="0.10641450299999999"/>
    <n v="106.414503"/>
    <n v="1.2821024457831325"/>
    <n v="0.12982569399999999"/>
    <n v="129.825694"/>
    <x v="9"/>
    <n v="2010"/>
    <n v="68807.617819999999"/>
    <n v="86583.617819999999"/>
    <n v="9577.3052699999989"/>
    <n v="9.0397862802339635"/>
  </r>
  <r>
    <d v="2010-11-26T00:00:00"/>
    <x v="2"/>
    <n v="21"/>
    <n v="28"/>
    <n v="5040"/>
    <n v="5600"/>
    <n v="3.6412901999999997E-2"/>
    <n v="36.412901999999995"/>
    <n v="0.74312044897959173"/>
    <n v="4.4423741000000003E-2"/>
    <n v="44.423741"/>
    <x v="9"/>
    <n v="2010"/>
    <n v="27009.634527999999"/>
    <n v="37649.634527999995"/>
    <n v="5461.9352999999992"/>
    <n v="6.8918324051906676"/>
  </r>
  <r>
    <d v="2010-11-26T00:00:00"/>
    <x v="3"/>
    <n v="12"/>
    <n v="17"/>
    <n v="115200"/>
    <n v="130560"/>
    <n v="1.1320648000000001E-2"/>
    <n v="11.320648"/>
    <n v="0.3903671724137931"/>
    <n v="1.4150810999999999E-2"/>
    <n v="14.150810999999999"/>
    <x v="9"/>
    <n v="2010"/>
    <n v="12990.444497999999"/>
    <n v="258750.444498"/>
    <n v="4528.2592000000004"/>
    <n v="56.054051241481908"/>
  </r>
  <r>
    <d v="2010-11-25T00:00:00"/>
    <x v="0"/>
    <n v="18"/>
    <n v="18"/>
    <n v="8640"/>
    <n v="7200"/>
    <n v="4.3595927E-2"/>
    <n v="43.595926999999996"/>
    <n v="1.2109979722222222"/>
    <n v="5.2315111999999997E-2"/>
    <n v="52.315111999999999"/>
    <x v="9"/>
    <n v="2010"/>
    <n v="36620.578399999999"/>
    <n v="52460.578399999999"/>
    <n v="4795.5519699999995"/>
    <n v="10.910655018361279"/>
  </r>
  <r>
    <d v="2010-11-25T00:00:00"/>
    <x v="1"/>
    <n v="45"/>
    <n v="40"/>
    <n v="10440"/>
    <n v="7680"/>
    <n v="0.10898799000000001"/>
    <n v="108.98799000000001"/>
    <n v="1.2822116470588236"/>
    <n v="0.13296534800000001"/>
    <n v="132.96534800000001"/>
    <x v="9"/>
    <n v="2010"/>
    <n v="70471.634440000009"/>
    <n v="88591.634440000009"/>
    <n v="9808.919100000001"/>
    <n v="9.0310476716040959"/>
  </r>
  <r>
    <d v="2010-11-25T00:00:00"/>
    <x v="2"/>
    <n v="24"/>
    <n v="34"/>
    <n v="5760"/>
    <n v="6800"/>
    <n v="4.3100876000000003E-2"/>
    <n v="43.100876000000007"/>
    <n v="0.7431185517241381"/>
    <n v="5.2583067999999997E-2"/>
    <n v="52.583067999999997"/>
    <x v="9"/>
    <n v="2010"/>
    <n v="31970.505343999997"/>
    <n v="44530.505343999997"/>
    <n v="6465.1314000000011"/>
    <n v="6.8867306569117961"/>
  </r>
  <r>
    <d v="2010-11-25T00:00:00"/>
    <x v="3"/>
    <n v="13"/>
    <n v="13"/>
    <n v="124800"/>
    <n v="99840"/>
    <n v="1.0145810999999999E-2"/>
    <n v="10.145811"/>
    <n v="0.3902235"/>
    <n v="1.2682264E-2"/>
    <n v="12.682264"/>
    <x v="9"/>
    <n v="2010"/>
    <n v="11642.318352"/>
    <n v="236282.318352"/>
    <n v="4058.3244"/>
    <n v="56.988320391618892"/>
  </r>
  <r>
    <d v="2010-11-24T00:00:00"/>
    <x v="0"/>
    <n v="17"/>
    <n v="24"/>
    <n v="8160"/>
    <n v="9600"/>
    <n v="4.9647991000000002E-2"/>
    <n v="49.647991000000005"/>
    <n v="1.2109266097560978"/>
    <n v="5.9577589E-2"/>
    <n v="59.577589000000003"/>
    <x v="9"/>
    <n v="2010"/>
    <n v="41704.312300000005"/>
    <n v="59464.312300000005"/>
    <n v="5461.2790100000002"/>
    <n v="10.863196528005876"/>
  </r>
  <r>
    <d v="2010-11-24T00:00:00"/>
    <x v="1"/>
    <n v="42"/>
    <n v="39"/>
    <n v="9744"/>
    <n v="7488"/>
    <n v="0.103842095"/>
    <n v="103.842095"/>
    <n v="1.2820011728395062"/>
    <n v="0.126687356"/>
    <n v="126.68735599999999"/>
    <x v="9"/>
    <n v="2010"/>
    <n v="67144.298679999993"/>
    <n v="84376.298679999993"/>
    <n v="9345.7885499999993"/>
    <n v="9.0275403124826834"/>
  </r>
  <r>
    <d v="2010-11-24T00:00:00"/>
    <x v="2"/>
    <n v="24"/>
    <n v="34"/>
    <n v="5760"/>
    <n v="6800"/>
    <n v="4.3076643999999997E-2"/>
    <n v="43.076643999999995"/>
    <n v="0.74270075862068952"/>
    <n v="5.2553505E-2"/>
    <n v="52.553505000000001"/>
    <x v="9"/>
    <n v="2010"/>
    <n v="31952.531040000002"/>
    <n v="44512.531040000002"/>
    <n v="6461.4965999999995"/>
    <n v="6.8878227402084828"/>
  </r>
  <r>
    <d v="2010-11-24T00:00:00"/>
    <x v="3"/>
    <n v="13"/>
    <n v="17"/>
    <n v="124800"/>
    <n v="130560"/>
    <n v="1.1715484999999999E-2"/>
    <n v="11.715484999999999"/>
    <n v="0.39051616666666666"/>
    <n v="1.4644356000000001E-2"/>
    <n v="14.644356"/>
    <x v="9"/>
    <n v="2010"/>
    <n v="13443.518808000001"/>
    <n v="268803.51880800002"/>
    <n v="4686.1939999999995"/>
    <n v="56.305451148433946"/>
  </r>
  <r>
    <d v="2010-11-23T00:00:00"/>
    <x v="0"/>
    <n v="17"/>
    <n v="24"/>
    <n v="8160"/>
    <n v="9600"/>
    <n v="4.9644421000000001E-2"/>
    <n v="49.644421000000001"/>
    <n v="1.2108395365853659"/>
    <n v="5.9573305E-2"/>
    <n v="59.573304999999998"/>
    <x v="9"/>
    <n v="2010"/>
    <n v="41701.313499999997"/>
    <n v="59461.313499999997"/>
    <n v="5460.8863099999999"/>
    <n v="10.863428038013724"/>
  </r>
  <r>
    <d v="2010-11-23T00:00:00"/>
    <x v="1"/>
    <n v="42"/>
    <n v="36"/>
    <n v="9744"/>
    <n v="6912"/>
    <n v="9.9983051000000003E-2"/>
    <n v="99.983051000000003"/>
    <n v="1.2818339871794873"/>
    <n v="0.121979322"/>
    <n v="121.979322"/>
    <x v="9"/>
    <n v="2010"/>
    <n v="64649.040659999999"/>
    <n v="81305.040659999999"/>
    <n v="8998.4745899999998"/>
    <n v="9.0346667841819119"/>
  </r>
  <r>
    <d v="2010-11-23T00:00:00"/>
    <x v="2"/>
    <n v="21"/>
    <n v="26"/>
    <n v="5040"/>
    <n v="5200"/>
    <n v="3.4906498000000001E-2"/>
    <n v="34.906497999999999"/>
    <n v="0.74269144680851062"/>
    <n v="4.2585928000000002E-2"/>
    <n v="42.585928000000003"/>
    <x v="9"/>
    <n v="2010"/>
    <n v="25892.244224000002"/>
    <n v="36132.244224000002"/>
    <n v="5235.9746999999998"/>
    <n v="6.8994498338897845"/>
  </r>
  <r>
    <d v="2010-11-23T00:00:00"/>
    <x v="3"/>
    <n v="13"/>
    <n v="17"/>
    <n v="124800"/>
    <n v="130560"/>
    <n v="1.1714553000000001E-2"/>
    <n v="11.714553"/>
    <n v="0.39048510000000003"/>
    <n v="1.4643191E-2"/>
    <n v="14.643191"/>
    <x v="9"/>
    <n v="2010"/>
    <n v="13442.449338"/>
    <n v="268802.44933800003"/>
    <n v="4685.8212000000003"/>
    <n v="56.309624307621036"/>
  </r>
  <r>
    <d v="2010-11-22T00:00:00"/>
    <x v="0"/>
    <n v="18"/>
    <n v="25"/>
    <n v="8640"/>
    <n v="10000"/>
    <n v="5.2039833000000001E-2"/>
    <n v="52.039833000000002"/>
    <n v="1.2102286744186046"/>
    <n v="6.2447799999999998E-2"/>
    <n v="62.447800000000001"/>
    <x v="9"/>
    <n v="2010"/>
    <n v="43713.46"/>
    <n v="62353.46"/>
    <n v="5724.3816299999999"/>
    <n v="10.868602156026595"/>
  </r>
  <r>
    <d v="2010-11-22T00:00:00"/>
    <x v="1"/>
    <n v="41"/>
    <n v="39"/>
    <n v="9512"/>
    <n v="7488"/>
    <n v="0.10253026599999999"/>
    <n v="102.530266"/>
    <n v="1.281628325"/>
    <n v="0.12508692499999999"/>
    <n v="125.08692499999999"/>
    <x v="9"/>
    <n v="2010"/>
    <n v="66296.07024999999"/>
    <n v="83296.07024999999"/>
    <n v="9227.7239399999999"/>
    <n v="9.0259804233784156"/>
  </r>
  <r>
    <d v="2010-11-22T00:00:00"/>
    <x v="2"/>
    <n v="23"/>
    <n v="29"/>
    <n v="5520"/>
    <n v="5800"/>
    <n v="3.8643222999999997E-2"/>
    <n v="38.643222999999999"/>
    <n v="0.74313890384615378"/>
    <n v="4.7144732000000002E-2"/>
    <n v="47.144732000000005"/>
    <x v="9"/>
    <n v="2010"/>
    <n v="28663.997056000004"/>
    <n v="39983.997056000007"/>
    <n v="5796.4834499999997"/>
    <n v="6.896785027648507"/>
  </r>
  <r>
    <d v="2010-11-22T00:00:00"/>
    <x v="3"/>
    <n v="13"/>
    <n v="17"/>
    <n v="124800"/>
    <n v="130560"/>
    <n v="1.1709713E-2"/>
    <n v="11.709713000000001"/>
    <n v="0.39032376666666668"/>
    <n v="1.4637140999999999E-2"/>
    <n v="14.637141"/>
    <x v="9"/>
    <n v="2010"/>
    <n v="13436.895438"/>
    <n v="268796.89543799998"/>
    <n v="4683.8852000000006"/>
    <n v="56.3313065644208"/>
  </r>
  <r>
    <d v="2010-11-21T00:00:00"/>
    <x v="0"/>
    <n v="19"/>
    <n v="22"/>
    <n v="9120"/>
    <n v="8800"/>
    <n v="4.9614534000000002E-2"/>
    <n v="49.614533999999999"/>
    <n v="1.2101105853658536"/>
    <n v="5.9537441000000003E-2"/>
    <n v="59.537441000000001"/>
    <x v="9"/>
    <n v="2010"/>
    <n v="41676.208700000003"/>
    <n v="59596.208700000003"/>
    <n v="5457.5987399999995"/>
    <n v="10.894616681193808"/>
  </r>
  <r>
    <d v="2010-11-21T00:00:00"/>
    <x v="1"/>
    <n v="43"/>
    <n v="36"/>
    <n v="9976"/>
    <n v="6912"/>
    <n v="0.10127529"/>
    <n v="101.27529"/>
    <n v="1.2819656962025316"/>
    <n v="0.12355585400000001"/>
    <n v="123.55585400000001"/>
    <x v="9"/>
    <n v="2010"/>
    <n v="65484.602620000005"/>
    <n v="82372.602620000005"/>
    <n v="9114.7760999999991"/>
    <n v="9.0365116103876844"/>
  </r>
  <r>
    <d v="2010-11-21T00:00:00"/>
    <x v="2"/>
    <n v="24"/>
    <n v="29"/>
    <n v="5760"/>
    <n v="5800"/>
    <n v="3.9389702999999998E-2"/>
    <n v="39.389702999999997"/>
    <n v="0.74320194339622636"/>
    <n v="4.8055436999999999E-2"/>
    <n v="48.055436999999998"/>
    <x v="9"/>
    <n v="2010"/>
    <n v="29217.705695999997"/>
    <n v="40777.705695999997"/>
    <n v="5908.4554499999995"/>
    <n v="6.9004168050712691"/>
  </r>
  <r>
    <d v="2010-11-21T00:00:00"/>
    <x v="3"/>
    <n v="12"/>
    <n v="13"/>
    <n v="115200"/>
    <n v="99840"/>
    <n v="9.7564750000000006E-3"/>
    <n v="9.756475"/>
    <n v="0.39025900000000002"/>
    <n v="1.2195594000000001E-2"/>
    <n v="12.195594"/>
    <x v="9"/>
    <n v="2010"/>
    <n v="11195.555291999999"/>
    <n v="226235.555292"/>
    <n v="3902.59"/>
    <n v="56.694686771489408"/>
  </r>
  <r>
    <d v="2010-11-20T00:00:00"/>
    <x v="0"/>
    <n v="15"/>
    <n v="18"/>
    <n v="7200"/>
    <n v="7200"/>
    <n v="3.9964413999999997E-2"/>
    <n v="39.964413999999998"/>
    <n v="1.2110428484848483"/>
    <n v="4.7957297000000003E-2"/>
    <n v="47.957297000000004"/>
    <x v="9"/>
    <n v="2010"/>
    <n v="33570.107900000003"/>
    <n v="47970.107900000003"/>
    <n v="4396.08554"/>
    <n v="10.880707601603612"/>
  </r>
  <r>
    <d v="2010-11-20T00:00:00"/>
    <x v="1"/>
    <n v="44"/>
    <n v="36"/>
    <n v="10208"/>
    <n v="6912"/>
    <n v="0.102576816"/>
    <n v="102.57681600000001"/>
    <n v="1.2822102000000002"/>
    <n v="0.12514371499999999"/>
    <n v="125.14371499999999"/>
    <x v="9"/>
    <n v="2010"/>
    <n v="66326.168949999992"/>
    <n v="83446.168949999992"/>
    <n v="9231.9134400000003"/>
    <n v="9.0381420596102338"/>
  </r>
  <r>
    <d v="2010-11-20T00:00:00"/>
    <x v="2"/>
    <n v="20"/>
    <n v="26"/>
    <n v="4800"/>
    <n v="5200"/>
    <n v="3.4172725000000001E-2"/>
    <n v="34.172725"/>
    <n v="0.74288532608695657"/>
    <n v="4.1690724999999998E-2"/>
    <n v="41.690725"/>
    <x v="9"/>
    <n v="2010"/>
    <n v="25347.960800000001"/>
    <n v="35347.960800000001"/>
    <n v="5125.9087499999996"/>
    <n v="6.8945952665921748"/>
  </r>
  <r>
    <d v="2010-11-20T00:00:00"/>
    <x v="3"/>
    <n v="12"/>
    <n v="17"/>
    <n v="115200"/>
    <n v="130560"/>
    <n v="1.1323681E-2"/>
    <n v="11.323681000000001"/>
    <n v="0.39047175862068967"/>
    <n v="1.4154602000000001E-2"/>
    <n v="14.154602000000001"/>
    <x v="9"/>
    <n v="2010"/>
    <n v="12993.924636"/>
    <n v="258753.92463600001"/>
    <n v="4529.4724000000006"/>
    <n v="56.040076707143264"/>
  </r>
  <r>
    <d v="2010-11-02T00:00:00"/>
    <x v="0"/>
    <n v="16"/>
    <n v="21"/>
    <n v="7680"/>
    <n v="8400"/>
    <n v="4.4805803999999998E-2"/>
    <n v="44.805803999999995"/>
    <n v="1.2109676756756755"/>
    <n v="5.3766965E-2"/>
    <n v="53.766964999999999"/>
    <x v="9"/>
    <n v="2010"/>
    <n v="37636.875500000002"/>
    <n v="53716.875500000002"/>
    <n v="4928.6384399999997"/>
    <n v="10.871037080196315"/>
  </r>
  <r>
    <d v="2010-11-02T00:00:00"/>
    <x v="1"/>
    <n v="42"/>
    <n v="39"/>
    <n v="9744"/>
    <n v="7488"/>
    <n v="0.103761069"/>
    <n v="103.76106899999999"/>
    <n v="1.2810008518518519"/>
    <n v="0.12658850499999999"/>
    <n v="126.58850499999998"/>
    <x v="9"/>
    <n v="2010"/>
    <n v="67091.907649999994"/>
    <n v="84323.907649999994"/>
    <n v="9338.4962099999993"/>
    <n v="9.0289794924576192"/>
  </r>
  <r>
    <d v="2010-11-02T00:00:00"/>
    <x v="2"/>
    <n v="20"/>
    <n v="30"/>
    <n v="4800"/>
    <n v="6000"/>
    <n v="3.7135383000000001E-2"/>
    <n v="37.135383000000004"/>
    <n v="0.7427076600000001"/>
    <n v="4.5305167E-2"/>
    <n v="45.305166999999997"/>
    <x v="9"/>
    <n v="2010"/>
    <n v="27545.541535999997"/>
    <n v="38345.541535999997"/>
    <n v="5570.3074500000002"/>
    <n v="6.8826827239627555"/>
  </r>
  <r>
    <d v="2010-11-02T00:00:00"/>
    <x v="3"/>
    <n v="13"/>
    <n v="13"/>
    <n v="124800"/>
    <n v="99840"/>
    <n v="1.0147908000000001E-2"/>
    <n v="10.147908000000001"/>
    <n v="0.39030415384615391"/>
    <n v="1.2684885E-2"/>
    <n v="12.684885"/>
    <x v="9"/>
    <n v="2010"/>
    <n v="11644.72443"/>
    <n v="236284.72443"/>
    <n v="4059.1632000000004"/>
    <n v="56.977373728843759"/>
  </r>
  <r>
    <d v="2010-11-19T00:00:00"/>
    <x v="0"/>
    <n v="19"/>
    <n v="20"/>
    <n v="9120"/>
    <n v="8000"/>
    <n v="4.7203185000000002E-2"/>
    <n v="47.203185000000005"/>
    <n v="1.2103380769230772"/>
    <n v="5.6643822000000003E-2"/>
    <n v="56.643822"/>
    <x v="9"/>
    <n v="2010"/>
    <n v="39650.6754"/>
    <n v="56770.6754"/>
    <n v="5192.3503500000006"/>
    <n v="10.906959868849833"/>
  </r>
  <r>
    <d v="2010-11-19T00:00:00"/>
    <x v="1"/>
    <n v="40"/>
    <n v="38"/>
    <n v="9280"/>
    <n v="7296"/>
    <n v="0.100005934"/>
    <n v="100.00593400000001"/>
    <n v="1.2821273589743591"/>
    <n v="0.122007239"/>
    <n v="122.007239"/>
    <x v="9"/>
    <n v="2010"/>
    <n v="64663.836669999997"/>
    <n v="81239.83666999999"/>
    <n v="9000.5340600000018"/>
    <n v="9.0253558272019294"/>
  </r>
  <r>
    <d v="2010-11-19T00:00:00"/>
    <x v="2"/>
    <n v="24"/>
    <n v="27"/>
    <n v="5760"/>
    <n v="5400"/>
    <n v="3.7874674999999997E-2"/>
    <n v="37.874674999999996"/>
    <n v="0.74264068627450974"/>
    <n v="4.6207102999999999E-2"/>
    <n v="46.207102999999996"/>
    <x v="9"/>
    <n v="2010"/>
    <n v="28093.918623999998"/>
    <n v="39253.918623999998"/>
    <n v="5681.2012499999992"/>
    <n v="6.9082239253669524"/>
  </r>
  <r>
    <d v="2010-11-19T00:00:00"/>
    <x v="3"/>
    <n v="14"/>
    <n v="13"/>
    <n v="134400"/>
    <n v="99840"/>
    <n v="1.0543495E-2"/>
    <n v="10.543495"/>
    <n v="0.39049981481481483"/>
    <n v="1.3179368E-2"/>
    <n v="13.179368"/>
    <x v="9"/>
    <n v="2010"/>
    <n v="12098.659824"/>
    <n v="246338.659824"/>
    <n v="4217.3980000000001"/>
    <n v="57.218506672005915"/>
  </r>
  <r>
    <d v="2010-11-18T00:00:00"/>
    <x v="0"/>
    <n v="18"/>
    <n v="19"/>
    <n v="8640"/>
    <n v="7600"/>
    <n v="4.4786544999999997E-2"/>
    <n v="44.786544999999997"/>
    <n v="1.210447162162162"/>
    <n v="5.3743854000000001E-2"/>
    <n v="53.743853999999999"/>
    <x v="9"/>
    <n v="2010"/>
    <n v="37620.697800000002"/>
    <n v="53860.697800000002"/>
    <n v="4926.5199499999999"/>
    <n v="10.904818596916874"/>
  </r>
  <r>
    <d v="2010-11-18T00:00:00"/>
    <x v="1"/>
    <n v="46"/>
    <n v="36"/>
    <n v="10672"/>
    <n v="6912"/>
    <n v="0.105144532"/>
    <n v="105.144532"/>
    <n v="1.2822503902439024"/>
    <n v="0.12827632899999999"/>
    <n v="128.276329"/>
    <x v="9"/>
    <n v="2010"/>
    <n v="67986.454370000007"/>
    <n v="85570.454370000007"/>
    <n v="9463.0078799999992"/>
    <n v="9.0419060002906608"/>
  </r>
  <r>
    <d v="2010-11-18T00:00:00"/>
    <x v="2"/>
    <n v="21"/>
    <n v="29"/>
    <n v="5040"/>
    <n v="5800"/>
    <n v="3.7150422000000002E-2"/>
    <n v="37.150421999999999"/>
    <n v="0.74300843999999999"/>
    <n v="4.5323514000000002E-2"/>
    <n v="45.323514000000003"/>
    <x v="9"/>
    <n v="2010"/>
    <n v="27556.696512000002"/>
    <n v="38396.696512000002"/>
    <n v="5572.5632999999998"/>
    <n v="6.8890751652537983"/>
  </r>
  <r>
    <d v="2010-11-18T00:00:00"/>
    <x v="3"/>
    <n v="12"/>
    <n v="17"/>
    <n v="115200"/>
    <n v="130560"/>
    <n v="1.1318046999999999E-2"/>
    <n v="11.318047"/>
    <n v="0.39027748275862068"/>
    <n v="1.4147557999999999E-2"/>
    <n v="14.147558"/>
    <x v="9"/>
    <n v="2010"/>
    <n v="12987.458243999999"/>
    <n v="258747.45824399998"/>
    <n v="4527.2187999999996"/>
    <n v="56.066040798970711"/>
  </r>
  <r>
    <d v="2010-11-17T00:00:00"/>
    <x v="0"/>
    <n v="18"/>
    <n v="22"/>
    <n v="8640"/>
    <n v="8800"/>
    <n v="4.8399959999999999E-2"/>
    <n v="48.39996"/>
    <n v="1.209999"/>
    <n v="5.8079951999999997E-2"/>
    <n v="58.079951999999999"/>
    <x v="9"/>
    <n v="2010"/>
    <n v="40655.966399999998"/>
    <n v="58095.966399999998"/>
    <n v="5323.9956000000002"/>
    <n v="10.886243004634787"/>
  </r>
  <r>
    <d v="2010-11-17T00:00:00"/>
    <x v="1"/>
    <n v="40"/>
    <n v="38"/>
    <n v="9280"/>
    <n v="7296"/>
    <n v="0.100002985"/>
    <n v="100.00298500000001"/>
    <n v="1.2820895512820514"/>
    <n v="0.122003641"/>
    <n v="122.003641"/>
    <x v="9"/>
    <n v="2010"/>
    <n v="64661.929730000003"/>
    <n v="81237.929730000003"/>
    <n v="9000.26865"/>
    <n v="9.0254100965505195"/>
  </r>
  <r>
    <d v="2010-11-17T00:00:00"/>
    <x v="2"/>
    <n v="20"/>
    <n v="28"/>
    <n v="4800"/>
    <n v="5600"/>
    <n v="3.5666568000000003E-2"/>
    <n v="35.666568000000005"/>
    <n v="0.74305350000000014"/>
    <n v="4.3513213000000002E-2"/>
    <n v="43.513213"/>
    <x v="9"/>
    <n v="2010"/>
    <n v="26456.033503999999"/>
    <n v="36856.033503999999"/>
    <n v="5349.985200000001"/>
    <n v="6.8877098564952099"/>
  </r>
  <r>
    <d v="2010-11-17T00:00:00"/>
    <x v="3"/>
    <n v="13"/>
    <n v="13"/>
    <n v="124800"/>
    <n v="99840"/>
    <n v="1.0153707E-2"/>
    <n v="10.153706999999999"/>
    <n v="0.39052719230769228"/>
    <n v="1.2692133E-2"/>
    <n v="12.692133"/>
    <x v="9"/>
    <n v="2010"/>
    <n v="11651.378094"/>
    <n v="236291.37809399999"/>
    <n v="4061.4827999999998"/>
    <n v="56.94712508565879"/>
  </r>
  <r>
    <d v="2010-11-16T00:00:00"/>
    <x v="0"/>
    <n v="20"/>
    <n v="24"/>
    <n v="9600"/>
    <n v="9600"/>
    <n v="5.3296022999999998E-2"/>
    <n v="53.296022999999998"/>
    <n v="1.2112732499999999"/>
    <n v="6.3955228000000003E-2"/>
    <n v="63.955228000000005"/>
    <x v="9"/>
    <n v="2010"/>
    <n v="44768.659600000006"/>
    <n v="63968.659600000006"/>
    <n v="5862.5625300000002"/>
    <n v="10.887897878221844"/>
  </r>
  <r>
    <d v="2010-11-16T00:00:00"/>
    <x v="1"/>
    <n v="44"/>
    <n v="40"/>
    <n v="10208"/>
    <n v="7680"/>
    <n v="0.10766065"/>
    <n v="107.66064999999999"/>
    <n v="1.2816744047619046"/>
    <n v="0.13134599299999999"/>
    <n v="131.34599299999999"/>
    <x v="9"/>
    <n v="2010"/>
    <n v="69613.37629"/>
    <n v="87501.37629"/>
    <n v="9689.4584999999988"/>
    <n v="9.029870837211174"/>
  </r>
  <r>
    <d v="2010-11-16T00:00:00"/>
    <x v="2"/>
    <n v="21"/>
    <n v="32"/>
    <n v="5040"/>
    <n v="6400"/>
    <n v="3.9349949000000002E-2"/>
    <n v="39.349949000000002"/>
    <n v="0.74245186792452833"/>
    <n v="4.8006937999999999E-2"/>
    <n v="48.006937999999998"/>
    <x v="9"/>
    <n v="2010"/>
    <n v="29188.218303999998"/>
    <n v="40628.218303999995"/>
    <n v="5902.4923500000004"/>
    <n v="6.8820650379939918"/>
  </r>
  <r>
    <d v="2010-11-16T00:00:00"/>
    <x v="3"/>
    <n v="12"/>
    <n v="14"/>
    <n v="115200"/>
    <n v="107520"/>
    <n v="1.0147908000000001E-2"/>
    <n v="10.147908000000001"/>
    <n v="0.39030415384615391"/>
    <n v="1.2684885E-2"/>
    <n v="12.684885"/>
    <x v="9"/>
    <n v="2010"/>
    <n v="11644.72443"/>
    <n v="234364.72443"/>
    <n v="4059.1632000000004"/>
    <n v="56.514387567451891"/>
  </r>
  <r>
    <d v="2010-11-15T00:00:00"/>
    <x v="0"/>
    <n v="18"/>
    <n v="23"/>
    <n v="8640"/>
    <n v="9200"/>
    <n v="4.9663545000000003E-2"/>
    <n v="49.663545000000006"/>
    <n v="1.2113059756097562"/>
    <n v="5.9596254000000001E-2"/>
    <n v="59.596254000000002"/>
    <x v="9"/>
    <n v="2010"/>
    <n v="41717.377800000002"/>
    <n v="59557.377800000002"/>
    <n v="5462.989950000001"/>
    <n v="10.876798461519058"/>
  </r>
  <r>
    <d v="2010-11-15T00:00:00"/>
    <x v="1"/>
    <n v="40"/>
    <n v="39"/>
    <n v="9280"/>
    <n v="7488"/>
    <n v="0.101272902"/>
    <n v="101.272902"/>
    <n v="1.2819354683544304"/>
    <n v="0.123552941"/>
    <n v="123.552941"/>
    <x v="9"/>
    <n v="2010"/>
    <n v="65483.058730000004"/>
    <n v="82251.058730000004"/>
    <n v="9114.5611800000006"/>
    <n v="9.0233906433731637"/>
  </r>
  <r>
    <d v="2010-11-15T00:00:00"/>
    <x v="2"/>
    <n v="20"/>
    <n v="33"/>
    <n v="4800"/>
    <n v="6600"/>
    <n v="3.937769E-2"/>
    <n v="39.377690000000001"/>
    <n v="0.74297528301886795"/>
    <n v="4.8040780999999998E-2"/>
    <n v="48.040780999999996"/>
    <x v="9"/>
    <n v="2010"/>
    <n v="29208.794847999998"/>
    <n v="40608.794847999998"/>
    <n v="5906.6535000000003"/>
    <n v="6.8739296994991319"/>
  </r>
  <r>
    <d v="2010-11-15T00:00:00"/>
    <x v="3"/>
    <n v="14"/>
    <n v="13"/>
    <n v="134400"/>
    <n v="99840"/>
    <n v="1.0544504999999999E-2"/>
    <n v="10.544504999999999"/>
    <n v="0.3905372222222222"/>
    <n v="1.3180631E-2"/>
    <n v="13.180631"/>
    <x v="9"/>
    <n v="2010"/>
    <n v="12099.819258"/>
    <n v="246339.819258"/>
    <n v="4217.8019999999997"/>
    <n v="57.21340710757611"/>
  </r>
  <r>
    <d v="2010-11-14T00:00:00"/>
    <x v="0"/>
    <n v="15"/>
    <n v="18"/>
    <n v="7200"/>
    <n v="7200"/>
    <n v="3.9970428000000002E-2"/>
    <n v="39.970428000000005"/>
    <n v="1.2112250909090911"/>
    <n v="4.7964513E-2"/>
    <n v="47.964513000000004"/>
    <x v="9"/>
    <n v="2010"/>
    <n v="33575.159100000004"/>
    <n v="47975.159100000004"/>
    <n v="4396.747080000001"/>
    <n v="10.880220726481641"/>
  </r>
  <r>
    <d v="2010-11-14T00:00:00"/>
    <x v="1"/>
    <n v="45"/>
    <n v="37"/>
    <n v="10440"/>
    <n v="7104"/>
    <n v="0.105115098"/>
    <n v="105.115098"/>
    <n v="1.2818914390243903"/>
    <n v="0.12824041899999999"/>
    <n v="128.240419"/>
    <x v="9"/>
    <n v="2010"/>
    <n v="67967.422070000001"/>
    <n v="85511.422070000001"/>
    <n v="9460.3588199999995"/>
    <n v="9.0381982181882279"/>
  </r>
  <r>
    <d v="2010-11-14T00:00:00"/>
    <x v="2"/>
    <n v="24"/>
    <n v="31"/>
    <n v="5760"/>
    <n v="6200"/>
    <n v="4.0842549999999998E-2"/>
    <n v="40.842549999999996"/>
    <n v="0.74259181818181808"/>
    <n v="4.9827911000000003E-2"/>
    <n v="49.827911"/>
    <x v="9"/>
    <n v="2010"/>
    <n v="30295.369888000001"/>
    <n v="42255.369888000001"/>
    <n v="6126.3824999999997"/>
    <n v="6.8961534371324138"/>
  </r>
  <r>
    <d v="2010-11-14T00:00:00"/>
    <x v="3"/>
    <n v="13"/>
    <n v="17"/>
    <n v="124800"/>
    <n v="130560"/>
    <n v="1.1711978E-2"/>
    <n v="11.711978"/>
    <n v="0.39039926666666669"/>
    <n v="1.4639971999999999E-2"/>
    <n v="14.639972"/>
    <x v="9"/>
    <n v="2010"/>
    <n v="13439.494296000001"/>
    <n v="268799.49429599999"/>
    <n v="4684.7911999999997"/>
    <n v="56.321157567912074"/>
  </r>
  <r>
    <d v="2010-11-13T00:00:00"/>
    <x v="0"/>
    <n v="17"/>
    <n v="22"/>
    <n v="8160"/>
    <n v="8800"/>
    <n v="4.7239611000000001E-2"/>
    <n v="47.239611000000004"/>
    <n v="1.2112720769230769"/>
    <n v="5.6687532999999998E-2"/>
    <n v="56.687532999999995"/>
    <x v="9"/>
    <n v="2010"/>
    <n v="39681.273099999999"/>
    <n v="56641.273099999999"/>
    <n v="5196.3572100000001"/>
    <n v="10.873727984077778"/>
  </r>
  <r>
    <d v="2010-11-13T00:00:00"/>
    <x v="1"/>
    <n v="44"/>
    <n v="38"/>
    <n v="10208"/>
    <n v="7296"/>
    <n v="0.105113423"/>
    <n v="105.113423"/>
    <n v="1.281871012195122"/>
    <n v="0.12823837699999999"/>
    <n v="128.23837699999999"/>
    <x v="9"/>
    <n v="2010"/>
    <n v="67966.33980999999"/>
    <n v="85470.33980999999"/>
    <n v="9460.2080700000006"/>
    <n v="9.0339999403464528"/>
  </r>
  <r>
    <d v="2010-11-13T00:00:00"/>
    <x v="2"/>
    <n v="21"/>
    <n v="34"/>
    <n v="5040"/>
    <n v="6800"/>
    <n v="4.0852982000000003E-2"/>
    <n v="40.852982000000004"/>
    <n v="0.74278149090909096"/>
    <n v="4.9840638E-2"/>
    <n v="49.840637999999998"/>
    <x v="9"/>
    <n v="2010"/>
    <n v="30303.107904"/>
    <n v="42143.107904000004"/>
    <n v="6127.9473000000007"/>
    <n v="6.8760760765555933"/>
  </r>
  <r>
    <d v="2010-11-13T00:00:00"/>
    <x v="3"/>
    <n v="14"/>
    <n v="13"/>
    <n v="134400"/>
    <n v="99840"/>
    <n v="1.0538451000000001E-2"/>
    <n v="10.538451"/>
    <n v="0.39031300000000002"/>
    <n v="1.3173064E-2"/>
    <n v="13.173064"/>
    <x v="9"/>
    <n v="2010"/>
    <n v="12092.872751999999"/>
    <n v="246332.872752"/>
    <n v="4215.3804"/>
    <n v="57.243989277398398"/>
  </r>
  <r>
    <d v="2010-11-12T00:00:00"/>
    <x v="0"/>
    <n v="20"/>
    <n v="18"/>
    <n v="9600"/>
    <n v="7200"/>
    <n v="4.6015829000000001E-2"/>
    <n v="46.015829000000004"/>
    <n v="1.2109428684210528"/>
    <n v="5.5218995E-2"/>
    <n v="55.218995"/>
    <x v="9"/>
    <n v="2010"/>
    <n v="38653.296499999997"/>
    <n v="55453.296499999997"/>
    <n v="5061.7411900000006"/>
    <n v="10.928079658044313"/>
  </r>
  <r>
    <d v="2010-11-12T00:00:00"/>
    <x v="1"/>
    <n v="46"/>
    <n v="36"/>
    <n v="10672"/>
    <n v="6912"/>
    <n v="0.10511732999999999"/>
    <n v="105.11733"/>
    <n v="1.2819186585365854"/>
    <n v="0.128243142"/>
    <n v="128.24314200000001"/>
    <x v="9"/>
    <n v="2010"/>
    <n v="67968.865260000006"/>
    <n v="85552.865260000006"/>
    <n v="9460.5596999999998"/>
    <n v="9.0423865998242317"/>
  </r>
  <r>
    <d v="2010-11-12T00:00:00"/>
    <x v="2"/>
    <n v="22"/>
    <n v="34"/>
    <n v="5280"/>
    <n v="6800"/>
    <n v="4.1614958000000001E-2"/>
    <n v="41.614958000000001"/>
    <n v="0.74312425000000004"/>
    <n v="5.0770249000000003E-2"/>
    <n v="50.770249000000007"/>
    <x v="9"/>
    <n v="2010"/>
    <n v="30868.311392000003"/>
    <n v="42948.311392000003"/>
    <n v="6242.2437"/>
    <n v="6.8791662564765819"/>
  </r>
  <r>
    <d v="2010-11-12T00:00:00"/>
    <x v="3"/>
    <n v="12"/>
    <n v="15"/>
    <n v="115200"/>
    <n v="115200"/>
    <n v="1.0536541999999999E-2"/>
    <n v="10.536541999999999"/>
    <n v="0.39024229629629625"/>
    <n v="1.3170677E-2"/>
    <n v="13.170677000000001"/>
    <x v="9"/>
    <n v="2010"/>
    <n v="12090.681486000001"/>
    <n v="242490.68148600002"/>
    <n v="4214.6167999999998"/>
    <n v="56.361124057855662"/>
  </r>
  <r>
    <d v="2010-11-11T00:00:00"/>
    <x v="0"/>
    <n v="19"/>
    <n v="24"/>
    <n v="9120"/>
    <n v="9600"/>
    <n v="5.2066099999999997E-2"/>
    <n v="52.066099999999999"/>
    <n v="1.2108395348837209"/>
    <n v="6.2479319999999998E-2"/>
    <n v="62.479320000000001"/>
    <x v="9"/>
    <n v="2010"/>
    <n v="43735.523999999998"/>
    <n v="62455.523999999998"/>
    <n v="5727.2709999999997"/>
    <n v="10.880912542971011"/>
  </r>
  <r>
    <d v="2010-11-11T00:00:00"/>
    <x v="1"/>
    <n v="41"/>
    <n v="40"/>
    <n v="9512"/>
    <n v="7680"/>
    <n v="0.10385855099999999"/>
    <n v="103.85855099999999"/>
    <n v="1.2822043333333333"/>
    <n v="0.12670743200000001"/>
    <n v="126.70743200000001"/>
    <x v="9"/>
    <n v="2010"/>
    <n v="67154.938959999999"/>
    <n v="84346.938959999999"/>
    <n v="9347.2695899999999"/>
    <n v="9.0229693073582311"/>
  </r>
  <r>
    <d v="2010-11-11T00:00:00"/>
    <x v="2"/>
    <n v="21"/>
    <n v="32"/>
    <n v="5040"/>
    <n v="6400"/>
    <n v="3.9372367999999998E-2"/>
    <n v="39.372367999999994"/>
    <n v="0.74287486792452817"/>
    <n v="4.8034289000000001E-2"/>
    <n v="48.034289000000001"/>
    <x v="9"/>
    <n v="2010"/>
    <n v="29204.847712000003"/>
    <n v="40644.847712000003"/>
    <n v="5905.8551999999991"/>
    <n v="6.8809622609337042"/>
  </r>
  <r>
    <d v="2010-11-11T00:00:00"/>
    <x v="3"/>
    <n v="13"/>
    <n v="17"/>
    <n v="124800"/>
    <n v="130560"/>
    <n v="1.1706456000000001E-2"/>
    <n v="11.706456000000001"/>
    <n v="0.39021520000000004"/>
    <n v="1.463307E-2"/>
    <n v="14.63307"/>
    <x v="9"/>
    <n v="2010"/>
    <n v="13433.15826"/>
    <n v="268793.15826"/>
    <n v="4682.5824000000002"/>
    <n v="56.345907243974807"/>
  </r>
  <r>
    <d v="2010-11-10T00:00:00"/>
    <x v="0"/>
    <n v="18"/>
    <n v="24"/>
    <n v="8640"/>
    <n v="9600"/>
    <n v="5.0863799000000001E-2"/>
    <n v="50.863799"/>
    <n v="1.2110428333333334"/>
    <n v="6.1036558999999997E-2"/>
    <n v="61.036558999999997"/>
    <x v="9"/>
    <n v="2010"/>
    <n v="42725.5913"/>
    <n v="60965.5913"/>
    <n v="5595.0178900000001"/>
    <n v="10.87183600296629"/>
  </r>
  <r>
    <d v="2010-11-10T00:00:00"/>
    <x v="1"/>
    <n v="43"/>
    <n v="39"/>
    <n v="9976"/>
    <n v="7488"/>
    <n v="0.10508664400000001"/>
    <n v="105.08664400000001"/>
    <n v="1.2815444390243904"/>
    <n v="0.128205706"/>
    <n v="128.20570599999999"/>
    <x v="9"/>
    <n v="2010"/>
    <n v="67949.024179999993"/>
    <n v="85413.024179999993"/>
    <n v="9457.7979599999999"/>
    <n v="9.0302422094806349"/>
  </r>
  <r>
    <d v="2010-11-10T00:00:00"/>
    <x v="2"/>
    <n v="21"/>
    <n v="25"/>
    <n v="5040"/>
    <n v="5000"/>
    <n v="3.4169694E-2"/>
    <n v="34.169694"/>
    <n v="0.7428194347826087"/>
    <n v="4.1687026000000002E-2"/>
    <n v="41.687026000000003"/>
    <x v="9"/>
    <n v="2010"/>
    <n v="25345.711808"/>
    <n v="35385.711808"/>
    <n v="5125.4540999999999"/>
    <n v="6.9025706887729665"/>
  </r>
  <r>
    <d v="2010-11-10T00:00:00"/>
    <x v="3"/>
    <n v="12"/>
    <n v="13"/>
    <n v="115200"/>
    <n v="99840"/>
    <n v="9.759406E-3"/>
    <n v="9.7594060000000002"/>
    <n v="0.39037623999999999"/>
    <n v="1.2199257E-2"/>
    <n v="12.199256999999999"/>
    <x v="9"/>
    <n v="2010"/>
    <n v="11198.917926"/>
    <n v="226238.91792599999"/>
    <n v="3903.7624000000001"/>
    <n v="56.67887698274928"/>
  </r>
  <r>
    <d v="2010-11-01T00:00:00"/>
    <x v="0"/>
    <n v="19"/>
    <n v="22"/>
    <n v="9120"/>
    <n v="8800"/>
    <n v="4.9633312999999998E-2"/>
    <n v="49.633313000000001"/>
    <n v="1.2105686097560975"/>
    <n v="5.9559975000000001E-2"/>
    <n v="59.559975000000001"/>
    <x v="9"/>
    <n v="2010"/>
    <n v="41691.982499999998"/>
    <n v="59611.982499999998"/>
    <n v="5459.6644299999998"/>
    <n v="10.893386651931339"/>
  </r>
  <r>
    <d v="2010-11-01T00:00:00"/>
    <x v="1"/>
    <n v="42"/>
    <n v="37"/>
    <n v="9744"/>
    <n v="7104"/>
    <n v="0.101286237"/>
    <n v="101.286237"/>
    <n v="1.2821042658227848"/>
    <n v="0.123569209"/>
    <n v="123.569209"/>
    <x v="9"/>
    <n v="2010"/>
    <n v="65491.680769999999"/>
    <n v="82339.680770000006"/>
    <n v="9115.7613299999994"/>
    <n v="9.0319237951718794"/>
  </r>
  <r>
    <d v="2010-11-01T00:00:00"/>
    <x v="2"/>
    <n v="21"/>
    <n v="26"/>
    <n v="5040"/>
    <n v="5200"/>
    <n v="3.4905606999999998E-2"/>
    <n v="34.905606999999996"/>
    <n v="0.74267248936170205"/>
    <n v="4.2584840999999998E-2"/>
    <n v="42.584840999999997"/>
    <x v="9"/>
    <n v="2010"/>
    <n v="25891.583327999997"/>
    <n v="36131.583327999993"/>
    <n v="5235.8410499999991"/>
    <n v="6.8994997142408971"/>
  </r>
  <r>
    <d v="2010-11-01T00:00:00"/>
    <x v="3"/>
    <n v="13"/>
    <n v="17"/>
    <n v="124800"/>
    <n v="130560"/>
    <n v="1.1710445999999999E-2"/>
    <n v="11.710445999999999"/>
    <n v="0.39034819999999998"/>
    <n v="1.4638056999999999E-2"/>
    <n v="14.638057"/>
    <x v="9"/>
    <n v="2010"/>
    <n v="13437.736326"/>
    <n v="268797.73632600001"/>
    <n v="4684.1783999999998"/>
    <n v="56.328021688734189"/>
  </r>
  <r>
    <d v="2010-10-09T00:00:00"/>
    <x v="0"/>
    <n v="20"/>
    <n v="18"/>
    <n v="9600"/>
    <n v="7200"/>
    <n v="4.6025545000000001E-2"/>
    <n v="46.025545000000001"/>
    <n v="1.2111985526315789"/>
    <n v="5.5230653999999997E-2"/>
    <n v="55.230653999999994"/>
    <x v="10"/>
    <n v="2010"/>
    <n v="38661.457799999996"/>
    <n v="55461.457799999996"/>
    <n v="5062.8099499999998"/>
    <n v="10.927386479905607"/>
  </r>
  <r>
    <d v="2010-10-09T00:00:00"/>
    <x v="1"/>
    <n v="40"/>
    <n v="36"/>
    <n v="9280"/>
    <n v="6912"/>
    <n v="9.7418555000000004E-2"/>
    <n v="97.418554999999998"/>
    <n v="1.2818230921052631"/>
    <n v="0.118850637"/>
    <n v="118.85063699999999"/>
    <x v="10"/>
    <n v="2010"/>
    <n v="62990.837609999995"/>
    <n v="79182.837609999988"/>
    <n v="8767.6699499999995"/>
    <n v="9.030451655972719"/>
  </r>
  <r>
    <d v="2010-10-09T00:00:00"/>
    <x v="2"/>
    <n v="21"/>
    <n v="30"/>
    <n v="5040"/>
    <n v="6000"/>
    <n v="3.7869967999999997E-2"/>
    <n v="37.869968"/>
    <n v="0.74254839215686275"/>
    <n v="4.6201361000000003E-2"/>
    <n v="46.201361000000006"/>
    <x v="10"/>
    <n v="2010"/>
    <n v="28090.427488000005"/>
    <n v="39130.427488000001"/>
    <n v="5680.4952000000003"/>
    <n v="6.8873467477364052"/>
  </r>
  <r>
    <d v="2010-10-09T00:00:00"/>
    <x v="3"/>
    <n v="14"/>
    <n v="13"/>
    <n v="134400"/>
    <n v="99840"/>
    <n v="1.054011E-2"/>
    <n v="10.54011"/>
    <n v="0.39037444444444447"/>
    <n v="1.3175137999999999E-2"/>
    <n v="13.175137999999999"/>
    <x v="10"/>
    <n v="2010"/>
    <n v="12094.776683999999"/>
    <n v="246334.77668400001"/>
    <n v="4216.0439999999999"/>
    <n v="57.235605391701853"/>
  </r>
  <r>
    <d v="2010-10-08T00:00:00"/>
    <x v="0"/>
    <n v="17"/>
    <n v="23"/>
    <n v="8160"/>
    <n v="9200"/>
    <n v="4.8446809E-2"/>
    <n v="48.446809000000002"/>
    <n v="1.211170225"/>
    <n v="5.8136171E-2"/>
    <n v="58.136170999999997"/>
    <x v="10"/>
    <n v="2010"/>
    <n v="40695.3197"/>
    <n v="58055.3197"/>
    <n v="5329.1489900000006"/>
    <n v="10.868131531968718"/>
  </r>
  <r>
    <d v="2010-10-08T00:00:00"/>
    <x v="1"/>
    <n v="46"/>
    <n v="38"/>
    <n v="10672"/>
    <n v="7296"/>
    <n v="0.107694252"/>
    <n v="107.69425200000001"/>
    <n v="1.2820744285714287"/>
    <n v="0.13138698700000001"/>
    <n v="131.386987"/>
    <x v="10"/>
    <n v="2010"/>
    <n v="69635.103109999996"/>
    <n v="87603.103109999996"/>
    <n v="9692.482680000001"/>
    <n v="9.0375482374429925"/>
  </r>
  <r>
    <d v="2010-10-08T00:00:00"/>
    <x v="2"/>
    <n v="21"/>
    <n v="29"/>
    <n v="5040"/>
    <n v="5800"/>
    <n v="3.714862E-2"/>
    <n v="37.148620000000001"/>
    <n v="0.74297239999999998"/>
    <n v="4.5321316E-2"/>
    <n v="45.321316000000003"/>
    <x v="10"/>
    <n v="2010"/>
    <n v="27555.360128"/>
    <n v="38395.360128"/>
    <n v="5572.2930000000006"/>
    <n v="6.8891694960232659"/>
  </r>
  <r>
    <d v="2010-10-08T00:00:00"/>
    <x v="3"/>
    <n v="14"/>
    <n v="13"/>
    <n v="134400"/>
    <n v="99840"/>
    <n v="1.0538422E-2"/>
    <n v="10.538422000000001"/>
    <n v="0.39031192592592595"/>
    <n v="1.3173027E-2"/>
    <n v="13.173027000000001"/>
    <x v="10"/>
    <n v="2010"/>
    <n v="12092.838786"/>
    <n v="246332.83878600001"/>
    <n v="4215.3688000000002"/>
    <n v="57.244135695087039"/>
  </r>
  <r>
    <d v="2010-10-07T00:00:00"/>
    <x v="0"/>
    <n v="20"/>
    <n v="19"/>
    <n v="9600"/>
    <n v="7600"/>
    <n v="4.719545E-2"/>
    <n v="47.195450000000001"/>
    <n v="1.2101397435897436"/>
    <n v="5.6634539999999997E-2"/>
    <n v="56.634539999999994"/>
    <x v="10"/>
    <n v="2010"/>
    <n v="39644.177999999993"/>
    <n v="56844.177999999993"/>
    <n v="5191.4994999999999"/>
    <n v="10.922866957287598"/>
  </r>
  <r>
    <d v="2010-10-07T00:00:00"/>
    <x v="1"/>
    <n v="41"/>
    <n v="40"/>
    <n v="9512"/>
    <n v="7680"/>
    <n v="0.103779886"/>
    <n v="103.779886"/>
    <n v="1.2812331604938272"/>
    <n v="0.12661146100000001"/>
    <n v="126.61146100000001"/>
    <x v="10"/>
    <n v="2010"/>
    <n v="67104.074330000003"/>
    <n v="84296.074330000003"/>
    <n v="9340.1897399999998"/>
    <n v="9.0243628108648899"/>
  </r>
  <r>
    <d v="2010-10-07T00:00:00"/>
    <x v="2"/>
    <n v="24"/>
    <n v="31"/>
    <n v="5760"/>
    <n v="6200"/>
    <n v="4.0865463999999997E-2"/>
    <n v="40.865463999999996"/>
    <n v="0.74300843636363634"/>
    <n v="4.9855865999999999E-2"/>
    <n v="49.855865999999999"/>
    <x v="10"/>
    <n v="2010"/>
    <n v="30312.366527999999"/>
    <n v="42272.366527999999"/>
    <n v="6129.8195999999998"/>
    <n v="6.8950595982305529"/>
  </r>
  <r>
    <d v="2010-10-07T00:00:00"/>
    <x v="3"/>
    <n v="13"/>
    <n v="17"/>
    <n v="124800"/>
    <n v="130560"/>
    <n v="1.171385E-2"/>
    <n v="11.713849999999999"/>
    <n v="0.39046166666666665"/>
    <n v="1.4642313000000001E-2"/>
    <n v="14.642313"/>
    <x v="10"/>
    <n v="2010"/>
    <n v="13441.643334"/>
    <n v="268801.64333400002"/>
    <n v="4685.54"/>
    <n v="56.312772663081368"/>
  </r>
  <r>
    <d v="2010-10-06T00:00:00"/>
    <x v="0"/>
    <n v="19"/>
    <n v="19"/>
    <n v="9120"/>
    <n v="7600"/>
    <n v="4.6020434999999998E-2"/>
    <n v="46.020434999999999"/>
    <n v="1.2110640789473683"/>
    <n v="5.5224521999999998E-2"/>
    <n v="55.224522"/>
    <x v="10"/>
    <n v="2010"/>
    <n v="38657.165399999998"/>
    <n v="55377.165399999998"/>
    <n v="5062.2478499999997"/>
    <n v="10.911987117127014"/>
  </r>
  <r>
    <d v="2010-10-06T00:00:00"/>
    <x v="1"/>
    <n v="44"/>
    <n v="39"/>
    <n v="10208"/>
    <n v="7488"/>
    <n v="0.106351178"/>
    <n v="106.351178"/>
    <n v="1.2813394939759037"/>
    <n v="0.12974843699999999"/>
    <n v="129.748437"/>
    <x v="10"/>
    <n v="2010"/>
    <n v="68766.671610000005"/>
    <n v="86462.671610000005"/>
    <n v="9571.6060200000011"/>
    <n v="9.0325335023772428"/>
  </r>
  <r>
    <d v="2010-10-06T00:00:00"/>
    <x v="2"/>
    <n v="21"/>
    <n v="25"/>
    <n v="5040"/>
    <n v="5000"/>
    <n v="3.4163155000000001E-2"/>
    <n v="34.163155000000003"/>
    <n v="0.7426772826086957"/>
    <n v="4.1679049000000003E-2"/>
    <n v="41.679049000000006"/>
    <x v="10"/>
    <n v="2010"/>
    <n v="25340.861792000003"/>
    <n v="35380.861792000003"/>
    <n v="5124.4732500000009"/>
    <n v="6.9029453606064566"/>
  </r>
  <r>
    <d v="2010-10-06T00:00:00"/>
    <x v="3"/>
    <n v="12"/>
    <n v="15"/>
    <n v="115200"/>
    <n v="115200"/>
    <n v="1.0542783999999999E-2"/>
    <n v="10.542783999999999"/>
    <n v="0.39047348148148148"/>
    <n v="1.3178479999999999E-2"/>
    <n v="13.178479999999999"/>
    <x v="10"/>
    <n v="2010"/>
    <n v="12097.844639999999"/>
    <n v="242497.84464"/>
    <n v="4217.1135999999997"/>
    <n v="56.330099416424282"/>
  </r>
  <r>
    <d v="2010-10-05T00:00:00"/>
    <x v="0"/>
    <n v="15"/>
    <n v="23"/>
    <n v="7200"/>
    <n v="9200"/>
    <n v="4.6019099000000001E-2"/>
    <n v="46.019099000000004"/>
    <n v="1.2110289210526317"/>
    <n v="5.5222919000000002E-2"/>
    <n v="55.222919000000005"/>
    <x v="10"/>
    <n v="2010"/>
    <n v="38656.043300000005"/>
    <n v="55056.043300000005"/>
    <n v="5062.1008900000006"/>
    <n v="10.849024659242591"/>
  </r>
  <r>
    <d v="2010-10-05T00:00:00"/>
    <x v="1"/>
    <n v="46"/>
    <n v="36"/>
    <n v="10672"/>
    <n v="6912"/>
    <n v="0.10503494100000001"/>
    <n v="105.034941"/>
    <n v="1.2809139146341464"/>
    <n v="0.12814262800000001"/>
    <n v="128.142628"/>
    <x v="10"/>
    <n v="2010"/>
    <n v="67915.592839999998"/>
    <n v="85499.592839999998"/>
    <n v="9453.144690000001"/>
    <n v="9.0438438785677437"/>
  </r>
  <r>
    <d v="2010-10-05T00:00:00"/>
    <x v="2"/>
    <n v="24"/>
    <n v="29"/>
    <n v="5760"/>
    <n v="5800"/>
    <n v="3.9350597000000001E-2"/>
    <n v="39.350597"/>
    <n v="0.74246409433962268"/>
    <n v="4.8007728E-2"/>
    <n v="48.007728"/>
    <x v="10"/>
    <n v="2010"/>
    <n v="29188.698624000001"/>
    <n v="40748.698623999997"/>
    <n v="5902.5895499999997"/>
    <n v="6.9023597048680321"/>
  </r>
  <r>
    <d v="2010-10-05T00:00:00"/>
    <x v="3"/>
    <n v="12"/>
    <n v="16"/>
    <n v="115200"/>
    <n v="122880"/>
    <n v="1.0929154E-2"/>
    <n v="10.929154"/>
    <n v="0.39032692857142859"/>
    <n v="1.3661441999999999E-2"/>
    <n v="13.661441999999999"/>
    <x v="10"/>
    <n v="2010"/>
    <n v="12541.203755999999"/>
    <n v="250621.203756"/>
    <n v="4371.6616000000004"/>
    <n v="56.199513853891744"/>
  </r>
  <r>
    <d v="2010-10-04T00:00:00"/>
    <x v="0"/>
    <n v="20"/>
    <n v="22"/>
    <n v="9600"/>
    <n v="8800"/>
    <n v="5.0859887999999999E-2"/>
    <n v="50.859887999999998"/>
    <n v="1.2109497142857142"/>
    <n v="6.1031865999999997E-2"/>
    <n v="61.031865999999994"/>
    <x v="10"/>
    <n v="2010"/>
    <n v="42722.306199999999"/>
    <n v="61122.306199999999"/>
    <n v="5594.5876799999996"/>
    <n v="10.900618841449612"/>
  </r>
  <r>
    <d v="2010-10-04T00:00:00"/>
    <x v="1"/>
    <n v="46"/>
    <n v="36"/>
    <n v="10672"/>
    <n v="6912"/>
    <n v="0.105111487"/>
    <n v="105.111487"/>
    <n v="1.2818474024390243"/>
    <n v="0.12823601400000001"/>
    <n v="128.23601400000001"/>
    <x v="10"/>
    <n v="2010"/>
    <n v="67965.087420000011"/>
    <n v="85549.087420000011"/>
    <n v="9460.0338300000003"/>
    <n v="9.0424898977477781"/>
  </r>
  <r>
    <d v="2010-10-04T00:00:00"/>
    <x v="2"/>
    <n v="22"/>
    <n v="30"/>
    <n v="5280"/>
    <n v="6000"/>
    <n v="3.8623328999999998E-2"/>
    <n v="38.623328999999998"/>
    <n v="0.74275632692307691"/>
    <n v="4.7120461000000002E-2"/>
    <n v="47.120461000000006"/>
    <x v="10"/>
    <n v="2010"/>
    <n v="28649.240288000005"/>
    <n v="39929.240288000001"/>
    <n v="5793.49935"/>
    <n v="6.8908870078654854"/>
  </r>
  <r>
    <d v="2010-10-04T00:00:00"/>
    <x v="3"/>
    <n v="13"/>
    <n v="15"/>
    <n v="124800"/>
    <n v="115200"/>
    <n v="1.0932156E-2"/>
    <n v="10.932156000000001"/>
    <n v="0.3904341428571429"/>
    <n v="1.3665194E-2"/>
    <n v="13.665194"/>
    <x v="10"/>
    <n v="2010"/>
    <n v="12544.648091999999"/>
    <n v="252544.64809199999"/>
    <n v="4372.8624"/>
    <n v="56.615583873836243"/>
  </r>
  <r>
    <d v="2010-10-31T00:00:00"/>
    <x v="0"/>
    <n v="16"/>
    <n v="20"/>
    <n v="7680"/>
    <n v="8000"/>
    <n v="4.3565030999999997E-2"/>
    <n v="43.565030999999998"/>
    <n v="1.21013975"/>
    <n v="5.2278036999999999E-2"/>
    <n v="52.278036999999998"/>
    <x v="10"/>
    <n v="2010"/>
    <n v="36594.625899999999"/>
    <n v="52274.625899999999"/>
    <n v="4792.1534099999999"/>
    <n v="10.879670995395621"/>
  </r>
  <r>
    <d v="2010-10-31T00:00:00"/>
    <x v="1"/>
    <n v="46"/>
    <n v="40"/>
    <n v="10672"/>
    <n v="7680"/>
    <n v="0.110272263"/>
    <n v="110.272263"/>
    <n v="1.2822356162790698"/>
    <n v="0.13453216100000001"/>
    <n v="134.532161"/>
    <x v="10"/>
    <n v="2010"/>
    <n v="71302.045330000008"/>
    <n v="89654.045330000008"/>
    <n v="9924.5036700000001"/>
    <n v="9.0329177617292284"/>
  </r>
  <r>
    <d v="2010-10-31T00:00:00"/>
    <x v="2"/>
    <n v="24"/>
    <n v="26"/>
    <n v="5760"/>
    <n v="5200"/>
    <n v="3.7121032999999998E-2"/>
    <n v="37.121032999999997"/>
    <n v="0.74242065999999995"/>
    <n v="4.528766E-2"/>
    <n v="45.287660000000002"/>
    <x v="10"/>
    <n v="2010"/>
    <n v="27534.897280000001"/>
    <n v="38494.897280000005"/>
    <n v="5568.1549499999992"/>
    <n v="6.9121612929803664"/>
  </r>
  <r>
    <d v="2010-10-31T00:00:00"/>
    <x v="3"/>
    <n v="14"/>
    <n v="17"/>
    <n v="134400"/>
    <n v="130560"/>
    <n v="1.2102626E-2"/>
    <n v="12.102626000000001"/>
    <n v="0.39040729032258065"/>
    <n v="1.5128282999999999E-2"/>
    <n v="15.128283"/>
    <x v="10"/>
    <n v="2010"/>
    <n v="13887.763794"/>
    <n v="278847.76379400003"/>
    <n v="4841.0504000000001"/>
    <n v="56.574271992534456"/>
  </r>
  <r>
    <d v="2010-10-30T00:00:00"/>
    <x v="0"/>
    <n v="19"/>
    <n v="24"/>
    <n v="9120"/>
    <n v="9600"/>
    <n v="5.2041377999999999E-2"/>
    <n v="52.041378000000002"/>
    <n v="1.2102646046511629"/>
    <n v="6.2449654E-2"/>
    <n v="62.449654000000002"/>
    <x v="10"/>
    <n v="2010"/>
    <n v="43714.757799999999"/>
    <n v="62434.757799999999"/>
    <n v="5724.5515800000003"/>
    <n v="10.882450501635066"/>
  </r>
  <r>
    <d v="2010-10-30T00:00:00"/>
    <x v="1"/>
    <n v="44"/>
    <n v="39"/>
    <n v="10208"/>
    <n v="7488"/>
    <n v="0.10639884400000001"/>
    <n v="106.39884400000001"/>
    <n v="1.2819137831325302"/>
    <n v="0.129806589"/>
    <n v="129.806589"/>
    <x v="10"/>
    <n v="2010"/>
    <n v="68797.492169999998"/>
    <n v="86493.492169999998"/>
    <n v="9575.8959600000017"/>
    <n v="9.0317056068210295"/>
  </r>
  <r>
    <d v="2010-10-30T00:00:00"/>
    <x v="2"/>
    <n v="24"/>
    <n v="30"/>
    <n v="5760"/>
    <n v="6000"/>
    <n v="4.0132794999999999E-2"/>
    <n v="40.132795000000002"/>
    <n v="0.74319990740740749"/>
    <n v="4.896201E-2"/>
    <n v="48.962009999999999"/>
    <x v="10"/>
    <n v="2010"/>
    <n v="29768.90208"/>
    <n v="41528.90208"/>
    <n v="6019.9192499999999"/>
    <n v="6.897435483792612"/>
  </r>
  <r>
    <d v="2010-10-30T00:00:00"/>
    <x v="3"/>
    <n v="12"/>
    <n v="13"/>
    <n v="115200"/>
    <n v="99840"/>
    <n v="9.7558249999999992E-3"/>
    <n v="9.7558249999999997"/>
    <n v="0.390233"/>
    <n v="1.2194781E-2"/>
    <n v="12.194781000000001"/>
    <x v="10"/>
    <n v="2010"/>
    <n v="11194.808958000001"/>
    <n v="226234.80895800001"/>
    <n v="3902.33"/>
    <n v="56.698193971217691"/>
  </r>
  <r>
    <d v="2010-10-03T00:00:00"/>
    <x v="0"/>
    <n v="16"/>
    <n v="21"/>
    <n v="7680"/>
    <n v="8400"/>
    <n v="4.4816012000000002E-2"/>
    <n v="44.816012000000001"/>
    <n v="1.2112435675675677"/>
    <n v="5.3779214999999998E-2"/>
    <n v="53.779215000000001"/>
    <x v="10"/>
    <n v="2010"/>
    <n v="37645.450499999999"/>
    <n v="53725.450499999999"/>
    <n v="4929.7613199999996"/>
    <n v="10.870302241763076"/>
  </r>
  <r>
    <d v="2010-10-03T00:00:00"/>
    <x v="1"/>
    <n v="44"/>
    <n v="38"/>
    <n v="10208"/>
    <n v="7296"/>
    <n v="0.10513584400000001"/>
    <n v="105.13584400000001"/>
    <n v="1.2821444390243903"/>
    <n v="0.12826572999999999"/>
    <n v="128.26572999999999"/>
    <x v="10"/>
    <n v="2010"/>
    <n v="67980.836899999995"/>
    <n v="85484.836899999995"/>
    <n v="9462.2259599999998"/>
    <n v="9.0336055056376239"/>
  </r>
  <r>
    <d v="2010-10-03T00:00:00"/>
    <x v="2"/>
    <n v="21"/>
    <n v="34"/>
    <n v="5040"/>
    <n v="6800"/>
    <n v="4.0843128999999999E-2"/>
    <n v="40.843128999999998"/>
    <n v="0.7426023454545454"/>
    <n v="4.9828616999999999E-2"/>
    <n v="49.828617000000001"/>
    <x v="10"/>
    <n v="2010"/>
    <n v="30295.799136000001"/>
    <n v="42135.799136000001"/>
    <n v="6126.4693499999994"/>
    <n v="6.8765418036729971"/>
  </r>
  <r>
    <d v="2010-10-03T00:00:00"/>
    <x v="3"/>
    <n v="13"/>
    <n v="17"/>
    <n v="124800"/>
    <n v="130560"/>
    <n v="1.1715708999999999E-2"/>
    <n v="11.715709"/>
    <n v="0.39052363333333334"/>
    <n v="1.4644636000000001E-2"/>
    <n v="14.644636"/>
    <x v="10"/>
    <n v="2010"/>
    <n v="13443.775847999999"/>
    <n v="268803.77584799996"/>
    <n v="4686.2835999999998"/>
    <n v="56.304448254530065"/>
  </r>
  <r>
    <d v="2010-10-29T00:00:00"/>
    <x v="0"/>
    <n v="18"/>
    <n v="24"/>
    <n v="8640"/>
    <n v="9600"/>
    <n v="5.0832767000000001E-2"/>
    <n v="50.832767000000004"/>
    <n v="1.2103039761904764"/>
    <n v="6.0999321000000002E-2"/>
    <n v="60.999321000000002"/>
    <x v="10"/>
    <n v="2010"/>
    <n v="42699.524700000002"/>
    <n v="60939.524700000002"/>
    <n v="5591.60437"/>
    <n v="10.873806762813626"/>
  </r>
  <r>
    <d v="2010-10-29T00:00:00"/>
    <x v="1"/>
    <n v="45"/>
    <n v="36"/>
    <n v="10440"/>
    <n v="6912"/>
    <n v="0.10381536500000001"/>
    <n v="103.815365"/>
    <n v="1.2816711728395063"/>
    <n v="0.12665474600000001"/>
    <n v="126.65474600000002"/>
    <x v="10"/>
    <n v="2010"/>
    <n v="67127.015380000012"/>
    <n v="84479.015380000012"/>
    <n v="9343.38285"/>
    <n v="9.0408571380397618"/>
  </r>
  <r>
    <d v="2010-10-29T00:00:00"/>
    <x v="2"/>
    <n v="20"/>
    <n v="26"/>
    <n v="4800"/>
    <n v="5200"/>
    <n v="3.4169783000000002E-2"/>
    <n v="34.169783000000002"/>
    <n v="0.74282136956521749"/>
    <n v="4.1687135E-2"/>
    <n v="41.687134999999998"/>
    <x v="10"/>
    <n v="2010"/>
    <n v="25345.77808"/>
    <n v="35345.778080000004"/>
    <n v="5125.4674500000001"/>
    <n v="6.8947629970809636"/>
  </r>
  <r>
    <d v="2010-10-29T00:00:00"/>
    <x v="3"/>
    <n v="13"/>
    <n v="13"/>
    <n v="124800"/>
    <n v="99840"/>
    <n v="1.0149595000000001E-2"/>
    <n v="10.149595000000001"/>
    <n v="0.39036903846153853"/>
    <n v="1.2686993000000001E-2"/>
    <n v="12.686993000000001"/>
    <x v="10"/>
    <n v="2010"/>
    <n v="11646.659574000001"/>
    <n v="236286.65957399999"/>
    <n v="4059.8380000000006"/>
    <n v="56.968570421395924"/>
  </r>
  <r>
    <d v="2010-10-28T00:00:00"/>
    <x v="0"/>
    <n v="17"/>
    <n v="23"/>
    <n v="8160"/>
    <n v="9200"/>
    <n v="4.8407861000000003E-2"/>
    <n v="48.407861000000004"/>
    <n v="1.2101965250000002"/>
    <n v="5.8089433000000003E-2"/>
    <n v="58.089433"/>
    <x v="10"/>
    <n v="2010"/>
    <n v="40662.6031"/>
    <n v="58022.6031"/>
    <n v="5324.8647100000007"/>
    <n v="10.870725535410781"/>
  </r>
  <r>
    <d v="2010-10-28T00:00:00"/>
    <x v="1"/>
    <n v="44"/>
    <n v="40"/>
    <n v="10208"/>
    <n v="7680"/>
    <n v="0.10768773399999999"/>
    <n v="107.68773399999999"/>
    <n v="1.2819968333333331"/>
    <n v="0.131379036"/>
    <n v="131.37903600000001"/>
    <x v="10"/>
    <n v="2010"/>
    <n v="69630.889080000008"/>
    <n v="87518.889080000008"/>
    <n v="9691.8960599999991"/>
    <n v="9.0294067678941108"/>
  </r>
  <r>
    <d v="2010-10-28T00:00:00"/>
    <x v="2"/>
    <n v="22"/>
    <n v="34"/>
    <n v="5280"/>
    <n v="6800"/>
    <n v="4.1587737999999999E-2"/>
    <n v="41.587738000000002"/>
    <n v="0.74263817857142855"/>
    <n v="5.0737040999999997E-2"/>
    <n v="50.737040999999998"/>
    <x v="10"/>
    <n v="2010"/>
    <n v="30848.120928"/>
    <n v="42928.120928000004"/>
    <n v="6238.1607000000004"/>
    <n v="6.8804319991309093"/>
  </r>
  <r>
    <d v="2010-10-28T00:00:00"/>
    <x v="3"/>
    <n v="12"/>
    <n v="17"/>
    <n v="115200"/>
    <n v="130560"/>
    <n v="1.1318557999999999E-2"/>
    <n v="11.318557999999999"/>
    <n v="0.39029510344827584"/>
    <n v="1.4148197E-2"/>
    <n v="14.148197"/>
    <x v="10"/>
    <n v="2010"/>
    <n v="12988.044845999999"/>
    <n v="258748.044846"/>
    <n v="4527.4232000000002"/>
    <n v="56.063684850418362"/>
  </r>
  <r>
    <d v="2010-10-27T00:00:00"/>
    <x v="0"/>
    <n v="20"/>
    <n v="22"/>
    <n v="9600"/>
    <n v="8800"/>
    <n v="5.0872970000000003E-2"/>
    <n v="50.872970000000002"/>
    <n v="1.2112611904761905"/>
    <n v="6.1047563999999999E-2"/>
    <n v="61.047564000000001"/>
    <x v="10"/>
    <n v="2010"/>
    <n v="42733.294800000003"/>
    <n v="61133.294800000003"/>
    <n v="5596.0267000000003"/>
    <n v="10.899781279763619"/>
  </r>
  <r>
    <d v="2010-10-27T00:00:00"/>
    <x v="1"/>
    <n v="40"/>
    <n v="38"/>
    <n v="9280"/>
    <n v="7296"/>
    <n v="0.100002985"/>
    <n v="100.00298500000001"/>
    <n v="1.2820895512820514"/>
    <n v="0.122003641"/>
    <n v="122.003641"/>
    <x v="10"/>
    <n v="2010"/>
    <n v="64661.929730000003"/>
    <n v="81237.929730000003"/>
    <n v="9000.26865"/>
    <n v="9.0254100965505195"/>
  </r>
  <r>
    <d v="2010-10-27T00:00:00"/>
    <x v="2"/>
    <n v="20"/>
    <n v="30"/>
    <n v="4800"/>
    <n v="6000"/>
    <n v="3.7133864000000003E-2"/>
    <n v="37.133864000000003"/>
    <n v="0.74267728000000011"/>
    <n v="4.5303313999999997E-2"/>
    <n v="45.303314"/>
    <x v="10"/>
    <n v="2010"/>
    <n v="27544.414912"/>
    <n v="38344.414912"/>
    <n v="5570.0796"/>
    <n v="6.8827619896150827"/>
  </r>
  <r>
    <d v="2010-10-27T00:00:00"/>
    <x v="3"/>
    <n v="12"/>
    <n v="13"/>
    <n v="115200"/>
    <n v="99840"/>
    <n v="9.75788E-3"/>
    <n v="9.7578800000000001"/>
    <n v="0.39031520000000003"/>
    <n v="1.2197349999999999E-2"/>
    <n v="12.197349999999998"/>
    <x v="10"/>
    <n v="2010"/>
    <n v="11197.167299999999"/>
    <n v="226237.1673"/>
    <n v="3903.152"/>
    <n v="56.687107079687927"/>
  </r>
  <r>
    <d v="2010-10-26T00:00:00"/>
    <x v="0"/>
    <n v="17"/>
    <n v="25"/>
    <n v="8160"/>
    <n v="10000"/>
    <n v="5.0847000000000003E-2"/>
    <n v="50.847000000000001"/>
    <n v="1.2106428571428571"/>
    <n v="6.1016399999999998E-2"/>
    <n v="61.016399999999997"/>
    <x v="10"/>
    <n v="2010"/>
    <n v="42711.479999999996"/>
    <n v="60871.479999999996"/>
    <n v="5593.17"/>
    <n v="10.858631617347342"/>
  </r>
  <r>
    <d v="2010-10-26T00:00:00"/>
    <x v="1"/>
    <n v="41"/>
    <n v="40"/>
    <n v="9512"/>
    <n v="7680"/>
    <n v="0.103849554"/>
    <n v="103.849554"/>
    <n v="1.2820932592592593"/>
    <n v="0.12669645600000001"/>
    <n v="126.69645600000001"/>
    <x v="10"/>
    <n v="2010"/>
    <n v="67149.121680000011"/>
    <n v="84341.121680000011"/>
    <n v="9346.459859999999"/>
    <n v="9.0231285942644988"/>
  </r>
  <r>
    <d v="2010-10-26T00:00:00"/>
    <x v="2"/>
    <n v="24"/>
    <n v="29"/>
    <n v="5760"/>
    <n v="5800"/>
    <n v="3.9363262000000003E-2"/>
    <n v="39.363262000000006"/>
    <n v="0.74270305660377367"/>
    <n v="4.8023179999999999E-2"/>
    <n v="48.023179999999996"/>
    <x v="10"/>
    <n v="2010"/>
    <n v="29198.093439999997"/>
    <n v="40758.093439999997"/>
    <n v="5904.4893000000011"/>
    <n v="6.9017301309816936"/>
  </r>
  <r>
    <d v="2010-10-26T00:00:00"/>
    <x v="3"/>
    <n v="14"/>
    <n v="15"/>
    <n v="134400"/>
    <n v="115200"/>
    <n v="1.1318287999999999E-2"/>
    <n v="11.318287999999999"/>
    <n v="0.39028579310344824"/>
    <n v="1.414786E-2"/>
    <n v="14.14786"/>
    <x v="10"/>
    <n v="2010"/>
    <n v="12987.735479999999"/>
    <n v="262587.73548000003"/>
    <n v="4527.3152"/>
    <n v="56.896973117329694"/>
  </r>
  <r>
    <d v="2010-10-25T00:00:00"/>
    <x v="0"/>
    <n v="19"/>
    <n v="20"/>
    <n v="9120"/>
    <n v="8000"/>
    <n v="4.7201007000000003E-2"/>
    <n v="47.201007000000004"/>
    <n v="1.2102822307692309"/>
    <n v="5.6641208999999998E-2"/>
    <n v="56.641208999999996"/>
    <x v="10"/>
    <n v="2010"/>
    <n v="39648.846299999997"/>
    <n v="56768.846299999997"/>
    <n v="5192.1107700000002"/>
    <n v="10.907110498289526"/>
  </r>
  <r>
    <d v="2010-10-25T00:00:00"/>
    <x v="1"/>
    <n v="42"/>
    <n v="36"/>
    <n v="9744"/>
    <n v="6912"/>
    <n v="0.100007397"/>
    <n v="100.007397"/>
    <n v="1.2821461153846154"/>
    <n v="0.12200902499999999"/>
    <n v="122.00902499999999"/>
    <x v="10"/>
    <n v="2010"/>
    <n v="64664.78325"/>
    <n v="81320.783250000008"/>
    <n v="9000.6657300000006"/>
    <n v="9.0342164519622461"/>
  </r>
  <r>
    <d v="2010-10-25T00:00:00"/>
    <x v="2"/>
    <n v="21"/>
    <n v="29"/>
    <n v="5040"/>
    <n v="5800"/>
    <n v="3.7155239E-2"/>
    <n v="37.155239000000002"/>
    <n v="0.74310478000000002"/>
    <n v="4.5329390999999997E-2"/>
    <n v="45.329390999999994"/>
    <x v="10"/>
    <n v="2010"/>
    <n v="27560.269727999996"/>
    <n v="38400.269727999999"/>
    <n v="5573.2858500000002"/>
    <n v="6.8888232073710389"/>
  </r>
  <r>
    <d v="2010-10-25T00:00:00"/>
    <x v="3"/>
    <n v="13"/>
    <n v="14"/>
    <n v="124800"/>
    <n v="107520"/>
    <n v="1.0544447E-2"/>
    <n v="10.544447"/>
    <n v="0.39053507407407406"/>
    <n v="1.3180558E-2"/>
    <n v="13.180558"/>
    <x v="10"/>
    <n v="2010"/>
    <n v="12099.752243999999"/>
    <n v="244419.752244"/>
    <n v="4217.7788"/>
    <n v="56.767769754597715"/>
  </r>
  <r>
    <d v="2010-10-24T00:00:00"/>
    <x v="0"/>
    <n v="20"/>
    <n v="20"/>
    <n v="9600"/>
    <n v="8000"/>
    <n v="4.8430954999999998E-2"/>
    <n v="48.430954999999997"/>
    <n v="1.2107738749999999"/>
    <n v="5.8117146000000001E-2"/>
    <n v="58.117145999999998"/>
    <x v="10"/>
    <n v="2010"/>
    <n v="40682.002199999995"/>
    <n v="58282.002199999995"/>
    <n v="5327.4050499999994"/>
    <n v="10.914130327299086"/>
  </r>
  <r>
    <d v="2010-10-24T00:00:00"/>
    <x v="1"/>
    <n v="44"/>
    <n v="40"/>
    <n v="10208"/>
    <n v="7680"/>
    <n v="0.107680345"/>
    <n v="107.680345"/>
    <n v="1.281908869047619"/>
    <n v="0.131370021"/>
    <n v="131.37002100000001"/>
    <x v="10"/>
    <n v="2010"/>
    <n v="69626.111130000005"/>
    <n v="87514.111130000005"/>
    <n v="9691.2310500000003"/>
    <n v="9.0295333359461463"/>
  </r>
  <r>
    <d v="2010-10-24T00:00:00"/>
    <x v="2"/>
    <n v="20"/>
    <n v="27"/>
    <n v="4800"/>
    <n v="5400"/>
    <n v="3.4895526000000003E-2"/>
    <n v="34.895526000000004"/>
    <n v="0.74245800000000006"/>
    <n v="4.2572541999999998E-2"/>
    <n v="42.572541999999999"/>
    <x v="10"/>
    <n v="2010"/>
    <n v="25884.105535999999"/>
    <n v="36084.105536000003"/>
    <n v="5234.3289000000004"/>
    <n v="6.8924238047393738"/>
  </r>
  <r>
    <d v="2010-10-24T00:00:00"/>
    <x v="3"/>
    <n v="13"/>
    <n v="17"/>
    <n v="124800"/>
    <n v="130560"/>
    <n v="1.1714877E-2"/>
    <n v="11.714877"/>
    <n v="0.39049590000000001"/>
    <n v="1.4643596E-2"/>
    <n v="14.643596000000001"/>
    <x v="10"/>
    <n v="2010"/>
    <n v="13442.821128"/>
    <n v="268802.82112800004"/>
    <n v="4685.9507999999996"/>
    <n v="56.308173478801869"/>
  </r>
  <r>
    <d v="2010-10-23T00:00:00"/>
    <x v="0"/>
    <n v="17"/>
    <n v="22"/>
    <n v="8160"/>
    <n v="8800"/>
    <n v="4.7219958999999999E-2"/>
    <n v="47.219958999999996"/>
    <n v="1.2107681794871794"/>
    <n v="5.6663950999999997E-2"/>
    <n v="56.663950999999997"/>
    <x v="10"/>
    <n v="2010"/>
    <n v="39664.765699999996"/>
    <n v="56624.765699999996"/>
    <n v="5194.1954899999992"/>
    <n v="10.875072091943419"/>
  </r>
  <r>
    <d v="2010-10-23T00:00:00"/>
    <x v="1"/>
    <n v="46"/>
    <n v="39"/>
    <n v="10672"/>
    <n v="7488"/>
    <n v="0.108958152"/>
    <n v="108.958152"/>
    <n v="1.2818606117647058"/>
    <n v="0.13292894499999999"/>
    <n v="132.928945"/>
    <x v="10"/>
    <n v="2010"/>
    <n v="70452.340849999993"/>
    <n v="88612.340849999993"/>
    <n v="9806.2336799999994"/>
    <n v="9.0356320111506445"/>
  </r>
  <r>
    <d v="2010-10-23T00:00:00"/>
    <x v="2"/>
    <n v="22"/>
    <n v="28"/>
    <n v="5280"/>
    <n v="5600"/>
    <n v="3.7158296E-2"/>
    <n v="37.158296"/>
    <n v="0.74316592000000004"/>
    <n v="4.5333122000000003E-2"/>
    <n v="45.333122000000003"/>
    <x v="10"/>
    <n v="2010"/>
    <n v="27562.538176000002"/>
    <n v="38442.538176000002"/>
    <n v="5573.7443999999996"/>
    <n v="6.8958386999769896"/>
  </r>
  <r>
    <d v="2010-10-23T00:00:00"/>
    <x v="3"/>
    <n v="12"/>
    <n v="14"/>
    <n v="115200"/>
    <n v="107520"/>
    <n v="1.0152585E-2"/>
    <n v="10.152585"/>
    <n v="0.39048403846153845"/>
    <n v="1.2690731E-2"/>
    <n v="12.690731"/>
    <x v="10"/>
    <n v="2010"/>
    <n v="11650.091058"/>
    <n v="234370.09105799999"/>
    <n v="4061.0340000000001"/>
    <n v="56.490197689824896"/>
  </r>
  <r>
    <d v="2010-10-22T00:00:00"/>
    <x v="0"/>
    <n v="18"/>
    <n v="23"/>
    <n v="8640"/>
    <n v="9200"/>
    <n v="4.9654764999999997E-2"/>
    <n v="49.654764999999998"/>
    <n v="1.2110918292682926"/>
    <n v="5.9585718000000003E-2"/>
    <n v="59.585718"/>
    <x v="10"/>
    <n v="2010"/>
    <n v="41710.0026"/>
    <n v="59550.0026"/>
    <n v="5462.0241499999993"/>
    <n v="10.877370114685379"/>
  </r>
  <r>
    <d v="2010-10-22T00:00:00"/>
    <x v="1"/>
    <n v="42"/>
    <n v="38"/>
    <n v="9744"/>
    <n v="7296"/>
    <n v="0.10253522900000001"/>
    <n v="102.535229"/>
    <n v="1.2816903625"/>
    <n v="0.12509297899999999"/>
    <n v="125.092979"/>
    <x v="10"/>
    <n v="2010"/>
    <n v="66299.278869999995"/>
    <n v="83339.278869999995"/>
    <n v="9228.1706099999992"/>
    <n v="9.0302254446278933"/>
  </r>
  <r>
    <d v="2010-10-22T00:00:00"/>
    <x v="2"/>
    <n v="21"/>
    <n v="33"/>
    <n v="5040"/>
    <n v="6600"/>
    <n v="4.0113177999999999E-2"/>
    <n v="40.113177999999998"/>
    <n v="0.7428366296296296"/>
    <n v="4.8938077000000003E-2"/>
    <n v="48.938077000000007"/>
    <x v="10"/>
    <n v="2010"/>
    <n v="29754.350816000006"/>
    <n v="41394.350816000006"/>
    <n v="6016.9766999999993"/>
    <n v="6.8784498311533859"/>
  </r>
  <r>
    <d v="2010-10-22T00:00:00"/>
    <x v="3"/>
    <n v="13"/>
    <n v="13"/>
    <n v="124800"/>
    <n v="99840"/>
    <n v="1.0151825E-2"/>
    <n v="10.151825000000001"/>
    <n v="0.39045480769230773"/>
    <n v="1.2689782E-2"/>
    <n v="12.689782000000001"/>
    <x v="10"/>
    <n v="2010"/>
    <n v="11649.219876000001"/>
    <n v="236289.21987599999"/>
    <n v="4060.73"/>
    <n v="56.956938511902564"/>
  </r>
  <r>
    <d v="2010-10-21T00:00:00"/>
    <x v="0"/>
    <n v="15"/>
    <n v="20"/>
    <n v="7200"/>
    <n v="8000"/>
    <n v="4.2389957999999998E-2"/>
    <n v="42.389958"/>
    <n v="1.211141657142857"/>
    <n v="5.0867949000000003E-2"/>
    <n v="50.867949000000003"/>
    <x v="10"/>
    <n v="2010"/>
    <n v="35607.564300000005"/>
    <n v="50807.564300000005"/>
    <n v="4662.8953799999999"/>
    <n v="10.866672121437224"/>
  </r>
  <r>
    <d v="2010-10-21T00:00:00"/>
    <x v="1"/>
    <n v="45"/>
    <n v="39"/>
    <n v="10440"/>
    <n v="7488"/>
    <n v="0.107703903"/>
    <n v="107.703903"/>
    <n v="1.2821893214285713"/>
    <n v="0.131398761"/>
    <n v="131.39876100000001"/>
    <x v="10"/>
    <n v="2010"/>
    <n v="69641.343330000003"/>
    <n v="87569.343330000003"/>
    <n v="9693.3512699999992"/>
    <n v="9.0332559692477989"/>
  </r>
  <r>
    <d v="2010-10-21T00:00:00"/>
    <x v="2"/>
    <n v="21"/>
    <n v="33"/>
    <n v="5040"/>
    <n v="6600"/>
    <n v="4.0126239000000001E-2"/>
    <n v="40.126238999999998"/>
    <n v="0.74307849999999998"/>
    <n v="4.8954011999999998E-2"/>
    <n v="48.954011999999999"/>
    <x v="10"/>
    <n v="2010"/>
    <n v="29764.039295999999"/>
    <n v="41404.039296000003"/>
    <n v="6018.9358499999998"/>
    <n v="6.8778206824247148"/>
  </r>
  <r>
    <d v="2010-10-21T00:00:00"/>
    <x v="3"/>
    <n v="14"/>
    <n v="16"/>
    <n v="134400"/>
    <n v="122880"/>
    <n v="1.1703447000000001E-2"/>
    <n v="11.703447000000001"/>
    <n v="0.39011490000000004"/>
    <n v="1.4629308000000001E-2"/>
    <n v="14.629308"/>
    <x v="10"/>
    <n v="2010"/>
    <n v="13429.704744000001"/>
    <n v="270709.70474399999"/>
    <n v="4681.3788000000004"/>
    <n v="56.761985658079311"/>
  </r>
  <r>
    <d v="2010-10-20T00:00:00"/>
    <x v="0"/>
    <n v="20"/>
    <n v="19"/>
    <n v="9600"/>
    <n v="7600"/>
    <n v="4.7220621999999997E-2"/>
    <n v="47.220621999999999"/>
    <n v="1.2107851794871796"/>
    <n v="5.6664746000000002E-2"/>
    <n v="56.664746000000001"/>
    <x v="10"/>
    <n v="2010"/>
    <n v="39665.322200000002"/>
    <n v="56865.322200000002"/>
    <n v="5194.2684199999994"/>
    <n v="10.921119214615249"/>
  </r>
  <r>
    <d v="2010-10-20T00:00:00"/>
    <x v="1"/>
    <n v="46"/>
    <n v="40"/>
    <n v="10672"/>
    <n v="7680"/>
    <n v="0.110252286"/>
    <n v="110.252286"/>
    <n v="1.2820033255813954"/>
    <n v="0.13450778899999999"/>
    <n v="134.507789"/>
    <x v="10"/>
    <n v="2010"/>
    <n v="71289.128169999996"/>
    <n v="89641.128169999996"/>
    <n v="9922.7057399999994"/>
    <n v="9.0332526644328723"/>
  </r>
  <r>
    <d v="2010-10-20T00:00:00"/>
    <x v="2"/>
    <n v="24"/>
    <n v="27"/>
    <n v="5760"/>
    <n v="5400"/>
    <n v="3.7890689999999998E-2"/>
    <n v="37.890689999999999"/>
    <n v="0.74295470588235291"/>
    <n v="4.6226640999999999E-2"/>
    <n v="46.226641000000001"/>
    <x v="10"/>
    <n v="2010"/>
    <n v="28105.797728000001"/>
    <n v="39265.797728000005"/>
    <n v="5683.6035000000002"/>
    <n v="6.9073942849312191"/>
  </r>
  <r>
    <d v="2010-10-20T00:00:00"/>
    <x v="3"/>
    <n v="13"/>
    <n v="16"/>
    <n v="124800"/>
    <n v="122880"/>
    <n v="1.1322255E-2"/>
    <n v="11.322255"/>
    <n v="0.39042258620689657"/>
    <n v="1.4152819000000001E-2"/>
    <n v="14.152819000000001"/>
    <x v="10"/>
    <n v="2010"/>
    <n v="12992.287842000002"/>
    <n v="260672.28784199999"/>
    <n v="4528.902"/>
    <n v="56.462524639620547"/>
  </r>
  <r>
    <d v="2010-10-02T00:00:00"/>
    <x v="0"/>
    <n v="17"/>
    <n v="24"/>
    <n v="8160"/>
    <n v="9600"/>
    <n v="4.9644204999999997E-2"/>
    <n v="49.644204999999999"/>
    <n v="1.2108342682926829"/>
    <n v="5.9573045999999998E-2"/>
    <n v="59.573045999999998"/>
    <x v="10"/>
    <n v="2010"/>
    <n v="41701.1322"/>
    <n v="59461.1322"/>
    <n v="5460.8625499999998"/>
    <n v="10.863442071985448"/>
  </r>
  <r>
    <d v="2010-10-02T00:00:00"/>
    <x v="1"/>
    <n v="40"/>
    <n v="40"/>
    <n v="9280"/>
    <n v="7680"/>
    <n v="0.102547579"/>
    <n v="102.547579"/>
    <n v="1.2818447374999999"/>
    <n v="0.125108046"/>
    <n v="125.108046"/>
    <x v="10"/>
    <n v="2010"/>
    <n v="66307.264380000008"/>
    <n v="83267.264380000008"/>
    <n v="9229.2821100000001"/>
    <n v="9.0213358177928296"/>
  </r>
  <r>
    <d v="2010-10-02T00:00:00"/>
    <x v="2"/>
    <n v="22"/>
    <n v="32"/>
    <n v="5280"/>
    <n v="6400"/>
    <n v="4.0129739999999997E-2"/>
    <n v="40.129739999999998"/>
    <n v="0.74314333333333327"/>
    <n v="4.8958281999999999E-2"/>
    <n v="48.958281999999997"/>
    <x v="10"/>
    <n v="2010"/>
    <n v="29766.635455999996"/>
    <n v="41446.635455999996"/>
    <n v="6019.4609999999993"/>
    <n v="6.8842959793278293"/>
  </r>
  <r>
    <d v="2010-10-02T00:00:00"/>
    <x v="3"/>
    <n v="14"/>
    <n v="16"/>
    <n v="134400"/>
    <n v="122880"/>
    <n v="1.1715288000000001E-2"/>
    <n v="11.715288000000001"/>
    <n v="0.39050960000000001"/>
    <n v="1.464411E-2"/>
    <n v="14.64411"/>
    <x v="10"/>
    <n v="2010"/>
    <n v="13443.29298"/>
    <n v="270723.29298000003"/>
    <n v="4686.1152000000002"/>
    <n v="56.708516404527735"/>
  </r>
  <r>
    <d v="2010-10-19T00:00:00"/>
    <x v="0"/>
    <n v="15"/>
    <n v="22"/>
    <n v="7200"/>
    <n v="8800"/>
    <n v="4.4817066000000003E-2"/>
    <n v="44.817066000000004"/>
    <n v="1.2112720540540542"/>
    <n v="5.3780479999999999E-2"/>
    <n v="53.780479999999997"/>
    <x v="10"/>
    <n v="2010"/>
    <n v="37646.335999999996"/>
    <n v="53646.335999999996"/>
    <n v="4929.8772600000002"/>
    <n v="10.854040341742435"/>
  </r>
  <r>
    <d v="2010-10-19T00:00:00"/>
    <x v="1"/>
    <n v="43"/>
    <n v="36"/>
    <n v="9976"/>
    <n v="6912"/>
    <n v="0.101270606"/>
    <n v="101.270606"/>
    <n v="1.2819064050632911"/>
    <n v="0.123550139"/>
    <n v="123.550139"/>
    <x v="10"/>
    <n v="2010"/>
    <n v="65481.573669999998"/>
    <n v="82369.573669999998"/>
    <n v="9114.3545400000003"/>
    <n v="9.0365972354513247"/>
  </r>
  <r>
    <d v="2010-10-19T00:00:00"/>
    <x v="2"/>
    <n v="21"/>
    <n v="29"/>
    <n v="5040"/>
    <n v="5800"/>
    <n v="3.7155388999999997E-2"/>
    <n v="37.155389"/>
    <n v="0.74310778"/>
    <n v="4.5329573999999997E-2"/>
    <n v="45.329574000000001"/>
    <x v="10"/>
    <n v="2010"/>
    <n v="27560.380992000002"/>
    <n v="38400.380992000006"/>
    <n v="5573.3083500000002"/>
    <n v="6.8888153616403374"/>
  </r>
  <r>
    <d v="2010-10-19T00:00:00"/>
    <x v="3"/>
    <n v="13"/>
    <n v="16"/>
    <n v="124800"/>
    <n v="122880"/>
    <n v="1.1318185E-2"/>
    <n v="11.318185"/>
    <n v="0.39028224137931034"/>
    <n v="1.4147732E-2"/>
    <n v="14.147732"/>
    <x v="10"/>
    <n v="2010"/>
    <n v="12987.617976"/>
    <n v="260667.61797600001"/>
    <n v="4527.2739999999994"/>
    <n v="56.48143020339959"/>
  </r>
  <r>
    <d v="2010-10-18T00:00:00"/>
    <x v="0"/>
    <n v="17"/>
    <n v="22"/>
    <n v="8160"/>
    <n v="8800"/>
    <n v="4.7218709999999997E-2"/>
    <n v="47.218709999999994"/>
    <n v="1.2107361538461536"/>
    <n v="5.6662452000000002E-2"/>
    <n v="56.662452000000002"/>
    <x v="10"/>
    <n v="2010"/>
    <n v="39663.716400000005"/>
    <n v="56623.716400000005"/>
    <n v="5194.0580999999993"/>
    <n v="10.875157525306179"/>
  </r>
  <r>
    <d v="2010-10-18T00:00:00"/>
    <x v="1"/>
    <n v="43"/>
    <n v="39"/>
    <n v="9976"/>
    <n v="7488"/>
    <n v="0.105100661"/>
    <n v="105.100661"/>
    <n v="1.2817153780487804"/>
    <n v="0.12822280699999999"/>
    <n v="128.22280699999999"/>
    <x v="10"/>
    <n v="2010"/>
    <n v="67958.087709999993"/>
    <n v="85422.087709999993"/>
    <n v="9459.0594899999996"/>
    <n v="9.0299960744790457"/>
  </r>
  <r>
    <d v="2010-10-18T00:00:00"/>
    <x v="2"/>
    <n v="20"/>
    <n v="29"/>
    <n v="4800"/>
    <n v="5800"/>
    <n v="3.6412379000000002E-2"/>
    <n v="36.412379000000001"/>
    <n v="0.74310977551020407"/>
    <n v="4.4423101999999999E-2"/>
    <n v="44.423102"/>
    <x v="10"/>
    <n v="2010"/>
    <n v="27009.246016000001"/>
    <n v="37609.246016000005"/>
    <n v="5461.8568500000001"/>
    <n v="6.8845380812056245"/>
  </r>
  <r>
    <d v="2010-10-18T00:00:00"/>
    <x v="3"/>
    <n v="13"/>
    <n v="16"/>
    <n v="124800"/>
    <n v="122880"/>
    <n v="1.131975E-2"/>
    <n v="11.319749999999999"/>
    <n v="0.39033620689655169"/>
    <n v="1.4149688000000001E-2"/>
    <n v="14.149688000000001"/>
    <x v="10"/>
    <n v="2010"/>
    <n v="12989.413584000002"/>
    <n v="260669.41358399999"/>
    <n v="4527.8999999999996"/>
    <n v="56.474159029700409"/>
  </r>
  <r>
    <d v="2010-10-17T00:00:00"/>
    <x v="0"/>
    <n v="18"/>
    <n v="20"/>
    <n v="8640"/>
    <n v="8000"/>
    <n v="4.6029585999999997E-2"/>
    <n v="46.029585999999995"/>
    <n v="1.2113048947368419"/>
    <n v="5.5235502999999998E-2"/>
    <n v="55.235503000000001"/>
    <x v="10"/>
    <n v="2010"/>
    <n v="38664.852100000004"/>
    <n v="55304.852100000004"/>
    <n v="5063.2544599999992"/>
    <n v="10.895576741782039"/>
  </r>
  <r>
    <d v="2010-10-17T00:00:00"/>
    <x v="1"/>
    <n v="43"/>
    <n v="36"/>
    <n v="9976"/>
    <n v="6912"/>
    <n v="0.10120197"/>
    <n v="101.20197"/>
    <n v="1.281037594936709"/>
    <n v="0.123466403"/>
    <n v="123.466403"/>
    <x v="10"/>
    <n v="2010"/>
    <n v="65437.193590000003"/>
    <n v="82325.19359000001"/>
    <n v="9108.1772999999994"/>
    <n v="9.0378532717824704"/>
  </r>
  <r>
    <d v="2010-10-17T00:00:00"/>
    <x v="2"/>
    <n v="23"/>
    <n v="31"/>
    <n v="5520"/>
    <n v="6200"/>
    <n v="4.0128759999999999E-2"/>
    <n v="40.12876"/>
    <n v="0.74312518518518522"/>
    <n v="4.8957087000000003E-2"/>
    <n v="48.957087000000001"/>
    <x v="10"/>
    <n v="2010"/>
    <n v="29765.908896000001"/>
    <n v="41485.908896000001"/>
    <n v="6019.3140000000003"/>
    <n v="6.8909875624427563"/>
  </r>
  <r>
    <d v="2010-10-17T00:00:00"/>
    <x v="3"/>
    <n v="14"/>
    <n v="15"/>
    <n v="134400"/>
    <n v="115200"/>
    <n v="1.1324366000000001E-2"/>
    <n v="11.324366000000001"/>
    <n v="0.39049537931034489"/>
    <n v="1.4155457999999999E-2"/>
    <n v="14.155457999999999"/>
    <x v="10"/>
    <n v="2010"/>
    <n v="12994.710444"/>
    <n v="262594.71044399997"/>
    <n v="4529.7464000000009"/>
    <n v="56.868526812577862"/>
  </r>
  <r>
    <d v="2010-10-16T00:00:00"/>
    <x v="0"/>
    <n v="17"/>
    <n v="19"/>
    <n v="8160"/>
    <n v="7600"/>
    <n v="4.3593943000000003E-2"/>
    <n v="43.593943000000003"/>
    <n v="1.2109428611111113"/>
    <n v="5.2312732000000001E-2"/>
    <n v="52.312732000000004"/>
    <x v="10"/>
    <n v="2010"/>
    <n v="36618.912400000001"/>
    <n v="52378.912400000001"/>
    <n v="4795.3337300000003"/>
    <n v="10.894164750183908"/>
  </r>
  <r>
    <d v="2010-10-16T00:00:00"/>
    <x v="1"/>
    <n v="46"/>
    <n v="38"/>
    <n v="10672"/>
    <n v="7296"/>
    <n v="0.10759908899999999"/>
    <n v="107.59908899999999"/>
    <n v="1.2809415357142857"/>
    <n v="0.131270889"/>
    <n v="131.27088900000001"/>
    <x v="10"/>
    <n v="2010"/>
    <n v="69573.57117000001"/>
    <n v="87541.57117000001"/>
    <n v="9683.9180099999994"/>
    <n v="9.0391870824764187"/>
  </r>
  <r>
    <d v="2010-10-16T00:00:00"/>
    <x v="2"/>
    <n v="23"/>
    <n v="34"/>
    <n v="5520"/>
    <n v="6800"/>
    <n v="4.2327430999999999E-2"/>
    <n v="42.327430999999997"/>
    <n v="0.74258650877192978"/>
    <n v="5.1639466000000002E-2"/>
    <n v="51.639465999999999"/>
    <x v="10"/>
    <n v="2010"/>
    <n v="31396.795328"/>
    <n v="43716.795328"/>
    <n v="6349.1146499999995"/>
    <n v="6.8844103984799716"/>
  </r>
  <r>
    <d v="2010-10-16T00:00:00"/>
    <x v="3"/>
    <n v="14"/>
    <n v="15"/>
    <n v="134400"/>
    <n v="115200"/>
    <n v="1.1320487000000001E-2"/>
    <n v="11.320487"/>
    <n v="0.39036162068965519"/>
    <n v="1.4150609E-2"/>
    <n v="14.150608999999999"/>
    <x v="10"/>
    <n v="2010"/>
    <n v="12990.259061999999"/>
    <n v="262590.25906199997"/>
    <n v="4528.1948000000002"/>
    <n v="56.886677894078446"/>
  </r>
  <r>
    <d v="2010-10-15T00:00:00"/>
    <x v="0"/>
    <n v="16"/>
    <n v="25"/>
    <n v="7680"/>
    <n v="10000"/>
    <n v="4.9658354000000002E-2"/>
    <n v="49.658354000000003"/>
    <n v="1.2111793658536587"/>
    <n v="5.9590024999999998E-2"/>
    <n v="59.590024999999997"/>
    <x v="10"/>
    <n v="2010"/>
    <n v="41713.017499999994"/>
    <n v="59393.017499999994"/>
    <n v="5462.4189400000005"/>
    <n v="10.847913038253939"/>
  </r>
  <r>
    <d v="2010-10-15T00:00:00"/>
    <x v="1"/>
    <n v="45"/>
    <n v="40"/>
    <n v="10440"/>
    <n v="7680"/>
    <n v="0.10893127700000001"/>
    <n v="108.93127700000001"/>
    <n v="1.2815444352941177"/>
    <n v="0.13289615900000001"/>
    <n v="132.89615900000001"/>
    <x v="10"/>
    <n v="2010"/>
    <n v="70434.964270000011"/>
    <n v="88554.964270000011"/>
    <n v="9803.8149300000005"/>
    <n v="9.0320090429504454"/>
  </r>
  <r>
    <d v="2010-10-15T00:00:00"/>
    <x v="2"/>
    <n v="22"/>
    <n v="32"/>
    <n v="5280"/>
    <n v="6400"/>
    <n v="4.0128297E-2"/>
    <n v="40.128297000000003"/>
    <n v="0.74311661111111116"/>
    <n v="4.8956523000000002E-2"/>
    <n v="48.956523000000004"/>
    <x v="10"/>
    <n v="2010"/>
    <n v="29765.565984000001"/>
    <n v="41445.565984000001"/>
    <n v="6019.2445500000003"/>
    <n v="6.8843658492245137"/>
  </r>
  <r>
    <d v="2010-10-15T00:00:00"/>
    <x v="3"/>
    <n v="13"/>
    <n v="13"/>
    <n v="124800"/>
    <n v="99840"/>
    <n v="1.0152840999999999E-2"/>
    <n v="10.152840999999999"/>
    <n v="0.39049388461538459"/>
    <n v="1.2691051E-2"/>
    <n v="12.691051"/>
    <x v="10"/>
    <n v="2010"/>
    <n v="11650.384818"/>
    <n v="236290.38481799999"/>
    <n v="4061.1363999999994"/>
    <n v="56.951640237346894"/>
  </r>
  <r>
    <d v="2010-10-14T00:00:00"/>
    <x v="0"/>
    <n v="18"/>
    <n v="19"/>
    <n v="8640"/>
    <n v="7600"/>
    <n v="4.4785089E-2"/>
    <n v="44.785088999999999"/>
    <n v="1.2104078108108107"/>
    <n v="5.3742106999999997E-2"/>
    <n v="53.742106999999997"/>
    <x v="10"/>
    <n v="2010"/>
    <n v="37619.474900000001"/>
    <n v="53859.474900000001"/>
    <n v="4926.3597899999995"/>
    <n v="10.904924613365278"/>
  </r>
  <r>
    <d v="2010-10-14T00:00:00"/>
    <x v="1"/>
    <n v="45"/>
    <n v="39"/>
    <n v="10440"/>
    <n v="7488"/>
    <n v="0.107712975"/>
    <n v="107.712975"/>
    <n v="1.2822973214285713"/>
    <n v="0.13140982900000001"/>
    <n v="131.409829"/>
    <x v="10"/>
    <n v="2010"/>
    <n v="69647.209369999997"/>
    <n v="87575.209369999997"/>
    <n v="9694.1677500000005"/>
    <n v="9.033100276121333"/>
  </r>
  <r>
    <d v="2010-10-14T00:00:00"/>
    <x v="2"/>
    <n v="22"/>
    <n v="27"/>
    <n v="5280"/>
    <n v="5400"/>
    <n v="3.6413979999999999E-2"/>
    <n v="36.413979999999995"/>
    <n v="0.7431424489795917"/>
    <n v="4.4425055999999997E-2"/>
    <n v="44.425055999999998"/>
    <x v="10"/>
    <n v="2010"/>
    <n v="27010.434047999999"/>
    <n v="37690.434047999996"/>
    <n v="5462.0969999999988"/>
    <n v="6.8990966201039452"/>
  </r>
  <r>
    <d v="2010-10-14T00:00:00"/>
    <x v="3"/>
    <n v="14"/>
    <n v="16"/>
    <n v="134400"/>
    <n v="122880"/>
    <n v="1.1713664E-2"/>
    <n v="11.713664"/>
    <n v="0.39045546666666664"/>
    <n v="1.464208E-2"/>
    <n v="14.64208"/>
    <x v="10"/>
    <n v="2010"/>
    <n v="13441.42944"/>
    <n v="270721.42943999998"/>
    <n v="4685.4655999999995"/>
    <n v="56.715843484707612"/>
  </r>
  <r>
    <d v="2010-10-13T00:00:00"/>
    <x v="0"/>
    <n v="19"/>
    <n v="19"/>
    <n v="9120"/>
    <n v="7600"/>
    <n v="4.6020578999999999E-2"/>
    <n v="46.020578999999998"/>
    <n v="1.2110678684210525"/>
    <n v="5.5224694999999997E-2"/>
    <n v="55.224694999999997"/>
    <x v="10"/>
    <n v="2010"/>
    <n v="38657.286499999995"/>
    <n v="55377.286499999995"/>
    <n v="5062.2636899999998"/>
    <n v="10.911976920711847"/>
  </r>
  <r>
    <d v="2010-10-13T00:00:00"/>
    <x v="1"/>
    <n v="46"/>
    <n v="39"/>
    <n v="10672"/>
    <n v="7488"/>
    <n v="0.108882802"/>
    <n v="108.882802"/>
    <n v="1.2809741411764706"/>
    <n v="0.132837018"/>
    <n v="132.837018"/>
    <x v="10"/>
    <n v="2010"/>
    <n v="70403.61954"/>
    <n v="88563.61954"/>
    <n v="9799.4521800000002"/>
    <n v="9.0369129869762617"/>
  </r>
  <r>
    <d v="2010-10-13T00:00:00"/>
    <x v="2"/>
    <n v="22"/>
    <n v="32"/>
    <n v="5280"/>
    <n v="6400"/>
    <n v="4.0110311000000003E-2"/>
    <n v="40.110311000000003"/>
    <n v="0.74278353703703714"/>
    <n v="4.8934579999999998E-2"/>
    <n v="48.934579999999997"/>
    <x v="10"/>
    <n v="2010"/>
    <n v="29752.224639999997"/>
    <n v="41432.22464"/>
    <n v="6016.5466500000002"/>
    <n v="6.8852353043245618"/>
  </r>
  <r>
    <d v="2010-10-13T00:00:00"/>
    <x v="3"/>
    <n v="12"/>
    <n v="16"/>
    <n v="115200"/>
    <n v="122880"/>
    <n v="1.0931832000000001E-2"/>
    <n v="10.931832"/>
    <n v="0.39042257142857145"/>
    <n v="1.3664791000000001E-2"/>
    <n v="13.664791000000001"/>
    <x v="10"/>
    <n v="2010"/>
    <n v="12544.278138000001"/>
    <n v="250624.27813799999"/>
    <n v="4372.7327999999998"/>
    <n v="56.186706826480922"/>
  </r>
  <r>
    <d v="2010-10-12T00:00:00"/>
    <x v="0"/>
    <n v="16"/>
    <n v="20"/>
    <n v="7680"/>
    <n v="8000"/>
    <n v="4.3605794000000003E-2"/>
    <n v="43.605794000000003"/>
    <n v="1.2112720555555556"/>
    <n v="5.2326953000000002E-2"/>
    <n v="52.326953000000003"/>
    <x v="10"/>
    <n v="2010"/>
    <n v="36628.867100000003"/>
    <n v="52308.867100000003"/>
    <n v="4796.6373400000002"/>
    <n v="10.87664715896052"/>
  </r>
  <r>
    <d v="2010-10-12T00:00:00"/>
    <x v="1"/>
    <n v="45"/>
    <n v="38"/>
    <n v="10440"/>
    <n v="7296"/>
    <n v="0.10640353"/>
    <n v="106.40352999999999"/>
    <n v="1.2819702409638554"/>
    <n v="0.12981230599999999"/>
    <n v="129.81230599999998"/>
    <x v="10"/>
    <n v="2010"/>
    <n v="68800.522179999985"/>
    <n v="86536.522179999985"/>
    <n v="9576.3176999999996"/>
    <n v="9.0358009060534741"/>
  </r>
  <r>
    <d v="2010-10-12T00:00:00"/>
    <x v="2"/>
    <n v="21"/>
    <n v="28"/>
    <n v="5040"/>
    <n v="5600"/>
    <n v="3.6383064999999999E-2"/>
    <n v="36.383065000000002"/>
    <n v="0.74251153061224495"/>
    <n v="4.4387338999999998E-2"/>
    <n v="44.387338999999997"/>
    <x v="10"/>
    <n v="2010"/>
    <n v="26987.502111999998"/>
    <n v="37627.502112000002"/>
    <n v="5457.45975"/>
    <n v="6.8934285192814695"/>
  </r>
  <r>
    <d v="2010-10-12T00:00:00"/>
    <x v="3"/>
    <n v="14"/>
    <n v="14"/>
    <n v="134400"/>
    <n v="107520"/>
    <n v="1.0927701999999999E-2"/>
    <n v="10.927702"/>
    <n v="0.39027507142857143"/>
    <n v="1.3659627000000001E-2"/>
    <n v="13.659627"/>
    <x v="10"/>
    <n v="2010"/>
    <n v="12539.537586"/>
    <n v="254459.53758599999"/>
    <n v="4371.0807999999997"/>
    <n v="57.067657566430256"/>
  </r>
  <r>
    <d v="2010-10-11T00:00:00"/>
    <x v="0"/>
    <n v="20"/>
    <n v="19"/>
    <n v="9600"/>
    <n v="7600"/>
    <n v="4.7240464000000003E-2"/>
    <n v="47.240464000000003"/>
    <n v="1.2112939487179488"/>
    <n v="5.6688557000000001E-2"/>
    <n v="56.688557000000003"/>
    <x v="10"/>
    <n v="2010"/>
    <n v="39681.9899"/>
    <n v="56881.9899"/>
    <n v="5196.4510399999999"/>
    <n v="10.919742977132746"/>
  </r>
  <r>
    <d v="2010-10-11T00:00:00"/>
    <x v="1"/>
    <n v="45"/>
    <n v="36"/>
    <n v="10440"/>
    <n v="6912"/>
    <n v="0.103803916"/>
    <n v="103.803916"/>
    <n v="1.2815298271604938"/>
    <n v="0.12664077800000001"/>
    <n v="126.64077800000001"/>
    <x v="10"/>
    <n v="2010"/>
    <n v="67119.612340000007"/>
    <n v="84471.612340000007"/>
    <n v="9342.3524400000006"/>
    <n v="9.0410618611060318"/>
  </r>
  <r>
    <d v="2010-10-11T00:00:00"/>
    <x v="2"/>
    <n v="23"/>
    <n v="29"/>
    <n v="5520"/>
    <n v="5800"/>
    <n v="3.8642558E-2"/>
    <n v="38.642558000000001"/>
    <n v="0.74312611538461537"/>
    <n v="4.7143920999999998E-2"/>
    <n v="47.143920999999999"/>
    <x v="10"/>
    <n v="2010"/>
    <n v="28663.503968000001"/>
    <n v="39983.503968000005"/>
    <n v="5796.3837000000003"/>
    <n v="6.8968186404498297"/>
  </r>
  <r>
    <d v="2010-10-11T00:00:00"/>
    <x v="3"/>
    <n v="14"/>
    <n v="16"/>
    <n v="134400"/>
    <n v="122880"/>
    <n v="1.1711879E-2"/>
    <n v="11.711879"/>
    <n v="0.39039596666666665"/>
    <n v="1.4639849E-2"/>
    <n v="14.639849"/>
    <x v="10"/>
    <n v="2010"/>
    <n v="13439.381382"/>
    <n v="270719.38138199999"/>
    <n v="4684.7515999999996"/>
    <n v="56.723899305545523"/>
  </r>
  <r>
    <d v="2010-10-10T00:00:00"/>
    <x v="0"/>
    <n v="15"/>
    <n v="18"/>
    <n v="7200"/>
    <n v="7200"/>
    <n v="3.9954390999999999E-2"/>
    <n v="39.954391000000001"/>
    <n v="1.2107391212121212"/>
    <n v="4.7945268999999999E-2"/>
    <n v="47.945268999999996"/>
    <x v="10"/>
    <n v="2010"/>
    <n v="33561.688299999994"/>
    <n v="47961.688299999994"/>
    <n v="4394.9830099999999"/>
    <n v="10.881519082641457"/>
  </r>
  <r>
    <d v="2010-10-10T00:00:00"/>
    <x v="1"/>
    <n v="42"/>
    <n v="36"/>
    <n v="9744"/>
    <n v="6912"/>
    <n v="0.100004974"/>
    <n v="100.00497399999999"/>
    <n v="1.2821150512820512"/>
    <n v="0.122006068"/>
    <n v="122.006068"/>
    <x v="10"/>
    <n v="2010"/>
    <n v="64663.216039999999"/>
    <n v="81319.216039999999"/>
    <n v="9000.4476599999998"/>
    <n v="9.034261210601386"/>
  </r>
  <r>
    <d v="2010-10-10T00:00:00"/>
    <x v="2"/>
    <n v="21"/>
    <n v="31"/>
    <n v="5040"/>
    <n v="6200"/>
    <n v="3.8636438000000002E-2"/>
    <n v="38.636438000000005"/>
    <n v="0.74300842307692316"/>
    <n v="4.7136455000000001E-2"/>
    <n v="47.136454999999998"/>
    <x v="10"/>
    <n v="2010"/>
    <n v="28658.964639999998"/>
    <n v="39898.964639999998"/>
    <n v="5795.4657000000007"/>
    <n v="6.8833262724214848"/>
  </r>
  <r>
    <d v="2010-10-10T00:00:00"/>
    <x v="3"/>
    <n v="12"/>
    <n v="16"/>
    <n v="115200"/>
    <n v="122880"/>
    <n v="1.0935022000000001E-2"/>
    <n v="10.935022"/>
    <n v="0.39053650000000001"/>
    <n v="1.3668777E-2"/>
    <n v="13.668777"/>
    <x v="10"/>
    <n v="2010"/>
    <n v="12547.937286"/>
    <n v="250627.937286"/>
    <n v="4374.0087999999996"/>
    <n v="56.171458605241106"/>
  </r>
  <r>
    <d v="2010-10-01T00:00:00"/>
    <x v="0"/>
    <n v="18"/>
    <n v="24"/>
    <n v="8640"/>
    <n v="9600"/>
    <n v="5.0856241000000003E-2"/>
    <n v="50.856241000000004"/>
    <n v="1.2108628809523811"/>
    <n v="6.1027488999999997E-2"/>
    <n v="61.027488999999996"/>
    <x v="10"/>
    <n v="2010"/>
    <n v="42719.242299999998"/>
    <n v="60959.242299999998"/>
    <n v="5594.1865100000005"/>
    <n v="10.872315708306346"/>
  </r>
  <r>
    <d v="2010-10-01T00:00:00"/>
    <x v="1"/>
    <n v="44"/>
    <n v="40"/>
    <n v="10208"/>
    <n v="7680"/>
    <n v="0.107677598"/>
    <n v="107.677598"/>
    <n v="1.2818761666666667"/>
    <n v="0.13136666999999999"/>
    <n v="131.36667"/>
    <x v="10"/>
    <n v="2010"/>
    <n v="69624.335099999997"/>
    <n v="87512.335099999997"/>
    <n v="9690.9838199999995"/>
    <n v="9.0295804215656741"/>
  </r>
  <r>
    <d v="2010-10-01T00:00:00"/>
    <x v="2"/>
    <n v="23"/>
    <n v="29"/>
    <n v="5520"/>
    <n v="5800"/>
    <n v="3.8634937000000001E-2"/>
    <n v="38.634937000000001"/>
    <n v="0.74297955769230772"/>
    <n v="4.7134624E-2"/>
    <n v="47.134624000000002"/>
    <x v="10"/>
    <n v="2010"/>
    <n v="28657.851392"/>
    <n v="39977.851391999997"/>
    <n v="5795.2405500000004"/>
    <n v="6.8972036352079957"/>
  </r>
  <r>
    <d v="2010-10-01T00:00:00"/>
    <x v="3"/>
    <n v="12"/>
    <n v="15"/>
    <n v="115200"/>
    <n v="115200"/>
    <n v="1.0539023E-2"/>
    <n v="10.539023"/>
    <n v="0.3903341851851852"/>
    <n v="1.3173778000000001E-2"/>
    <n v="13.173778"/>
    <x v="10"/>
    <n v="2010"/>
    <n v="12093.528204"/>
    <n v="242493.528204"/>
    <n v="4215.6091999999999"/>
    <n v="56.348788325576521"/>
  </r>
  <r>
    <d v="2010-01-09T00:00:00"/>
    <x v="0"/>
    <n v="20"/>
    <n v="23"/>
    <n v="9600"/>
    <n v="9200"/>
    <n v="5.2028363000000001E-2"/>
    <n v="52.028362999999999"/>
    <n v="1.2099619302325582"/>
    <n v="6.2434034999999999E-2"/>
    <n v="62.434035000000002"/>
    <x v="11"/>
    <n v="2010"/>
    <n v="43703.824500000002"/>
    <n v="62503.824500000002"/>
    <n v="5723.1199299999998"/>
    <n v="10.897208177602215"/>
  </r>
  <r>
    <d v="2010-01-09T00:00:00"/>
    <x v="1"/>
    <n v="43"/>
    <n v="36"/>
    <n v="9976"/>
    <n v="6912"/>
    <n v="0.101257679"/>
    <n v="101.25767900000001"/>
    <n v="1.2817427721518988"/>
    <n v="0.12353436800000001"/>
    <n v="123.534368"/>
    <x v="11"/>
    <n v="2010"/>
    <n v="65473.215040000003"/>
    <n v="82361.21504000001"/>
    <n v="9113.1911100000016"/>
    <n v="9.0368336663338038"/>
  </r>
  <r>
    <d v="2010-01-09T00:00:00"/>
    <x v="2"/>
    <n v="22"/>
    <n v="34"/>
    <n v="5280"/>
    <n v="6800"/>
    <n v="4.1619002000000002E-2"/>
    <n v="41.619002000000002"/>
    <n v="0.74319646428571429"/>
    <n v="5.0775183000000002E-2"/>
    <n v="50.775182999999998"/>
    <x v="11"/>
    <n v="2010"/>
    <n v="30871.311264"/>
    <n v="42951.311264000004"/>
    <n v="6242.8503000000001"/>
    <n v="6.8789783867816308"/>
  </r>
  <r>
    <d v="2010-01-09T00:00:00"/>
    <x v="3"/>
    <n v="12"/>
    <n v="13"/>
    <n v="115200"/>
    <n v="99840"/>
    <n v="9.7634390000000005E-3"/>
    <n v="9.763439"/>
    <n v="0.39053756000000001"/>
    <n v="1.2204299E-2"/>
    <n v="12.204299000000001"/>
    <x v="11"/>
    <n v="2010"/>
    <n v="11203.546482"/>
    <n v="226243.54648200001"/>
    <n v="3905.3755999999998"/>
    <n v="56.657138600411308"/>
  </r>
  <r>
    <d v="2010-01-08T00:00:00"/>
    <x v="0"/>
    <n v="20"/>
    <n v="18"/>
    <n v="9600"/>
    <n v="7200"/>
    <n v="4.6000803E-2"/>
    <n v="46.000802999999998"/>
    <n v="1.210547447368421"/>
    <n v="5.5200963999999998E-2"/>
    <n v="55.200963999999999"/>
    <x v="11"/>
    <n v="2010"/>
    <n v="38640.674800000001"/>
    <n v="55440.674800000001"/>
    <n v="5060.0883299999996"/>
    <n v="10.929152232806214"/>
  </r>
  <r>
    <d v="2010-01-08T00:00:00"/>
    <x v="1"/>
    <n v="44"/>
    <n v="37"/>
    <n v="10208"/>
    <n v="7104"/>
    <n v="0.10383753799999999"/>
    <n v="103.837538"/>
    <n v="1.2819449135802468"/>
    <n v="0.12668179600000001"/>
    <n v="126.68179600000002"/>
    <x v="11"/>
    <n v="2010"/>
    <n v="67141.351880000017"/>
    <n v="84453.351880000017"/>
    <n v="9345.3784199999991"/>
    <n v="9.0361808552054708"/>
  </r>
  <r>
    <d v="2010-01-08T00:00:00"/>
    <x v="2"/>
    <n v="23"/>
    <n v="25"/>
    <n v="5520"/>
    <n v="5000"/>
    <n v="3.5648165000000002E-2"/>
    <n v="35.648165000000006"/>
    <n v="0.74267010416666679"/>
    <n v="4.3490761000000003E-2"/>
    <n v="43.490761000000006"/>
    <x v="11"/>
    <n v="2010"/>
    <n v="26442.382688000005"/>
    <n v="36962.382688000005"/>
    <n v="5347.2247500000012"/>
    <n v="6.9111498517335113"/>
  </r>
  <r>
    <d v="2010-01-08T00:00:00"/>
    <x v="3"/>
    <n v="13"/>
    <n v="17"/>
    <n v="124800"/>
    <n v="130560"/>
    <n v="1.1711015999999999E-2"/>
    <n v="11.711015999999999"/>
    <n v="0.39036719999999997"/>
    <n v="1.4638770000000001E-2"/>
    <n v="14.638770000000001"/>
    <x v="11"/>
    <n v="2010"/>
    <n v="13438.390860000001"/>
    <n v="268798.39086000004"/>
    <n v="4684.4063999999998"/>
    <n v="56.325467695914597"/>
  </r>
  <r>
    <d v="2010-01-07T00:00:00"/>
    <x v="0"/>
    <n v="20"/>
    <n v="19"/>
    <n v="9600"/>
    <n v="7600"/>
    <n v="4.7203185000000002E-2"/>
    <n v="47.203185000000005"/>
    <n v="1.2103380769230772"/>
    <n v="5.6643822000000003E-2"/>
    <n v="56.643822"/>
    <x v="11"/>
    <n v="2010"/>
    <n v="39650.6754"/>
    <n v="56850.6754"/>
    <n v="5192.3503500000006"/>
    <n v="10.922329719276307"/>
  </r>
  <r>
    <d v="2010-01-07T00:00:00"/>
    <x v="1"/>
    <n v="45"/>
    <n v="38"/>
    <n v="10440"/>
    <n v="7296"/>
    <n v="0.106406809"/>
    <n v="106.40680900000001"/>
    <n v="1.2820097469879519"/>
    <n v="0.12981630699999999"/>
    <n v="129.81630699999999"/>
    <x v="11"/>
    <n v="2010"/>
    <n v="68802.64271"/>
    <n v="86538.64271"/>
    <n v="9576.6128100000005"/>
    <n v="9.0357438940209196"/>
  </r>
  <r>
    <d v="2010-01-07T00:00:00"/>
    <x v="2"/>
    <n v="22"/>
    <n v="26"/>
    <n v="5280"/>
    <n v="5200"/>
    <n v="3.5673330000000003E-2"/>
    <n v="35.67333"/>
    <n v="0.74319437499999996"/>
    <n v="4.3521463000000003E-2"/>
    <n v="43.521463000000004"/>
    <x v="11"/>
    <n v="2010"/>
    <n v="26461.049504000002"/>
    <n v="36941.049504000002"/>
    <n v="5350.9994999999999"/>
    <n v="6.9022894161331676"/>
  </r>
  <r>
    <d v="2010-01-07T00:00:00"/>
    <x v="3"/>
    <n v="13"/>
    <n v="15"/>
    <n v="124800"/>
    <n v="115200"/>
    <n v="1.0923073E-2"/>
    <n v="10.923073"/>
    <n v="0.39010975000000003"/>
    <n v="1.3653841999999999E-2"/>
    <n v="13.653841999999999"/>
    <x v="11"/>
    <n v="2010"/>
    <n v="12534.226955999999"/>
    <n v="252534.226956"/>
    <n v="4369.2291999999998"/>
    <n v="56.659396315713359"/>
  </r>
  <r>
    <d v="2010-01-06T00:00:00"/>
    <x v="0"/>
    <n v="19"/>
    <n v="25"/>
    <n v="9120"/>
    <n v="10000"/>
    <n v="5.3292924999999998E-2"/>
    <n v="53.292924999999997"/>
    <n v="1.2112028409090909"/>
    <n v="6.3951510000000003E-2"/>
    <n v="63.951510000000006"/>
    <x v="11"/>
    <n v="2010"/>
    <n v="44766.057000000001"/>
    <n v="63886.057000000001"/>
    <n v="5862.2217499999997"/>
    <n v="10.874469110299396"/>
  </r>
  <r>
    <d v="2010-01-06T00:00:00"/>
    <x v="1"/>
    <n v="41"/>
    <n v="36"/>
    <n v="9512"/>
    <n v="6912"/>
    <n v="9.8683015999999998E-2"/>
    <n v="98.683015999999995"/>
    <n v="1.2815976103896103"/>
    <n v="0.12039328000000001"/>
    <n v="120.39328"/>
    <x v="11"/>
    <n v="2010"/>
    <n v="63808.438399999999"/>
    <n v="80232.438399999999"/>
    <n v="8881.4714399999993"/>
    <n v="9.0329197236723466"/>
  </r>
  <r>
    <d v="2010-01-06T00:00:00"/>
    <x v="2"/>
    <n v="23"/>
    <n v="30"/>
    <n v="5520"/>
    <n v="6000"/>
    <n v="3.9377460000000003E-2"/>
    <n v="39.377460000000006"/>
    <n v="0.74297094339622649"/>
    <n v="4.8040500999999999E-2"/>
    <n v="48.040500999999999"/>
    <x v="11"/>
    <n v="2010"/>
    <n v="29208.624607999998"/>
    <n v="40728.624607999998"/>
    <n v="5906.6190000000006"/>
    <n v="6.894253777706381"/>
  </r>
  <r>
    <d v="2010-01-06T00:00:00"/>
    <x v="3"/>
    <n v="14"/>
    <n v="13"/>
    <n v="134400"/>
    <n v="99840"/>
    <n v="1.0535998E-2"/>
    <n v="10.535997999999999"/>
    <n v="0.3902221481481481"/>
    <n v="1.3169996999999999E-2"/>
    <n v="13.169996999999999"/>
    <x v="11"/>
    <n v="2010"/>
    <n v="12090.057245999998"/>
    <n v="246330.05724600001"/>
    <n v="4214.3991999999998"/>
    <n v="57.256390362091913"/>
  </r>
  <r>
    <d v="2010-01-05T00:00:00"/>
    <x v="0"/>
    <n v="16"/>
    <n v="21"/>
    <n v="7680"/>
    <n v="8400"/>
    <n v="4.4809301000000003E-2"/>
    <n v="44.809301000000005"/>
    <n v="1.2110621891891893"/>
    <n v="5.3771160999999998E-2"/>
    <n v="53.771160999999999"/>
    <x v="11"/>
    <n v="2010"/>
    <n v="37639.812700000002"/>
    <n v="53719.812700000002"/>
    <n v="4929.0231100000001"/>
    <n v="10.870785229645865"/>
  </r>
  <r>
    <d v="2010-01-05T00:00:00"/>
    <x v="1"/>
    <n v="43"/>
    <n v="36"/>
    <n v="9976"/>
    <n v="6912"/>
    <n v="0.101214106"/>
    <n v="101.214106"/>
    <n v="1.2811912151898734"/>
    <n v="0.12348120899999999"/>
    <n v="123.48120899999999"/>
    <x v="11"/>
    <n v="2010"/>
    <n v="65445.04077"/>
    <n v="82333.040769999992"/>
    <n v="9109.2695399999993"/>
    <n v="9.0376310632858079"/>
  </r>
  <r>
    <d v="2010-01-05T00:00:00"/>
    <x v="2"/>
    <n v="23"/>
    <n v="30"/>
    <n v="5520"/>
    <n v="6000"/>
    <n v="3.9364464000000002E-2"/>
    <n v="39.364464000000005"/>
    <n v="0.74272573584905666"/>
    <n v="4.8024645999999997E-2"/>
    <n v="48.024645999999997"/>
    <x v="11"/>
    <n v="2010"/>
    <n v="29198.984767999998"/>
    <n v="40718.984767999995"/>
    <n v="5904.6696000000011"/>
    <n v="6.8948971964161334"/>
  </r>
  <r>
    <d v="2010-01-05T00:00:00"/>
    <x v="3"/>
    <n v="13"/>
    <n v="14"/>
    <n v="124800"/>
    <n v="107520"/>
    <n v="1.0540182E-2"/>
    <n v="10.540182"/>
    <n v="0.39037711111111112"/>
    <n v="1.3175228000000001E-2"/>
    <n v="13.175228000000001"/>
    <x v="11"/>
    <n v="2010"/>
    <n v="12094.859304000001"/>
    <n v="244414.85930400001"/>
    <n v="4216.0727999999999"/>
    <n v="56.789134757675008"/>
  </r>
  <r>
    <d v="2010-01-04T00:00:00"/>
    <x v="0"/>
    <n v="15"/>
    <n v="22"/>
    <n v="7200"/>
    <n v="8800"/>
    <n v="4.4813298000000001E-2"/>
    <n v="44.813298000000003"/>
    <n v="1.2111702162162163"/>
    <n v="5.3775957999999999E-2"/>
    <n v="53.775957999999996"/>
    <x v="11"/>
    <n v="2010"/>
    <n v="37643.170599999998"/>
    <n v="53643.170599999998"/>
    <n v="4929.4627800000007"/>
    <n v="10.85431014213939"/>
  </r>
  <r>
    <d v="2010-01-04T00:00:00"/>
    <x v="1"/>
    <n v="41"/>
    <n v="37"/>
    <n v="9512"/>
    <n v="7104"/>
    <n v="9.9958172999999997E-2"/>
    <n v="99.958173000000002"/>
    <n v="1.2815150384615386"/>
    <n v="0.121948971"/>
    <n v="121.948971"/>
    <x v="11"/>
    <n v="2010"/>
    <n v="64632.95463"/>
    <n v="81248.954629999993"/>
    <n v="8996.2355700000007"/>
    <n v="9.0306813148076905"/>
  </r>
  <r>
    <d v="2010-01-04T00:00:00"/>
    <x v="2"/>
    <n v="23"/>
    <n v="32"/>
    <n v="5520"/>
    <n v="6400"/>
    <n v="4.0866110999999997E-2"/>
    <n v="40.866110999999997"/>
    <n v="0.74302019999999991"/>
    <n v="4.9856655999999999E-2"/>
    <n v="49.856656000000001"/>
    <x v="11"/>
    <n v="2010"/>
    <n v="30312.846848000001"/>
    <n v="42232.846848000001"/>
    <n v="6129.9166499999992"/>
    <n v="6.888504486192943"/>
  </r>
  <r>
    <d v="2010-01-04T00:00:00"/>
    <x v="3"/>
    <n v="14"/>
    <n v="15"/>
    <n v="134400"/>
    <n v="115200"/>
    <n v="1.1314701E-2"/>
    <n v="11.314700999999999"/>
    <n v="0.39016210344827584"/>
    <n v="1.4143375999999999E-2"/>
    <n v="14.143376"/>
    <x v="11"/>
    <n v="2010"/>
    <n v="12983.619167999999"/>
    <n v="262583.619168"/>
    <n v="4525.8804"/>
    <n v="56.913775099922859"/>
  </r>
  <r>
    <d v="2010-01-31T00:00:00"/>
    <x v="0"/>
    <n v="18"/>
    <n v="24"/>
    <n v="8640"/>
    <n v="9600"/>
    <n v="5.0864450999999998E-2"/>
    <n v="50.864450999999995"/>
    <n v="1.211058357142857"/>
    <n v="6.1037342000000001E-2"/>
    <n v="61.037342000000002"/>
    <x v="11"/>
    <n v="2010"/>
    <n v="42726.1394"/>
    <n v="60966.1394"/>
    <n v="5595.0896099999991"/>
    <n v="10.871794697859285"/>
  </r>
  <r>
    <d v="2010-01-31T00:00:00"/>
    <x v="1"/>
    <n v="45"/>
    <n v="39"/>
    <n v="10440"/>
    <n v="7488"/>
    <n v="0.107662256"/>
    <n v="107.662256"/>
    <n v="1.2816935238095237"/>
    <n v="0.13134795299999999"/>
    <n v="131.34795299999999"/>
    <x v="11"/>
    <n v="2010"/>
    <n v="69614.415089999995"/>
    <n v="87542.415089999995"/>
    <n v="9689.60304"/>
    <n v="9.0339711627414747"/>
  </r>
  <r>
    <d v="2010-01-31T00:00:00"/>
    <x v="2"/>
    <n v="24"/>
    <n v="29"/>
    <n v="5760"/>
    <n v="5800"/>
    <n v="3.9386314999999998E-2"/>
    <n v="39.386314999999996"/>
    <n v="0.74313801886792441"/>
    <n v="4.8051304000000003E-2"/>
    <n v="48.051304000000002"/>
    <x v="11"/>
    <n v="2010"/>
    <n v="29215.192832000001"/>
    <n v="40775.192832000001"/>
    <n v="5907.9472499999993"/>
    <n v="6.900585012330243"/>
  </r>
  <r>
    <d v="2010-01-31T00:00:00"/>
    <x v="3"/>
    <n v="12"/>
    <n v="17"/>
    <n v="115200"/>
    <n v="130560"/>
    <n v="1.1318656999999999E-2"/>
    <n v="11.318657"/>
    <n v="0.39029851724137932"/>
    <n v="1.4148322E-2"/>
    <n v="14.148322"/>
    <x v="11"/>
    <n v="2010"/>
    <n v="12988.159596"/>
    <n v="258748.15959599998"/>
    <n v="4527.4628000000002"/>
    <n v="56.063228677328695"/>
  </r>
  <r>
    <d v="2010-01-30T00:00:00"/>
    <x v="0"/>
    <n v="17"/>
    <n v="20"/>
    <n v="8160"/>
    <n v="8000"/>
    <n v="4.4794621E-2"/>
    <n v="44.794620999999999"/>
    <n v="1.2106654324324324"/>
    <n v="5.3753545E-2"/>
    <n v="53.753545000000003"/>
    <x v="11"/>
    <n v="2010"/>
    <n v="37627.481500000002"/>
    <n v="53787.481500000002"/>
    <n v="4927.4083099999998"/>
    <n v="10.888036651572087"/>
  </r>
  <r>
    <d v="2010-01-30T00:00:00"/>
    <x v="1"/>
    <n v="45"/>
    <n v="40"/>
    <n v="10440"/>
    <n v="7680"/>
    <n v="0.10893003599999999"/>
    <n v="108.93003599999999"/>
    <n v="1.2815298352941176"/>
    <n v="0.13289464400000001"/>
    <n v="132.894644"/>
    <x v="11"/>
    <n v="2010"/>
    <n v="70434.161319999999"/>
    <n v="88554.161319999999"/>
    <n v="9803.7032399999989"/>
    <n v="9.0320300369804034"/>
  </r>
  <r>
    <d v="2010-01-30T00:00:00"/>
    <x v="2"/>
    <n v="23"/>
    <n v="29"/>
    <n v="5520"/>
    <n v="5800"/>
    <n v="3.8628562999999998E-2"/>
    <n v="38.628563"/>
    <n v="0.74285698076923079"/>
    <n v="4.7126846999999999E-2"/>
    <n v="47.126846999999998"/>
    <x v="11"/>
    <n v="2010"/>
    <n v="28653.122975999999"/>
    <n v="39973.122975999999"/>
    <n v="5794.2844500000001"/>
    <n v="6.897525621197075"/>
  </r>
  <r>
    <d v="2010-01-30T00:00:00"/>
    <x v="3"/>
    <n v="13"/>
    <n v="14"/>
    <n v="124800"/>
    <n v="107520"/>
    <n v="1.0539839E-2"/>
    <n v="10.539839000000001"/>
    <n v="0.39036440740740741"/>
    <n v="1.3174798999999999E-2"/>
    <n v="13.174798999999998"/>
    <x v="11"/>
    <n v="2010"/>
    <n v="12094.465481999998"/>
    <n v="244414.465482"/>
    <n v="4215.9356000000007"/>
    <n v="56.790853635907496"/>
  </r>
  <r>
    <d v="2010-01-03T00:00:00"/>
    <x v="0"/>
    <n v="16"/>
    <n v="19"/>
    <n v="7680"/>
    <n v="7600"/>
    <n v="4.2395052000000003E-2"/>
    <n v="42.395052"/>
    <n v="1.2112871999999999"/>
    <n v="5.0874061999999998E-2"/>
    <n v="50.874061999999995"/>
    <x v="11"/>
    <n v="2010"/>
    <n v="35611.843399999998"/>
    <n v="50891.843399999998"/>
    <n v="4663.4557199999999"/>
    <n v="10.883393332896388"/>
  </r>
  <r>
    <d v="2010-01-03T00:00:00"/>
    <x v="1"/>
    <n v="44"/>
    <n v="38"/>
    <n v="10208"/>
    <n v="7296"/>
    <n v="0.105139398"/>
    <n v="105.139398"/>
    <n v="1.2821877804878048"/>
    <n v="0.12827006599999999"/>
    <n v="128.27006599999999"/>
    <x v="11"/>
    <n v="2010"/>
    <n v="67983.134979999988"/>
    <n v="85487.134979999988"/>
    <n v="9462.5458199999994"/>
    <n v="9.0335430106299839"/>
  </r>
  <r>
    <d v="2010-01-03T00:00:00"/>
    <x v="2"/>
    <n v="20"/>
    <n v="27"/>
    <n v="4800"/>
    <n v="5400"/>
    <n v="3.4925828999999999E-2"/>
    <n v="34.925829"/>
    <n v="0.74310274468085102"/>
    <n v="4.2609512000000002E-2"/>
    <n v="42.609512000000002"/>
    <x v="11"/>
    <n v="2010"/>
    <n v="25906.583296000001"/>
    <n v="36106.583295999997"/>
    <n v="5238.87435"/>
    <n v="6.8907345642744273"/>
  </r>
  <r>
    <d v="2010-01-03T00:00:00"/>
    <x v="3"/>
    <n v="14"/>
    <n v="14"/>
    <n v="134400"/>
    <n v="107520"/>
    <n v="1.0923406E-2"/>
    <n v="10.923406"/>
    <n v="0.39012164285714285"/>
    <n v="1.3654258000000001E-2"/>
    <n v="13.654258"/>
    <x v="11"/>
    <n v="2010"/>
    <n v="12534.608844"/>
    <n v="254454.608844"/>
    <n v="4369.3624"/>
    <n v="57.08855330825596"/>
  </r>
  <r>
    <d v="2010-01-29T00:00:00"/>
    <x v="0"/>
    <n v="16"/>
    <n v="20"/>
    <n v="7680"/>
    <n v="8000"/>
    <n v="4.3598911999999997E-2"/>
    <n v="43.598911999999999"/>
    <n v="1.2110808888888889"/>
    <n v="5.2318694999999998E-2"/>
    <n v="52.318694999999998"/>
    <x v="11"/>
    <n v="2010"/>
    <n v="36623.086499999998"/>
    <n v="52303.086499999998"/>
    <n v="4795.8803200000002"/>
    <n v="10.877157344364361"/>
  </r>
  <r>
    <d v="2010-01-29T00:00:00"/>
    <x v="1"/>
    <n v="44"/>
    <n v="40"/>
    <n v="10208"/>
    <n v="7680"/>
    <n v="0.10763107500000001"/>
    <n v="107.63107500000001"/>
    <n v="1.2813223214285716"/>
    <n v="0.131309911"/>
    <n v="131.309911"/>
    <x v="11"/>
    <n v="2010"/>
    <n v="69594.252829999998"/>
    <n v="87482.252829999998"/>
    <n v="9686.7967500000013"/>
    <n v="9.0303778588847265"/>
  </r>
  <r>
    <d v="2010-01-29T00:00:00"/>
    <x v="2"/>
    <n v="23"/>
    <n v="27"/>
    <n v="5520"/>
    <n v="5400"/>
    <n v="3.7124404999999999E-2"/>
    <n v="37.124404999999996"/>
    <n v="0.74248809999999987"/>
    <n v="4.5291774E-2"/>
    <n v="45.291773999999997"/>
    <x v="11"/>
    <n v="2010"/>
    <n v="27537.398591999998"/>
    <n v="38457.398591999998"/>
    <n v="5568.6607499999991"/>
    <n v="6.9048009058720501"/>
  </r>
  <r>
    <d v="2010-01-29T00:00:00"/>
    <x v="3"/>
    <n v="12"/>
    <n v="14"/>
    <n v="115200"/>
    <n v="107520"/>
    <n v="1.0154003999999999E-2"/>
    <n v="10.154003999999999"/>
    <n v="0.39053861538461532"/>
    <n v="1.2692505E-2"/>
    <n v="12.692505000000001"/>
    <x v="11"/>
    <n v="2010"/>
    <n v="11651.719590000001"/>
    <n v="234371.71958999999"/>
    <n v="4061.6015999999995"/>
    <n v="56.482862875209918"/>
  </r>
  <r>
    <d v="2010-01-28T00:00:00"/>
    <x v="0"/>
    <n v="19"/>
    <n v="24"/>
    <n v="9120"/>
    <n v="9600"/>
    <n v="5.2072268999999997E-2"/>
    <n v="52.072268999999999"/>
    <n v="1.2109829999999999"/>
    <n v="6.2486722000000001E-2"/>
    <n v="62.486722"/>
    <x v="11"/>
    <n v="2010"/>
    <n v="43740.705399999999"/>
    <n v="62460.705399999999"/>
    <n v="5727.9495900000002"/>
    <n v="10.880528910507856"/>
  </r>
  <r>
    <d v="2010-01-28T00:00:00"/>
    <x v="1"/>
    <n v="40"/>
    <n v="36"/>
    <n v="9280"/>
    <n v="6912"/>
    <n v="9.7419793000000005E-2"/>
    <n v="97.419792999999999"/>
    <n v="1.2818393815789473"/>
    <n v="0.11885214700000001"/>
    <n v="118.852147"/>
    <x v="11"/>
    <n v="2010"/>
    <n v="62991.637909999998"/>
    <n v="79183.63790999999"/>
    <n v="8767.7813700000006"/>
    <n v="9.0304281773766526"/>
  </r>
  <r>
    <d v="2010-01-28T00:00:00"/>
    <x v="2"/>
    <n v="22"/>
    <n v="31"/>
    <n v="5280"/>
    <n v="6200"/>
    <n v="3.938171E-2"/>
    <n v="39.381709999999998"/>
    <n v="0.74305113207547169"/>
    <n v="4.8045685999999997E-2"/>
    <n v="48.045685999999996"/>
    <x v="11"/>
    <n v="2010"/>
    <n v="29211.777087999999"/>
    <n v="40691.777088000003"/>
    <n v="5907.2564999999995"/>
    <n v="6.8872732739345368"/>
  </r>
  <r>
    <d v="2010-01-28T00:00:00"/>
    <x v="3"/>
    <n v="13"/>
    <n v="15"/>
    <n v="124800"/>
    <n v="115200"/>
    <n v="1.0925508E-2"/>
    <n v="10.925508000000001"/>
    <n v="0.39019671428571429"/>
    <n v="1.3656885000000001E-2"/>
    <n v="13.656885000000001"/>
    <x v="11"/>
    <n v="2010"/>
    <n v="12537.02043"/>
    <n v="252537.02043"/>
    <n v="4370.2031999999999"/>
    <n v="56.647643870764334"/>
  </r>
  <r>
    <d v="2010-01-27T00:00:00"/>
    <x v="0"/>
    <n v="18"/>
    <n v="20"/>
    <n v="8640"/>
    <n v="8000"/>
    <n v="4.5999567999999998E-2"/>
    <n v="45.999567999999996"/>
    <n v="1.2105149473684209"/>
    <n v="5.5199482000000001E-2"/>
    <n v="55.199482000000003"/>
    <x v="11"/>
    <n v="2010"/>
    <n v="38639.6374"/>
    <n v="55279.6374"/>
    <n v="5059.9524799999999"/>
    <n v="10.897698391791181"/>
  </r>
  <r>
    <d v="2010-01-27T00:00:00"/>
    <x v="1"/>
    <n v="44"/>
    <n v="40"/>
    <n v="10208"/>
    <n v="7680"/>
    <n v="0.10766091999999999"/>
    <n v="107.66091999999999"/>
    <n v="1.2816776190476189"/>
    <n v="0.13134632199999999"/>
    <n v="131.34632199999999"/>
    <x v="11"/>
    <n v="2010"/>
    <n v="69613.550659999994"/>
    <n v="87501.550659999994"/>
    <n v="9689.4827999999998"/>
    <n v="9.0298661875975839"/>
  </r>
  <r>
    <d v="2010-01-27T00:00:00"/>
    <x v="2"/>
    <n v="21"/>
    <n v="27"/>
    <n v="5040"/>
    <n v="5400"/>
    <n v="3.5661314999999999E-2"/>
    <n v="35.661315000000002"/>
    <n v="0.7429440625"/>
    <n v="4.3506804000000003E-2"/>
    <n v="43.506804000000002"/>
    <x v="11"/>
    <n v="2010"/>
    <n v="26452.136832"/>
    <n v="36892.136832000004"/>
    <n v="5349.1972500000002"/>
    <n v="6.8954722803911581"/>
  </r>
  <r>
    <d v="2010-01-27T00:00:00"/>
    <x v="3"/>
    <n v="14"/>
    <n v="16"/>
    <n v="134400"/>
    <n v="122880"/>
    <n v="1.1715549E-2"/>
    <n v="11.715549000000001"/>
    <n v="0.39051830000000004"/>
    <n v="1.4644436E-2"/>
    <n v="14.644436000000001"/>
    <x v="11"/>
    <n v="2010"/>
    <n v="13443.592248000001"/>
    <n v="270723.59224799997"/>
    <n v="4686.2196000000004"/>
    <n v="56.707338975979418"/>
  </r>
  <r>
    <d v="2010-01-26T00:00:00"/>
    <x v="0"/>
    <n v="18"/>
    <n v="23"/>
    <n v="8640"/>
    <n v="9200"/>
    <n v="4.9656195E-2"/>
    <n v="49.656194999999997"/>
    <n v="1.2111267073170731"/>
    <n v="5.9587434000000002E-2"/>
    <n v="59.587434000000002"/>
    <x v="11"/>
    <n v="2010"/>
    <n v="41711.203800000003"/>
    <n v="59551.203800000003"/>
    <n v="5462.18145"/>
    <n v="10.877276995693625"/>
  </r>
  <r>
    <d v="2010-01-26T00:00:00"/>
    <x v="1"/>
    <n v="43"/>
    <n v="38"/>
    <n v="9976"/>
    <n v="7296"/>
    <n v="0.103860071"/>
    <n v="103.860071"/>
    <n v="1.2822230987654322"/>
    <n v="0.126709287"/>
    <n v="126.709287"/>
    <x v="11"/>
    <n v="2010"/>
    <n v="67155.92211"/>
    <n v="84427.92211"/>
    <n v="9347.4063900000001"/>
    <n v="9.031500269166834"/>
  </r>
  <r>
    <d v="2010-01-26T00:00:00"/>
    <x v="2"/>
    <n v="21"/>
    <n v="25"/>
    <n v="5040"/>
    <n v="5000"/>
    <n v="3.4187069E-2"/>
    <n v="34.187069000000001"/>
    <n v="0.74319715217391302"/>
    <n v="4.1708225000000002E-2"/>
    <n v="41.708224999999999"/>
    <x v="11"/>
    <n v="2010"/>
    <n v="25358.6008"/>
    <n v="35398.6008"/>
    <n v="5128.0603499999997"/>
    <n v="6.9015761922161829"/>
  </r>
  <r>
    <d v="2010-01-26T00:00:00"/>
    <x v="3"/>
    <n v="13"/>
    <n v="14"/>
    <n v="124800"/>
    <n v="107520"/>
    <n v="1.0543442E-2"/>
    <n v="10.543442000000001"/>
    <n v="0.39049785185185187"/>
    <n v="1.3179303E-2"/>
    <n v="13.179302999999999"/>
    <x v="11"/>
    <n v="2010"/>
    <n v="12098.600154"/>
    <n v="244418.60015399999"/>
    <n v="4217.3768"/>
    <n v="56.772802859737858"/>
  </r>
  <r>
    <d v="2010-01-25T00:00:00"/>
    <x v="0"/>
    <n v="15"/>
    <n v="21"/>
    <n v="7200"/>
    <n v="8400"/>
    <n v="4.3558629000000001E-2"/>
    <n v="43.558629000000003"/>
    <n v="1.2099619166666669"/>
    <n v="5.2270354999999998E-2"/>
    <n v="52.270354999999995"/>
    <x v="11"/>
    <n v="2010"/>
    <n v="36589.248499999994"/>
    <n v="52189.248499999994"/>
    <n v="4791.4491900000003"/>
    <n v="10.86349401904628"/>
  </r>
  <r>
    <d v="2010-01-25T00:00:00"/>
    <x v="1"/>
    <n v="46"/>
    <n v="38"/>
    <n v="10672"/>
    <n v="7296"/>
    <n v="0.10767314"/>
    <n v="107.67314"/>
    <n v="1.2818230952380953"/>
    <n v="0.13136123"/>
    <n v="131.36123000000001"/>
    <x v="11"/>
    <n v="2010"/>
    <n v="69621.4519"/>
    <n v="87589.4519"/>
    <n v="9690.5825999999997"/>
    <n v="9.0379115365870657"/>
  </r>
  <r>
    <d v="2010-01-25T00:00:00"/>
    <x v="2"/>
    <n v="21"/>
    <n v="32"/>
    <n v="5040"/>
    <n v="6400"/>
    <n v="3.9375037000000002E-2"/>
    <n v="39.375036999999999"/>
    <n v="0.74292522641509429"/>
    <n v="4.8037546E-2"/>
    <n v="48.037545999999999"/>
    <x v="11"/>
    <n v="2010"/>
    <n v="29206.827967999998"/>
    <n v="40646.827967999998"/>
    <n v="5906.2555499999999"/>
    <n v="6.880831144675974"/>
  </r>
  <r>
    <d v="2010-01-25T00:00:00"/>
    <x v="3"/>
    <n v="14"/>
    <n v="14"/>
    <n v="134400"/>
    <n v="107520"/>
    <n v="1.0932591E-2"/>
    <n v="10.932591"/>
    <n v="0.39044967857142859"/>
    <n v="1.3665739E-2"/>
    <n v="13.665739"/>
    <x v="11"/>
    <n v="2010"/>
    <n v="12545.148402000001"/>
    <n v="254465.14840199999"/>
    <n v="4373.0364"/>
    <n v="57.043897446894498"/>
  </r>
  <r>
    <d v="2010-01-24T00:00:00"/>
    <x v="0"/>
    <n v="16"/>
    <n v="21"/>
    <n v="7680"/>
    <n v="8400"/>
    <n v="4.4811688000000002E-2"/>
    <n v="44.811688000000004"/>
    <n v="1.2111267027027028"/>
    <n v="5.3774026000000003E-2"/>
    <n v="53.774025999999999"/>
    <x v="11"/>
    <n v="2010"/>
    <n v="37641.818200000002"/>
    <n v="53721.818200000002"/>
    <n v="4929.2856800000009"/>
    <n v="10.87061346639528"/>
  </r>
  <r>
    <d v="2010-01-24T00:00:00"/>
    <x v="1"/>
    <n v="40"/>
    <n v="37"/>
    <n v="9280"/>
    <n v="7104"/>
    <n v="9.8701424999999995E-2"/>
    <n v="98.701425"/>
    <n v="1.2818366883116883"/>
    <n v="0.12041573799999999"/>
    <n v="120.41573799999999"/>
    <x v="11"/>
    <n v="2010"/>
    <n v="63820.341139999997"/>
    <n v="80204.341140000004"/>
    <n v="8883.1282499999998"/>
    <n v="9.028072396156265"/>
  </r>
  <r>
    <d v="2010-01-24T00:00:00"/>
    <x v="2"/>
    <n v="22"/>
    <n v="27"/>
    <n v="5280"/>
    <n v="5400"/>
    <n v="3.6393230999999998E-2"/>
    <n v="36.393231"/>
    <n v="0.74271900000000002"/>
    <n v="4.4399741999999999E-2"/>
    <n v="44.399741999999996"/>
    <x v="11"/>
    <n v="2010"/>
    <n v="26995.043135999997"/>
    <n v="37675.043135999993"/>
    <n v="5458.9846500000003"/>
    <n v="6.9002104494927456"/>
  </r>
  <r>
    <d v="2010-01-24T00:00:00"/>
    <x v="3"/>
    <n v="14"/>
    <n v="17"/>
    <n v="134400"/>
    <n v="130560"/>
    <n v="1.2105372999999999E-2"/>
    <n v="12.105372999999998"/>
    <n v="0.39049590322580641"/>
    <n v="1.5131716E-2"/>
    <n v="15.131715999999999"/>
    <x v="11"/>
    <n v="2010"/>
    <n v="13890.915287999998"/>
    <n v="278850.91528800002"/>
    <n v="4842.1491999999989"/>
    <n v="56.562301895777168"/>
  </r>
  <r>
    <d v="2010-01-23T00:00:00"/>
    <x v="0"/>
    <n v="16"/>
    <n v="21"/>
    <n v="7680"/>
    <n v="8400"/>
    <n v="4.4806450999999997E-2"/>
    <n v="44.806450999999996"/>
    <n v="1.2109851621621621"/>
    <n v="5.3767741000000001E-2"/>
    <n v="53.767741000000001"/>
    <x v="11"/>
    <n v="2010"/>
    <n v="37637.418700000002"/>
    <n v="53717.418700000002"/>
    <n v="4928.7096099999999"/>
    <n v="10.870990434746394"/>
  </r>
  <r>
    <d v="2010-01-23T00:00:00"/>
    <x v="1"/>
    <n v="45"/>
    <n v="38"/>
    <n v="10440"/>
    <n v="7296"/>
    <n v="0.10637374400000001"/>
    <n v="106.373744"/>
    <n v="1.281611373493976"/>
    <n v="0.12977596799999999"/>
    <n v="129.77596799999998"/>
    <x v="11"/>
    <n v="2010"/>
    <n v="68781.263039999991"/>
    <n v="86517.263039999991"/>
    <n v="9573.6369599999998"/>
    <n v="9.0363193194359255"/>
  </r>
  <r>
    <d v="2010-01-23T00:00:00"/>
    <x v="2"/>
    <n v="21"/>
    <n v="25"/>
    <n v="5040"/>
    <n v="5000"/>
    <n v="3.4187227000000001E-2"/>
    <n v="34.187227"/>
    <n v="0.74320058695652169"/>
    <n v="4.1708416999999998E-2"/>
    <n v="41.708416999999997"/>
    <x v="11"/>
    <n v="2010"/>
    <n v="25358.717535999996"/>
    <n v="35398.717535999996"/>
    <n v="5128.0840500000004"/>
    <n v="6.9015670616666913"/>
  </r>
  <r>
    <d v="2010-01-23T00:00:00"/>
    <x v="3"/>
    <n v="14"/>
    <n v="13"/>
    <n v="134400"/>
    <n v="99840"/>
    <n v="1.0542141E-2"/>
    <n v="10.542140999999999"/>
    <n v="0.39044966666666664"/>
    <n v="1.3177677E-2"/>
    <n v="13.177677000000001"/>
    <x v="11"/>
    <n v="2010"/>
    <n v="12097.107486000001"/>
    <n v="246337.10748599999"/>
    <n v="4216.8563999999997"/>
    <n v="57.225345082360732"/>
  </r>
  <r>
    <d v="2010-01-22T00:00:00"/>
    <x v="0"/>
    <n v="19"/>
    <n v="19"/>
    <n v="9120"/>
    <n v="7600"/>
    <n v="4.6011600999999999E-2"/>
    <n v="46.011600999999999"/>
    <n v="1.2108316052631578"/>
    <n v="5.5213920999999999E-2"/>
    <n v="55.213920999999999"/>
    <x v="11"/>
    <n v="2010"/>
    <n v="38649.744700000003"/>
    <n v="55369.744700000003"/>
    <n v="5061.2761099999998"/>
    <n v="10.912614425729611"/>
  </r>
  <r>
    <d v="2010-01-22T00:00:00"/>
    <x v="1"/>
    <n v="44"/>
    <n v="36"/>
    <n v="10208"/>
    <n v="6912"/>
    <n v="0.102544964"/>
    <n v="102.54496400000001"/>
    <n v="1.2818120500000001"/>
    <n v="0.12510485700000001"/>
    <n v="125.10485700000001"/>
    <x v="11"/>
    <n v="2010"/>
    <n v="66305.574210000006"/>
    <n v="83425.574210000006"/>
    <n v="9229.0467600000011"/>
    <n v="9.0387178814120066"/>
  </r>
  <r>
    <d v="2010-01-22T00:00:00"/>
    <x v="2"/>
    <n v="22"/>
    <n v="27"/>
    <n v="5280"/>
    <n v="5400"/>
    <n v="3.6411218000000002E-2"/>
    <n v="36.411218000000005"/>
    <n v="0.74308608163265322"/>
    <n v="4.4421686000000002E-2"/>
    <n v="44.421686000000001"/>
    <x v="11"/>
    <n v="2010"/>
    <n v="27008.385087999999"/>
    <n v="37688.385087999995"/>
    <n v="5461.6827000000012"/>
    <n v="6.8992447772959586"/>
  </r>
  <r>
    <d v="2010-01-22T00:00:00"/>
    <x v="3"/>
    <n v="14"/>
    <n v="17"/>
    <n v="134400"/>
    <n v="130560"/>
    <n v="1.2105894000000001E-2"/>
    <n v="12.105894000000001"/>
    <n v="0.39051270967741941"/>
    <n v="1.5132367000000001E-2"/>
    <n v="15.132367"/>
    <x v="11"/>
    <n v="2010"/>
    <n v="13891.512906"/>
    <n v="278851.51290600002"/>
    <n v="4842.3576000000003"/>
    <n v="56.56003221176254"/>
  </r>
  <r>
    <d v="2010-01-21T00:00:00"/>
    <x v="0"/>
    <n v="15"/>
    <n v="23"/>
    <n v="7200"/>
    <n v="9200"/>
    <n v="4.5981730999999998E-2"/>
    <n v="45.981730999999996"/>
    <n v="1.2100455526315788"/>
    <n v="5.5178076999999999E-2"/>
    <n v="55.178077000000002"/>
    <x v="11"/>
    <n v="2010"/>
    <n v="38624.653900000005"/>
    <n v="55024.653900000005"/>
    <n v="5057.9904099999994"/>
    <n v="10.851628928296385"/>
  </r>
  <r>
    <d v="2010-01-21T00:00:00"/>
    <x v="1"/>
    <n v="42"/>
    <n v="40"/>
    <n v="9744"/>
    <n v="7680"/>
    <n v="0.105097564"/>
    <n v="105.09756400000001"/>
    <n v="1.2816776097560976"/>
    <n v="0.12821902800000001"/>
    <n v="128.21902800000001"/>
    <x v="11"/>
    <n v="2010"/>
    <n v="67956.08484000001"/>
    <n v="85380.08484000001"/>
    <n v="9458.7807599999996"/>
    <n v="9.0258218802906693"/>
  </r>
  <r>
    <d v="2010-01-21T00:00:00"/>
    <x v="2"/>
    <n v="21"/>
    <n v="34"/>
    <n v="5040"/>
    <n v="6800"/>
    <n v="4.0861496999999997E-2"/>
    <n v="40.861497"/>
    <n v="0.74293630909090913"/>
    <n v="4.9851026E-2"/>
    <n v="49.851025999999997"/>
    <x v="11"/>
    <n v="2010"/>
    <n v="30309.423808"/>
    <n v="42149.423808"/>
    <n v="6129.2245499999999"/>
    <n v="6.8756737154106373"/>
  </r>
  <r>
    <d v="2010-01-21T00:00:00"/>
    <x v="3"/>
    <n v="14"/>
    <n v="16"/>
    <n v="134400"/>
    <n v="122880"/>
    <n v="1.1714568999999999E-2"/>
    <n v="11.714568999999999"/>
    <n v="0.3904856333333333"/>
    <n v="1.4643211E-2"/>
    <n v="14.643210999999999"/>
    <x v="11"/>
    <n v="2010"/>
    <n v="13442.467697999999"/>
    <n v="270722.46769800002"/>
    <n v="4685.8275999999996"/>
    <n v="56.71176005789777"/>
  </r>
  <r>
    <d v="2010-01-20T00:00:00"/>
    <x v="0"/>
    <n v="18"/>
    <n v="25"/>
    <n v="8640"/>
    <n v="10000"/>
    <n v="5.2082027000000003E-2"/>
    <n v="52.082027000000004"/>
    <n v="1.2112099302325583"/>
    <n v="6.2498432E-2"/>
    <n v="62.498432000000001"/>
    <x v="11"/>
    <n v="2010"/>
    <n v="43748.902399999999"/>
    <n v="62388.902399999999"/>
    <n v="5729.02297"/>
    <n v="10.86598924319199"/>
  </r>
  <r>
    <d v="2010-01-20T00:00:00"/>
    <x v="1"/>
    <n v="45"/>
    <n v="38"/>
    <n v="10440"/>
    <n v="7296"/>
    <n v="0.10641868"/>
    <n v="106.41867999999999"/>
    <n v="1.2821527710843372"/>
    <n v="0.12983079"/>
    <n v="129.83079000000001"/>
    <x v="11"/>
    <n v="2010"/>
    <n v="68810.318700000003"/>
    <n v="86546.318700000003"/>
    <n v="9577.6811999999991"/>
    <n v="9.0355374189369257"/>
  </r>
  <r>
    <d v="2010-01-20T00:00:00"/>
    <x v="2"/>
    <n v="21"/>
    <n v="25"/>
    <n v="5040"/>
    <n v="5000"/>
    <n v="3.4176863000000002E-2"/>
    <n v="34.176863000000004"/>
    <n v="0.74297528260869572"/>
    <n v="4.1695772999999998E-2"/>
    <n v="41.695772999999996"/>
    <x v="11"/>
    <n v="2010"/>
    <n v="25351.029983999997"/>
    <n v="35391.029983999993"/>
    <n v="5126.5294500000009"/>
    <n v="6.902160256534458"/>
  </r>
  <r>
    <d v="2010-01-20T00:00:00"/>
    <x v="3"/>
    <n v="14"/>
    <n v="13"/>
    <n v="134400"/>
    <n v="99840"/>
    <n v="1.0543571999999999E-2"/>
    <n v="10.543571999999999"/>
    <n v="0.39050266666666666"/>
    <n v="1.3179465E-2"/>
    <n v="13.179465"/>
    <x v="11"/>
    <n v="2010"/>
    <n v="12098.748870000001"/>
    <n v="246338.74887000001"/>
    <n v="4217.4287999999997"/>
    <n v="57.218118011423158"/>
  </r>
  <r>
    <d v="2010-01-02T00:00:00"/>
    <x v="0"/>
    <n v="17"/>
    <n v="18"/>
    <n v="8160"/>
    <n v="7200"/>
    <n v="4.2375137E-2"/>
    <n v="42.375137000000002"/>
    <n v="1.2107182000000001"/>
    <n v="5.0850164000000003E-2"/>
    <n v="50.850164000000007"/>
    <x v="11"/>
    <n v="2010"/>
    <n v="35595.114800000003"/>
    <n v="50955.114800000003"/>
    <n v="4661.2650700000004"/>
    <n v="10.902031497580781"/>
  </r>
  <r>
    <d v="2010-01-02T00:00:00"/>
    <x v="1"/>
    <n v="45"/>
    <n v="40"/>
    <n v="10440"/>
    <n v="7680"/>
    <n v="0.10897082900000001"/>
    <n v="108.97082900000001"/>
    <n v="1.2820097529411765"/>
    <n v="0.13294441100000001"/>
    <n v="132.944411"/>
    <x v="11"/>
    <n v="2010"/>
    <n v="70460.537830000001"/>
    <n v="88580.537830000001"/>
    <n v="9807.3746100000008"/>
    <n v="9.0313384255940719"/>
  </r>
  <r>
    <d v="2010-01-02T00:00:00"/>
    <x v="2"/>
    <n v="23"/>
    <n v="34"/>
    <n v="5520"/>
    <n v="6800"/>
    <n v="4.2361673000000002E-2"/>
    <n v="42.361673000000003"/>
    <n v="0.74318724561403515"/>
    <n v="5.1681241000000003E-2"/>
    <n v="51.681241"/>
    <x v="11"/>
    <n v="2010"/>
    <n v="31422.194528"/>
    <n v="43742.194528"/>
    <n v="6354.2509500000006"/>
    <n v="6.8828430021319607"/>
  </r>
  <r>
    <d v="2010-01-02T00:00:00"/>
    <x v="3"/>
    <n v="13"/>
    <n v="13"/>
    <n v="124800"/>
    <n v="99840"/>
    <n v="1.0152113000000001E-2"/>
    <n v="10.152113"/>
    <n v="0.39046588461538462"/>
    <n v="1.2690142E-2"/>
    <n v="12.690142"/>
    <x v="11"/>
    <n v="2010"/>
    <n v="11649.550356"/>
    <n v="236289.55035599999"/>
    <n v="4060.8451999999997"/>
    <n v="56.95543659610582"/>
  </r>
  <r>
    <d v="2010-01-19T00:00:00"/>
    <x v="0"/>
    <n v="18"/>
    <n v="19"/>
    <n v="8640"/>
    <n v="7600"/>
    <n v="4.4810128999999997E-2"/>
    <n v="44.810128999999996"/>
    <n v="1.2110845675675674"/>
    <n v="5.3772154000000003E-2"/>
    <n v="53.772154"/>
    <x v="11"/>
    <n v="2010"/>
    <n v="37640.507799999999"/>
    <n v="53880.507799999999"/>
    <n v="4929.1141899999993"/>
    <n v="10.903102666158041"/>
  </r>
  <r>
    <d v="2010-01-19T00:00:00"/>
    <x v="1"/>
    <n v="42"/>
    <n v="36"/>
    <n v="9744"/>
    <n v="6912"/>
    <n v="9.9969083E-2"/>
    <n v="99.969082999999998"/>
    <n v="1.2816549102564103"/>
    <n v="0.12196228100000001"/>
    <n v="121.962281"/>
    <x v="11"/>
    <n v="2010"/>
    <n v="64640.008930000004"/>
    <n v="81296.008930000011"/>
    <n v="8997.2174699999996"/>
    <n v="9.0349252791167984"/>
  </r>
  <r>
    <d v="2010-01-19T00:00:00"/>
    <x v="2"/>
    <n v="22"/>
    <n v="29"/>
    <n v="5280"/>
    <n v="5800"/>
    <n v="3.7899143000000003E-2"/>
    <n v="37.899143000000002"/>
    <n v="0.74312045098039226"/>
    <n v="4.6236955000000003E-2"/>
    <n v="46.236955000000002"/>
    <x v="11"/>
    <n v="2010"/>
    <n v="28112.068640000001"/>
    <n v="39192.068639999998"/>
    <n v="5684.8714500000006"/>
    <n v="6.8928868660933222"/>
  </r>
  <r>
    <d v="2010-01-19T00:00:00"/>
    <x v="3"/>
    <n v="14"/>
    <n v="17"/>
    <n v="134400"/>
    <n v="130560"/>
    <n v="1.2105754999999999E-2"/>
    <n v="12.105754999999998"/>
    <n v="0.39050822580645156"/>
    <n v="1.5132194E-2"/>
    <n v="15.132194"/>
    <x v="11"/>
    <n v="2010"/>
    <n v="13891.354092"/>
    <n v="278851.35409199999"/>
    <n v="4842.3019999999997"/>
    <n v="56.560637859724217"/>
  </r>
  <r>
    <d v="2010-01-18T00:00:00"/>
    <x v="0"/>
    <n v="17"/>
    <n v="22"/>
    <n v="8160"/>
    <n v="8800"/>
    <n v="4.7231350999999998E-2"/>
    <n v="47.231350999999997"/>
    <n v="1.2110602820512819"/>
    <n v="5.6677620999999997E-2"/>
    <n v="56.677620999999995"/>
    <x v="11"/>
    <n v="2010"/>
    <n v="39674.334699999999"/>
    <n v="56634.334699999999"/>
    <n v="5195.4486099999995"/>
    <n v="10.874292772168509"/>
  </r>
  <r>
    <d v="2010-01-18T00:00:00"/>
    <x v="1"/>
    <n v="46"/>
    <n v="37"/>
    <n v="10672"/>
    <n v="7104"/>
    <n v="0.106313058"/>
    <n v="106.313058"/>
    <n v="1.2808802168674698"/>
    <n v="0.12970192999999999"/>
    <n v="129.70193"/>
    <x v="11"/>
    <n v="2010"/>
    <n v="68742.022899999996"/>
    <n v="86518.022899999996"/>
    <n v="9568.1752199999992"/>
    <n v="9.041556465650558"/>
  </r>
  <r>
    <d v="2010-01-18T00:00:00"/>
    <x v="2"/>
    <n v="20"/>
    <n v="31"/>
    <n v="4800"/>
    <n v="6200"/>
    <n v="3.7893294000000001E-2"/>
    <n v="37.893294000000004"/>
    <n v="0.74300576470588242"/>
    <n v="4.6229818999999998E-2"/>
    <n v="46.229818999999999"/>
    <x v="11"/>
    <n v="2010"/>
    <n v="28107.729951999998"/>
    <n v="39107.729951999994"/>
    <n v="5683.9941000000008"/>
    <n v="6.8791153102515956"/>
  </r>
  <r>
    <d v="2010-01-18T00:00:00"/>
    <x v="3"/>
    <n v="12"/>
    <n v="13"/>
    <n v="115200"/>
    <n v="99840"/>
    <n v="9.7607470000000002E-3"/>
    <n v="9.7607470000000003"/>
    <n v="0.39042988000000001"/>
    <n v="1.2200933000000001E-2"/>
    <n v="12.200933000000001"/>
    <x v="11"/>
    <n v="2010"/>
    <n v="11200.456494"/>
    <n v="226240.45649399998"/>
    <n v="3904.2988"/>
    <n v="56.671646757901883"/>
  </r>
  <r>
    <d v="2010-01-17T00:00:00"/>
    <x v="0"/>
    <n v="16"/>
    <n v="23"/>
    <n v="7680"/>
    <n v="9200"/>
    <n v="4.7223651999999998E-2"/>
    <n v="47.223652000000001"/>
    <n v="1.2108628717948717"/>
    <n v="5.6668383000000003E-2"/>
    <n v="56.668383000000006"/>
    <x v="11"/>
    <n v="2010"/>
    <n v="39667.868100000007"/>
    <n v="56547.868100000007"/>
    <n v="5194.6017200000006"/>
    <n v="10.859456280957627"/>
  </r>
  <r>
    <d v="2010-01-17T00:00:00"/>
    <x v="1"/>
    <n v="41"/>
    <n v="38"/>
    <n v="9512"/>
    <n v="7296"/>
    <n v="0.10124483300000001"/>
    <n v="101.244833"/>
    <n v="1.281580164556962"/>
    <n v="0.123518697"/>
    <n v="123.518697"/>
    <x v="11"/>
    <n v="2010"/>
    <n v="65464.90941"/>
    <n v="82272.909409999993"/>
    <n v="9112.0349700000006"/>
    <n v="9.0282898739956359"/>
  </r>
  <r>
    <d v="2010-01-17T00:00:00"/>
    <x v="2"/>
    <n v="20"/>
    <n v="34"/>
    <n v="4800"/>
    <n v="6800"/>
    <n v="4.0132832E-2"/>
    <n v="40.132832000000001"/>
    <n v="0.74320059259259263"/>
    <n v="4.8962053999999998E-2"/>
    <n v="48.962053999999995"/>
    <x v="11"/>
    <n v="2010"/>
    <n v="29768.928831999998"/>
    <n v="41368.928831999998"/>
    <n v="6019.9247999999998"/>
    <n v="6.8708595782495072"/>
  </r>
  <r>
    <d v="2010-01-17T00:00:00"/>
    <x v="3"/>
    <n v="14"/>
    <n v="16"/>
    <n v="134400"/>
    <n v="122880"/>
    <n v="1.1710445999999999E-2"/>
    <n v="11.710445999999999"/>
    <n v="0.39034819999999998"/>
    <n v="1.4638056999999999E-2"/>
    <n v="14.638057"/>
    <x v="11"/>
    <n v="2010"/>
    <n v="13437.736326"/>
    <n v="270717.73632600001"/>
    <n v="4684.1783999999998"/>
    <n v="56.730368089119068"/>
  </r>
  <r>
    <d v="2010-01-16T00:00:00"/>
    <x v="0"/>
    <n v="15"/>
    <n v="18"/>
    <n v="7200"/>
    <n v="7200"/>
    <n v="3.9929446E-2"/>
    <n v="39.929445999999999"/>
    <n v="1.2099832121212122"/>
    <n v="4.7915335000000003E-2"/>
    <n v="47.915335000000006"/>
    <x v="11"/>
    <n v="2010"/>
    <n v="33540.734500000006"/>
    <n v="47940.734500000006"/>
    <n v="4392.2390599999999"/>
    <n v="10.883540598796147"/>
  </r>
  <r>
    <d v="2010-01-16T00:00:00"/>
    <x v="1"/>
    <n v="45"/>
    <n v="37"/>
    <n v="10440"/>
    <n v="7104"/>
    <n v="0.10514241000000001"/>
    <n v="105.14241000000001"/>
    <n v="1.2822245121951221"/>
    <n v="0.12827374"/>
    <n v="128.27374"/>
    <x v="11"/>
    <n v="2010"/>
    <n v="67985.082200000004"/>
    <n v="85529.082200000004"/>
    <n v="9462.8169000000016"/>
    <n v="9.0377167420263369"/>
  </r>
  <r>
    <d v="2010-01-16T00:00:00"/>
    <x v="2"/>
    <n v="22"/>
    <n v="33"/>
    <n v="5280"/>
    <n v="6600"/>
    <n v="4.0874515E-2"/>
    <n v="40.874515000000002"/>
    <n v="0.74317300000000008"/>
    <n v="4.9866909000000001E-2"/>
    <n v="49.866909"/>
    <x v="11"/>
    <n v="2010"/>
    <n v="30319.080672"/>
    <n v="42199.080671999996"/>
    <n v="6131.1772500000006"/>
    <n v="6.8815820142837509"/>
  </r>
  <r>
    <d v="2010-01-16T00:00:00"/>
    <x v="3"/>
    <n v="14"/>
    <n v="15"/>
    <n v="134400"/>
    <n v="115200"/>
    <n v="1.1316718E-2"/>
    <n v="11.316718"/>
    <n v="0.39023165517241376"/>
    <n v="1.4145896999999999E-2"/>
    <n v="14.145897"/>
    <x v="11"/>
    <n v="2010"/>
    <n v="12985.933445999999"/>
    <n v="262585.93344599998"/>
    <n v="4526.6872000000003"/>
    <n v="56.904325841569261"/>
  </r>
  <r>
    <d v="2010-01-15T00:00:00"/>
    <x v="0"/>
    <n v="18"/>
    <n v="19"/>
    <n v="8640"/>
    <n v="7600"/>
    <n v="4.4783127999999998E-2"/>
    <n v="44.783127999999998"/>
    <n v="1.2103548108108106"/>
    <n v="5.3739754000000001E-2"/>
    <n v="53.739753999999998"/>
    <x v="11"/>
    <n v="2010"/>
    <n v="37617.827799999999"/>
    <n v="53857.827799999999"/>
    <n v="4926.14408"/>
    <n v="10.905067401663565"/>
  </r>
  <r>
    <d v="2010-01-15T00:00:00"/>
    <x v="1"/>
    <n v="42"/>
    <n v="36"/>
    <n v="9744"/>
    <n v="6912"/>
    <n v="0.100016838"/>
    <n v="100.01683799999999"/>
    <n v="1.2822671538461539"/>
    <n v="0.122020542"/>
    <n v="122.02054199999999"/>
    <x v="11"/>
    <n v="2010"/>
    <n v="64670.887259999996"/>
    <n v="81326.887259999989"/>
    <n v="9001.5154199999997"/>
    <n v="9.034041798979862"/>
  </r>
  <r>
    <d v="2010-01-15T00:00:00"/>
    <x v="2"/>
    <n v="21"/>
    <n v="34"/>
    <n v="5040"/>
    <n v="6800"/>
    <n v="4.0847512000000002E-2"/>
    <n v="40.847512000000002"/>
    <n v="0.74268203636363639"/>
    <n v="4.9833965000000001E-2"/>
    <n v="49.833964999999999"/>
    <x v="11"/>
    <n v="2010"/>
    <n v="30299.050719999999"/>
    <n v="42139.050719999999"/>
    <n v="6127.1268"/>
    <n v="6.8763346606992535"/>
  </r>
  <r>
    <d v="2010-01-15T00:00:00"/>
    <x v="3"/>
    <n v="13"/>
    <n v="16"/>
    <n v="124800"/>
    <n v="122880"/>
    <n v="1.1320514E-2"/>
    <n v="11.320514000000001"/>
    <n v="0.39036255172413797"/>
    <n v="1.4150642999999999E-2"/>
    <n v="14.150642999999999"/>
    <x v="11"/>
    <n v="2010"/>
    <n v="12990.290273999999"/>
    <n v="260670.290274"/>
    <n v="4528.2056000000002"/>
    <n v="56.470610136674452"/>
  </r>
  <r>
    <d v="2010-01-14T00:00:00"/>
    <x v="0"/>
    <n v="16"/>
    <n v="19"/>
    <n v="7680"/>
    <n v="7600"/>
    <n v="4.2394728999999999E-2"/>
    <n v="42.394728999999998"/>
    <n v="1.2112779714285713"/>
    <n v="5.0873675E-2"/>
    <n v="50.873674999999999"/>
    <x v="11"/>
    <n v="2010"/>
    <n v="35611.572500000002"/>
    <n v="50891.572500000002"/>
    <n v="4663.4201899999998"/>
    <n v="10.883418094519763"/>
  </r>
  <r>
    <d v="2010-01-14T00:00:00"/>
    <x v="1"/>
    <n v="41"/>
    <n v="37"/>
    <n v="9512"/>
    <n v="7104"/>
    <n v="9.9945144999999999E-2"/>
    <n v="99.945144999999997"/>
    <n v="1.2813480128205128"/>
    <n v="0.121933076"/>
    <n v="121.933076"/>
    <x v="11"/>
    <n v="2010"/>
    <n v="64624.530279999999"/>
    <n v="81240.530280000006"/>
    <n v="8995.0630499999988"/>
    <n v="9.0309219048733453"/>
  </r>
  <r>
    <d v="2010-01-14T00:00:00"/>
    <x v="2"/>
    <n v="23"/>
    <n v="29"/>
    <n v="5520"/>
    <n v="5800"/>
    <n v="3.8627109999999999E-2"/>
    <n v="38.627110000000002"/>
    <n v="0.74282903846153847"/>
    <n v="4.7125074000000003E-2"/>
    <n v="47.125074000000005"/>
    <x v="11"/>
    <n v="2010"/>
    <n v="28652.044992000003"/>
    <n v="39972.044992000003"/>
    <n v="5794.0664999999999"/>
    <n v="6.897599016680827"/>
  </r>
  <r>
    <d v="2010-01-14T00:00:00"/>
    <x v="3"/>
    <n v="13"/>
    <n v="13"/>
    <n v="124800"/>
    <n v="99840"/>
    <n v="1.0152815000000001E-2"/>
    <n v="10.152815"/>
    <n v="0.39049288461538462"/>
    <n v="1.2691019E-2"/>
    <n v="12.691018999999999"/>
    <x v="11"/>
    <n v="2010"/>
    <n v="11650.355441999998"/>
    <n v="236290.355442"/>
    <n v="4061.1260000000002"/>
    <n v="56.951775915140075"/>
  </r>
  <r>
    <d v="2010-01-13T00:00:00"/>
    <x v="0"/>
    <n v="16"/>
    <n v="19"/>
    <n v="7680"/>
    <n v="7600"/>
    <n v="4.2362563999999998E-2"/>
    <n v="42.362563999999999"/>
    <n v="1.2103589714285714"/>
    <n v="5.0835076999999999E-2"/>
    <n v="50.835076999999998"/>
    <x v="11"/>
    <n v="2010"/>
    <n v="35584.553899999999"/>
    <n v="50864.553899999999"/>
    <n v="4659.8820399999995"/>
    <n v="10.885876842352099"/>
  </r>
  <r>
    <d v="2010-01-13T00:00:00"/>
    <x v="1"/>
    <n v="45"/>
    <n v="38"/>
    <n v="10440"/>
    <n v="7296"/>
    <n v="0.106396147"/>
    <n v="106.396147"/>
    <n v="1.2818812891566265"/>
    <n v="0.12980330000000001"/>
    <n v="129.80330000000001"/>
    <x v="11"/>
    <n v="2010"/>
    <n v="68795.749000000011"/>
    <n v="86531.749000000011"/>
    <n v="9575.6532299999999"/>
    <n v="9.0359294342655669"/>
  </r>
  <r>
    <d v="2010-01-13T00:00:00"/>
    <x v="2"/>
    <n v="24"/>
    <n v="26"/>
    <n v="5760"/>
    <n v="5200"/>
    <n v="3.7159927000000002E-2"/>
    <n v="37.159927000000003"/>
    <n v="0.74319854000000007"/>
    <n v="4.5335110999999997E-2"/>
    <n v="45.335110999999998"/>
    <x v="11"/>
    <n v="2010"/>
    <n v="27563.747487999997"/>
    <n v="38523.747487999994"/>
    <n v="5573.9890500000001"/>
    <n v="6.9101028078252442"/>
  </r>
  <r>
    <d v="2010-01-13T00:00:00"/>
    <x v="3"/>
    <n v="14"/>
    <n v="15"/>
    <n v="134400"/>
    <n v="115200"/>
    <n v="1.1320754000000001E-2"/>
    <n v="11.320754000000001"/>
    <n v="0.39037082758620695"/>
    <n v="1.4150942999999999E-2"/>
    <n v="14.150943"/>
    <x v="11"/>
    <n v="2010"/>
    <n v="12990.565673999999"/>
    <n v="262590.56567400001"/>
    <n v="4528.3016000000007"/>
    <n v="56.885428170944728"/>
  </r>
  <r>
    <d v="2010-01-12T00:00:00"/>
    <x v="0"/>
    <n v="18"/>
    <n v="21"/>
    <n v="8640"/>
    <n v="8400"/>
    <n v="4.7233476000000003E-2"/>
    <n v="47.233476000000003"/>
    <n v="1.2111147692307693"/>
    <n v="5.6680171000000001E-2"/>
    <n v="56.680171000000001"/>
    <x v="11"/>
    <n v="2010"/>
    <n v="39676.119700000003"/>
    <n v="56716.119700000003"/>
    <n v="5195.6823600000007"/>
    <n v="10.889507471358327"/>
  </r>
  <r>
    <d v="2010-01-12T00:00:00"/>
    <x v="1"/>
    <n v="45"/>
    <n v="38"/>
    <n v="10440"/>
    <n v="7296"/>
    <n v="0.106361004"/>
    <n v="106.36100399999999"/>
    <n v="1.2814578795180722"/>
    <n v="0.12976042500000001"/>
    <n v="129.76042500000003"/>
    <x v="11"/>
    <n v="2010"/>
    <n v="68773.025250000021"/>
    <n v="86509.025250000021"/>
    <n v="9572.4903599999998"/>
    <n v="9.0365411098164969"/>
  </r>
  <r>
    <d v="2010-01-12T00:00:00"/>
    <x v="2"/>
    <n v="20"/>
    <n v="26"/>
    <n v="4800"/>
    <n v="5200"/>
    <n v="3.4169154E-2"/>
    <n v="34.169153999999999"/>
    <n v="0.74280769565217386"/>
    <n v="4.1686368000000001E-2"/>
    <n v="41.686368000000002"/>
    <x v="11"/>
    <n v="2010"/>
    <n v="25345.311744000002"/>
    <n v="35345.311744000006"/>
    <n v="5125.3730999999998"/>
    <n v="6.8947989259697087"/>
  </r>
  <r>
    <d v="2010-01-12T00:00:00"/>
    <x v="3"/>
    <n v="12"/>
    <n v="16"/>
    <n v="115200"/>
    <n v="122880"/>
    <n v="1.0933538E-2"/>
    <n v="10.933538"/>
    <n v="0.39048350000000004"/>
    <n v="1.3666922E-2"/>
    <n v="13.666922"/>
    <x v="11"/>
    <n v="2010"/>
    <n v="12546.234396"/>
    <n v="250626.23439599999"/>
    <n v="4373.4152000000004"/>
    <n v="56.178550906493747"/>
  </r>
  <r>
    <d v="2010-01-11T00:00:00"/>
    <x v="0"/>
    <n v="19"/>
    <n v="20"/>
    <n v="9120"/>
    <n v="8000"/>
    <n v="4.7235275E-2"/>
    <n v="47.235275000000001"/>
    <n v="1.2111608974358974"/>
    <n v="5.6682330000000003E-2"/>
    <n v="56.68233"/>
    <x v="11"/>
    <n v="2010"/>
    <n v="39677.631000000001"/>
    <n v="56797.631000000001"/>
    <n v="5195.8802500000002"/>
    <n v="10.904743334017628"/>
  </r>
  <r>
    <d v="2010-01-11T00:00:00"/>
    <x v="1"/>
    <n v="44"/>
    <n v="36"/>
    <n v="10208"/>
    <n v="6912"/>
    <n v="0.102489099"/>
    <n v="102.489099"/>
    <n v="1.2811137374999999"/>
    <n v="0.125036701"/>
    <n v="125.03670099999999"/>
    <x v="11"/>
    <n v="2010"/>
    <n v="66269.451529999991"/>
    <n v="83389.451529999991"/>
    <n v="9224.0189099999989"/>
    <n v="9.0397284902129389"/>
  </r>
  <r>
    <d v="2010-01-11T00:00:00"/>
    <x v="2"/>
    <n v="23"/>
    <n v="31"/>
    <n v="5520"/>
    <n v="6200"/>
    <n v="4.0124825000000003E-2"/>
    <n v="40.124825000000001"/>
    <n v="0.74305231481481482"/>
    <n v="4.8952286999999997E-2"/>
    <n v="48.952286999999998"/>
    <x v="11"/>
    <n v="2010"/>
    <n v="29762.990495999999"/>
    <n v="41482.990495999999"/>
    <n v="6018.7237500000001"/>
    <n v="6.891178435887527"/>
  </r>
  <r>
    <d v="2010-01-11T00:00:00"/>
    <x v="3"/>
    <n v="12"/>
    <n v="17"/>
    <n v="115200"/>
    <n v="130560"/>
    <n v="1.1315996E-2"/>
    <n v="11.315996"/>
    <n v="0.39020675862068965"/>
    <n v="1.4144995E-2"/>
    <n v="14.144995"/>
    <x v="11"/>
    <n v="2010"/>
    <n v="12985.10541"/>
    <n v="258745.10541000002"/>
    <n v="4526.3984"/>
    <n v="56.075499315443366"/>
  </r>
  <r>
    <d v="2010-01-10T00:00:00"/>
    <x v="0"/>
    <n v="17"/>
    <n v="21"/>
    <n v="8160"/>
    <n v="8400"/>
    <n v="4.6023568000000001E-2"/>
    <n v="46.023567999999997"/>
    <n v="1.2111465263157895"/>
    <n v="5.5228281999999997E-2"/>
    <n v="55.228282"/>
    <x v="11"/>
    <n v="2010"/>
    <n v="38659.797400000003"/>
    <n v="55219.797400000003"/>
    <n v="5062.5924799999993"/>
    <n v="10.880239125283257"/>
  </r>
  <r>
    <d v="2010-01-10T00:00:00"/>
    <x v="1"/>
    <n v="45"/>
    <n v="37"/>
    <n v="10440"/>
    <n v="7104"/>
    <n v="0.10507986499999999"/>
    <n v="105.079865"/>
    <n v="1.281461768292683"/>
    <n v="0.128197436"/>
    <n v="128.19743600000001"/>
    <x v="11"/>
    <n v="2010"/>
    <n v="67944.641080000001"/>
    <n v="85488.641080000001"/>
    <n v="9457.1878500000003"/>
    <n v="9.038819797901402"/>
  </r>
  <r>
    <d v="2010-01-10T00:00:00"/>
    <x v="2"/>
    <n v="24"/>
    <n v="29"/>
    <n v="5760"/>
    <n v="5800"/>
    <n v="3.9373557000000003E-2"/>
    <n v="39.373557000000005"/>
    <n v="0.74289730188679259"/>
    <n v="4.8035739000000001E-2"/>
    <n v="48.035739"/>
    <x v="11"/>
    <n v="2010"/>
    <n v="29205.729311999999"/>
    <n v="40765.729311999996"/>
    <n v="5906.033550000001"/>
    <n v="6.9012185163566553"/>
  </r>
  <r>
    <d v="2010-01-10T00:00:00"/>
    <x v="3"/>
    <n v="13"/>
    <n v="15"/>
    <n v="124800"/>
    <n v="115200"/>
    <n v="1.0933627E-2"/>
    <n v="10.933627"/>
    <n v="0.39048667857142855"/>
    <n v="1.3667034E-2"/>
    <n v="13.667033999999999"/>
    <x v="11"/>
    <n v="2010"/>
    <n v="12546.337211999999"/>
    <n v="252546.33721199998"/>
    <n v="4373.4507999999996"/>
    <n v="56.608495439358009"/>
  </r>
  <r>
    <d v="2010-01-01T00:00:00"/>
    <x v="0"/>
    <n v="18"/>
    <n v="20"/>
    <n v="8640"/>
    <n v="8000"/>
    <n v="4.5989716999999999E-2"/>
    <n v="45.989716999999999"/>
    <n v="1.2102557105263159"/>
    <n v="5.5187659999999999E-2"/>
    <n v="55.187660000000001"/>
    <x v="11"/>
    <n v="2010"/>
    <n v="38631.362000000001"/>
    <n v="55271.362000000001"/>
    <n v="5058.8688700000002"/>
    <n v="10.898395117669272"/>
  </r>
  <r>
    <d v="2010-01-01T00:00:00"/>
    <x v="1"/>
    <n v="42"/>
    <n v="39"/>
    <n v="9744"/>
    <n v="7488"/>
    <n v="0.103812708"/>
    <n v="103.812708"/>
    <n v="1.2816383703703704"/>
    <n v="0.126651504"/>
    <n v="126.651504"/>
    <x v="11"/>
    <n v="2010"/>
    <n v="67125.297120000003"/>
    <n v="84357.297120000003"/>
    <n v="9343.14372"/>
    <n v="9.0280620164941183"/>
  </r>
  <r>
    <d v="2010-01-01T00:00:00"/>
    <x v="2"/>
    <n v="24"/>
    <n v="25"/>
    <n v="5760"/>
    <n v="5000"/>
    <n v="3.6414731999999998E-2"/>
    <n v="36.414732000000001"/>
    <n v="0.74315779591836739"/>
    <n v="4.4425973000000001E-2"/>
    <n v="44.425972999999999"/>
    <x v="11"/>
    <n v="2010"/>
    <n v="27010.991583999999"/>
    <n v="37770.991584000003"/>
    <n v="5462.2098000000005"/>
    <n v="6.9136996320368294"/>
  </r>
  <r>
    <d v="2010-01-01T00:00:00"/>
    <x v="3"/>
    <n v="12"/>
    <n v="13"/>
    <n v="115200"/>
    <n v="99840"/>
    <n v="9.7576880000000005E-3"/>
    <n v="9.7576879999999999"/>
    <n v="0.39030752000000002"/>
    <n v="1.2197110000000001E-2"/>
    <n v="12.19711"/>
    <x v="11"/>
    <n v="2010"/>
    <n v="11196.946980000001"/>
    <n v="226236.94698000001"/>
    <n v="3903.0751999999998"/>
    <n v="56.6881427471999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B1FB0F-377D-4C69-92A2-619AF4E42B60}" name="PivotTable1"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7" firstHeaderRow="1" firstDataRow="2" firstDataCol="1"/>
  <pivotFields count="17">
    <pivotField numFmtId="14" showAll="0"/>
    <pivotField axis="axisCol" showAll="0">
      <items count="5">
        <item x="1"/>
        <item x="2"/>
        <item x="0"/>
        <item x="3"/>
        <item t="default"/>
      </items>
    </pivotField>
    <pivotField showAll="0"/>
    <pivotField showAll="0"/>
    <pivotField showAll="0"/>
    <pivotField showAll="0"/>
    <pivotField showAll="0"/>
    <pivotField dataField="1" showAll="0"/>
    <pivotField showAll="0"/>
    <pivotField showAll="0"/>
    <pivotField showAll="0"/>
    <pivotField axis="axisRow" showAll="0">
      <items count="13">
        <item x="11"/>
        <item x="7"/>
        <item x="6"/>
        <item x="5"/>
        <item x="4"/>
        <item x="3"/>
        <item x="2"/>
        <item x="1"/>
        <item x="0"/>
        <item x="10"/>
        <item x="9"/>
        <item x="8"/>
        <item t="default"/>
      </items>
    </pivotField>
    <pivotField showAll="0"/>
    <pivotField showAll="0"/>
    <pivotField showAll="0"/>
    <pivotField showAll="0"/>
    <pivotField showAll="0"/>
  </pivotFields>
  <rowFields count="1">
    <field x="11"/>
  </rowFields>
  <rowItems count="13">
    <i>
      <x/>
    </i>
    <i>
      <x v="1"/>
    </i>
    <i>
      <x v="2"/>
    </i>
    <i>
      <x v="3"/>
    </i>
    <i>
      <x v="4"/>
    </i>
    <i>
      <x v="5"/>
    </i>
    <i>
      <x v="6"/>
    </i>
    <i>
      <x v="7"/>
    </i>
    <i>
      <x v="8"/>
    </i>
    <i>
      <x v="9"/>
    </i>
    <i>
      <x v="10"/>
    </i>
    <i>
      <x v="11"/>
    </i>
    <i t="grand">
      <x/>
    </i>
  </rowItems>
  <colFields count="1">
    <field x="1"/>
  </colFields>
  <colItems count="5">
    <i>
      <x/>
    </i>
    <i>
      <x v="1"/>
    </i>
    <i>
      <x v="2"/>
    </i>
    <i>
      <x v="3"/>
    </i>
    <i t="grand">
      <x/>
    </i>
  </colItems>
  <dataFields count="1">
    <dataField name="Average of Output in 1000slb" fld="7" subtotal="average" baseField="10" baseItem="0"/>
  </dataFields>
  <chartFormats count="4">
    <chartFormat chart="6" format="0" series="1">
      <pivotArea type="data" outline="0" fieldPosition="0">
        <references count="2">
          <reference field="4294967294" count="1" selected="0">
            <x v="0"/>
          </reference>
          <reference field="1" count="1" selected="0">
            <x v="0"/>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6" format="2" series="1">
      <pivotArea type="data" outline="0" fieldPosition="0">
        <references count="2">
          <reference field="4294967294" count="1" selected="0">
            <x v="0"/>
          </reference>
          <reference field="1" count="1" selected="0">
            <x v="2"/>
          </reference>
        </references>
      </pivotArea>
    </chartFormat>
    <chartFormat chart="6"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E9F3F4-6938-4721-A960-ABC59159E1A5}" name="PivotTable2"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F17" firstHeaderRow="1" firstDataRow="2" firstDataCol="1"/>
  <pivotFields count="17">
    <pivotField numFmtId="14" showAll="0"/>
    <pivotField axis="axisCol" showAll="0">
      <items count="5">
        <item x="1"/>
        <item x="2"/>
        <item x="0"/>
        <item x="3"/>
        <item t="default"/>
      </items>
    </pivotField>
    <pivotField showAll="0"/>
    <pivotField showAll="0"/>
    <pivotField showAll="0"/>
    <pivotField showAll="0"/>
    <pivotField showAll="0"/>
    <pivotField showAll="0"/>
    <pivotField dataField="1" showAll="0"/>
    <pivotField showAll="0"/>
    <pivotField showAll="0"/>
    <pivotField axis="axisRow" showAll="0">
      <items count="13">
        <item x="11"/>
        <item x="7"/>
        <item x="6"/>
        <item x="5"/>
        <item x="4"/>
        <item x="3"/>
        <item x="2"/>
        <item x="1"/>
        <item x="0"/>
        <item x="10"/>
        <item x="9"/>
        <item x="8"/>
        <item t="default"/>
      </items>
    </pivotField>
    <pivotField showAll="0"/>
    <pivotField showAll="0"/>
    <pivotField showAll="0"/>
    <pivotField showAll="0"/>
    <pivotField showAll="0"/>
  </pivotFields>
  <rowFields count="1">
    <field x="11"/>
  </rowFields>
  <rowItems count="13">
    <i>
      <x/>
    </i>
    <i>
      <x v="1"/>
    </i>
    <i>
      <x v="2"/>
    </i>
    <i>
      <x v="3"/>
    </i>
    <i>
      <x v="4"/>
    </i>
    <i>
      <x v="5"/>
    </i>
    <i>
      <x v="6"/>
    </i>
    <i>
      <x v="7"/>
    </i>
    <i>
      <x v="8"/>
    </i>
    <i>
      <x v="9"/>
    </i>
    <i>
      <x v="10"/>
    </i>
    <i>
      <x v="11"/>
    </i>
    <i t="grand">
      <x/>
    </i>
  </rowItems>
  <colFields count="1">
    <field x="1"/>
  </colFields>
  <colItems count="5">
    <i>
      <x/>
    </i>
    <i>
      <x v="1"/>
    </i>
    <i>
      <x v="2"/>
    </i>
    <i>
      <x v="3"/>
    </i>
    <i t="grand">
      <x/>
    </i>
  </colItems>
  <dataFields count="1">
    <dataField name="Average of Average Output" fld="8" subtotal="average" baseField="11" baseItem="0"/>
  </dataFields>
  <chartFormats count="4">
    <chartFormat chart="27" format="0" series="1">
      <pivotArea type="data" outline="0" fieldPosition="0">
        <references count="2">
          <reference field="4294967294" count="1" selected="0">
            <x v="0"/>
          </reference>
          <reference field="1" count="1" selected="0">
            <x v="0"/>
          </reference>
        </references>
      </pivotArea>
    </chartFormat>
    <chartFormat chart="27" format="1" series="1">
      <pivotArea type="data" outline="0" fieldPosition="0">
        <references count="2">
          <reference field="4294967294" count="1" selected="0">
            <x v="0"/>
          </reference>
          <reference field="1" count="1" selected="0">
            <x v="1"/>
          </reference>
        </references>
      </pivotArea>
    </chartFormat>
    <chartFormat chart="27" format="2" series="1">
      <pivotArea type="data" outline="0" fieldPosition="0">
        <references count="2">
          <reference field="4294967294" count="1" selected="0">
            <x v="0"/>
          </reference>
          <reference field="1" count="1" selected="0">
            <x v="2"/>
          </reference>
        </references>
      </pivotArea>
    </chartFormat>
    <chartFormat chart="27"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4FD904-42C9-410B-964D-6B7D1F9E1779}" name="PivotTable3"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7" firstHeaderRow="1" firstDataRow="2" firstDataCol="1"/>
  <pivotFields count="17">
    <pivotField numFmtId="14" showAll="0"/>
    <pivotField axis="axisCol" showAll="0">
      <items count="5">
        <item x="1"/>
        <item x="2"/>
        <item x="0"/>
        <item x="3"/>
        <item t="default"/>
      </items>
    </pivotField>
    <pivotField showAll="0"/>
    <pivotField showAll="0"/>
    <pivotField showAll="0"/>
    <pivotField showAll="0"/>
    <pivotField showAll="0"/>
    <pivotField showAll="0"/>
    <pivotField showAll="0"/>
    <pivotField showAll="0"/>
    <pivotField dataField="1" showAll="0"/>
    <pivotField axis="axisRow" showAll="0">
      <items count="13">
        <item x="11"/>
        <item x="7"/>
        <item x="6"/>
        <item x="5"/>
        <item x="4"/>
        <item x="3"/>
        <item x="2"/>
        <item x="1"/>
        <item x="0"/>
        <item x="10"/>
        <item x="9"/>
        <item x="8"/>
        <item t="default"/>
      </items>
    </pivotField>
    <pivotField showAll="0"/>
    <pivotField showAll="0"/>
    <pivotField showAll="0"/>
    <pivotField showAll="0"/>
    <pivotField showAll="0"/>
  </pivotFields>
  <rowFields count="1">
    <field x="11"/>
  </rowFields>
  <rowItems count="13">
    <i>
      <x/>
    </i>
    <i>
      <x v="1"/>
    </i>
    <i>
      <x v="2"/>
    </i>
    <i>
      <x v="3"/>
    </i>
    <i>
      <x v="4"/>
    </i>
    <i>
      <x v="5"/>
    </i>
    <i>
      <x v="6"/>
    </i>
    <i>
      <x v="7"/>
    </i>
    <i>
      <x v="8"/>
    </i>
    <i>
      <x v="9"/>
    </i>
    <i>
      <x v="10"/>
    </i>
    <i>
      <x v="11"/>
    </i>
    <i t="grand">
      <x/>
    </i>
  </rowItems>
  <colFields count="1">
    <field x="1"/>
  </colFields>
  <colItems count="5">
    <i>
      <x/>
    </i>
    <i>
      <x v="1"/>
    </i>
    <i>
      <x v="2"/>
    </i>
    <i>
      <x v="3"/>
    </i>
    <i t="grand">
      <x/>
    </i>
  </colItems>
  <dataFields count="1">
    <dataField name="Average of input" fld="10" subtotal="average" baseField="11" baseItem="0"/>
  </dataFields>
  <chartFormats count="4">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B951ED-DE50-42EF-8E9B-38BDAA48F97A}" name="PivotTable4" cacheId="3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8" firstHeaderRow="1" firstDataRow="2" firstDataCol="1"/>
  <pivotFields count="17">
    <pivotField numFmtId="14" showAll="0"/>
    <pivotField axis="axisCol" showAll="0">
      <items count="5">
        <item x="1"/>
        <item x="2"/>
        <item x="0"/>
        <item x="3"/>
        <item t="default"/>
      </items>
    </pivotField>
    <pivotField showAll="0"/>
    <pivotField showAll="0"/>
    <pivotField showAll="0"/>
    <pivotField showAll="0"/>
    <pivotField showAll="0"/>
    <pivotField dataField="1" showAll="0"/>
    <pivotField dataField="1" showAll="0"/>
    <pivotField showAll="0"/>
    <pivotField dataField="1" showAll="0"/>
    <pivotField showAll="0"/>
    <pivotField showAll="0"/>
    <pivotField showAll="0"/>
    <pivotField showAll="0"/>
    <pivotField showAll="0"/>
    <pivotField dataField="1" showAll="0"/>
  </pivotFields>
  <rowFields count="1">
    <field x="-2"/>
  </rowFields>
  <rowItems count="4">
    <i>
      <x/>
    </i>
    <i i="1">
      <x v="1"/>
    </i>
    <i i="2">
      <x v="2"/>
    </i>
    <i i="3">
      <x v="3"/>
    </i>
  </rowItems>
  <colFields count="1">
    <field x="1"/>
  </colFields>
  <colItems count="5">
    <i>
      <x/>
    </i>
    <i>
      <x v="1"/>
    </i>
    <i>
      <x v="2"/>
    </i>
    <i>
      <x v="3"/>
    </i>
    <i t="grand">
      <x/>
    </i>
  </colItems>
  <dataFields count="4">
    <dataField name="Average of CPP" fld="16" subtotal="average" showDataAs="percentOfTotal" baseField="1" baseItem="0" numFmtId="10"/>
    <dataField name="Average of input" fld="10" subtotal="average" showDataAs="percentOfTotal" baseField="1" baseItem="0" numFmtId="10"/>
    <dataField name="Average of Output in 1000slb" fld="7" subtotal="average" showDataAs="percentOfTotal" baseField="1" baseItem="0" numFmtId="10"/>
    <dataField name="Average of Average Output" fld="8" subtotal="average" showDataAs="percentOfTotal" baseField="1" baseItem="0" numFmtId="10"/>
  </dataFields>
  <formats count="6">
    <format dxfId="11">
      <pivotArea outline="0" collapsedLevelsAreSubtotals="1" fieldPosition="0">
        <references count="1">
          <reference field="1" count="1" selected="0">
            <x v="0"/>
          </reference>
        </references>
      </pivotArea>
    </format>
    <format dxfId="12">
      <pivotArea dataOnly="0" labelOnly="1" fieldPosition="0">
        <references count="1">
          <reference field="1" count="1">
            <x v="0"/>
          </reference>
        </references>
      </pivotArea>
    </format>
    <format dxfId="13">
      <pivotArea outline="0" fieldPosition="0">
        <references count="1">
          <reference field="4294967294" count="1">
            <x v="0"/>
          </reference>
        </references>
      </pivotArea>
    </format>
    <format dxfId="14">
      <pivotArea outline="0" fieldPosition="0">
        <references count="1">
          <reference field="4294967294" count="1">
            <x v="1"/>
          </reference>
        </references>
      </pivotArea>
    </format>
    <format dxfId="15">
      <pivotArea outline="0" fieldPosition="0">
        <references count="1">
          <reference field="4294967294" count="1">
            <x v="3"/>
          </reference>
        </references>
      </pivotArea>
    </format>
    <format dxfId="16">
      <pivotArea outline="0" fieldPosition="0">
        <references count="1">
          <reference field="4294967294" count="1">
            <x v="2"/>
          </reference>
        </references>
      </pivotArea>
    </format>
  </formats>
  <chartFormats count="16">
    <chartFormat chart="0" format="0" series="1">
      <pivotArea type="data" outline="0" fieldPosition="0">
        <references count="2">
          <reference field="4294967294" count="1" selected="0">
            <x v="1"/>
          </reference>
          <reference field="1" count="1" selected="0">
            <x v="0"/>
          </reference>
        </references>
      </pivotArea>
    </chartFormat>
    <chartFormat chart="0" format="1" series="1">
      <pivotArea type="data" outline="0" fieldPosition="0">
        <references count="2">
          <reference field="4294967294" count="1" selected="0">
            <x v="1"/>
          </reference>
          <reference field="1" count="1" selected="0">
            <x v="1"/>
          </reference>
        </references>
      </pivotArea>
    </chartFormat>
    <chartFormat chart="0" format="2" series="1">
      <pivotArea type="data" outline="0" fieldPosition="0">
        <references count="2">
          <reference field="4294967294" count="1" selected="0">
            <x v="1"/>
          </reference>
          <reference field="1" count="1" selected="0">
            <x v="2"/>
          </reference>
        </references>
      </pivotArea>
    </chartFormat>
    <chartFormat chart="0" format="3" series="1">
      <pivotArea type="data" outline="0" fieldPosition="0">
        <references count="2">
          <reference field="4294967294" count="1" selected="0">
            <x v="1"/>
          </reference>
          <reference field="1" count="1" selected="0">
            <x v="3"/>
          </reference>
        </references>
      </pivotArea>
    </chartFormat>
    <chartFormat chart="0" format="4" series="1">
      <pivotArea type="data" outline="0" fieldPosition="0">
        <references count="2">
          <reference field="4294967294" count="1" selected="0">
            <x v="3"/>
          </reference>
          <reference field="1" count="1" selected="0">
            <x v="2"/>
          </reference>
        </references>
      </pivotArea>
    </chartFormat>
    <chartFormat chart="0" format="5" series="1">
      <pivotArea type="data" outline="0" fieldPosition="0">
        <references count="2">
          <reference field="4294967294" count="1" selected="0">
            <x v="3"/>
          </reference>
          <reference field="1" count="1" selected="0">
            <x v="3"/>
          </reference>
        </references>
      </pivotArea>
    </chartFormat>
    <chartFormat chart="0" format="6" series="1">
      <pivotArea type="data" outline="0" fieldPosition="0">
        <references count="2">
          <reference field="4294967294" count="1" selected="0">
            <x v="3"/>
          </reference>
          <reference field="1" count="1" selected="0">
            <x v="0"/>
          </reference>
        </references>
      </pivotArea>
    </chartFormat>
    <chartFormat chart="0" format="7" series="1">
      <pivotArea type="data" outline="0" fieldPosition="0">
        <references count="2">
          <reference field="4294967294" count="1" selected="0">
            <x v="3"/>
          </reference>
          <reference field="1" count="1" selected="0">
            <x v="1"/>
          </reference>
        </references>
      </pivotArea>
    </chartFormat>
    <chartFormat chart="0" format="8" series="1">
      <pivotArea type="data" outline="0" fieldPosition="0">
        <references count="2">
          <reference field="4294967294" count="1" selected="0">
            <x v="2"/>
          </reference>
          <reference field="1" count="1" selected="0">
            <x v="3"/>
          </reference>
        </references>
      </pivotArea>
    </chartFormat>
    <chartFormat chart="0" format="9" series="1">
      <pivotArea type="data" outline="0" fieldPosition="0">
        <references count="2">
          <reference field="4294967294" count="1" selected="0">
            <x v="2"/>
          </reference>
          <reference field="1" count="1" selected="0">
            <x v="0"/>
          </reference>
        </references>
      </pivotArea>
    </chartFormat>
    <chartFormat chart="0" format="10" series="1">
      <pivotArea type="data" outline="0" fieldPosition="0">
        <references count="2">
          <reference field="4294967294" count="1" selected="0">
            <x v="2"/>
          </reference>
          <reference field="1" count="1" selected="0">
            <x v="1"/>
          </reference>
        </references>
      </pivotArea>
    </chartFormat>
    <chartFormat chart="0" format="11" series="1">
      <pivotArea type="data" outline="0" fieldPosition="0">
        <references count="2">
          <reference field="4294967294" count="1" selected="0">
            <x v="2"/>
          </reference>
          <reference field="1" count="1" selected="0">
            <x v="2"/>
          </reference>
        </references>
      </pivotArea>
    </chartFormat>
    <chartFormat chart="0" format="12" series="1">
      <pivotArea type="data" outline="0" fieldPosition="0">
        <references count="2">
          <reference field="4294967294" count="1" selected="0">
            <x v="0"/>
          </reference>
          <reference field="1" count="1" selected="0">
            <x v="0"/>
          </reference>
        </references>
      </pivotArea>
    </chartFormat>
    <chartFormat chart="0" format="13" series="1">
      <pivotArea type="data" outline="0" fieldPosition="0">
        <references count="2">
          <reference field="4294967294" count="1" selected="0">
            <x v="0"/>
          </reference>
          <reference field="1" count="1" selected="0">
            <x v="1"/>
          </reference>
        </references>
      </pivotArea>
    </chartFormat>
    <chartFormat chart="0" format="14" series="1">
      <pivotArea type="data" outline="0" fieldPosition="0">
        <references count="2">
          <reference field="4294967294" count="1" selected="0">
            <x v="0"/>
          </reference>
          <reference field="1" count="1" selected="0">
            <x v="2"/>
          </reference>
        </references>
      </pivotArea>
    </chartFormat>
    <chartFormat chart="0" format="15"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CB1152-093F-4EB3-A116-903C5963CE1F}" name="PivotTable1"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F17" firstHeaderRow="1" firstDataRow="2" firstDataCol="1"/>
  <pivotFields count="17">
    <pivotField numFmtId="14" showAll="0"/>
    <pivotField axis="axisCol" showAll="0">
      <items count="5">
        <item x="1"/>
        <item x="2"/>
        <item x="0"/>
        <item x="3"/>
        <item t="default"/>
      </items>
    </pivotField>
    <pivotField showAll="0"/>
    <pivotField showAll="0"/>
    <pivotField showAll="0"/>
    <pivotField showAll="0"/>
    <pivotField showAll="0"/>
    <pivotField showAll="0"/>
    <pivotField showAll="0"/>
    <pivotField showAll="0"/>
    <pivotField showAll="0"/>
    <pivotField axis="axisRow" showAll="0">
      <items count="13">
        <item x="11"/>
        <item x="7"/>
        <item x="6"/>
        <item x="5"/>
        <item x="4"/>
        <item x="3"/>
        <item x="2"/>
        <item x="1"/>
        <item x="0"/>
        <item x="10"/>
        <item x="9"/>
        <item x="8"/>
        <item t="default"/>
      </items>
    </pivotField>
    <pivotField showAll="0"/>
    <pivotField showAll="0"/>
    <pivotField showAll="0"/>
    <pivotField showAll="0"/>
    <pivotField dataField="1" showAll="0"/>
  </pivotFields>
  <rowFields count="1">
    <field x="11"/>
  </rowFields>
  <rowItems count="13">
    <i>
      <x/>
    </i>
    <i>
      <x v="1"/>
    </i>
    <i>
      <x v="2"/>
    </i>
    <i>
      <x v="3"/>
    </i>
    <i>
      <x v="4"/>
    </i>
    <i>
      <x v="5"/>
    </i>
    <i>
      <x v="6"/>
    </i>
    <i>
      <x v="7"/>
    </i>
    <i>
      <x v="8"/>
    </i>
    <i>
      <x v="9"/>
    </i>
    <i>
      <x v="10"/>
    </i>
    <i>
      <x v="11"/>
    </i>
    <i t="grand">
      <x/>
    </i>
  </rowItems>
  <colFields count="1">
    <field x="1"/>
  </colFields>
  <colItems count="5">
    <i>
      <x/>
    </i>
    <i>
      <x v="1"/>
    </i>
    <i>
      <x v="2"/>
    </i>
    <i>
      <x v="3"/>
    </i>
    <i t="grand">
      <x/>
    </i>
  </colItems>
  <dataFields count="1">
    <dataField name="Average of CPP" fld="16" subtotal="average" baseField="11" baseItem="0"/>
  </dataFields>
  <chartFormats count="4">
    <chartFormat chart="27" format="0" series="1">
      <pivotArea type="data" outline="0" fieldPosition="0">
        <references count="2">
          <reference field="4294967294" count="1" selected="0">
            <x v="0"/>
          </reference>
          <reference field="1" count="1" selected="0">
            <x v="0"/>
          </reference>
        </references>
      </pivotArea>
    </chartFormat>
    <chartFormat chart="27" format="1" series="1">
      <pivotArea type="data" outline="0" fieldPosition="0">
        <references count="2">
          <reference field="4294967294" count="1" selected="0">
            <x v="0"/>
          </reference>
          <reference field="1" count="1" selected="0">
            <x v="1"/>
          </reference>
        </references>
      </pivotArea>
    </chartFormat>
    <chartFormat chart="27" format="2" series="1">
      <pivotArea type="data" outline="0" fieldPosition="0">
        <references count="2">
          <reference field="4294967294" count="1" selected="0">
            <x v="0"/>
          </reference>
          <reference field="1" count="1" selected="0">
            <x v="2"/>
          </reference>
        </references>
      </pivotArea>
    </chartFormat>
    <chartFormat chart="27"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70039EE-EC84-4561-B340-BA3F59DEEFD7}" autoFormatId="16" applyNumberFormats="0" applyBorderFormats="0" applyFontFormats="0" applyPatternFormats="0" applyAlignmentFormats="0" applyWidthHeightFormats="0">
  <queryTableRefresh nextId="22" unboundColumnsRight="7">
    <queryTableFields count="17">
      <queryTableField id="1" name="Date" tableColumnId="1"/>
      <queryTableField id="2" name="Plant" tableColumnId="2"/>
      <queryTableField id="3" name="Num_Workers_Direct" tableColumnId="3"/>
      <queryTableField id="4" name="Num_Workers_Indirect" tableColumnId="4"/>
      <queryTableField id="5" name="Labor_Costs_Direct" tableColumnId="5"/>
      <queryTableField id="6" name="Labor_Costs_Indirect" tableColumnId="6"/>
      <queryTableField id="7" name="Output" tableColumnId="7"/>
      <queryTableField id="14" dataBound="0" tableColumnId="15"/>
      <queryTableField id="13" dataBound="0" tableColumnId="14"/>
      <queryTableField id="8" name="RawMaterial_Used" tableColumnId="8"/>
      <queryTableField id="17" dataBound="0" tableColumnId="19"/>
      <queryTableField id="9" dataBound="0" tableColumnId="10"/>
      <queryTableField id="18" dataBound="0" tableColumnId="20"/>
      <queryTableField id="19" dataBound="0" tableColumnId="9"/>
      <queryTableField id="11" dataBound="0" tableColumnId="12"/>
      <queryTableField id="20" dataBound="0" tableColumnId="11"/>
      <queryTableField id="21"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661BD3-72AF-42FE-BA82-2949D671843A}" name="Data__1_" displayName="Data__1_" ref="A1:Q1461" tableType="queryTable" totalsRowShown="0">
  <sortState xmlns:xlrd2="http://schemas.microsoft.com/office/spreadsheetml/2017/richdata2" ref="A2:Q1461">
    <sortCondition descending="1" ref="A1:A1461"/>
  </sortState>
  <tableColumns count="17">
    <tableColumn id="1" xr3:uid="{D5453AB3-2BB2-4301-BC30-29AD4FE8937F}" uniqueName="1" name="Date" queryTableFieldId="1" dataDxfId="2"/>
    <tableColumn id="2" xr3:uid="{ACCB2F7D-9382-4FDB-826A-962E26F47568}" uniqueName="2" name="Plant" queryTableFieldId="2" dataDxfId="10"/>
    <tableColumn id="3" xr3:uid="{CC093D5C-D5C6-4047-AEE2-84443F0CAF0E}" uniqueName="3" name="Num_Workers_Direct" queryTableFieldId="3"/>
    <tableColumn id="4" xr3:uid="{A918C387-B775-4311-AF82-60CB78716C6C}" uniqueName="4" name="Num_Workers_Indirect" queryTableFieldId="4"/>
    <tableColumn id="5" xr3:uid="{2E22D387-77BA-4823-B7D7-54DD8D73D020}" uniqueName="5" name="Labor_Costs_Direct" queryTableFieldId="5"/>
    <tableColumn id="6" xr3:uid="{B8BE60A3-98F3-4447-A385-F7D84BA59E6F}" uniqueName="6" name="Labor_Costs_Indirect" queryTableFieldId="6"/>
    <tableColumn id="7" xr3:uid="{581710C8-667F-47DF-92D4-5B299EC59782}" uniqueName="7" name="Output" queryTableFieldId="7"/>
    <tableColumn id="15" xr3:uid="{92AEB628-F106-4C12-94F4-65B7A423BE63}" uniqueName="15" name="Output in 1000slb" queryTableFieldId="14" dataDxfId="9">
      <calculatedColumnFormula>Data__1_[[#This Row],[Output]]*1000</calculatedColumnFormula>
    </tableColumn>
    <tableColumn id="14" xr3:uid="{BAA6F9F6-C7FF-41D3-8E99-CBB93E1684CB}" uniqueName="14" name="Average Output" queryTableFieldId="13" dataDxfId="8">
      <calculatedColumnFormula>Data__1_[[#This Row],[Output]]*1000/(Data__1_[[#This Row],[Num_Workers_Indirect]]+Data__1_[[#This Row],[Num_Workers_Direct]])</calculatedColumnFormula>
    </tableColumn>
    <tableColumn id="8" xr3:uid="{773BC106-5534-4410-B7D9-ACD711C572BE}" uniqueName="8" name="RawMaterial_Used" queryTableFieldId="8"/>
    <tableColumn id="19" xr3:uid="{35DD8FA9-FD9E-4E0E-8AD4-B375A6308857}" uniqueName="19" name="input" queryTableFieldId="17" dataDxfId="7">
      <calculatedColumnFormula>Data__1_[[#This Row],[RawMaterial_Used]]*1000</calculatedColumnFormula>
    </tableColumn>
    <tableColumn id="10" xr3:uid="{B5C8E71E-9FF6-4454-9B69-3880EB7CBCED}" uniqueName="10" name="month" queryTableFieldId="9" dataDxfId="6">
      <calculatedColumnFormula>MONTH(A:A)</calculatedColumnFormula>
    </tableColumn>
    <tableColumn id="20" xr3:uid="{C6AF5985-F05E-41FF-8821-240720264E5A}" uniqueName="20" name="year" queryTableFieldId="18" dataDxfId="5">
      <calculatedColumnFormula>YEAR(Data__1_[[#This Row],[Date]])</calculatedColumnFormula>
    </tableColumn>
    <tableColumn id="9" xr3:uid="{8BA2C977-B5F0-41DA-AF98-17127A85A6A0}" uniqueName="9" name="input_total thousands" queryTableFieldId="19" dataDxfId="4">
      <calculatedColumnFormula array="1">Data__1_[[#This Row],[RawMaterial_Used]]*1000*_xlfn.IFS(Data__1_[[#This Row],[Plant]]=$R$15,$S$15,Data__1_[[#This Row],[Plant]]=$R$16,$S$16,Data__1_[[#This Row],[Plant]]=$R$17,$S$17,Data__1_[[#This Row],[Plant]]=$R$18,$S$18)</calculatedColumnFormula>
    </tableColumn>
    <tableColumn id="12" xr3:uid="{2D532CCE-EFF6-4579-9024-55B36B82B07D}" uniqueName="12" name="Total_cost" queryTableFieldId="11" dataDxfId="3">
      <calculatedColumnFormula>Data__1_[[#This Row],[input_total thousands]]+Data__1_[[#This Row],[Labor_Costs_Direct]]+Data__1_[[#This Row],[Labor_Costs_Indirect]]</calculatedColumnFormula>
    </tableColumn>
    <tableColumn id="11" xr3:uid="{0616B776-AD58-4D95-9658-74092F728562}" uniqueName="11" name="Total Operating Cost" queryTableFieldId="20" dataDxfId="1">
      <calculatedColumnFormula array="1">Data__1_[[#This Row],[Output]]*1000*_xlfn.IFS(Data__1_[[#This Row],[Plant]]=$R$8,$S$8,Data__1_[[#This Row],[Plant]]=$R$9,$S$9,Data__1_[[#This Row],[Plant]]=$R$10,$S$10,Data__1_[[#This Row],[Plant]]=$R$11,$S$11)</calculatedColumnFormula>
    </tableColumn>
    <tableColumn id="13" xr3:uid="{A6A7A79A-62EE-4BE6-840F-81CCFF8733B6}" uniqueName="13" name="CPP" queryTableFieldId="21" dataDxfId="0">
      <calculatedColumnFormula array="1">Data__1_[[#This Row],[Total_cost]]/(Data__1_[[#This Row],[Total Operating Cost]]+_xlfn.IFS(Data__1_[[#This Row],[Plant]]=$R$21,$S$21,Data__1_[[#This Row],[Plant]]=$R$22,$S$22,Data__1_[[#This Row],[Plant]]=$R$24,$S$24,Data__1_[[#This Row],[Plant]]=$R$23,$S$23))</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4BCB5-C5D3-486D-A9E5-B3B935C52E55}">
  <dimension ref="A3:F21"/>
  <sheetViews>
    <sheetView workbookViewId="0">
      <selection activeCell="L7" sqref="L7"/>
    </sheetView>
  </sheetViews>
  <sheetFormatPr defaultRowHeight="14.6" x14ac:dyDescent="0.4"/>
  <cols>
    <col min="1" max="1" width="25.3046875" bestFit="1" customWidth="1"/>
    <col min="2" max="2" width="15.15234375" bestFit="1" customWidth="1"/>
    <col min="3" max="6" width="11.84375" bestFit="1" customWidth="1"/>
    <col min="7" max="1409" width="15.15234375" bestFit="1" customWidth="1"/>
    <col min="1410" max="1410" width="10.69140625" bestFit="1" customWidth="1"/>
  </cols>
  <sheetData>
    <row r="3" spans="1:6" x14ac:dyDescent="0.4">
      <c r="A3" s="2" t="s">
        <v>33</v>
      </c>
      <c r="B3" s="2" t="s">
        <v>28</v>
      </c>
    </row>
    <row r="4" spans="1:6" x14ac:dyDescent="0.4">
      <c r="A4" s="2" t="s">
        <v>30</v>
      </c>
      <c r="B4" t="s">
        <v>9</v>
      </c>
      <c r="C4" t="s">
        <v>10</v>
      </c>
      <c r="D4" t="s">
        <v>8</v>
      </c>
      <c r="E4" t="s">
        <v>11</v>
      </c>
      <c r="F4" t="s">
        <v>29</v>
      </c>
    </row>
    <row r="5" spans="1:6" x14ac:dyDescent="0.4">
      <c r="A5" s="3">
        <v>1</v>
      </c>
      <c r="B5" s="5">
        <v>103.94230341935484</v>
      </c>
      <c r="C5" s="5">
        <v>38.036357580645159</v>
      </c>
      <c r="D5" s="5">
        <v>46.205588451612904</v>
      </c>
      <c r="E5" s="5">
        <v>10.955924677419354</v>
      </c>
      <c r="F5" s="5">
        <v>49.785043532258108</v>
      </c>
    </row>
    <row r="6" spans="1:6" x14ac:dyDescent="0.4">
      <c r="A6" s="3">
        <v>2</v>
      </c>
      <c r="B6" s="5">
        <v>103.96194071428569</v>
      </c>
      <c r="C6" s="5">
        <v>37.889177428571429</v>
      </c>
      <c r="D6" s="5">
        <v>47.781444821428572</v>
      </c>
      <c r="E6" s="5">
        <v>10.931219857142858</v>
      </c>
      <c r="F6" s="5">
        <v>50.140945705357147</v>
      </c>
    </row>
    <row r="7" spans="1:6" x14ac:dyDescent="0.4">
      <c r="A7" s="3">
        <v>3</v>
      </c>
      <c r="B7" s="5">
        <v>103.02758932258067</v>
      </c>
      <c r="C7" s="5">
        <v>38.246178096774187</v>
      </c>
      <c r="D7" s="5">
        <v>47.105550645161287</v>
      </c>
      <c r="E7" s="5">
        <v>10.879972709677419</v>
      </c>
      <c r="F7" s="5">
        <v>49.814822693548358</v>
      </c>
    </row>
    <row r="8" spans="1:6" x14ac:dyDescent="0.4">
      <c r="A8" s="3">
        <v>4</v>
      </c>
      <c r="B8" s="5">
        <v>103.74959609999998</v>
      </c>
      <c r="C8" s="5">
        <v>38.262488400000009</v>
      </c>
      <c r="D8" s="5">
        <v>46.695500400000007</v>
      </c>
      <c r="E8" s="5">
        <v>11.126337666666668</v>
      </c>
      <c r="F8" s="5">
        <v>49.958480641666647</v>
      </c>
    </row>
    <row r="9" spans="1:6" x14ac:dyDescent="0.4">
      <c r="A9" s="3">
        <v>5</v>
      </c>
      <c r="B9" s="5">
        <v>103.43547516129034</v>
      </c>
      <c r="C9" s="5">
        <v>38.753468548387097</v>
      </c>
      <c r="D9" s="5">
        <v>46.747561322580637</v>
      </c>
      <c r="E9" s="5">
        <v>10.905676516129033</v>
      </c>
      <c r="F9" s="5">
        <v>49.960545387096779</v>
      </c>
    </row>
    <row r="10" spans="1:6" x14ac:dyDescent="0.4">
      <c r="A10" s="3">
        <v>6</v>
      </c>
      <c r="B10" s="5">
        <v>104.37683569999996</v>
      </c>
      <c r="C10" s="5">
        <v>39.349703800000007</v>
      </c>
      <c r="D10" s="5">
        <v>46.615488966666668</v>
      </c>
      <c r="E10" s="5">
        <v>10.851365333333332</v>
      </c>
      <c r="F10" s="5">
        <v>50.29834845000002</v>
      </c>
    </row>
    <row r="11" spans="1:6" x14ac:dyDescent="0.4">
      <c r="A11" s="3">
        <v>7</v>
      </c>
      <c r="B11" s="5">
        <v>104.23409870967741</v>
      </c>
      <c r="C11" s="5">
        <v>37.935120580645155</v>
      </c>
      <c r="D11" s="5">
        <v>47.377503806451607</v>
      </c>
      <c r="E11" s="5">
        <v>10.90608958064516</v>
      </c>
      <c r="F11" s="5">
        <v>50.11320316935484</v>
      </c>
    </row>
    <row r="12" spans="1:6" x14ac:dyDescent="0.4">
      <c r="A12" s="3">
        <v>8</v>
      </c>
      <c r="B12" s="5">
        <v>103.93580793548387</v>
      </c>
      <c r="C12" s="5">
        <v>37.651695516129024</v>
      </c>
      <c r="D12" s="5">
        <v>46.834623451612899</v>
      </c>
      <c r="E12" s="5">
        <v>11.005659258064515</v>
      </c>
      <c r="F12" s="5">
        <v>49.856946540322582</v>
      </c>
    </row>
    <row r="13" spans="1:6" x14ac:dyDescent="0.4">
      <c r="A13" s="3">
        <v>9</v>
      </c>
      <c r="B13" s="5">
        <v>104.12722970000002</v>
      </c>
      <c r="C13" s="5">
        <v>38.728541799999995</v>
      </c>
      <c r="D13" s="5">
        <v>45.890164000000006</v>
      </c>
      <c r="E13" s="5">
        <v>10.94271</v>
      </c>
      <c r="F13" s="5">
        <v>49.922161375000016</v>
      </c>
    </row>
    <row r="14" spans="1:6" x14ac:dyDescent="0.4">
      <c r="A14" s="3">
        <v>10</v>
      </c>
      <c r="B14" s="5">
        <v>105.1879734516129</v>
      </c>
      <c r="C14" s="5">
        <v>38.413393225806452</v>
      </c>
      <c r="D14" s="5">
        <v>47.144901064516127</v>
      </c>
      <c r="E14" s="5">
        <v>10.994013935483871</v>
      </c>
      <c r="F14" s="5">
        <v>50.435070419354851</v>
      </c>
    </row>
    <row r="15" spans="1:6" x14ac:dyDescent="0.4">
      <c r="A15" s="3">
        <v>11</v>
      </c>
      <c r="B15" s="5">
        <v>103.62041546666664</v>
      </c>
      <c r="C15" s="5">
        <v>37.641873199999999</v>
      </c>
      <c r="D15" s="5">
        <v>47.624638666666677</v>
      </c>
      <c r="E15" s="5">
        <v>10.734864266666667</v>
      </c>
      <c r="F15" s="5">
        <v>49.905447900000006</v>
      </c>
    </row>
    <row r="16" spans="1:6" x14ac:dyDescent="0.4">
      <c r="A16" s="3">
        <v>12</v>
      </c>
      <c r="B16" s="5">
        <v>103.62020132258066</v>
      </c>
      <c r="C16" s="5">
        <v>38.052789709677413</v>
      </c>
      <c r="D16" s="5">
        <v>47.537819483870962</v>
      </c>
      <c r="E16" s="5">
        <v>11.157022096774192</v>
      </c>
      <c r="F16" s="5">
        <v>50.091958153225818</v>
      </c>
    </row>
    <row r="17" spans="1:6" x14ac:dyDescent="0.4">
      <c r="A17" s="3" t="s">
        <v>29</v>
      </c>
      <c r="B17" s="5">
        <v>103.9343659671233</v>
      </c>
      <c r="C17" s="5">
        <v>38.246943246575363</v>
      </c>
      <c r="D17" s="5">
        <v>46.959490989041115</v>
      </c>
      <c r="E17" s="5">
        <v>10.949774235616433</v>
      </c>
      <c r="F17" s="5">
        <v>50.022643609589053</v>
      </c>
    </row>
    <row r="20" spans="1:6" x14ac:dyDescent="0.4">
      <c r="B20" t="s">
        <v>34</v>
      </c>
    </row>
    <row r="21" spans="1:6" x14ac:dyDescent="0.4">
      <c r="B21" t="s">
        <v>35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7A4FE-97A6-4D8A-B0FD-ACEDF6E023BA}">
  <dimension ref="A3:F23"/>
  <sheetViews>
    <sheetView workbookViewId="0">
      <selection activeCell="A3" sqref="A3:F17"/>
      <pivotSelection pane="bottomRight" showHeader="1" activeRow="2" previousRow="2" click="1" r:id="rId1">
        <pivotArea type="all" dataOnly="0" outline="0" fieldPosition="0"/>
      </pivotSelection>
    </sheetView>
  </sheetViews>
  <sheetFormatPr defaultRowHeight="14.6" x14ac:dyDescent="0.4"/>
  <cols>
    <col min="1" max="1" width="23.69140625" bestFit="1" customWidth="1"/>
    <col min="2" max="2" width="15.15234375" bestFit="1" customWidth="1"/>
    <col min="3" max="6" width="11.84375" bestFit="1" customWidth="1"/>
  </cols>
  <sheetData>
    <row r="3" spans="1:6" x14ac:dyDescent="0.4">
      <c r="A3" s="2" t="s">
        <v>31</v>
      </c>
      <c r="B3" s="2" t="s">
        <v>28</v>
      </c>
    </row>
    <row r="4" spans="1:6" x14ac:dyDescent="0.4">
      <c r="A4" s="2" t="s">
        <v>30</v>
      </c>
      <c r="B4" t="s">
        <v>9</v>
      </c>
      <c r="C4" t="s">
        <v>10</v>
      </c>
      <c r="D4" t="s">
        <v>8</v>
      </c>
      <c r="E4" t="s">
        <v>11</v>
      </c>
      <c r="F4" t="s">
        <v>29</v>
      </c>
    </row>
    <row r="5" spans="1:6" x14ac:dyDescent="0.4">
      <c r="A5" s="3">
        <v>1</v>
      </c>
      <c r="B5" s="5">
        <v>1.2817066520444811</v>
      </c>
      <c r="C5" s="5">
        <v>0.74299065411158571</v>
      </c>
      <c r="D5" s="5">
        <v>1.2107915772373778</v>
      </c>
      <c r="E5" s="5">
        <v>0.39038395956738919</v>
      </c>
      <c r="F5" s="5">
        <v>0.90646821074020867</v>
      </c>
    </row>
    <row r="6" spans="1:6" x14ac:dyDescent="0.4">
      <c r="A6" s="3">
        <v>2</v>
      </c>
      <c r="B6" s="5">
        <v>1.2817897610477635</v>
      </c>
      <c r="C6" s="5">
        <v>0.74292534471383576</v>
      </c>
      <c r="D6" s="5">
        <v>1.2107411507872479</v>
      </c>
      <c r="E6" s="5">
        <v>0.39040025717178628</v>
      </c>
      <c r="F6" s="5">
        <v>0.906464128430158</v>
      </c>
    </row>
    <row r="7" spans="1:6" x14ac:dyDescent="0.4">
      <c r="A7" s="3">
        <v>3</v>
      </c>
      <c r="B7" s="5">
        <v>1.2816448959492908</v>
      </c>
      <c r="C7" s="5">
        <v>0.74288074779702784</v>
      </c>
      <c r="D7" s="5">
        <v>1.2108373514813395</v>
      </c>
      <c r="E7" s="5">
        <v>0.3903687522878353</v>
      </c>
      <c r="F7" s="5">
        <v>0.90643293687887394</v>
      </c>
    </row>
    <row r="8" spans="1:6" x14ac:dyDescent="0.4">
      <c r="A8" s="3">
        <v>4</v>
      </c>
      <c r="B8" s="5">
        <v>1.281916160637677</v>
      </c>
      <c r="C8" s="5">
        <v>0.74295854110498183</v>
      </c>
      <c r="D8" s="5">
        <v>1.2107702859743139</v>
      </c>
      <c r="E8" s="5">
        <v>0.3903989646539659</v>
      </c>
      <c r="F8" s="5">
        <v>0.90651098809273478</v>
      </c>
    </row>
    <row r="9" spans="1:6" x14ac:dyDescent="0.4">
      <c r="A9" s="3">
        <v>5</v>
      </c>
      <c r="B9" s="5">
        <v>1.2815795790765887</v>
      </c>
      <c r="C9" s="5">
        <v>0.74295336375295118</v>
      </c>
      <c r="D9" s="5">
        <v>1.2106695089985298</v>
      </c>
      <c r="E9" s="5">
        <v>0.39038893727062551</v>
      </c>
      <c r="F9" s="5">
        <v>0.90639784727467398</v>
      </c>
    </row>
    <row r="10" spans="1:6" x14ac:dyDescent="0.4">
      <c r="A10" s="3">
        <v>6</v>
      </c>
      <c r="B10" s="5">
        <v>1.281743757864803</v>
      </c>
      <c r="C10" s="5">
        <v>0.74291609186290475</v>
      </c>
      <c r="D10" s="5">
        <v>1.2107936280277316</v>
      </c>
      <c r="E10" s="5">
        <v>0.39033674939154633</v>
      </c>
      <c r="F10" s="5">
        <v>0.90644755678674649</v>
      </c>
    </row>
    <row r="11" spans="1:6" x14ac:dyDescent="0.4">
      <c r="A11" s="3">
        <v>7</v>
      </c>
      <c r="B11" s="5">
        <v>1.2817342533729186</v>
      </c>
      <c r="C11" s="5">
        <v>0.74288286351559285</v>
      </c>
      <c r="D11" s="5">
        <v>1.2107986430840869</v>
      </c>
      <c r="E11" s="5">
        <v>0.39040264712756395</v>
      </c>
      <c r="F11" s="5">
        <v>0.90645460177504078</v>
      </c>
    </row>
    <row r="12" spans="1:6" x14ac:dyDescent="0.4">
      <c r="A12" s="3">
        <v>8</v>
      </c>
      <c r="B12" s="5">
        <v>1.2816254397408564</v>
      </c>
      <c r="C12" s="5">
        <v>0.74297299512055948</v>
      </c>
      <c r="D12" s="5">
        <v>1.2108923648288719</v>
      </c>
      <c r="E12" s="5">
        <v>0.39036028586048477</v>
      </c>
      <c r="F12" s="5">
        <v>0.90646277138769316</v>
      </c>
    </row>
    <row r="13" spans="1:6" x14ac:dyDescent="0.4">
      <c r="A13" s="3">
        <v>9</v>
      </c>
      <c r="B13" s="5">
        <v>1.2818270268613685</v>
      </c>
      <c r="C13" s="5">
        <v>0.74287233236225925</v>
      </c>
      <c r="D13" s="5">
        <v>1.2108185283347621</v>
      </c>
      <c r="E13" s="5">
        <v>0.39034495757070659</v>
      </c>
      <c r="F13" s="5">
        <v>0.90646571128227438</v>
      </c>
    </row>
    <row r="14" spans="1:6" x14ac:dyDescent="0.4">
      <c r="A14" s="3">
        <v>10</v>
      </c>
      <c r="B14" s="5">
        <v>1.2817718576874817</v>
      </c>
      <c r="C14" s="5">
        <v>0.74286545394195913</v>
      </c>
      <c r="D14" s="5">
        <v>1.2108503206856258</v>
      </c>
      <c r="E14" s="5">
        <v>0.39039411771993526</v>
      </c>
      <c r="F14" s="5">
        <v>0.90647043750875078</v>
      </c>
    </row>
    <row r="15" spans="1:6" x14ac:dyDescent="0.4">
      <c r="A15" s="3">
        <v>11</v>
      </c>
      <c r="B15" s="5">
        <v>1.2819009225056759</v>
      </c>
      <c r="C15" s="5">
        <v>0.74293337918379254</v>
      </c>
      <c r="D15" s="5">
        <v>1.2107996640856646</v>
      </c>
      <c r="E15" s="5">
        <v>0.39035756779608355</v>
      </c>
      <c r="F15" s="5">
        <v>0.90649788339280446</v>
      </c>
    </row>
    <row r="16" spans="1:6" x14ac:dyDescent="0.4">
      <c r="A16" s="3">
        <v>12</v>
      </c>
      <c r="B16" s="5">
        <v>1.2818111947126574</v>
      </c>
      <c r="C16" s="5">
        <v>0.7428441994905316</v>
      </c>
      <c r="D16" s="5">
        <v>1.2109007004535499</v>
      </c>
      <c r="E16" s="5">
        <v>0.3903707062530774</v>
      </c>
      <c r="F16" s="5">
        <v>0.90648170022745433</v>
      </c>
    </row>
    <row r="17" spans="1:6" x14ac:dyDescent="0.4">
      <c r="A17" s="3" t="s">
        <v>29</v>
      </c>
      <c r="B17" s="5">
        <v>1.2817529846453042</v>
      </c>
      <c r="C17" s="5">
        <v>0.74291621533436214</v>
      </c>
      <c r="D17" s="5">
        <v>1.2108059448892259</v>
      </c>
      <c r="E17" s="5">
        <v>0.39037563279965293</v>
      </c>
      <c r="F17" s="5">
        <v>0.90646269441713634</v>
      </c>
    </row>
    <row r="20" spans="1:6" x14ac:dyDescent="0.4">
      <c r="B20" t="s">
        <v>36</v>
      </c>
    </row>
    <row r="21" spans="1:6" x14ac:dyDescent="0.4">
      <c r="B21" t="s">
        <v>37</v>
      </c>
    </row>
    <row r="22" spans="1:6" x14ac:dyDescent="0.4">
      <c r="B22" t="s">
        <v>38</v>
      </c>
    </row>
    <row r="23" spans="1:6" x14ac:dyDescent="0.4">
      <c r="B23" t="s">
        <v>39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FB17-1186-4328-9FEF-F49D4B3009BD}">
  <dimension ref="A3:F23"/>
  <sheetViews>
    <sheetView workbookViewId="0">
      <selection activeCell="H24" sqref="H24"/>
    </sheetView>
  </sheetViews>
  <sheetFormatPr defaultRowHeight="14.6" x14ac:dyDescent="0.4"/>
  <cols>
    <col min="1" max="1" width="14.69140625" bestFit="1" customWidth="1"/>
    <col min="2" max="2" width="15.15234375" bestFit="1" customWidth="1"/>
    <col min="3" max="6" width="11.84375" bestFit="1" customWidth="1"/>
  </cols>
  <sheetData>
    <row r="3" spans="1:6" x14ac:dyDescent="0.4">
      <c r="A3" s="2" t="s">
        <v>41</v>
      </c>
      <c r="B3" s="2" t="s">
        <v>28</v>
      </c>
    </row>
    <row r="4" spans="1:6" x14ac:dyDescent="0.4">
      <c r="A4" s="2" t="s">
        <v>30</v>
      </c>
      <c r="B4" t="s">
        <v>9</v>
      </c>
      <c r="C4" t="s">
        <v>10</v>
      </c>
      <c r="D4" t="s">
        <v>8</v>
      </c>
      <c r="E4" t="s">
        <v>11</v>
      </c>
      <c r="F4" t="s">
        <v>29</v>
      </c>
    </row>
    <row r="5" spans="1:6" x14ac:dyDescent="0.4">
      <c r="A5" s="3">
        <v>1</v>
      </c>
      <c r="B5" s="5">
        <v>126.80961016129032</v>
      </c>
      <c r="C5" s="5">
        <v>46.404356354838718</v>
      </c>
      <c r="D5" s="5">
        <v>55.446706129032265</v>
      </c>
      <c r="E5" s="5">
        <v>13.69490593548387</v>
      </c>
      <c r="F5" s="5">
        <v>60.588894645161247</v>
      </c>
    </row>
    <row r="6" spans="1:6" x14ac:dyDescent="0.4">
      <c r="A6" s="3">
        <v>2</v>
      </c>
      <c r="B6" s="5">
        <v>126.83356771428571</v>
      </c>
      <c r="C6" s="5">
        <v>46.22479642857143</v>
      </c>
      <c r="D6" s="5">
        <v>57.337733857142851</v>
      </c>
      <c r="E6" s="5">
        <v>13.664024785714284</v>
      </c>
      <c r="F6" s="5">
        <v>61.015030696428553</v>
      </c>
    </row>
    <row r="7" spans="1:6" x14ac:dyDescent="0.4">
      <c r="A7" s="3">
        <v>3</v>
      </c>
      <c r="B7" s="5">
        <v>125.69365906451614</v>
      </c>
      <c r="C7" s="5">
        <v>46.66033729032258</v>
      </c>
      <c r="D7" s="5">
        <v>56.526660870967753</v>
      </c>
      <c r="E7" s="5">
        <v>13.599965903225806</v>
      </c>
      <c r="F7" s="5">
        <v>60.620155782258081</v>
      </c>
    </row>
    <row r="8" spans="1:6" x14ac:dyDescent="0.4">
      <c r="A8" s="3">
        <v>4</v>
      </c>
      <c r="B8" s="5">
        <v>126.57450706666667</v>
      </c>
      <c r="C8" s="5">
        <v>46.680235833333334</v>
      </c>
      <c r="D8" s="5">
        <v>56.034600533333318</v>
      </c>
      <c r="E8" s="5">
        <v>13.907922200000003</v>
      </c>
      <c r="F8" s="5">
        <v>60.799316408333354</v>
      </c>
    </row>
    <row r="9" spans="1:6" x14ac:dyDescent="0.4">
      <c r="A9" s="3">
        <v>5</v>
      </c>
      <c r="B9" s="5">
        <v>126.19127974193547</v>
      </c>
      <c r="C9" s="5">
        <v>47.279231548387095</v>
      </c>
      <c r="D9" s="5">
        <v>56.097073548387101</v>
      </c>
      <c r="E9" s="5">
        <v>13.632095612903225</v>
      </c>
      <c r="F9" s="5">
        <v>60.799920112903251</v>
      </c>
    </row>
    <row r="10" spans="1:6" x14ac:dyDescent="0.4">
      <c r="A10" s="3">
        <v>6</v>
      </c>
      <c r="B10" s="5">
        <v>127.33973943333335</v>
      </c>
      <c r="C10" s="5">
        <v>48.006638766666669</v>
      </c>
      <c r="D10" s="5">
        <v>55.938586666666666</v>
      </c>
      <c r="E10" s="5">
        <v>13.564206699999998</v>
      </c>
      <c r="F10" s="5">
        <v>61.212292891666671</v>
      </c>
    </row>
    <row r="11" spans="1:6" x14ac:dyDescent="0.4">
      <c r="A11" s="3">
        <v>7</v>
      </c>
      <c r="B11" s="5">
        <v>127.16560038709676</v>
      </c>
      <c r="C11" s="5">
        <v>46.280846935483865</v>
      </c>
      <c r="D11" s="5">
        <v>56.85300458064517</v>
      </c>
      <c r="E11" s="5">
        <v>13.632612096774192</v>
      </c>
      <c r="F11" s="5">
        <v>60.983016000000013</v>
      </c>
    </row>
    <row r="12" spans="1:6" x14ac:dyDescent="0.4">
      <c r="A12" s="3">
        <v>8</v>
      </c>
      <c r="B12" s="5">
        <v>126.80168558064516</v>
      </c>
      <c r="C12" s="5">
        <v>45.935068645161287</v>
      </c>
      <c r="D12" s="5">
        <v>56.201548161290312</v>
      </c>
      <c r="E12" s="5">
        <v>13.757074096774193</v>
      </c>
      <c r="F12" s="5">
        <v>60.673844120967736</v>
      </c>
    </row>
    <row r="13" spans="1:6" x14ac:dyDescent="0.4">
      <c r="A13" s="3">
        <v>9</v>
      </c>
      <c r="B13" s="5">
        <v>127.03522026666668</v>
      </c>
      <c r="C13" s="5">
        <v>47.248820833333333</v>
      </c>
      <c r="D13" s="5">
        <v>55.068196733333345</v>
      </c>
      <c r="E13" s="5">
        <v>13.678387533333334</v>
      </c>
      <c r="F13" s="5">
        <v>60.757656341666681</v>
      </c>
    </row>
    <row r="14" spans="1:6" x14ac:dyDescent="0.4">
      <c r="A14" s="3">
        <v>10</v>
      </c>
      <c r="B14" s="5">
        <v>128.32932758064516</v>
      </c>
      <c r="C14" s="5">
        <v>46.864339741935503</v>
      </c>
      <c r="D14" s="5">
        <v>56.573881387096783</v>
      </c>
      <c r="E14" s="5">
        <v>13.742517354838713</v>
      </c>
      <c r="F14" s="5">
        <v>61.377516516129077</v>
      </c>
    </row>
    <row r="15" spans="1:6" x14ac:dyDescent="0.4">
      <c r="A15" s="3">
        <v>11</v>
      </c>
      <c r="B15" s="5">
        <v>126.41690693333334</v>
      </c>
      <c r="C15" s="5">
        <v>45.923085233333332</v>
      </c>
      <c r="D15" s="5">
        <v>57.149566399999991</v>
      </c>
      <c r="E15" s="5">
        <v>13.418580266666668</v>
      </c>
      <c r="F15" s="5">
        <v>60.727034708333335</v>
      </c>
    </row>
    <row r="16" spans="1:6" x14ac:dyDescent="0.4">
      <c r="A16" s="3">
        <v>12</v>
      </c>
      <c r="B16" s="5">
        <v>126.41664574193547</v>
      </c>
      <c r="C16" s="5">
        <v>46.42440325806453</v>
      </c>
      <c r="D16" s="5">
        <v>57.045383419354827</v>
      </c>
      <c r="E16" s="5">
        <v>13.9462775483871</v>
      </c>
      <c r="F16" s="5">
        <v>60.95817749193548</v>
      </c>
    </row>
    <row r="17" spans="1:6" x14ac:dyDescent="0.4">
      <c r="A17" s="3" t="s">
        <v>29</v>
      </c>
      <c r="B17" s="5">
        <v>126.7999264739726</v>
      </c>
      <c r="C17" s="5">
        <v>46.661270731506882</v>
      </c>
      <c r="D17" s="5">
        <v>56.351389202739767</v>
      </c>
      <c r="E17" s="5">
        <v>13.687217808219165</v>
      </c>
      <c r="F17" s="5">
        <v>60.874951054109587</v>
      </c>
    </row>
    <row r="20" spans="1:6" x14ac:dyDescent="0.4">
      <c r="B20" t="s">
        <v>42</v>
      </c>
    </row>
    <row r="21" spans="1:6" x14ac:dyDescent="0.4">
      <c r="B21" t="s">
        <v>43</v>
      </c>
    </row>
    <row r="22" spans="1:6" x14ac:dyDescent="0.4">
      <c r="B22" t="s">
        <v>44</v>
      </c>
    </row>
    <row r="23" spans="1:6" x14ac:dyDescent="0.4">
      <c r="B23" t="s">
        <v>45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555A5-A1CF-4DE9-9383-B8B47D44C300}">
  <dimension ref="A3:F8"/>
  <sheetViews>
    <sheetView workbookViewId="0">
      <selection activeCell="H8" sqref="H8"/>
    </sheetView>
  </sheetViews>
  <sheetFormatPr defaultRowHeight="14.6" x14ac:dyDescent="0.4"/>
  <cols>
    <col min="1" max="1" width="25" bestFit="1" customWidth="1"/>
    <col min="2" max="2" width="15.15234375" bestFit="1" customWidth="1"/>
    <col min="3" max="3" width="6.84375" bestFit="1" customWidth="1"/>
    <col min="4" max="4" width="7.84375" bestFit="1" customWidth="1"/>
    <col min="5" max="5" width="8.69140625" bestFit="1" customWidth="1"/>
    <col min="6" max="6" width="10.69140625" bestFit="1" customWidth="1"/>
    <col min="7" max="12" width="25.3046875" bestFit="1" customWidth="1"/>
    <col min="13" max="13" width="19.4609375" bestFit="1" customWidth="1"/>
    <col min="14" max="14" width="30.07421875" bestFit="1" customWidth="1"/>
    <col min="15" max="15" width="28.4609375" bestFit="1" customWidth="1"/>
  </cols>
  <sheetData>
    <row r="3" spans="1:6" x14ac:dyDescent="0.4">
      <c r="B3" s="2" t="s">
        <v>28</v>
      </c>
    </row>
    <row r="4" spans="1:6" x14ac:dyDescent="0.4">
      <c r="A4" s="2" t="s">
        <v>46</v>
      </c>
      <c r="B4" s="4" t="s">
        <v>9</v>
      </c>
      <c r="C4" t="s">
        <v>10</v>
      </c>
      <c r="D4" t="s">
        <v>8</v>
      </c>
      <c r="E4" t="s">
        <v>11</v>
      </c>
      <c r="F4" t="s">
        <v>29</v>
      </c>
    </row>
    <row r="5" spans="1:6" x14ac:dyDescent="0.4">
      <c r="A5" s="3" t="s">
        <v>52</v>
      </c>
      <c r="B5" s="6">
        <v>0.43295957213492964</v>
      </c>
      <c r="C5" s="6">
        <v>0.33036887495731226</v>
      </c>
      <c r="D5" s="6">
        <v>0.52167936558233974</v>
      </c>
      <c r="E5" s="6">
        <v>2.7149921873254175</v>
      </c>
      <c r="F5" s="6">
        <v>1</v>
      </c>
    </row>
    <row r="6" spans="1:6" x14ac:dyDescent="0.4">
      <c r="A6" s="3" t="s">
        <v>41</v>
      </c>
      <c r="B6" s="6">
        <v>2.0829573458098523</v>
      </c>
      <c r="C6" s="6">
        <v>0.76651019710933899</v>
      </c>
      <c r="D6" s="6">
        <v>0.92569091600009668</v>
      </c>
      <c r="E6" s="6">
        <v>0.22484154108071669</v>
      </c>
      <c r="F6" s="6">
        <v>1</v>
      </c>
    </row>
    <row r="7" spans="1:6" x14ac:dyDescent="0.4">
      <c r="A7" s="3" t="s">
        <v>33</v>
      </c>
      <c r="B7" s="6">
        <v>2.0777463657918247</v>
      </c>
      <c r="C7" s="6">
        <v>0.76459260220392666</v>
      </c>
      <c r="D7" s="6">
        <v>0.93876467936291219</v>
      </c>
      <c r="E7" s="6">
        <v>0.21889635264133483</v>
      </c>
      <c r="F7" s="6">
        <v>1</v>
      </c>
    </row>
    <row r="8" spans="1:6" x14ac:dyDescent="0.4">
      <c r="A8" s="3" t="s">
        <v>31</v>
      </c>
      <c r="B8" s="6">
        <v>1.4140162552078124</v>
      </c>
      <c r="C8" s="6">
        <v>0.81957726435952549</v>
      </c>
      <c r="D8" s="6">
        <v>1.3357482358033324</v>
      </c>
      <c r="E8" s="6">
        <v>0.43065824462932534</v>
      </c>
      <c r="F8" s="6">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C066-9008-47C3-8D2C-B58C971ABAC9}">
  <dimension ref="A3:F23"/>
  <sheetViews>
    <sheetView workbookViewId="0">
      <selection activeCell="B29" sqref="B29"/>
    </sheetView>
  </sheetViews>
  <sheetFormatPr defaultRowHeight="14.6" x14ac:dyDescent="0.4"/>
  <cols>
    <col min="1" max="1" width="13.53515625" bestFit="1" customWidth="1"/>
    <col min="2" max="2" width="15.15234375" bestFit="1" customWidth="1"/>
    <col min="3" max="6" width="11.84375" bestFit="1" customWidth="1"/>
  </cols>
  <sheetData>
    <row r="3" spans="1:6" x14ac:dyDescent="0.4">
      <c r="A3" s="2" t="s">
        <v>52</v>
      </c>
      <c r="B3" s="2" t="s">
        <v>28</v>
      </c>
    </row>
    <row r="4" spans="1:6" x14ac:dyDescent="0.4">
      <c r="A4" s="2" t="s">
        <v>30</v>
      </c>
      <c r="B4" t="s">
        <v>9</v>
      </c>
      <c r="C4" t="s">
        <v>10</v>
      </c>
      <c r="D4" t="s">
        <v>8</v>
      </c>
      <c r="E4" t="s">
        <v>11</v>
      </c>
      <c r="F4" t="s">
        <v>29</v>
      </c>
    </row>
    <row r="5" spans="1:6" x14ac:dyDescent="0.4">
      <c r="A5" s="3">
        <v>1</v>
      </c>
      <c r="B5" s="5">
        <v>9.0339341610467656</v>
      </c>
      <c r="C5" s="5">
        <v>6.8935466818297453</v>
      </c>
      <c r="D5" s="5">
        <v>10.884811053431781</v>
      </c>
      <c r="E5" s="5">
        <v>56.714740629571068</v>
      </c>
      <c r="F5" s="5">
        <v>20.881758131469837</v>
      </c>
    </row>
    <row r="6" spans="1:6" x14ac:dyDescent="0.4">
      <c r="A6" s="3">
        <v>2</v>
      </c>
      <c r="B6" s="5">
        <v>9.0315524534496472</v>
      </c>
      <c r="C6" s="5">
        <v>6.893949456709402</v>
      </c>
      <c r="D6" s="5">
        <v>10.882008201352546</v>
      </c>
      <c r="E6" s="5">
        <v>56.694058470139375</v>
      </c>
      <c r="F6" s="5">
        <v>20.875392145412743</v>
      </c>
    </row>
    <row r="7" spans="1:6" x14ac:dyDescent="0.4">
      <c r="A7" s="3">
        <v>3</v>
      </c>
      <c r="B7" s="5">
        <v>9.033257309855065</v>
      </c>
      <c r="C7" s="5">
        <v>6.8915063166383197</v>
      </c>
      <c r="D7" s="5">
        <v>10.879952602938067</v>
      </c>
      <c r="E7" s="5">
        <v>56.789659487248151</v>
      </c>
      <c r="F7" s="5">
        <v>20.898593929169902</v>
      </c>
    </row>
    <row r="8" spans="1:6" x14ac:dyDescent="0.4">
      <c r="A8" s="3">
        <v>4</v>
      </c>
      <c r="B8" s="5">
        <v>9.032471495598303</v>
      </c>
      <c r="C8" s="5">
        <v>6.8920034853330723</v>
      </c>
      <c r="D8" s="5">
        <v>10.885135498100459</v>
      </c>
      <c r="E8" s="5">
        <v>56.606147527466497</v>
      </c>
      <c r="F8" s="5">
        <v>20.853939501624588</v>
      </c>
    </row>
    <row r="9" spans="1:6" x14ac:dyDescent="0.4">
      <c r="A9" s="3">
        <v>5</v>
      </c>
      <c r="B9" s="5">
        <v>9.0329149703359626</v>
      </c>
      <c r="C9" s="5">
        <v>6.8889764617152993</v>
      </c>
      <c r="D9" s="5">
        <v>10.887902720855793</v>
      </c>
      <c r="E9" s="5">
        <v>56.617756446963924</v>
      </c>
      <c r="F9" s="5">
        <v>20.856887649967735</v>
      </c>
    </row>
    <row r="10" spans="1:6" x14ac:dyDescent="0.4">
      <c r="A10" s="3">
        <v>6</v>
      </c>
      <c r="B10" s="5">
        <v>9.0356045717387836</v>
      </c>
      <c r="C10" s="5">
        <v>6.8914533725220366</v>
      </c>
      <c r="D10" s="5">
        <v>10.884383529769691</v>
      </c>
      <c r="E10" s="5">
        <v>56.5917512567272</v>
      </c>
      <c r="F10" s="5">
        <v>20.850798182689434</v>
      </c>
    </row>
    <row r="11" spans="1:6" x14ac:dyDescent="0.4">
      <c r="A11" s="3">
        <v>7</v>
      </c>
      <c r="B11" s="5">
        <v>9.0335139695254068</v>
      </c>
      <c r="C11" s="5">
        <v>6.8953977005539775</v>
      </c>
      <c r="D11" s="5">
        <v>10.874873974494358</v>
      </c>
      <c r="E11" s="5">
        <v>56.704016534137182</v>
      </c>
      <c r="F11" s="5">
        <v>20.876950544677719</v>
      </c>
    </row>
    <row r="12" spans="1:6" x14ac:dyDescent="0.4">
      <c r="A12" s="3">
        <v>8</v>
      </c>
      <c r="B12" s="5">
        <v>9.0327764415601308</v>
      </c>
      <c r="C12" s="5">
        <v>6.8968464840372183</v>
      </c>
      <c r="D12" s="5">
        <v>10.878629498481629</v>
      </c>
      <c r="E12" s="5">
        <v>56.614723547375398</v>
      </c>
      <c r="F12" s="5">
        <v>20.855743992863601</v>
      </c>
    </row>
    <row r="13" spans="1:6" x14ac:dyDescent="0.4">
      <c r="A13" s="3">
        <v>9</v>
      </c>
      <c r="B13" s="5">
        <v>9.0316357613685749</v>
      </c>
      <c r="C13" s="5">
        <v>6.8918680146773186</v>
      </c>
      <c r="D13" s="5">
        <v>10.891035605617917</v>
      </c>
      <c r="E13" s="5">
        <v>56.58262727368583</v>
      </c>
      <c r="F13" s="5">
        <v>20.849291663837406</v>
      </c>
    </row>
    <row r="14" spans="1:6" x14ac:dyDescent="0.4">
      <c r="A14" s="3">
        <v>10</v>
      </c>
      <c r="B14" s="5">
        <v>9.0332926941494982</v>
      </c>
      <c r="C14" s="5">
        <v>6.8911892370094119</v>
      </c>
      <c r="D14" s="5">
        <v>10.886267090959748</v>
      </c>
      <c r="E14" s="5">
        <v>56.627866290631502</v>
      </c>
      <c r="F14" s="5">
        <v>20.859653828187543</v>
      </c>
    </row>
    <row r="15" spans="1:6" x14ac:dyDescent="0.4">
      <c r="A15" s="3">
        <v>11</v>
      </c>
      <c r="B15" s="5">
        <v>9.0314520106405709</v>
      </c>
      <c r="C15" s="5">
        <v>6.8923314167637466</v>
      </c>
      <c r="D15" s="5">
        <v>10.884971756936983</v>
      </c>
      <c r="E15" s="5">
        <v>56.619241548453509</v>
      </c>
      <c r="F15" s="5">
        <v>20.856999183198699</v>
      </c>
    </row>
    <row r="16" spans="1:6" x14ac:dyDescent="0.4">
      <c r="A16" s="3">
        <v>12</v>
      </c>
      <c r="B16" s="5">
        <v>9.0315987863100506</v>
      </c>
      <c r="C16" s="5">
        <v>6.8909116351195747</v>
      </c>
      <c r="D16" s="5">
        <v>10.885878214421703</v>
      </c>
      <c r="E16" s="5">
        <v>56.552083614491821</v>
      </c>
      <c r="F16" s="5">
        <v>20.840118062585791</v>
      </c>
    </row>
    <row r="17" spans="1:6" x14ac:dyDescent="0.4">
      <c r="A17" s="3" t="s">
        <v>29</v>
      </c>
      <c r="B17" s="5">
        <v>9.0328447183376621</v>
      </c>
      <c r="C17" s="5">
        <v>6.8924928314815288</v>
      </c>
      <c r="D17" s="5">
        <v>10.88380764705124</v>
      </c>
      <c r="E17" s="5">
        <v>56.64293947511478</v>
      </c>
      <c r="F17" s="5">
        <v>20.86302116799629</v>
      </c>
    </row>
    <row r="21" spans="1:6" x14ac:dyDescent="0.4">
      <c r="B21" t="s">
        <v>418</v>
      </c>
    </row>
    <row r="22" spans="1:6" x14ac:dyDescent="0.4">
      <c r="B22" t="s">
        <v>419</v>
      </c>
    </row>
    <row r="23" spans="1:6" x14ac:dyDescent="0.4">
      <c r="B23" t="s">
        <v>420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6A18-2F66-46A9-81B6-14B8D70ECED5}">
  <dimension ref="A10:N29"/>
  <sheetViews>
    <sheetView topLeftCell="A11" workbookViewId="0">
      <selection activeCell="F13" sqref="F13"/>
    </sheetView>
  </sheetViews>
  <sheetFormatPr defaultRowHeight="14.6" x14ac:dyDescent="0.4"/>
  <cols>
    <col min="1" max="1" width="31.15234375" customWidth="1"/>
    <col min="2" max="2" width="15.15234375" bestFit="1" customWidth="1"/>
    <col min="3" max="13" width="11.84375" bestFit="1" customWidth="1"/>
    <col min="14" max="14" width="29" customWidth="1"/>
  </cols>
  <sheetData>
    <row r="10" spans="1:14" ht="20.6" x14ac:dyDescent="0.55000000000000004">
      <c r="A10" s="10" t="s">
        <v>421</v>
      </c>
      <c r="B10" s="8">
        <v>1</v>
      </c>
      <c r="C10" s="8">
        <v>2</v>
      </c>
      <c r="D10" s="8">
        <v>3</v>
      </c>
      <c r="E10" s="8">
        <v>4</v>
      </c>
      <c r="F10" s="8">
        <v>5</v>
      </c>
      <c r="G10" s="8">
        <v>6</v>
      </c>
      <c r="H10" s="8">
        <v>7</v>
      </c>
      <c r="I10" s="8">
        <v>8</v>
      </c>
      <c r="J10" s="8">
        <v>9</v>
      </c>
      <c r="K10" s="8">
        <v>10</v>
      </c>
      <c r="L10" s="8">
        <v>11</v>
      </c>
      <c r="M10" s="8">
        <v>12</v>
      </c>
      <c r="N10" s="12" t="s">
        <v>422</v>
      </c>
    </row>
    <row r="11" spans="1:14" x14ac:dyDescent="0.4">
      <c r="A11" s="7" t="s">
        <v>9</v>
      </c>
      <c r="B11" s="9">
        <v>3222.2114060000004</v>
      </c>
      <c r="C11" s="9">
        <v>2910.9343399999993</v>
      </c>
      <c r="D11" s="9">
        <v>3193.8552690000006</v>
      </c>
      <c r="E11" s="9">
        <v>3112.4878829999993</v>
      </c>
      <c r="F11" s="9">
        <v>3206.4997300000005</v>
      </c>
      <c r="G11" s="9">
        <v>3131.3050709999989</v>
      </c>
      <c r="H11" s="9">
        <v>3231.2570599999999</v>
      </c>
      <c r="I11" s="9">
        <v>3222.0100459999999</v>
      </c>
      <c r="J11" s="9">
        <v>3123.8168910000004</v>
      </c>
      <c r="K11" s="9">
        <v>3260.8271770000001</v>
      </c>
      <c r="L11" s="9">
        <v>3108.6124639999994</v>
      </c>
      <c r="M11" s="9">
        <v>3212.2262410000003</v>
      </c>
      <c r="N11" s="11"/>
    </row>
    <row r="12" spans="1:14" x14ac:dyDescent="0.4">
      <c r="A12" s="7" t="s">
        <v>10</v>
      </c>
      <c r="B12" s="9">
        <v>1179.1270849999999</v>
      </c>
      <c r="C12" s="9">
        <v>1060.896968</v>
      </c>
      <c r="D12" s="9">
        <v>1185.6315209999998</v>
      </c>
      <c r="E12" s="9">
        <v>1147.8746520000002</v>
      </c>
      <c r="F12" s="9">
        <v>1201.3575250000001</v>
      </c>
      <c r="G12" s="9">
        <v>1180.4911140000002</v>
      </c>
      <c r="H12" s="9">
        <v>1175.9887379999998</v>
      </c>
      <c r="I12" s="9">
        <v>1167.2025609999998</v>
      </c>
      <c r="J12" s="9">
        <v>1161.8562539999998</v>
      </c>
      <c r="K12" s="9">
        <v>1190.81519</v>
      </c>
      <c r="L12" s="9">
        <v>1129.256196</v>
      </c>
      <c r="M12" s="9">
        <v>1179.6364809999998</v>
      </c>
      <c r="N12" s="11"/>
    </row>
    <row r="13" spans="1:14" x14ac:dyDescent="0.4">
      <c r="A13" s="7" t="s">
        <v>8</v>
      </c>
      <c r="B13" s="9">
        <v>1432.3732420000001</v>
      </c>
      <c r="C13" s="9">
        <v>1337.880455</v>
      </c>
      <c r="D13" s="9">
        <v>1460.27207</v>
      </c>
      <c r="E13" s="9">
        <v>1400.8650120000002</v>
      </c>
      <c r="F13" s="9">
        <v>1449.1744009999998</v>
      </c>
      <c r="G13" s="9">
        <v>1398.464669</v>
      </c>
      <c r="H13" s="9">
        <v>1468.7026179999998</v>
      </c>
      <c r="I13" s="9">
        <v>1451.8733269999998</v>
      </c>
      <c r="J13" s="9">
        <v>1376.7049200000001</v>
      </c>
      <c r="K13" s="9">
        <v>1461.491933</v>
      </c>
      <c r="L13" s="9">
        <v>1428.7391600000003</v>
      </c>
      <c r="M13" s="9">
        <v>1473.6724039999999</v>
      </c>
      <c r="N13" s="11"/>
    </row>
    <row r="14" spans="1:14" x14ac:dyDescent="0.4">
      <c r="A14" s="7" t="s">
        <v>11</v>
      </c>
      <c r="B14" s="9">
        <v>339.63366499999995</v>
      </c>
      <c r="C14" s="9">
        <v>306.07415600000002</v>
      </c>
      <c r="D14" s="9">
        <v>337.27915400000001</v>
      </c>
      <c r="E14" s="9">
        <v>333.79013000000003</v>
      </c>
      <c r="F14" s="9">
        <v>338.07597200000004</v>
      </c>
      <c r="G14" s="9">
        <v>325.54095999999998</v>
      </c>
      <c r="H14" s="9">
        <v>338.08877699999994</v>
      </c>
      <c r="I14" s="9">
        <v>341.17543699999999</v>
      </c>
      <c r="J14" s="9">
        <v>328.28129999999999</v>
      </c>
      <c r="K14" s="9">
        <v>340.81443200000001</v>
      </c>
      <c r="L14" s="9">
        <v>322.045928</v>
      </c>
      <c r="M14" s="9">
        <v>345.86768499999994</v>
      </c>
      <c r="N14" s="11"/>
    </row>
    <row r="19" spans="1:14" ht="20.6" x14ac:dyDescent="0.55000000000000004">
      <c r="A19" s="10" t="s">
        <v>423</v>
      </c>
      <c r="B19" s="8">
        <v>1</v>
      </c>
      <c r="C19" s="8">
        <v>2</v>
      </c>
      <c r="D19" s="8">
        <v>3</v>
      </c>
      <c r="E19" s="8">
        <v>4</v>
      </c>
      <c r="F19" s="8">
        <v>5</v>
      </c>
      <c r="G19" s="8">
        <v>6</v>
      </c>
      <c r="H19" s="8">
        <v>7</v>
      </c>
      <c r="I19" s="8">
        <v>8</v>
      </c>
      <c r="J19" s="8">
        <v>9</v>
      </c>
      <c r="K19" s="8">
        <v>10</v>
      </c>
      <c r="L19" s="8">
        <v>11</v>
      </c>
      <c r="M19" s="8">
        <v>12</v>
      </c>
      <c r="N19" s="12" t="s">
        <v>424</v>
      </c>
    </row>
    <row r="20" spans="1:14" x14ac:dyDescent="0.4">
      <c r="A20" s="7" t="s">
        <v>9</v>
      </c>
      <c r="B20" s="13">
        <f>B11-AVERAGE($B$11:$M$11)</f>
        <v>60.874441166667111</v>
      </c>
      <c r="C20" s="13">
        <f t="shared" ref="C20:M20" si="0">C11-AVERAGE($B$11:$M$11)</f>
        <v>-250.4026248333339</v>
      </c>
      <c r="D20" s="13">
        <f t="shared" si="0"/>
        <v>32.518304166667349</v>
      </c>
      <c r="E20" s="13">
        <f t="shared" si="0"/>
        <v>-48.849081833333912</v>
      </c>
      <c r="F20" s="13">
        <f t="shared" si="0"/>
        <v>45.162765166667214</v>
      </c>
      <c r="G20" s="13">
        <f t="shared" si="0"/>
        <v>-30.031893833334379</v>
      </c>
      <c r="H20" s="13">
        <f t="shared" si="0"/>
        <v>69.92009516666667</v>
      </c>
      <c r="I20" s="13">
        <f t="shared" si="0"/>
        <v>60.673081166666634</v>
      </c>
      <c r="J20" s="13">
        <f t="shared" si="0"/>
        <v>-37.520073833332845</v>
      </c>
      <c r="K20" s="13">
        <f t="shared" si="0"/>
        <v>99.490212166666879</v>
      </c>
      <c r="L20" s="13">
        <f t="shared" si="0"/>
        <v>-52.724500833333877</v>
      </c>
      <c r="M20" s="13">
        <f t="shared" si="0"/>
        <v>50.889276166667059</v>
      </c>
      <c r="N20" s="11"/>
    </row>
    <row r="21" spans="1:14" x14ac:dyDescent="0.4">
      <c r="A21" s="7" t="s">
        <v>10</v>
      </c>
      <c r="B21" s="13">
        <f>B12-AVERAGE($B$12:$M$12)</f>
        <v>15.782561249999844</v>
      </c>
      <c r="C21" s="13">
        <f t="shared" ref="C21:M21" si="1">C12-AVERAGE($B$12:$M$12)</f>
        <v>-102.44755574999999</v>
      </c>
      <c r="D21" s="13">
        <f t="shared" si="1"/>
        <v>22.286997249999786</v>
      </c>
      <c r="E21" s="13">
        <f t="shared" si="1"/>
        <v>-15.469871749999811</v>
      </c>
      <c r="F21" s="13">
        <f t="shared" si="1"/>
        <v>38.013001250000116</v>
      </c>
      <c r="G21" s="13">
        <f t="shared" si="1"/>
        <v>17.146590250000145</v>
      </c>
      <c r="H21" s="13">
        <f t="shared" si="1"/>
        <v>12.644214249999777</v>
      </c>
      <c r="I21" s="13">
        <f t="shared" si="1"/>
        <v>3.8580372499998248</v>
      </c>
      <c r="J21" s="13">
        <f t="shared" si="1"/>
        <v>-1.4882697500001996</v>
      </c>
      <c r="K21" s="13">
        <f t="shared" si="1"/>
        <v>27.470666250000022</v>
      </c>
      <c r="L21" s="13">
        <f t="shared" si="1"/>
        <v>-34.088327749999962</v>
      </c>
      <c r="M21" s="13">
        <f t="shared" si="1"/>
        <v>16.291957249999768</v>
      </c>
      <c r="N21" s="11"/>
    </row>
    <row r="22" spans="1:14" x14ac:dyDescent="0.4">
      <c r="A22" s="7" t="s">
        <v>8</v>
      </c>
      <c r="B22" s="13">
        <f>B13-AVERAGE($B$13:$M$13)</f>
        <v>4.0220577500001582</v>
      </c>
      <c r="C22" s="13">
        <f t="shared" ref="C22:M22" si="2">C13-AVERAGE($B$13:$M$13)</f>
        <v>-90.470729249999977</v>
      </c>
      <c r="D22" s="13">
        <f t="shared" si="2"/>
        <v>31.920885750000025</v>
      </c>
      <c r="E22" s="13">
        <f t="shared" si="2"/>
        <v>-27.486172249999754</v>
      </c>
      <c r="F22" s="13">
        <f t="shared" si="2"/>
        <v>20.823216749999801</v>
      </c>
      <c r="G22" s="13">
        <f t="shared" si="2"/>
        <v>-29.886515250000002</v>
      </c>
      <c r="H22" s="13">
        <f t="shared" si="2"/>
        <v>40.351433749999842</v>
      </c>
      <c r="I22" s="13">
        <f t="shared" si="2"/>
        <v>23.52214274999983</v>
      </c>
      <c r="J22" s="13">
        <f t="shared" si="2"/>
        <v>-51.646264249999831</v>
      </c>
      <c r="K22" s="13">
        <f t="shared" si="2"/>
        <v>33.140748750000057</v>
      </c>
      <c r="L22" s="13">
        <f t="shared" si="2"/>
        <v>0.38797575000035067</v>
      </c>
      <c r="M22" s="13">
        <f t="shared" si="2"/>
        <v>45.321219749999955</v>
      </c>
      <c r="N22" s="11"/>
    </row>
    <row r="23" spans="1:14" x14ac:dyDescent="0.4">
      <c r="A23" s="7" t="s">
        <v>11</v>
      </c>
      <c r="B23" s="13">
        <f>B14-AVERAGE($B$14:$M$14)</f>
        <v>6.5780319999999506</v>
      </c>
      <c r="C23" s="13">
        <f t="shared" ref="C23:M23" si="3">C14-AVERAGE($B$14:$M$14)</f>
        <v>-26.981476999999984</v>
      </c>
      <c r="D23" s="13">
        <f t="shared" si="3"/>
        <v>4.2235210000000052</v>
      </c>
      <c r="E23" s="13">
        <f t="shared" si="3"/>
        <v>0.73449700000003304</v>
      </c>
      <c r="F23" s="13">
        <f t="shared" si="3"/>
        <v>5.0203390000000354</v>
      </c>
      <c r="G23" s="13">
        <f t="shared" si="3"/>
        <v>-7.5146730000000161</v>
      </c>
      <c r="H23" s="13">
        <f t="shared" si="3"/>
        <v>5.0331439999999361</v>
      </c>
      <c r="I23" s="13">
        <f t="shared" si="3"/>
        <v>8.1198039999999878</v>
      </c>
      <c r="J23" s="13">
        <f t="shared" si="3"/>
        <v>-4.7743330000000128</v>
      </c>
      <c r="K23" s="13">
        <f t="shared" si="3"/>
        <v>7.7587990000000104</v>
      </c>
      <c r="L23" s="13">
        <f t="shared" si="3"/>
        <v>-11.009704999999997</v>
      </c>
      <c r="M23" s="13">
        <f t="shared" si="3"/>
        <v>12.812051999999937</v>
      </c>
      <c r="N23" s="11"/>
    </row>
    <row r="26" spans="1:14" x14ac:dyDescent="0.4">
      <c r="B26" t="s">
        <v>425</v>
      </c>
    </row>
    <row r="27" spans="1:14" x14ac:dyDescent="0.4">
      <c r="B27" t="s">
        <v>426</v>
      </c>
    </row>
    <row r="29" spans="1:14" x14ac:dyDescent="0.4">
      <c r="B29" t="s">
        <v>427</v>
      </c>
    </row>
  </sheetData>
  <conditionalFormatting sqref="B11:M14">
    <cfRule type="iconSet" priority="9">
      <iconSet iconSet="3Arrows">
        <cfvo type="percent" val="0"/>
        <cfvo type="percent" val="33"/>
        <cfvo type="percent" val="67"/>
      </iconSet>
    </cfRule>
  </conditionalFormatting>
  <conditionalFormatting sqref="B11:M11">
    <cfRule type="iconSet" priority="8">
      <iconSet iconSet="3Arrows">
        <cfvo type="percent" val="0"/>
        <cfvo type="percent" val="33"/>
        <cfvo type="percent" val="67"/>
      </iconSet>
    </cfRule>
  </conditionalFormatting>
  <conditionalFormatting sqref="B12:M12">
    <cfRule type="iconSet" priority="7">
      <iconSet iconSet="3Arrows">
        <cfvo type="percent" val="0"/>
        <cfvo type="percent" val="33"/>
        <cfvo type="percent" val="67"/>
      </iconSet>
    </cfRule>
  </conditionalFormatting>
  <conditionalFormatting sqref="B13:M13">
    <cfRule type="iconSet" priority="6">
      <iconSet iconSet="3Arrows">
        <cfvo type="percent" val="0"/>
        <cfvo type="percent" val="33"/>
        <cfvo type="percent" val="67"/>
      </iconSet>
    </cfRule>
  </conditionalFormatting>
  <conditionalFormatting sqref="B14:M14">
    <cfRule type="iconSet" priority="5">
      <iconSet iconSet="3Arrows">
        <cfvo type="percent" val="0"/>
        <cfvo type="percent" val="33"/>
        <cfvo type="percent" val="67"/>
      </iconSet>
    </cfRule>
  </conditionalFormatting>
  <conditionalFormatting sqref="B20:M20">
    <cfRule type="iconSet" priority="4">
      <iconSet iconSet="3Arrows">
        <cfvo type="percent" val="0"/>
        <cfvo type="percent" val="33"/>
        <cfvo type="percent" val="67"/>
      </iconSet>
    </cfRule>
  </conditionalFormatting>
  <conditionalFormatting sqref="B21:M21">
    <cfRule type="iconSet" priority="3">
      <iconSet iconSet="3Arrows">
        <cfvo type="percent" val="0"/>
        <cfvo type="percent" val="33"/>
        <cfvo type="percent" val="67"/>
      </iconSet>
    </cfRule>
  </conditionalFormatting>
  <conditionalFormatting sqref="B22:M22">
    <cfRule type="iconSet" priority="2">
      <iconSet iconSet="3Arrows">
        <cfvo type="percent" val="0"/>
        <cfvo type="percent" val="33"/>
        <cfvo type="percent" val="67"/>
      </iconSet>
    </cfRule>
  </conditionalFormatting>
  <conditionalFormatting sqref="B23:M23">
    <cfRule type="iconSet" priority="1">
      <iconSet iconSet="3Arrows">
        <cfvo type="percent" val="0"/>
        <cfvo type="percent" val="33"/>
        <cfvo type="percent" val="67"/>
      </iconSet>
    </cfRule>
  </conditionalFormatting>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18EF2953-747E-4CA8-9A31-CF1A2FD18EC9}">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'Question 6'!B20:M20</xm:f>
              <xm:sqref>N20</xm:sqref>
            </x14:sparkline>
            <x14:sparkline>
              <xm:f>'Question 6'!B21:M21</xm:f>
              <xm:sqref>N21</xm:sqref>
            </x14:sparkline>
            <x14:sparkline>
              <xm:f>'Question 6'!B22:M22</xm:f>
              <xm:sqref>N22</xm:sqref>
            </x14:sparkline>
            <x14:sparkline>
              <xm:f>'Question 6'!B23:M23</xm:f>
              <xm:sqref>N23</xm:sqref>
            </x14:sparkline>
          </x14:sparklines>
        </x14:sparklineGroup>
        <x14:sparklineGroup displayEmptyCellsAs="gap" markers="1" xr2:uid="{ED279AEE-5C60-496F-A6DA-4D6507844E80}">
          <x14:colorSeries rgb="FF376092"/>
          <x14:colorNegative rgb="FFD00000"/>
          <x14:colorAxis rgb="FF000000"/>
          <x14:colorMarkers rgb="FFD00000"/>
          <x14:colorFirst rgb="FFD00000"/>
          <x14:colorLast rgb="FFD00000"/>
          <x14:colorHigh rgb="FFD00000"/>
          <x14:colorLow rgb="FFD00000"/>
          <x14:sparklines>
            <x14:sparkline>
              <xm:f>'Question 6'!B14:M14</xm:f>
              <xm:sqref>N14</xm:sqref>
            </x14:sparkline>
          </x14:sparklines>
        </x14:sparklineGroup>
        <x14:sparklineGroup displayEmptyCellsAs="gap" markers="1" xr2:uid="{AD40CD77-D60E-42FD-B285-7FE18131344F}">
          <x14:colorSeries rgb="FF376092"/>
          <x14:colorNegative rgb="FFD00000"/>
          <x14:colorAxis rgb="FF000000"/>
          <x14:colorMarkers rgb="FFD00000"/>
          <x14:colorFirst rgb="FFD00000"/>
          <x14:colorLast rgb="FFD00000"/>
          <x14:colorHigh rgb="FFD00000"/>
          <x14:colorLow rgb="FFD00000"/>
          <x14:sparklines>
            <x14:sparkline>
              <xm:f>'Question 6'!B13:M13</xm:f>
              <xm:sqref>N13</xm:sqref>
            </x14:sparkline>
          </x14:sparklines>
        </x14:sparklineGroup>
        <x14:sparklineGroup displayEmptyCellsAs="gap" markers="1" xr2:uid="{A66183B5-1ADA-4B22-8D9E-EE1C000CA302}">
          <x14:colorSeries rgb="FF376092"/>
          <x14:colorNegative rgb="FFD00000"/>
          <x14:colorAxis rgb="FF000000"/>
          <x14:colorMarkers rgb="FFD00000"/>
          <x14:colorFirst rgb="FFD00000"/>
          <x14:colorLast rgb="FFD00000"/>
          <x14:colorHigh rgb="FFD00000"/>
          <x14:colorLow rgb="FFD00000"/>
          <x14:sparklines>
            <x14:sparkline>
              <xm:f>'Question 6'!B12:M12</xm:f>
              <xm:sqref>N12</xm:sqref>
            </x14:sparkline>
          </x14:sparklines>
        </x14:sparklineGroup>
        <x14:sparklineGroup displayEmptyCellsAs="gap" markers="1" high="1" low="1" first="1" xr2:uid="{D4C4E4AA-4B67-437C-8A20-CAC64E7F9C51}">
          <x14:colorSeries rgb="FF376092"/>
          <x14:colorNegative rgb="FFD00000"/>
          <x14:colorAxis rgb="FF000000"/>
          <x14:colorMarkers rgb="FFD00000"/>
          <x14:colorFirst rgb="FFD00000"/>
          <x14:colorLast rgb="FFD00000"/>
          <x14:colorHigh rgb="FFD00000"/>
          <x14:colorLow rgb="FFD00000"/>
          <x14:sparklines>
            <x14:sparkline>
              <xm:f>'Question 6'!B11:M11</xm:f>
              <xm:sqref>N11</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B0146-618A-425E-9C8A-B262F3FB209D}">
  <dimension ref="A1:S1461"/>
  <sheetViews>
    <sheetView tabSelected="1" topLeftCell="A6" zoomScale="109" workbookViewId="0">
      <selection activeCell="N16" sqref="N16"/>
    </sheetView>
  </sheetViews>
  <sheetFormatPr defaultRowHeight="14.6" x14ac:dyDescent="0.4"/>
  <cols>
    <col min="1" max="1" width="8.3828125" bestFit="1" customWidth="1"/>
    <col min="2" max="2" width="8.69140625" bestFit="1" customWidth="1"/>
    <col min="3" max="3" width="18.921875" bestFit="1" customWidth="1"/>
    <col min="4" max="4" width="20.3828125" bestFit="1" customWidth="1"/>
    <col min="5" max="5" width="17" bestFit="1" customWidth="1"/>
    <col min="6" max="6" width="18.4609375" bestFit="1" customWidth="1"/>
    <col min="7" max="7" width="11.84375" bestFit="1" customWidth="1"/>
    <col min="8" max="8" width="15.69140625" bestFit="1" customWidth="1"/>
    <col min="9" max="9" width="14.15234375" bestFit="1" customWidth="1"/>
    <col min="10" max="10" width="16.765625" bestFit="1" customWidth="1"/>
    <col min="11" max="11" width="10.84375" bestFit="1" customWidth="1"/>
    <col min="12" max="13" width="7.921875" bestFit="1" customWidth="1"/>
    <col min="14" max="14" width="19.3828125" bestFit="1" customWidth="1"/>
    <col min="15" max="15" width="11.84375" bestFit="1" customWidth="1"/>
    <col min="16" max="16" width="18.07421875" bestFit="1" customWidth="1"/>
    <col min="17" max="17" width="11.84375" bestFit="1" customWidth="1"/>
  </cols>
  <sheetData>
    <row r="1" spans="1:19" x14ac:dyDescent="0.4">
      <c r="A1" t="s">
        <v>0</v>
      </c>
      <c r="B1" t="s">
        <v>1</v>
      </c>
      <c r="C1" t="s">
        <v>2</v>
      </c>
      <c r="D1" t="s">
        <v>3</v>
      </c>
      <c r="E1" t="s">
        <v>4</v>
      </c>
      <c r="F1" t="s">
        <v>5</v>
      </c>
      <c r="G1" t="s">
        <v>6</v>
      </c>
      <c r="H1" t="s">
        <v>32</v>
      </c>
      <c r="I1" t="s">
        <v>27</v>
      </c>
      <c r="J1" t="s">
        <v>7</v>
      </c>
      <c r="K1" t="s">
        <v>40</v>
      </c>
      <c r="L1" t="s">
        <v>12</v>
      </c>
      <c r="M1" t="s">
        <v>47</v>
      </c>
      <c r="N1" t="s">
        <v>49</v>
      </c>
      <c r="O1" t="s">
        <v>48</v>
      </c>
      <c r="P1" t="s">
        <v>50</v>
      </c>
      <c r="Q1" t="s">
        <v>21</v>
      </c>
    </row>
    <row r="2" spans="1:19" x14ac:dyDescent="0.4">
      <c r="A2" s="1" t="s">
        <v>304</v>
      </c>
      <c r="B2" t="s">
        <v>8</v>
      </c>
      <c r="C2">
        <v>16</v>
      </c>
      <c r="D2">
        <v>19</v>
      </c>
      <c r="E2">
        <v>7680</v>
      </c>
      <c r="F2">
        <v>7600</v>
      </c>
      <c r="G2">
        <v>4.2381340000000003E-2</v>
      </c>
      <c r="H2">
        <f>Data__1_[[#This Row],[Output]]*1000</f>
        <v>42.381340000000002</v>
      </c>
      <c r="I2">
        <f>Data__1_[[#This Row],[Output]]*1000/(Data__1_[[#This Row],[Num_Workers_Indirect]]+Data__1_[[#This Row],[Num_Workers_Direct]])</f>
        <v>1.2108954285714286</v>
      </c>
      <c r="J2">
        <v>5.0857607999999999E-2</v>
      </c>
      <c r="K2">
        <f>Data__1_[[#This Row],[RawMaterial_Used]]*1000</f>
        <v>50.857607999999999</v>
      </c>
      <c r="L2">
        <f>MONTH(A:A)</f>
        <v>9</v>
      </c>
      <c r="M2">
        <f>YEAR(Data__1_[[#This Row],[Date]])</f>
        <v>2010</v>
      </c>
      <c r="N2" cm="1">
        <f t="array" ref="N2">Data__1_[[#This Row],[RawMaterial_Used]]*1000*_xlfn.IFS(Data__1_[[#This Row],[Plant]]=$R$15,$S$15,Data__1_[[#This Row],[Plant]]=$R$16,$S$16,Data__1_[[#This Row],[Plant]]=$R$17,$S$17,Data__1_[[#This Row],[Plant]]=$R$18,$S$18)</f>
        <v>35600.325599999996</v>
      </c>
      <c r="O2">
        <f>Data__1_[[#This Row],[input_total thousands]]+Data__1_[[#This Row],[Labor_Costs_Direct]]+Data__1_[[#This Row],[Labor_Costs_Indirect]]</f>
        <v>50880.325599999996</v>
      </c>
      <c r="P2" s="5" cm="1">
        <f t="array" ref="P2">Data__1_[[#This Row],[Output]]*1000*_xlfn.IFS(Data__1_[[#This Row],[Plant]]=$R$8,$S$8,Data__1_[[#This Row],[Plant]]=$R$9,$S$9,Data__1_[[#This Row],[Plant]]=$R$10,$S$10,Data__1_[[#This Row],[Plant]]=$R$11,$S$11)</f>
        <v>4661.9474</v>
      </c>
      <c r="Q2" s="5" cm="1">
        <f t="array" ref="Q2">Data__1_[[#This Row],[Total_cost]]/(Data__1_[[#This Row],[Total Operating Cost]]+_xlfn.IFS(Data__1_[[#This Row],[Plant]]=$R$21,$S$21,Data__1_[[#This Row],[Plant]]=$R$22,$S$22,Data__1_[[#This Row],[Plant]]=$R$24,$S$24,Data__1_[[#This Row],[Plant]]=$R$23,$S$23))</f>
        <v>10.884441090521602</v>
      </c>
    </row>
    <row r="3" spans="1:19" x14ac:dyDescent="0.4">
      <c r="A3" s="1" t="s">
        <v>304</v>
      </c>
      <c r="B3" t="s">
        <v>9</v>
      </c>
      <c r="C3">
        <v>43</v>
      </c>
      <c r="D3">
        <v>38</v>
      </c>
      <c r="E3">
        <v>9976</v>
      </c>
      <c r="F3">
        <v>7296</v>
      </c>
      <c r="G3">
        <v>0.10378884400000001</v>
      </c>
      <c r="H3">
        <f>Data__1_[[#This Row],[Output]]*1000</f>
        <v>103.78884400000001</v>
      </c>
      <c r="I3">
        <f>Data__1_[[#This Row],[Output]]*1000/(Data__1_[[#This Row],[Num_Workers_Indirect]]+Data__1_[[#This Row],[Num_Workers_Direct]])</f>
        <v>1.2813437530864198</v>
      </c>
      <c r="J3">
        <v>0.12662239</v>
      </c>
      <c r="K3">
        <f>Data__1_[[#This Row],[RawMaterial_Used]]*1000</f>
        <v>126.62239</v>
      </c>
      <c r="L3">
        <f>MONTH(A:A)</f>
        <v>9</v>
      </c>
      <c r="M3">
        <f>YEAR(Data__1_[[#This Row],[Date]])</f>
        <v>2010</v>
      </c>
      <c r="N3" cm="1">
        <f t="array" ref="N3">Data__1_[[#This Row],[RawMaterial_Used]]*1000*_xlfn.IFS(Data__1_[[#This Row],[Plant]]=$R$15,$S$15,Data__1_[[#This Row],[Plant]]=$R$16,$S$16,Data__1_[[#This Row],[Plant]]=$R$17,$S$17,Data__1_[[#This Row],[Plant]]=$R$18,$S$18)</f>
        <v>67109.866699999999</v>
      </c>
      <c r="O3">
        <f>Data__1_[[#This Row],[input_total thousands]]+Data__1_[[#This Row],[Labor_Costs_Direct]]+Data__1_[[#This Row],[Labor_Costs_Indirect]]</f>
        <v>84381.866699999999</v>
      </c>
      <c r="P3" s="5" cm="1">
        <f t="array" ref="P3">Data__1_[[#This Row],[Output]]*1000*_xlfn.IFS(Data__1_[[#This Row],[Plant]]=$R$8,$S$8,Data__1_[[#This Row],[Plant]]=$R$9,$S$9,Data__1_[[#This Row],[Plant]]=$R$10,$S$10,Data__1_[[#This Row],[Plant]]=$R$11,$S$11)</f>
        <v>9340.9959600000002</v>
      </c>
      <c r="Q3" s="5" cm="1">
        <f t="array" ref="Q3">Data__1_[[#This Row],[Total_cost]]/(Data__1_[[#This Row],[Total Operating Cost]]+_xlfn.IFS(Data__1_[[#This Row],[Plant]]=$R$21,$S$21,Data__1_[[#This Row],[Plant]]=$R$22,$S$22,Data__1_[[#This Row],[Plant]]=$R$24,$S$24,Data__1_[[#This Row],[Plant]]=$R$23,$S$23))</f>
        <v>9.032767739293277</v>
      </c>
    </row>
    <row r="4" spans="1:19" x14ac:dyDescent="0.4">
      <c r="A4" s="1" t="s">
        <v>304</v>
      </c>
      <c r="B4" t="s">
        <v>10</v>
      </c>
      <c r="C4">
        <v>24</v>
      </c>
      <c r="D4">
        <v>28</v>
      </c>
      <c r="E4">
        <v>5760</v>
      </c>
      <c r="F4">
        <v>5600</v>
      </c>
      <c r="G4">
        <v>3.8629767000000002E-2</v>
      </c>
      <c r="H4">
        <f>Data__1_[[#This Row],[Output]]*1000</f>
        <v>38.629767000000001</v>
      </c>
      <c r="I4">
        <f>Data__1_[[#This Row],[Output]]*1000/(Data__1_[[#This Row],[Num_Workers_Indirect]]+Data__1_[[#This Row],[Num_Workers_Direct]])</f>
        <v>0.7428801346153846</v>
      </c>
      <c r="J4">
        <v>4.7128314999999997E-2</v>
      </c>
      <c r="K4">
        <f>Data__1_[[#This Row],[RawMaterial_Used]]*1000</f>
        <v>47.128314999999994</v>
      </c>
      <c r="L4">
        <f>MONTH(A:A)</f>
        <v>9</v>
      </c>
      <c r="M4">
        <f>YEAR(Data__1_[[#This Row],[Date]])</f>
        <v>2010</v>
      </c>
      <c r="N4" cm="1">
        <f t="array" ref="N4">Data__1_[[#This Row],[RawMaterial_Used]]*1000*_xlfn.IFS(Data__1_[[#This Row],[Plant]]=$R$15,$S$15,Data__1_[[#This Row],[Plant]]=$R$16,$S$16,Data__1_[[#This Row],[Plant]]=$R$17,$S$17,Data__1_[[#This Row],[Plant]]=$R$18,$S$18)</f>
        <v>28654.015519999997</v>
      </c>
      <c r="O4">
        <f>Data__1_[[#This Row],[input_total thousands]]+Data__1_[[#This Row],[Labor_Costs_Direct]]+Data__1_[[#This Row],[Labor_Costs_Indirect]]</f>
        <v>40014.015520000001</v>
      </c>
      <c r="P4" s="5" cm="1">
        <f t="array" ref="P4">Data__1_[[#This Row],[Output]]*1000*_xlfn.IFS(Data__1_[[#This Row],[Plant]]=$R$8,$S$8,Data__1_[[#This Row],[Plant]]=$R$9,$S$9,Data__1_[[#This Row],[Plant]]=$R$10,$S$10,Data__1_[[#This Row],[Plant]]=$R$11,$S$11)</f>
        <v>5794.4650499999998</v>
      </c>
      <c r="Q4" s="5" cm="1">
        <f t="array" ref="Q4">Data__1_[[#This Row],[Total_cost]]/(Data__1_[[#This Row],[Total Operating Cost]]+_xlfn.IFS(Data__1_[[#This Row],[Plant]]=$R$21,$S$21,Data__1_[[#This Row],[Plant]]=$R$22,$S$22,Data__1_[[#This Row],[Plant]]=$R$24,$S$24,Data__1_[[#This Row],[Plant]]=$R$23,$S$23))</f>
        <v>6.9043666340460463</v>
      </c>
    </row>
    <row r="5" spans="1:19" x14ac:dyDescent="0.4">
      <c r="A5" s="1" t="s">
        <v>304</v>
      </c>
      <c r="B5" t="s">
        <v>11</v>
      </c>
      <c r="C5">
        <v>12</v>
      </c>
      <c r="D5">
        <v>17</v>
      </c>
      <c r="E5">
        <v>115200</v>
      </c>
      <c r="F5">
        <v>130560</v>
      </c>
      <c r="G5">
        <v>1.132448E-2</v>
      </c>
      <c r="H5">
        <f>Data__1_[[#This Row],[Output]]*1000</f>
        <v>11.324479999999999</v>
      </c>
      <c r="I5">
        <f>Data__1_[[#This Row],[Output]]*1000/(Data__1_[[#This Row],[Num_Workers_Indirect]]+Data__1_[[#This Row],[Num_Workers_Direct]])</f>
        <v>0.39049931034482754</v>
      </c>
      <c r="J5">
        <v>1.4155600000000001E-2</v>
      </c>
      <c r="K5">
        <f>Data__1_[[#This Row],[RawMaterial_Used]]*1000</f>
        <v>14.155600000000002</v>
      </c>
      <c r="L5">
        <f>MONTH(A:A)</f>
        <v>9</v>
      </c>
      <c r="M5">
        <f>YEAR(Data__1_[[#This Row],[Date]])</f>
        <v>2010</v>
      </c>
      <c r="N5" cm="1">
        <f t="array" ref="N5">Data__1_[[#This Row],[RawMaterial_Used]]*1000*_xlfn.IFS(Data__1_[[#This Row],[Plant]]=$R$15,$S$15,Data__1_[[#This Row],[Plant]]=$R$16,$S$16,Data__1_[[#This Row],[Plant]]=$R$17,$S$17,Data__1_[[#This Row],[Plant]]=$R$18,$S$18)</f>
        <v>12994.840800000002</v>
      </c>
      <c r="O5">
        <f>Data__1_[[#This Row],[input_total thousands]]+Data__1_[[#This Row],[Labor_Costs_Direct]]+Data__1_[[#This Row],[Labor_Costs_Indirect]]</f>
        <v>258754.84080000001</v>
      </c>
      <c r="P5" s="5" cm="1">
        <f t="array" ref="P5">Data__1_[[#This Row],[Output]]*1000*_xlfn.IFS(Data__1_[[#This Row],[Plant]]=$R$8,$S$8,Data__1_[[#This Row],[Plant]]=$R$9,$S$9,Data__1_[[#This Row],[Plant]]=$R$10,$S$10,Data__1_[[#This Row],[Plant]]=$R$11,$S$11)</f>
        <v>4529.7919999999995</v>
      </c>
      <c r="Q5" s="5" cm="1">
        <f t="array" ref="Q5">Data__1_[[#This Row],[Total_cost]]/(Data__1_[[#This Row],[Total Operating Cost]]+_xlfn.IFS(Data__1_[[#This Row],[Plant]]=$R$21,$S$21,Data__1_[[#This Row],[Plant]]=$R$22,$S$22,Data__1_[[#This Row],[Plant]]=$R$24,$S$24,Data__1_[[#This Row],[Plant]]=$R$23,$S$23))</f>
        <v>56.036396404122392</v>
      </c>
    </row>
    <row r="6" spans="1:19" x14ac:dyDescent="0.4">
      <c r="A6" s="1" t="s">
        <v>303</v>
      </c>
      <c r="B6" t="s">
        <v>8</v>
      </c>
      <c r="C6">
        <v>15</v>
      </c>
      <c r="D6">
        <v>18</v>
      </c>
      <c r="E6">
        <v>7200</v>
      </c>
      <c r="F6">
        <v>7200</v>
      </c>
      <c r="G6">
        <v>3.9940174000000002E-2</v>
      </c>
      <c r="H6">
        <f>Data__1_[[#This Row],[Output]]*1000</f>
        <v>39.940173999999999</v>
      </c>
      <c r="I6">
        <f>Data__1_[[#This Row],[Output]]*1000/(Data__1_[[#This Row],[Num_Workers_Indirect]]+Data__1_[[#This Row],[Num_Workers_Direct]])</f>
        <v>1.210308303030303</v>
      </c>
      <c r="J6">
        <v>4.7928208E-2</v>
      </c>
      <c r="K6">
        <f>Data__1_[[#This Row],[RawMaterial_Used]]*1000</f>
        <v>47.928207999999998</v>
      </c>
      <c r="L6">
        <f>MONTH(A:A)</f>
        <v>8</v>
      </c>
      <c r="M6">
        <f>YEAR(Data__1_[[#This Row],[Date]])</f>
        <v>2010</v>
      </c>
      <c r="N6" cm="1">
        <f t="array" ref="N6">Data__1_[[#This Row],[RawMaterial_Used]]*1000*_xlfn.IFS(Data__1_[[#This Row],[Plant]]=$R$15,$S$15,Data__1_[[#This Row],[Plant]]=$R$16,$S$16,Data__1_[[#This Row],[Plant]]=$R$17,$S$17,Data__1_[[#This Row],[Plant]]=$R$18,$S$18)</f>
        <v>33549.745600000002</v>
      </c>
      <c r="O6">
        <f>Data__1_[[#This Row],[input_total thousands]]+Data__1_[[#This Row],[Labor_Costs_Direct]]+Data__1_[[#This Row],[Labor_Costs_Indirect]]</f>
        <v>47949.745600000002</v>
      </c>
      <c r="P6" s="5" cm="1">
        <f t="array" ref="P6">Data__1_[[#This Row],[Output]]*1000*_xlfn.IFS(Data__1_[[#This Row],[Plant]]=$R$8,$S$8,Data__1_[[#This Row],[Plant]]=$R$9,$S$9,Data__1_[[#This Row],[Plant]]=$R$10,$S$10,Data__1_[[#This Row],[Plant]]=$R$11,$S$11)</f>
        <v>4393.41914</v>
      </c>
      <c r="Q6" s="5" cm="1">
        <f t="array" ref="Q6">Data__1_[[#This Row],[Total_cost]]/(Data__1_[[#This Row],[Total Operating Cost]]+_xlfn.IFS(Data__1_[[#This Row],[Plant]]=$R$21,$S$21,Data__1_[[#This Row],[Plant]]=$R$22,$S$22,Data__1_[[#This Row],[Plant]]=$R$24,$S$24,Data__1_[[#This Row],[Plant]]=$R$23,$S$23))</f>
        <v>10.882670809236108</v>
      </c>
      <c r="R6" t="s">
        <v>13</v>
      </c>
    </row>
    <row r="7" spans="1:19" x14ac:dyDescent="0.4">
      <c r="A7" s="1" t="s">
        <v>303</v>
      </c>
      <c r="B7" t="s">
        <v>9</v>
      </c>
      <c r="C7">
        <v>44</v>
      </c>
      <c r="D7">
        <v>39</v>
      </c>
      <c r="E7">
        <v>10208</v>
      </c>
      <c r="F7">
        <v>7488</v>
      </c>
      <c r="G7">
        <v>0.10640427500000001</v>
      </c>
      <c r="H7">
        <f>Data__1_[[#This Row],[Output]]*1000</f>
        <v>106.40427500000001</v>
      </c>
      <c r="I7">
        <f>Data__1_[[#This Row],[Output]]*1000/(Data__1_[[#This Row],[Num_Workers_Indirect]]+Data__1_[[#This Row],[Num_Workers_Direct]])</f>
        <v>1.28197921686747</v>
      </c>
      <c r="J7">
        <v>0.12981321600000001</v>
      </c>
      <c r="K7">
        <f>Data__1_[[#This Row],[RawMaterial_Used]]*1000</f>
        <v>129.81321600000001</v>
      </c>
      <c r="L7">
        <f>MONTH(A:A)</f>
        <v>8</v>
      </c>
      <c r="M7">
        <f>YEAR(Data__1_[[#This Row],[Date]])</f>
        <v>2010</v>
      </c>
      <c r="N7" cm="1">
        <f t="array" ref="N7">Data__1_[[#This Row],[RawMaterial_Used]]*1000*_xlfn.IFS(Data__1_[[#This Row],[Plant]]=$R$15,$S$15,Data__1_[[#This Row],[Plant]]=$R$16,$S$16,Data__1_[[#This Row],[Plant]]=$R$17,$S$17,Data__1_[[#This Row],[Plant]]=$R$18,$S$18)</f>
        <v>68801.004480000003</v>
      </c>
      <c r="O7">
        <f>Data__1_[[#This Row],[input_total thousands]]+Data__1_[[#This Row],[Labor_Costs_Direct]]+Data__1_[[#This Row],[Labor_Costs_Indirect]]</f>
        <v>86497.004480000003</v>
      </c>
      <c r="P7" s="5" cm="1">
        <f t="array" ref="P7">Data__1_[[#This Row],[Output]]*1000*_xlfn.IFS(Data__1_[[#This Row],[Plant]]=$R$8,$S$8,Data__1_[[#This Row],[Plant]]=$R$9,$S$9,Data__1_[[#This Row],[Plant]]=$R$10,$S$10,Data__1_[[#This Row],[Plant]]=$R$11,$S$11)</f>
        <v>9576.3847500000011</v>
      </c>
      <c r="Q7" s="5" cm="1">
        <f t="array" ref="Q7">Data__1_[[#This Row],[Total_cost]]/(Data__1_[[#This Row],[Total Operating Cost]]+_xlfn.IFS(Data__1_[[#This Row],[Plant]]=$R$21,$S$21,Data__1_[[#This Row],[Plant]]=$R$22,$S$22,Data__1_[[#This Row],[Plant]]=$R$24,$S$24,Data__1_[[#This Row],[Plant]]=$R$23,$S$23))</f>
        <v>9.0316113931615121</v>
      </c>
      <c r="R7" t="s">
        <v>14</v>
      </c>
      <c r="S7" t="s">
        <v>15</v>
      </c>
    </row>
    <row r="8" spans="1:19" x14ac:dyDescent="0.4">
      <c r="A8" s="1" t="s">
        <v>303</v>
      </c>
      <c r="B8" t="s">
        <v>10</v>
      </c>
      <c r="C8">
        <v>23</v>
      </c>
      <c r="D8">
        <v>31</v>
      </c>
      <c r="E8">
        <v>5520</v>
      </c>
      <c r="F8">
        <v>6200</v>
      </c>
      <c r="G8">
        <v>4.0121126E-2</v>
      </c>
      <c r="H8">
        <f>Data__1_[[#This Row],[Output]]*1000</f>
        <v>40.121125999999997</v>
      </c>
      <c r="I8">
        <f>Data__1_[[#This Row],[Output]]*1000/(Data__1_[[#This Row],[Num_Workers_Indirect]]+Data__1_[[#This Row],[Num_Workers_Direct]])</f>
        <v>0.74298381481481479</v>
      </c>
      <c r="J8">
        <v>4.8947773E-2</v>
      </c>
      <c r="K8">
        <f>Data__1_[[#This Row],[RawMaterial_Used]]*1000</f>
        <v>48.947772999999998</v>
      </c>
      <c r="L8">
        <f>MONTH(A:A)</f>
        <v>8</v>
      </c>
      <c r="M8">
        <f>YEAR(Data__1_[[#This Row],[Date]])</f>
        <v>2010</v>
      </c>
      <c r="N8" cm="1">
        <f t="array" ref="N8">Data__1_[[#This Row],[RawMaterial_Used]]*1000*_xlfn.IFS(Data__1_[[#This Row],[Plant]]=$R$15,$S$15,Data__1_[[#This Row],[Plant]]=$R$16,$S$16,Data__1_[[#This Row],[Plant]]=$R$17,$S$17,Data__1_[[#This Row],[Plant]]=$R$18,$S$18)</f>
        <v>29760.245983999997</v>
      </c>
      <c r="O8">
        <f>Data__1_[[#This Row],[input_total thousands]]+Data__1_[[#This Row],[Labor_Costs_Direct]]+Data__1_[[#This Row],[Labor_Costs_Indirect]]</f>
        <v>41480.245983999994</v>
      </c>
      <c r="P8" s="5" cm="1">
        <f t="array" ref="P8">Data__1_[[#This Row],[Output]]*1000*_xlfn.IFS(Data__1_[[#This Row],[Plant]]=$R$8,$S$8,Data__1_[[#This Row],[Plant]]=$R$9,$S$9,Data__1_[[#This Row],[Plant]]=$R$10,$S$10,Data__1_[[#This Row],[Plant]]=$R$11,$S$11)</f>
        <v>6018.1688999999997</v>
      </c>
      <c r="Q8" s="5" cm="1">
        <f t="array" ref="Q8">Data__1_[[#This Row],[Total_cost]]/(Data__1_[[#This Row],[Total Operating Cost]]+_xlfn.IFS(Data__1_[[#This Row],[Plant]]=$R$21,$S$21,Data__1_[[#This Row],[Plant]]=$R$22,$S$22,Data__1_[[#This Row],[Plant]]=$R$24,$S$24,Data__1_[[#This Row],[Plant]]=$R$23,$S$23))</f>
        <v>6.8913577062109015</v>
      </c>
      <c r="R8" t="s">
        <v>8</v>
      </c>
      <c r="S8" t="s">
        <v>16</v>
      </c>
    </row>
    <row r="9" spans="1:19" x14ac:dyDescent="0.4">
      <c r="A9" s="1" t="s">
        <v>303</v>
      </c>
      <c r="B9" t="s">
        <v>11</v>
      </c>
      <c r="C9">
        <v>13</v>
      </c>
      <c r="D9">
        <v>15</v>
      </c>
      <c r="E9">
        <v>124800</v>
      </c>
      <c r="F9">
        <v>115200</v>
      </c>
      <c r="G9">
        <v>1.0928068000000001E-2</v>
      </c>
      <c r="H9">
        <f>Data__1_[[#This Row],[Output]]*1000</f>
        <v>10.928068000000001</v>
      </c>
      <c r="I9">
        <f>Data__1_[[#This Row],[Output]]*1000/(Data__1_[[#This Row],[Num_Workers_Indirect]]+Data__1_[[#This Row],[Num_Workers_Direct]])</f>
        <v>0.39028814285714292</v>
      </c>
      <c r="J9">
        <v>1.3660085000000001E-2</v>
      </c>
      <c r="K9">
        <f>Data__1_[[#This Row],[RawMaterial_Used]]*1000</f>
        <v>13.660085</v>
      </c>
      <c r="L9">
        <f>MONTH(A:A)</f>
        <v>8</v>
      </c>
      <c r="M9">
        <f>YEAR(Data__1_[[#This Row],[Date]])</f>
        <v>2010</v>
      </c>
      <c r="N9" cm="1">
        <f t="array" ref="N9">Data__1_[[#This Row],[RawMaterial_Used]]*1000*_xlfn.IFS(Data__1_[[#This Row],[Plant]]=$R$15,$S$15,Data__1_[[#This Row],[Plant]]=$R$16,$S$16,Data__1_[[#This Row],[Plant]]=$R$17,$S$17,Data__1_[[#This Row],[Plant]]=$R$18,$S$18)</f>
        <v>12539.95803</v>
      </c>
      <c r="O9">
        <f>Data__1_[[#This Row],[input_total thousands]]+Data__1_[[#This Row],[Labor_Costs_Direct]]+Data__1_[[#This Row],[Labor_Costs_Indirect]]</f>
        <v>252539.95803000001</v>
      </c>
      <c r="P9" s="5" cm="1">
        <f t="array" ref="P9">Data__1_[[#This Row],[Output]]*1000*_xlfn.IFS(Data__1_[[#This Row],[Plant]]=$R$8,$S$8,Data__1_[[#This Row],[Plant]]=$R$9,$S$9,Data__1_[[#This Row],[Plant]]=$R$10,$S$10,Data__1_[[#This Row],[Plant]]=$R$11,$S$11)</f>
        <v>4371.2272000000003</v>
      </c>
      <c r="Q9" s="5" cm="1">
        <f t="array" ref="Q9">Data__1_[[#This Row],[Total_cost]]/(Data__1_[[#This Row],[Total Operating Cost]]+_xlfn.IFS(Data__1_[[#This Row],[Plant]]=$R$21,$S$21,Data__1_[[#This Row],[Plant]]=$R$22,$S$22,Data__1_[[#This Row],[Plant]]=$R$24,$S$24,Data__1_[[#This Row],[Plant]]=$R$23,$S$23))</f>
        <v>56.6352938162116</v>
      </c>
      <c r="R9" t="s">
        <v>9</v>
      </c>
      <c r="S9" t="s">
        <v>17</v>
      </c>
    </row>
    <row r="10" spans="1:19" x14ac:dyDescent="0.4">
      <c r="A10" s="1" t="s">
        <v>302</v>
      </c>
      <c r="B10" t="s">
        <v>8</v>
      </c>
      <c r="C10">
        <v>18</v>
      </c>
      <c r="D10">
        <v>22</v>
      </c>
      <c r="E10">
        <v>8640</v>
      </c>
      <c r="F10">
        <v>8800</v>
      </c>
      <c r="G10">
        <v>4.8443014E-2</v>
      </c>
      <c r="H10">
        <f>Data__1_[[#This Row],[Output]]*1000</f>
        <v>48.443013999999998</v>
      </c>
      <c r="I10">
        <f>Data__1_[[#This Row],[Output]]*1000/(Data__1_[[#This Row],[Num_Workers_Indirect]]+Data__1_[[#This Row],[Num_Workers_Direct]])</f>
        <v>1.21107535</v>
      </c>
      <c r="J10">
        <v>5.8131616999999997E-2</v>
      </c>
      <c r="K10">
        <f>Data__1_[[#This Row],[RawMaterial_Used]]*1000</f>
        <v>58.131616999999999</v>
      </c>
      <c r="L10">
        <f>MONTH(A:A)</f>
        <v>7</v>
      </c>
      <c r="M10">
        <f>YEAR(Data__1_[[#This Row],[Date]])</f>
        <v>2010</v>
      </c>
      <c r="N10" cm="1">
        <f t="array" ref="N10">Data__1_[[#This Row],[RawMaterial_Used]]*1000*_xlfn.IFS(Data__1_[[#This Row],[Plant]]=$R$15,$S$15,Data__1_[[#This Row],[Plant]]=$R$16,$S$16,Data__1_[[#This Row],[Plant]]=$R$17,$S$17,Data__1_[[#This Row],[Plant]]=$R$18,$S$18)</f>
        <v>40692.1319</v>
      </c>
      <c r="O10">
        <f>Data__1_[[#This Row],[input_total thousands]]+Data__1_[[#This Row],[Labor_Costs_Direct]]+Data__1_[[#This Row],[Labor_Costs_Indirect]]</f>
        <v>58132.1319</v>
      </c>
      <c r="P10" s="5" cm="1">
        <f t="array" ref="P10">Data__1_[[#This Row],[Output]]*1000*_xlfn.IFS(Data__1_[[#This Row],[Plant]]=$R$8,$S$8,Data__1_[[#This Row],[Plant]]=$R$9,$S$9,Data__1_[[#This Row],[Plant]]=$R$10,$S$10,Data__1_[[#This Row],[Plant]]=$R$11,$S$11)</f>
        <v>5328.7315399999998</v>
      </c>
      <c r="Q10" s="5" cm="1">
        <f t="array" ref="Q10">Data__1_[[#This Row],[Total_cost]]/(Data__1_[[#This Row],[Total Operating Cost]]+_xlfn.IFS(Data__1_[[#This Row],[Plant]]=$R$21,$S$21,Data__1_[[#This Row],[Plant]]=$R$22,$S$22,Data__1_[[#This Row],[Plant]]=$R$24,$S$24,Data__1_[[#This Row],[Plant]]=$R$23,$S$23))</f>
        <v>10.883361520137278</v>
      </c>
      <c r="R10" t="s">
        <v>10</v>
      </c>
      <c r="S10" t="s">
        <v>18</v>
      </c>
    </row>
    <row r="11" spans="1:19" x14ac:dyDescent="0.4">
      <c r="A11" s="1" t="s">
        <v>302</v>
      </c>
      <c r="B11" t="s">
        <v>9</v>
      </c>
      <c r="C11">
        <v>45</v>
      </c>
      <c r="D11">
        <v>39</v>
      </c>
      <c r="E11">
        <v>10440</v>
      </c>
      <c r="F11">
        <v>7488</v>
      </c>
      <c r="G11">
        <v>0.10769005700000001</v>
      </c>
      <c r="H11">
        <f>Data__1_[[#This Row],[Output]]*1000</f>
        <v>107.69005700000001</v>
      </c>
      <c r="I11">
        <f>Data__1_[[#This Row],[Output]]*1000/(Data__1_[[#This Row],[Num_Workers_Indirect]]+Data__1_[[#This Row],[Num_Workers_Direct]])</f>
        <v>1.2820244880952383</v>
      </c>
      <c r="J11">
        <v>0.13138187000000001</v>
      </c>
      <c r="K11">
        <f>Data__1_[[#This Row],[RawMaterial_Used]]*1000</f>
        <v>131.38187000000002</v>
      </c>
      <c r="L11">
        <f>MONTH(A:A)</f>
        <v>7</v>
      </c>
      <c r="M11">
        <f>YEAR(Data__1_[[#This Row],[Date]])</f>
        <v>2010</v>
      </c>
      <c r="N11" cm="1">
        <f t="array" ref="N11">Data__1_[[#This Row],[RawMaterial_Used]]*1000*_xlfn.IFS(Data__1_[[#This Row],[Plant]]=$R$15,$S$15,Data__1_[[#This Row],[Plant]]=$R$16,$S$16,Data__1_[[#This Row],[Plant]]=$R$17,$S$17,Data__1_[[#This Row],[Plant]]=$R$18,$S$18)</f>
        <v>69632.391100000008</v>
      </c>
      <c r="O11">
        <f>Data__1_[[#This Row],[input_total thousands]]+Data__1_[[#This Row],[Labor_Costs_Direct]]+Data__1_[[#This Row],[Labor_Costs_Indirect]]</f>
        <v>87560.391100000008</v>
      </c>
      <c r="P11" s="5" cm="1">
        <f t="array" ref="P11">Data__1_[[#This Row],[Output]]*1000*_xlfn.IFS(Data__1_[[#This Row],[Plant]]=$R$8,$S$8,Data__1_[[#This Row],[Plant]]=$R$9,$S$9,Data__1_[[#This Row],[Plant]]=$R$10,$S$10,Data__1_[[#This Row],[Plant]]=$R$11,$S$11)</f>
        <v>9692.1051300000017</v>
      </c>
      <c r="Q11" s="5" cm="1">
        <f t="array" ref="Q11">Data__1_[[#This Row],[Total_cost]]/(Data__1_[[#This Row],[Total Operating Cost]]+_xlfn.IFS(Data__1_[[#This Row],[Plant]]=$R$21,$S$21,Data__1_[[#This Row],[Plant]]=$R$22,$S$22,Data__1_[[#This Row],[Plant]]=$R$24,$S$24,Data__1_[[#This Row],[Plant]]=$R$23,$S$23))</f>
        <v>9.0334937186388551</v>
      </c>
      <c r="R11" t="s">
        <v>19</v>
      </c>
      <c r="S11" t="s">
        <v>20</v>
      </c>
    </row>
    <row r="12" spans="1:19" x14ac:dyDescent="0.4">
      <c r="A12" s="1" t="s">
        <v>302</v>
      </c>
      <c r="B12" t="s">
        <v>10</v>
      </c>
      <c r="C12">
        <v>23</v>
      </c>
      <c r="D12">
        <v>34</v>
      </c>
      <c r="E12">
        <v>5520</v>
      </c>
      <c r="F12">
        <v>6800</v>
      </c>
      <c r="G12">
        <v>4.2359756999999998E-2</v>
      </c>
      <c r="H12">
        <f>Data__1_[[#This Row],[Output]]*1000</f>
        <v>42.359756999999995</v>
      </c>
      <c r="I12">
        <f>Data__1_[[#This Row],[Output]]*1000/(Data__1_[[#This Row],[Num_Workers_Indirect]]+Data__1_[[#This Row],[Num_Workers_Direct]])</f>
        <v>0.74315363157894732</v>
      </c>
      <c r="J12">
        <v>5.1678902999999998E-2</v>
      </c>
      <c r="K12">
        <f>Data__1_[[#This Row],[RawMaterial_Used]]*1000</f>
        <v>51.678902999999998</v>
      </c>
      <c r="L12">
        <f>MONTH(A:A)</f>
        <v>7</v>
      </c>
      <c r="M12">
        <f>YEAR(Data__1_[[#This Row],[Date]])</f>
        <v>2010</v>
      </c>
      <c r="N12" cm="1">
        <f t="array" ref="N12">Data__1_[[#This Row],[RawMaterial_Used]]*1000*_xlfn.IFS(Data__1_[[#This Row],[Plant]]=$R$15,$S$15,Data__1_[[#This Row],[Plant]]=$R$16,$S$16,Data__1_[[#This Row],[Plant]]=$R$17,$S$17,Data__1_[[#This Row],[Plant]]=$R$18,$S$18)</f>
        <v>31420.773023999998</v>
      </c>
      <c r="O12">
        <f>Data__1_[[#This Row],[input_total thousands]]+Data__1_[[#This Row],[Labor_Costs_Direct]]+Data__1_[[#This Row],[Labor_Costs_Indirect]]</f>
        <v>43740.773023999995</v>
      </c>
      <c r="P12" s="5" cm="1">
        <f t="array" ref="P12">Data__1_[[#This Row],[Output]]*1000*_xlfn.IFS(Data__1_[[#This Row],[Plant]]=$R$8,$S$8,Data__1_[[#This Row],[Plant]]=$R$9,$S$9,Data__1_[[#This Row],[Plant]]=$R$10,$S$10,Data__1_[[#This Row],[Plant]]=$R$11,$S$11)</f>
        <v>6353.9635499999995</v>
      </c>
      <c r="Q12" s="5" cm="1">
        <f t="array" ref="Q12">Data__1_[[#This Row],[Total_cost]]/(Data__1_[[#This Row],[Total Operating Cost]]+_xlfn.IFS(Data__1_[[#This Row],[Plant]]=$R$21,$S$21,Data__1_[[#This Row],[Plant]]=$R$22,$S$22,Data__1_[[#This Row],[Plant]]=$R$24,$S$24,Data__1_[[#This Row],[Plant]]=$R$23,$S$23))</f>
        <v>6.8829305911597238</v>
      </c>
    </row>
    <row r="13" spans="1:19" x14ac:dyDescent="0.4">
      <c r="A13" s="1" t="s">
        <v>302</v>
      </c>
      <c r="B13" t="s">
        <v>11</v>
      </c>
      <c r="C13">
        <v>13</v>
      </c>
      <c r="D13">
        <v>15</v>
      </c>
      <c r="E13">
        <v>124800</v>
      </c>
      <c r="F13">
        <v>115200</v>
      </c>
      <c r="G13">
        <v>1.0924797999999999E-2</v>
      </c>
      <c r="H13">
        <f>Data__1_[[#This Row],[Output]]*1000</f>
        <v>10.924797999999999</v>
      </c>
      <c r="I13">
        <f>Data__1_[[#This Row],[Output]]*1000/(Data__1_[[#This Row],[Num_Workers_Indirect]]+Data__1_[[#This Row],[Num_Workers_Direct]])</f>
        <v>0.39017135714285711</v>
      </c>
      <c r="J13">
        <v>1.3655998000000001E-2</v>
      </c>
      <c r="K13">
        <f>Data__1_[[#This Row],[RawMaterial_Used]]*1000</f>
        <v>13.655998</v>
      </c>
      <c r="L13">
        <f>MONTH(A:A)</f>
        <v>7</v>
      </c>
      <c r="M13">
        <f>YEAR(Data__1_[[#This Row],[Date]])</f>
        <v>2010</v>
      </c>
      <c r="N13" cm="1">
        <f t="array" ref="N13">Data__1_[[#This Row],[RawMaterial_Used]]*1000*_xlfn.IFS(Data__1_[[#This Row],[Plant]]=$R$15,$S$15,Data__1_[[#This Row],[Plant]]=$R$16,$S$16,Data__1_[[#This Row],[Plant]]=$R$17,$S$17,Data__1_[[#This Row],[Plant]]=$R$18,$S$18)</f>
        <v>12536.206164000001</v>
      </c>
      <c r="O13">
        <f>Data__1_[[#This Row],[input_total thousands]]+Data__1_[[#This Row],[Labor_Costs_Direct]]+Data__1_[[#This Row],[Labor_Costs_Indirect]]</f>
        <v>252536.206164</v>
      </c>
      <c r="P13" s="5" cm="1">
        <f t="array" ref="P13">Data__1_[[#This Row],[Output]]*1000*_xlfn.IFS(Data__1_[[#This Row],[Plant]]=$R$8,$S$8,Data__1_[[#This Row],[Plant]]=$R$9,$S$9,Data__1_[[#This Row],[Plant]]=$R$10,$S$10,Data__1_[[#This Row],[Plant]]=$R$11,$S$11)</f>
        <v>4369.9191999999994</v>
      </c>
      <c r="Q13" s="5" cm="1">
        <f t="array" ref="Q13">Data__1_[[#This Row],[Total_cost]]/(Data__1_[[#This Row],[Total Operating Cost]]+_xlfn.IFS(Data__1_[[#This Row],[Plant]]=$R$21,$S$21,Data__1_[[#This Row],[Plant]]=$R$22,$S$22,Data__1_[[#This Row],[Plant]]=$R$24,$S$24,Data__1_[[#This Row],[Plant]]=$R$23,$S$23))</f>
        <v>56.651070189204511</v>
      </c>
      <c r="R13" t="s">
        <v>26</v>
      </c>
    </row>
    <row r="14" spans="1:19" x14ac:dyDescent="0.4">
      <c r="A14" s="1" t="s">
        <v>301</v>
      </c>
      <c r="B14" t="s">
        <v>8</v>
      </c>
      <c r="C14">
        <v>19</v>
      </c>
      <c r="D14">
        <v>25</v>
      </c>
      <c r="E14">
        <v>9120</v>
      </c>
      <c r="F14">
        <v>10000</v>
      </c>
      <c r="G14">
        <v>5.3292862000000003E-2</v>
      </c>
      <c r="H14">
        <f>Data__1_[[#This Row],[Output]]*1000</f>
        <v>53.292862000000007</v>
      </c>
      <c r="I14">
        <f>Data__1_[[#This Row],[Output]]*1000/(Data__1_[[#This Row],[Num_Workers_Indirect]]+Data__1_[[#This Row],[Num_Workers_Direct]])</f>
        <v>1.2112014090909093</v>
      </c>
      <c r="J14">
        <v>6.3951435000000001E-2</v>
      </c>
      <c r="K14">
        <f>Data__1_[[#This Row],[RawMaterial_Used]]*1000</f>
        <v>63.951435000000004</v>
      </c>
      <c r="L14">
        <f>MONTH(A:A)</f>
        <v>6</v>
      </c>
      <c r="M14">
        <f>YEAR(Data__1_[[#This Row],[Date]])</f>
        <v>2010</v>
      </c>
      <c r="N14" cm="1">
        <f t="array" ref="N14">Data__1_[[#This Row],[RawMaterial_Used]]*1000*_xlfn.IFS(Data__1_[[#This Row],[Plant]]=$R$15,$S$15,Data__1_[[#This Row],[Plant]]=$R$16,$S$16,Data__1_[[#This Row],[Plant]]=$R$17,$S$17,Data__1_[[#This Row],[Plant]]=$R$18,$S$18)</f>
        <v>44766.004500000003</v>
      </c>
      <c r="O14">
        <f>Data__1_[[#This Row],[input_total thousands]]+Data__1_[[#This Row],[Labor_Costs_Direct]]+Data__1_[[#This Row],[Labor_Costs_Indirect]]</f>
        <v>63886.004500000003</v>
      </c>
      <c r="P14" s="5" cm="1">
        <f t="array" ref="P14">Data__1_[[#This Row],[Output]]*1000*_xlfn.IFS(Data__1_[[#This Row],[Plant]]=$R$8,$S$8,Data__1_[[#This Row],[Plant]]=$R$9,$S$9,Data__1_[[#This Row],[Plant]]=$R$10,$S$10,Data__1_[[#This Row],[Plant]]=$R$11,$S$11)</f>
        <v>5862.2148200000011</v>
      </c>
      <c r="Q14" s="5" cm="1">
        <f t="array" ref="Q14">Data__1_[[#This Row],[Total_cost]]/(Data__1_[[#This Row],[Total Operating Cost]]+_xlfn.IFS(Data__1_[[#This Row],[Plant]]=$R$21,$S$21,Data__1_[[#This Row],[Plant]]=$R$22,$S$22,Data__1_[[#This Row],[Plant]]=$R$24,$S$24,Data__1_[[#This Row],[Plant]]=$R$23,$S$23))</f>
        <v>10.874473001468141</v>
      </c>
      <c r="R14" t="s">
        <v>14</v>
      </c>
      <c r="S14" t="s">
        <v>15</v>
      </c>
    </row>
    <row r="15" spans="1:19" x14ac:dyDescent="0.4">
      <c r="A15" s="1" t="s">
        <v>301</v>
      </c>
      <c r="B15" t="s">
        <v>9</v>
      </c>
      <c r="C15">
        <v>45</v>
      </c>
      <c r="D15">
        <v>37</v>
      </c>
      <c r="E15">
        <v>10440</v>
      </c>
      <c r="F15">
        <v>7104</v>
      </c>
      <c r="G15">
        <v>0.105059602</v>
      </c>
      <c r="H15">
        <f>Data__1_[[#This Row],[Output]]*1000</f>
        <v>105.059602</v>
      </c>
      <c r="I15">
        <f>Data__1_[[#This Row],[Output]]*1000/(Data__1_[[#This Row],[Num_Workers_Indirect]]+Data__1_[[#This Row],[Num_Workers_Direct]])</f>
        <v>1.2812146585365853</v>
      </c>
      <c r="J15">
        <v>0.12817271499999999</v>
      </c>
      <c r="K15">
        <f>Data__1_[[#This Row],[RawMaterial_Used]]*1000</f>
        <v>128.17271499999998</v>
      </c>
      <c r="L15">
        <f>MONTH(A:A)</f>
        <v>6</v>
      </c>
      <c r="M15">
        <f>YEAR(Data__1_[[#This Row],[Date]])</f>
        <v>2010</v>
      </c>
      <c r="N15" cm="1">
        <f t="array" ref="N15">Data__1_[[#This Row],[RawMaterial_Used]]*1000*_xlfn.IFS(Data__1_[[#This Row],[Plant]]=$R$15,$S$15,Data__1_[[#This Row],[Plant]]=$R$16,$S$16,Data__1_[[#This Row],[Plant]]=$R$17,$S$17,Data__1_[[#This Row],[Plant]]=$R$18,$S$18)</f>
        <v>67931.538949999987</v>
      </c>
      <c r="O15">
        <f>Data__1_[[#This Row],[input_total thousands]]+Data__1_[[#This Row],[Labor_Costs_Direct]]+Data__1_[[#This Row],[Labor_Costs_Indirect]]</f>
        <v>85475.538949999987</v>
      </c>
      <c r="P15" s="5" cm="1">
        <f t="array" ref="P15">Data__1_[[#This Row],[Output]]*1000*_xlfn.IFS(Data__1_[[#This Row],[Plant]]=$R$8,$S$8,Data__1_[[#This Row],[Plant]]=$R$9,$S$9,Data__1_[[#This Row],[Plant]]=$R$10,$S$10,Data__1_[[#This Row],[Plant]]=$R$11,$S$11)</f>
        <v>9455.3641800000005</v>
      </c>
      <c r="Q15" s="5" cm="1">
        <f t="array" ref="Q15">Data__1_[[#This Row],[Total_cost]]/(Data__1_[[#This Row],[Total Operating Cost]]+_xlfn.IFS(Data__1_[[#This Row],[Plant]]=$R$21,$S$21,Data__1_[[#This Row],[Plant]]=$R$22,$S$22,Data__1_[[#This Row],[Plant]]=$R$24,$S$24,Data__1_[[#This Row],[Plant]]=$R$23,$S$23))</f>
        <v>9.0391774176010316</v>
      </c>
      <c r="R15" t="s">
        <v>8</v>
      </c>
      <c r="S15" t="s">
        <v>22</v>
      </c>
    </row>
    <row r="16" spans="1:19" x14ac:dyDescent="0.4">
      <c r="A16" s="1" t="s">
        <v>301</v>
      </c>
      <c r="B16" t="s">
        <v>10</v>
      </c>
      <c r="C16">
        <v>24</v>
      </c>
      <c r="D16">
        <v>30</v>
      </c>
      <c r="E16">
        <v>5760</v>
      </c>
      <c r="F16">
        <v>6000</v>
      </c>
      <c r="G16">
        <v>4.0102999E-2</v>
      </c>
      <c r="H16">
        <f>Data__1_[[#This Row],[Output]]*1000</f>
        <v>40.102998999999997</v>
      </c>
      <c r="I16">
        <f>Data__1_[[#This Row],[Output]]*1000/(Data__1_[[#This Row],[Num_Workers_Indirect]]+Data__1_[[#This Row],[Num_Workers_Direct]])</f>
        <v>0.74264812962962956</v>
      </c>
      <c r="J16">
        <v>4.8925659000000003E-2</v>
      </c>
      <c r="K16">
        <f>Data__1_[[#This Row],[RawMaterial_Used]]*1000</f>
        <v>48.925659000000003</v>
      </c>
      <c r="L16">
        <f>MONTH(A:A)</f>
        <v>6</v>
      </c>
      <c r="M16">
        <f>YEAR(Data__1_[[#This Row],[Date]])</f>
        <v>2010</v>
      </c>
      <c r="N16" cm="1">
        <f t="array" ref="N16">Data__1_[[#This Row],[RawMaterial_Used]]*1000*_xlfn.IFS(Data__1_[[#This Row],[Plant]]=$R$15,$S$15,Data__1_[[#This Row],[Plant]]=$R$16,$S$16,Data__1_[[#This Row],[Plant]]=$R$17,$S$17,Data__1_[[#This Row],[Plant]]=$R$18,$S$18)</f>
        <v>29746.800672000001</v>
      </c>
      <c r="O16">
        <f>Data__1_[[#This Row],[input_total thousands]]+Data__1_[[#This Row],[Labor_Costs_Direct]]+Data__1_[[#This Row],[Labor_Costs_Indirect]]</f>
        <v>41506.800671999998</v>
      </c>
      <c r="P16" s="5" cm="1">
        <f t="array" ref="P16">Data__1_[[#This Row],[Output]]*1000*_xlfn.IFS(Data__1_[[#This Row],[Plant]]=$R$8,$S$8,Data__1_[[#This Row],[Plant]]=$R$9,$S$9,Data__1_[[#This Row],[Plant]]=$R$10,$S$10,Data__1_[[#This Row],[Plant]]=$R$11,$S$11)</f>
        <v>6015.44985</v>
      </c>
      <c r="Q16" s="5" cm="1">
        <f t="array" ref="Q16">Data__1_[[#This Row],[Total_cost]]/(Data__1_[[#This Row],[Total Operating Cost]]+_xlfn.IFS(Data__1_[[#This Row],[Plant]]=$R$21,$S$21,Data__1_[[#This Row],[Plant]]=$R$22,$S$22,Data__1_[[#This Row],[Plant]]=$R$24,$S$24,Data__1_[[#This Row],[Plant]]=$R$23,$S$23))</f>
        <v>6.8988858391298642</v>
      </c>
      <c r="R16" t="s">
        <v>9</v>
      </c>
      <c r="S16" t="s">
        <v>23</v>
      </c>
    </row>
    <row r="17" spans="1:19" x14ac:dyDescent="0.4">
      <c r="A17" s="1" t="s">
        <v>301</v>
      </c>
      <c r="B17" t="s">
        <v>11</v>
      </c>
      <c r="C17">
        <v>12</v>
      </c>
      <c r="D17">
        <v>16</v>
      </c>
      <c r="E17">
        <v>115200</v>
      </c>
      <c r="F17">
        <v>122880</v>
      </c>
      <c r="G17">
        <v>1.0925548E-2</v>
      </c>
      <c r="H17">
        <f>Data__1_[[#This Row],[Output]]*1000</f>
        <v>10.925548000000001</v>
      </c>
      <c r="I17">
        <f>Data__1_[[#This Row],[Output]]*1000/(Data__1_[[#This Row],[Num_Workers_Indirect]]+Data__1_[[#This Row],[Num_Workers_Direct]])</f>
        <v>0.39019814285714288</v>
      </c>
      <c r="J17">
        <v>1.3656935E-2</v>
      </c>
      <c r="K17">
        <f>Data__1_[[#This Row],[RawMaterial_Used]]*1000</f>
        <v>13.656935000000001</v>
      </c>
      <c r="L17">
        <f>MONTH(A:A)</f>
        <v>6</v>
      </c>
      <c r="M17">
        <f>YEAR(Data__1_[[#This Row],[Date]])</f>
        <v>2010</v>
      </c>
      <c r="N17" cm="1">
        <f t="array" ref="N17">Data__1_[[#This Row],[RawMaterial_Used]]*1000*_xlfn.IFS(Data__1_[[#This Row],[Plant]]=$R$15,$S$15,Data__1_[[#This Row],[Plant]]=$R$16,$S$16,Data__1_[[#This Row],[Plant]]=$R$17,$S$17,Data__1_[[#This Row],[Plant]]=$R$18,$S$18)</f>
        <v>12537.066330000001</v>
      </c>
      <c r="O17">
        <f>Data__1_[[#This Row],[input_total thousands]]+Data__1_[[#This Row],[Labor_Costs_Direct]]+Data__1_[[#This Row],[Labor_Costs_Indirect]]</f>
        <v>250617.06633</v>
      </c>
      <c r="P17" s="5" cm="1">
        <f t="array" ref="P17">Data__1_[[#This Row],[Output]]*1000*_xlfn.IFS(Data__1_[[#This Row],[Plant]]=$R$8,$S$8,Data__1_[[#This Row],[Plant]]=$R$9,$S$9,Data__1_[[#This Row],[Plant]]=$R$10,$S$10,Data__1_[[#This Row],[Plant]]=$R$11,$S$11)</f>
        <v>4370.2192000000005</v>
      </c>
      <c r="Q17" s="5" cm="1">
        <f t="array" ref="Q17">Data__1_[[#This Row],[Total_cost]]/(Data__1_[[#This Row],[Total Operating Cost]]+_xlfn.IFS(Data__1_[[#This Row],[Plant]]=$R$21,$S$21,Data__1_[[#This Row],[Plant]]=$R$22,$S$22,Data__1_[[#This Row],[Plant]]=$R$24,$S$24,Data__1_[[#This Row],[Plant]]=$R$23,$S$23))</f>
        <v>56.216769107610816</v>
      </c>
      <c r="R17" t="s">
        <v>10</v>
      </c>
      <c r="S17" t="s">
        <v>24</v>
      </c>
    </row>
    <row r="18" spans="1:19" x14ac:dyDescent="0.4">
      <c r="A18" s="1" t="s">
        <v>300</v>
      </c>
      <c r="B18" t="s">
        <v>8</v>
      </c>
      <c r="C18">
        <v>16</v>
      </c>
      <c r="D18">
        <v>23</v>
      </c>
      <c r="E18">
        <v>7680</v>
      </c>
      <c r="F18">
        <v>9200</v>
      </c>
      <c r="G18">
        <v>4.7200145999999998E-2</v>
      </c>
      <c r="H18">
        <f>Data__1_[[#This Row],[Output]]*1000</f>
        <v>47.200145999999997</v>
      </c>
      <c r="I18">
        <f>Data__1_[[#This Row],[Output]]*1000/(Data__1_[[#This Row],[Num_Workers_Indirect]]+Data__1_[[#This Row],[Num_Workers_Direct]])</f>
        <v>1.2102601538461537</v>
      </c>
      <c r="J18">
        <v>5.6640176E-2</v>
      </c>
      <c r="K18">
        <f>Data__1_[[#This Row],[RawMaterial_Used]]*1000</f>
        <v>56.640176000000004</v>
      </c>
      <c r="L18">
        <f>MONTH(A:A)</f>
        <v>5</v>
      </c>
      <c r="M18">
        <f>YEAR(Data__1_[[#This Row],[Date]])</f>
        <v>2010</v>
      </c>
      <c r="N18" cm="1">
        <f t="array" ref="N18">Data__1_[[#This Row],[RawMaterial_Used]]*1000*_xlfn.IFS(Data__1_[[#This Row],[Plant]]=$R$15,$S$15,Data__1_[[#This Row],[Plant]]=$R$16,$S$16,Data__1_[[#This Row],[Plant]]=$R$17,$S$17,Data__1_[[#This Row],[Plant]]=$R$18,$S$18)</f>
        <v>39648.123200000002</v>
      </c>
      <c r="O18">
        <f>Data__1_[[#This Row],[input_total thousands]]+Data__1_[[#This Row],[Labor_Costs_Direct]]+Data__1_[[#This Row],[Labor_Costs_Indirect]]</f>
        <v>56528.123200000002</v>
      </c>
      <c r="P18" s="5" cm="1">
        <f t="array" ref="P18">Data__1_[[#This Row],[Output]]*1000*_xlfn.IFS(Data__1_[[#This Row],[Plant]]=$R$8,$S$8,Data__1_[[#This Row],[Plant]]=$R$9,$S$9,Data__1_[[#This Row],[Plant]]=$R$10,$S$10,Data__1_[[#This Row],[Plant]]=$R$11,$S$11)</f>
        <v>5192.0160599999999</v>
      </c>
      <c r="Q18" s="5" cm="1">
        <f t="array" ref="Q18">Data__1_[[#This Row],[Total_cost]]/(Data__1_[[#This Row],[Total Operating Cost]]+_xlfn.IFS(Data__1_[[#This Row],[Plant]]=$R$21,$S$21,Data__1_[[#This Row],[Plant]]=$R$22,$S$22,Data__1_[[#This Row],[Plant]]=$R$24,$S$24,Data__1_[[#This Row],[Plant]]=$R$23,$S$23))</f>
        <v>10.861057530612761</v>
      </c>
      <c r="R18" t="s">
        <v>19</v>
      </c>
      <c r="S18" t="s">
        <v>25</v>
      </c>
    </row>
    <row r="19" spans="1:19" x14ac:dyDescent="0.4">
      <c r="A19" s="1" t="s">
        <v>300</v>
      </c>
      <c r="B19" t="s">
        <v>9</v>
      </c>
      <c r="C19">
        <v>41</v>
      </c>
      <c r="D19">
        <v>40</v>
      </c>
      <c r="E19">
        <v>9512</v>
      </c>
      <c r="F19">
        <v>7680</v>
      </c>
      <c r="G19">
        <v>0.10380940700000001</v>
      </c>
      <c r="H19">
        <f>Data__1_[[#This Row],[Output]]*1000</f>
        <v>103.80940700000001</v>
      </c>
      <c r="I19">
        <f>Data__1_[[#This Row],[Output]]*1000/(Data__1_[[#This Row],[Num_Workers_Indirect]]+Data__1_[[#This Row],[Num_Workers_Direct]])</f>
        <v>1.2815976172839507</v>
      </c>
      <c r="J19">
        <v>0.12664747600000001</v>
      </c>
      <c r="K19">
        <f>Data__1_[[#This Row],[RawMaterial_Used]]*1000</f>
        <v>126.64747600000001</v>
      </c>
      <c r="L19">
        <f>MONTH(A:A)</f>
        <v>5</v>
      </c>
      <c r="M19">
        <f>YEAR(Data__1_[[#This Row],[Date]])</f>
        <v>2010</v>
      </c>
      <c r="N19" cm="1">
        <f t="array" ref="N19">Data__1_[[#This Row],[RawMaterial_Used]]*1000*_xlfn.IFS(Data__1_[[#This Row],[Plant]]=$R$15,$S$15,Data__1_[[#This Row],[Plant]]=$R$16,$S$16,Data__1_[[#This Row],[Plant]]=$R$17,$S$17,Data__1_[[#This Row],[Plant]]=$R$18,$S$18)</f>
        <v>67123.162280000004</v>
      </c>
      <c r="O19">
        <f>Data__1_[[#This Row],[input_total thousands]]+Data__1_[[#This Row],[Labor_Costs_Direct]]+Data__1_[[#This Row],[Labor_Costs_Indirect]]</f>
        <v>84315.162280000004</v>
      </c>
      <c r="P19" s="5" cm="1">
        <f t="array" ref="P19">Data__1_[[#This Row],[Output]]*1000*_xlfn.IFS(Data__1_[[#This Row],[Plant]]=$R$8,$S$8,Data__1_[[#This Row],[Plant]]=$R$9,$S$9,Data__1_[[#This Row],[Plant]]=$R$10,$S$10,Data__1_[[#This Row],[Plant]]=$R$11,$S$11)</f>
        <v>9342.84663</v>
      </c>
      <c r="Q19" s="5" cm="1">
        <f t="array" ref="Q19">Data__1_[[#This Row],[Total_cost]]/(Data__1_[[#This Row],[Total Operating Cost]]+_xlfn.IFS(Data__1_[[#This Row],[Plant]]=$R$21,$S$21,Data__1_[[#This Row],[Plant]]=$R$22,$S$22,Data__1_[[#This Row],[Plant]]=$R$24,$S$24,Data__1_[[#This Row],[Plant]]=$R$23,$S$23))</f>
        <v>9.0238395876473181</v>
      </c>
    </row>
    <row r="20" spans="1:19" x14ac:dyDescent="0.4">
      <c r="A20" s="1" t="s">
        <v>300</v>
      </c>
      <c r="B20" t="s">
        <v>10</v>
      </c>
      <c r="C20">
        <v>23</v>
      </c>
      <c r="D20">
        <v>25</v>
      </c>
      <c r="E20">
        <v>5520</v>
      </c>
      <c r="F20">
        <v>5000</v>
      </c>
      <c r="G20">
        <v>3.5655238999999998E-2</v>
      </c>
      <c r="H20">
        <f>Data__1_[[#This Row],[Output]]*1000</f>
        <v>35.655239000000002</v>
      </c>
      <c r="I20">
        <f>Data__1_[[#This Row],[Output]]*1000/(Data__1_[[#This Row],[Num_Workers_Indirect]]+Data__1_[[#This Row],[Num_Workers_Direct]])</f>
        <v>0.74281747916666674</v>
      </c>
      <c r="J20">
        <v>4.3499391999999998E-2</v>
      </c>
      <c r="K20">
        <f>Data__1_[[#This Row],[RawMaterial_Used]]*1000</f>
        <v>43.499392</v>
      </c>
      <c r="L20">
        <f>MONTH(A:A)</f>
        <v>5</v>
      </c>
      <c r="M20">
        <f>YEAR(Data__1_[[#This Row],[Date]])</f>
        <v>2010</v>
      </c>
      <c r="N20" cm="1">
        <f t="array" ref="N20">Data__1_[[#This Row],[RawMaterial_Used]]*1000*_xlfn.IFS(Data__1_[[#This Row],[Plant]]=$R$15,$S$15,Data__1_[[#This Row],[Plant]]=$R$16,$S$16,Data__1_[[#This Row],[Plant]]=$R$17,$S$17,Data__1_[[#This Row],[Plant]]=$R$18,$S$18)</f>
        <v>26447.630336000002</v>
      </c>
      <c r="O20">
        <f>Data__1_[[#This Row],[input_total thousands]]+Data__1_[[#This Row],[Labor_Costs_Direct]]+Data__1_[[#This Row],[Labor_Costs_Indirect]]</f>
        <v>36967.630336000002</v>
      </c>
      <c r="P20" s="5" cm="1">
        <f t="array" ref="P20">Data__1_[[#This Row],[Output]]*1000*_xlfn.IFS(Data__1_[[#This Row],[Plant]]=$R$8,$S$8,Data__1_[[#This Row],[Plant]]=$R$9,$S$9,Data__1_[[#This Row],[Plant]]=$R$10,$S$10,Data__1_[[#This Row],[Plant]]=$R$11,$S$11)</f>
        <v>5348.2858500000002</v>
      </c>
      <c r="Q20" s="5" cm="1">
        <f t="array" ref="Q20">Data__1_[[#This Row],[Total_cost]]/(Data__1_[[#This Row],[Total Operating Cost]]+_xlfn.IFS(Data__1_[[#This Row],[Plant]]=$R$21,$S$21,Data__1_[[#This Row],[Plant]]=$R$22,$S$22,Data__1_[[#This Row],[Plant]]=$R$24,$S$24,Data__1_[[#This Row],[Plant]]=$R$23,$S$23))</f>
        <v>6.9107599355528926</v>
      </c>
      <c r="R20" t="s">
        <v>51</v>
      </c>
    </row>
    <row r="21" spans="1:19" x14ac:dyDescent="0.4">
      <c r="A21" s="1" t="s">
        <v>300</v>
      </c>
      <c r="B21" t="s">
        <v>11</v>
      </c>
      <c r="C21">
        <v>14</v>
      </c>
      <c r="D21">
        <v>16</v>
      </c>
      <c r="E21">
        <v>134400</v>
      </c>
      <c r="F21">
        <v>122880</v>
      </c>
      <c r="G21">
        <v>1.1706787E-2</v>
      </c>
      <c r="H21">
        <f>Data__1_[[#This Row],[Output]]*1000</f>
        <v>11.706787</v>
      </c>
      <c r="I21">
        <f>Data__1_[[#This Row],[Output]]*1000/(Data__1_[[#This Row],[Num_Workers_Indirect]]+Data__1_[[#This Row],[Num_Workers_Direct]])</f>
        <v>0.39022623333333334</v>
      </c>
      <c r="J21">
        <v>1.4633484E-2</v>
      </c>
      <c r="K21">
        <f>Data__1_[[#This Row],[RawMaterial_Used]]*1000</f>
        <v>14.633484000000001</v>
      </c>
      <c r="L21">
        <f>MONTH(A:A)</f>
        <v>5</v>
      </c>
      <c r="M21">
        <f>YEAR(Data__1_[[#This Row],[Date]])</f>
        <v>2010</v>
      </c>
      <c r="N21" cm="1">
        <f t="array" ref="N21">Data__1_[[#This Row],[RawMaterial_Used]]*1000*_xlfn.IFS(Data__1_[[#This Row],[Plant]]=$R$15,$S$15,Data__1_[[#This Row],[Plant]]=$R$16,$S$16,Data__1_[[#This Row],[Plant]]=$R$17,$S$17,Data__1_[[#This Row],[Plant]]=$R$18,$S$18)</f>
        <v>13433.538312000001</v>
      </c>
      <c r="O21">
        <f>Data__1_[[#This Row],[input_total thousands]]+Data__1_[[#This Row],[Labor_Costs_Direct]]+Data__1_[[#This Row],[Labor_Costs_Indirect]]</f>
        <v>270713.53831199999</v>
      </c>
      <c r="P21" s="5" cm="1">
        <f t="array" ref="P21">Data__1_[[#This Row],[Output]]*1000*_xlfn.IFS(Data__1_[[#This Row],[Plant]]=$R$8,$S$8,Data__1_[[#This Row],[Plant]]=$R$9,$S$9,Data__1_[[#This Row],[Plant]]=$R$10,$S$10,Data__1_[[#This Row],[Plant]]=$R$11,$S$11)</f>
        <v>4682.7147999999997</v>
      </c>
      <c r="Q21" s="5" cm="1">
        <f t="array" ref="Q21">Data__1_[[#This Row],[Total_cost]]/(Data__1_[[#This Row],[Total Operating Cost]]+_xlfn.IFS(Data__1_[[#This Row],[Plant]]=$R$21,$S$21,Data__1_[[#This Row],[Plant]]=$R$22,$S$22,Data__1_[[#This Row],[Plant]]=$R$24,$S$24,Data__1_[[#This Row],[Plant]]=$R$23,$S$23))</f>
        <v>56.746892945831462</v>
      </c>
      <c r="R21" t="s">
        <v>8</v>
      </c>
      <c r="S21">
        <v>12.645</v>
      </c>
    </row>
    <row r="22" spans="1:19" x14ac:dyDescent="0.4">
      <c r="A22" s="1" t="s">
        <v>299</v>
      </c>
      <c r="B22" t="s">
        <v>8</v>
      </c>
      <c r="C22">
        <v>15</v>
      </c>
      <c r="D22">
        <v>22</v>
      </c>
      <c r="E22">
        <v>7200</v>
      </c>
      <c r="F22">
        <v>8800</v>
      </c>
      <c r="G22">
        <v>4.4814292999999998E-2</v>
      </c>
      <c r="H22">
        <f>Data__1_[[#This Row],[Output]]*1000</f>
        <v>44.814292999999999</v>
      </c>
      <c r="I22">
        <f>Data__1_[[#This Row],[Output]]*1000/(Data__1_[[#This Row],[Num_Workers_Indirect]]+Data__1_[[#This Row],[Num_Workers_Direct]])</f>
        <v>1.2111971081081081</v>
      </c>
      <c r="J22">
        <v>5.3777151000000002E-2</v>
      </c>
      <c r="K22">
        <f>Data__1_[[#This Row],[RawMaterial_Used]]*1000</f>
        <v>53.777151000000003</v>
      </c>
      <c r="L22">
        <f>MONTH(A:A)</f>
        <v>4</v>
      </c>
      <c r="M22">
        <f>YEAR(Data__1_[[#This Row],[Date]])</f>
        <v>2010</v>
      </c>
      <c r="N22" cm="1">
        <f t="array" ref="N22">Data__1_[[#This Row],[RawMaterial_Used]]*1000*_xlfn.IFS(Data__1_[[#This Row],[Plant]]=$R$15,$S$15,Data__1_[[#This Row],[Plant]]=$R$16,$S$16,Data__1_[[#This Row],[Plant]]=$R$17,$S$17,Data__1_[[#This Row],[Plant]]=$R$18,$S$18)</f>
        <v>37644.005700000002</v>
      </c>
      <c r="O22">
        <f>Data__1_[[#This Row],[input_total thousands]]+Data__1_[[#This Row],[Labor_Costs_Direct]]+Data__1_[[#This Row],[Labor_Costs_Indirect]]</f>
        <v>53644.005700000002</v>
      </c>
      <c r="P22" s="5" cm="1">
        <f t="array" ref="P22">Data__1_[[#This Row],[Output]]*1000*_xlfn.IFS(Data__1_[[#This Row],[Plant]]=$R$8,$S$8,Data__1_[[#This Row],[Plant]]=$R$9,$S$9,Data__1_[[#This Row],[Plant]]=$R$10,$S$10,Data__1_[[#This Row],[Plant]]=$R$11,$S$11)</f>
        <v>4929.5722299999998</v>
      </c>
      <c r="Q22" s="5" cm="1">
        <f t="array" ref="Q22">Data__1_[[#This Row],[Total_cost]]/(Data__1_[[#This Row],[Total Operating Cost]]+_xlfn.IFS(Data__1_[[#This Row],[Plant]]=$R$21,$S$21,Data__1_[[#This Row],[Plant]]=$R$22,$S$22,Data__1_[[#This Row],[Plant]]=$R$24,$S$24,Data__1_[[#This Row],[Plant]]=$R$23,$S$23))</f>
        <v>10.854238736082428</v>
      </c>
      <c r="R22" t="s">
        <v>9</v>
      </c>
      <c r="S22">
        <v>0.755</v>
      </c>
    </row>
    <row r="23" spans="1:19" x14ac:dyDescent="0.4">
      <c r="A23" s="1" t="s">
        <v>299</v>
      </c>
      <c r="B23" t="s">
        <v>9</v>
      </c>
      <c r="C23">
        <v>42</v>
      </c>
      <c r="D23">
        <v>39</v>
      </c>
      <c r="E23">
        <v>9744</v>
      </c>
      <c r="F23">
        <v>7488</v>
      </c>
      <c r="G23">
        <v>0.103848645</v>
      </c>
      <c r="H23">
        <f>Data__1_[[#This Row],[Output]]*1000</f>
        <v>103.848645</v>
      </c>
      <c r="I23">
        <f>Data__1_[[#This Row],[Output]]*1000/(Data__1_[[#This Row],[Num_Workers_Indirect]]+Data__1_[[#This Row],[Num_Workers_Direct]])</f>
        <v>1.2820820370370372</v>
      </c>
      <c r="J23">
        <v>0.12669534700000001</v>
      </c>
      <c r="K23">
        <f>Data__1_[[#This Row],[RawMaterial_Used]]*1000</f>
        <v>126.69534700000001</v>
      </c>
      <c r="L23">
        <f>MONTH(A:A)</f>
        <v>4</v>
      </c>
      <c r="M23">
        <f>YEAR(Data__1_[[#This Row],[Date]])</f>
        <v>2010</v>
      </c>
      <c r="N23" cm="1">
        <f t="array" ref="N23">Data__1_[[#This Row],[RawMaterial_Used]]*1000*_xlfn.IFS(Data__1_[[#This Row],[Plant]]=$R$15,$S$15,Data__1_[[#This Row],[Plant]]=$R$16,$S$16,Data__1_[[#This Row],[Plant]]=$R$17,$S$17,Data__1_[[#This Row],[Plant]]=$R$18,$S$18)</f>
        <v>67148.533910000013</v>
      </c>
      <c r="O23">
        <f>Data__1_[[#This Row],[input_total thousands]]+Data__1_[[#This Row],[Labor_Costs_Direct]]+Data__1_[[#This Row],[Labor_Costs_Indirect]]</f>
        <v>84380.533910000013</v>
      </c>
      <c r="P23" s="5" cm="1">
        <f t="array" ref="P23">Data__1_[[#This Row],[Output]]*1000*_xlfn.IFS(Data__1_[[#This Row],[Plant]]=$R$8,$S$8,Data__1_[[#This Row],[Plant]]=$R$9,$S$9,Data__1_[[#This Row],[Plant]]=$R$10,$S$10,Data__1_[[#This Row],[Plant]]=$R$11,$S$11)</f>
        <v>9346.3780500000012</v>
      </c>
      <c r="Q23" s="5" cm="1">
        <f t="array" ref="Q23">Data__1_[[#This Row],[Total_cost]]/(Data__1_[[#This Row],[Total Operating Cost]]+_xlfn.IFS(Data__1_[[#This Row],[Plant]]=$R$21,$S$21,Data__1_[[#This Row],[Plant]]=$R$22,$S$22,Data__1_[[#This Row],[Plant]]=$R$24,$S$24,Data__1_[[#This Row],[Plant]]=$R$23,$S$23))</f>
        <v>9.0274240730958688</v>
      </c>
      <c r="R23" t="s">
        <v>10</v>
      </c>
      <c r="S23">
        <v>1</v>
      </c>
    </row>
    <row r="24" spans="1:19" x14ac:dyDescent="0.4">
      <c r="A24" s="1" t="s">
        <v>299</v>
      </c>
      <c r="B24" t="s">
        <v>10</v>
      </c>
      <c r="C24">
        <v>23</v>
      </c>
      <c r="D24">
        <v>27</v>
      </c>
      <c r="E24">
        <v>5520</v>
      </c>
      <c r="F24">
        <v>5400</v>
      </c>
      <c r="G24">
        <v>3.7133745000000003E-2</v>
      </c>
      <c r="H24">
        <f>Data__1_[[#This Row],[Output]]*1000</f>
        <v>37.133745000000005</v>
      </c>
      <c r="I24">
        <f>Data__1_[[#This Row],[Output]]*1000/(Data__1_[[#This Row],[Num_Workers_Indirect]]+Data__1_[[#This Row],[Num_Workers_Direct]])</f>
        <v>0.74267490000000014</v>
      </c>
      <c r="J24">
        <v>4.5303168999999997E-2</v>
      </c>
      <c r="K24">
        <f>Data__1_[[#This Row],[RawMaterial_Used]]*1000</f>
        <v>45.303168999999997</v>
      </c>
      <c r="L24">
        <f>MONTH(A:A)</f>
        <v>4</v>
      </c>
      <c r="M24">
        <f>YEAR(Data__1_[[#This Row],[Date]])</f>
        <v>2010</v>
      </c>
      <c r="N24" cm="1">
        <f t="array" ref="N24">Data__1_[[#This Row],[RawMaterial_Used]]*1000*_xlfn.IFS(Data__1_[[#This Row],[Plant]]=$R$15,$S$15,Data__1_[[#This Row],[Plant]]=$R$16,$S$16,Data__1_[[#This Row],[Plant]]=$R$17,$S$17,Data__1_[[#This Row],[Plant]]=$R$18,$S$18)</f>
        <v>27544.326751999997</v>
      </c>
      <c r="O24">
        <f>Data__1_[[#This Row],[input_total thousands]]+Data__1_[[#This Row],[Labor_Costs_Direct]]+Data__1_[[#This Row],[Labor_Costs_Indirect]]</f>
        <v>38464.326751999994</v>
      </c>
      <c r="P24" s="5" cm="1">
        <f t="array" ref="P24">Data__1_[[#This Row],[Output]]*1000*_xlfn.IFS(Data__1_[[#This Row],[Plant]]=$R$8,$S$8,Data__1_[[#This Row],[Plant]]=$R$9,$S$9,Data__1_[[#This Row],[Plant]]=$R$10,$S$10,Data__1_[[#This Row],[Plant]]=$R$11,$S$11)</f>
        <v>5570.0617500000008</v>
      </c>
      <c r="Q24" s="5" cm="1">
        <f t="array" ref="Q24">Data__1_[[#This Row],[Total_cost]]/(Data__1_[[#This Row],[Total Operating Cost]]+_xlfn.IFS(Data__1_[[#This Row],[Plant]]=$R$21,$S$21,Data__1_[[#This Row],[Plant]]=$R$22,$S$22,Data__1_[[#This Row],[Plant]]=$R$24,$S$24,Data__1_[[#This Row],[Plant]]=$R$23,$S$23))</f>
        <v>6.9043080974645434</v>
      </c>
      <c r="R24" t="s">
        <v>19</v>
      </c>
      <c r="S24">
        <v>87.828999999999994</v>
      </c>
    </row>
    <row r="25" spans="1:19" x14ac:dyDescent="0.4">
      <c r="A25" s="1" t="s">
        <v>299</v>
      </c>
      <c r="B25" t="s">
        <v>11</v>
      </c>
      <c r="C25">
        <v>13</v>
      </c>
      <c r="D25">
        <v>15</v>
      </c>
      <c r="E25">
        <v>124800</v>
      </c>
      <c r="F25">
        <v>115200</v>
      </c>
      <c r="G25">
        <v>1.0931664000000001E-2</v>
      </c>
      <c r="H25">
        <f>Data__1_[[#This Row],[Output]]*1000</f>
        <v>10.931664000000001</v>
      </c>
      <c r="I25">
        <f>Data__1_[[#This Row],[Output]]*1000/(Data__1_[[#This Row],[Num_Workers_Indirect]]+Data__1_[[#This Row],[Num_Workers_Direct]])</f>
        <v>0.3904165714285715</v>
      </c>
      <c r="J25">
        <v>1.3664581E-2</v>
      </c>
      <c r="K25">
        <f>Data__1_[[#This Row],[RawMaterial_Used]]*1000</f>
        <v>13.664581</v>
      </c>
      <c r="L25">
        <f>MONTH(A:A)</f>
        <v>4</v>
      </c>
      <c r="M25">
        <f>YEAR(Data__1_[[#This Row],[Date]])</f>
        <v>2010</v>
      </c>
      <c r="N25" cm="1">
        <f t="array" ref="N25">Data__1_[[#This Row],[RawMaterial_Used]]*1000*_xlfn.IFS(Data__1_[[#This Row],[Plant]]=$R$15,$S$15,Data__1_[[#This Row],[Plant]]=$R$16,$S$16,Data__1_[[#This Row],[Plant]]=$R$17,$S$17,Data__1_[[#This Row],[Plant]]=$R$18,$S$18)</f>
        <v>12544.085358</v>
      </c>
      <c r="O25">
        <f>Data__1_[[#This Row],[input_total thousands]]+Data__1_[[#This Row],[Labor_Costs_Direct]]+Data__1_[[#This Row],[Labor_Costs_Indirect]]</f>
        <v>252544.08535800001</v>
      </c>
      <c r="P25" s="5" cm="1">
        <f t="array" ref="P25">Data__1_[[#This Row],[Output]]*1000*_xlfn.IFS(Data__1_[[#This Row],[Plant]]=$R$8,$S$8,Data__1_[[#This Row],[Plant]]=$R$9,$S$9,Data__1_[[#This Row],[Plant]]=$R$10,$S$10,Data__1_[[#This Row],[Plant]]=$R$11,$S$11)</f>
        <v>4372.6656000000003</v>
      </c>
      <c r="Q25" s="5" cm="1">
        <f t="array" ref="Q25">Data__1_[[#This Row],[Total_cost]]/(Data__1_[[#This Row],[Total Operating Cost]]+_xlfn.IFS(Data__1_[[#This Row],[Plant]]=$R$21,$S$21,Data__1_[[#This Row],[Plant]]=$R$22,$S$22,Data__1_[[#This Row],[Plant]]=$R$24,$S$24,Data__1_[[#This Row],[Plant]]=$R$23,$S$23))</f>
        <v>56.617955631646772</v>
      </c>
    </row>
    <row r="26" spans="1:19" x14ac:dyDescent="0.4">
      <c r="A26" s="1" t="s">
        <v>325</v>
      </c>
      <c r="B26" t="s">
        <v>8</v>
      </c>
      <c r="C26">
        <v>16</v>
      </c>
      <c r="D26">
        <v>19</v>
      </c>
      <c r="E26">
        <v>7680</v>
      </c>
      <c r="F26">
        <v>7600</v>
      </c>
      <c r="G26">
        <v>4.2389257E-2</v>
      </c>
      <c r="H26">
        <f>Data__1_[[#This Row],[Output]]*1000</f>
        <v>42.389257000000001</v>
      </c>
      <c r="I26">
        <f>Data__1_[[#This Row],[Output]]*1000/(Data__1_[[#This Row],[Num_Workers_Indirect]]+Data__1_[[#This Row],[Num_Workers_Direct]])</f>
        <v>1.2111216285714286</v>
      </c>
      <c r="J26">
        <v>5.0867108000000001E-2</v>
      </c>
      <c r="K26">
        <f>Data__1_[[#This Row],[RawMaterial_Used]]*1000</f>
        <v>50.867108000000002</v>
      </c>
      <c r="L26" t="e">
        <f>MONTH(A:A)</f>
        <v>#VALUE!</v>
      </c>
      <c r="M26" t="e">
        <f>YEAR(Data__1_[[#This Row],[Date]])</f>
        <v>#VALUE!</v>
      </c>
      <c r="N26" cm="1">
        <f t="array" ref="N26">Data__1_[[#This Row],[RawMaterial_Used]]*1000*_xlfn.IFS(Data__1_[[#This Row],[Plant]]=$R$15,$S$15,Data__1_[[#This Row],[Plant]]=$R$16,$S$16,Data__1_[[#This Row],[Plant]]=$R$17,$S$17,Data__1_[[#This Row],[Plant]]=$R$18,$S$18)</f>
        <v>35606.975599999998</v>
      </c>
      <c r="O26">
        <f>Data__1_[[#This Row],[input_total thousands]]+Data__1_[[#This Row],[Labor_Costs_Direct]]+Data__1_[[#This Row],[Labor_Costs_Indirect]]</f>
        <v>50886.975599999998</v>
      </c>
      <c r="P26" s="5" cm="1">
        <f t="array" ref="P26">Data__1_[[#This Row],[Output]]*1000*_xlfn.IFS(Data__1_[[#This Row],[Plant]]=$R$8,$S$8,Data__1_[[#This Row],[Plant]]=$R$9,$S$9,Data__1_[[#This Row],[Plant]]=$R$10,$S$10,Data__1_[[#This Row],[Plant]]=$R$11,$S$11)</f>
        <v>4662.8182699999998</v>
      </c>
      <c r="Q26" s="5" cm="1">
        <f t="array" ref="Q26">Data__1_[[#This Row],[Total_cost]]/(Data__1_[[#This Row],[Total Operating Cost]]+_xlfn.IFS(Data__1_[[#This Row],[Plant]]=$R$21,$S$21,Data__1_[[#This Row],[Plant]]=$R$22,$S$22,Data__1_[[#This Row],[Plant]]=$R$24,$S$24,Data__1_[[#This Row],[Plant]]=$R$23,$S$23))</f>
        <v>10.883836031076338</v>
      </c>
    </row>
    <row r="27" spans="1:19" x14ac:dyDescent="0.4">
      <c r="A27" s="1" t="s">
        <v>325</v>
      </c>
      <c r="B27" t="s">
        <v>9</v>
      </c>
      <c r="C27">
        <v>42</v>
      </c>
      <c r="D27">
        <v>40</v>
      </c>
      <c r="E27">
        <v>9744</v>
      </c>
      <c r="F27">
        <v>7680</v>
      </c>
      <c r="G27">
        <v>0.105051327</v>
      </c>
      <c r="H27">
        <f>Data__1_[[#This Row],[Output]]*1000</f>
        <v>105.051327</v>
      </c>
      <c r="I27">
        <f>Data__1_[[#This Row],[Output]]*1000/(Data__1_[[#This Row],[Num_Workers_Indirect]]+Data__1_[[#This Row],[Num_Workers_Direct]])</f>
        <v>1.2811137439024389</v>
      </c>
      <c r="J27">
        <v>0.12816261900000001</v>
      </c>
      <c r="K27">
        <f>Data__1_[[#This Row],[RawMaterial_Used]]*1000</f>
        <v>128.16261900000001</v>
      </c>
      <c r="L27" t="e">
        <f>MONTH(A:A)</f>
        <v>#VALUE!</v>
      </c>
      <c r="M27" t="e">
        <f>YEAR(Data__1_[[#This Row],[Date]])</f>
        <v>#VALUE!</v>
      </c>
      <c r="N27" cm="1">
        <f t="array" ref="N27">Data__1_[[#This Row],[RawMaterial_Used]]*1000*_xlfn.IFS(Data__1_[[#This Row],[Plant]]=$R$15,$S$15,Data__1_[[#This Row],[Plant]]=$R$16,$S$16,Data__1_[[#This Row],[Plant]]=$R$17,$S$17,Data__1_[[#This Row],[Plant]]=$R$18,$S$18)</f>
        <v>67926.188070000004</v>
      </c>
      <c r="O27">
        <f>Data__1_[[#This Row],[input_total thousands]]+Data__1_[[#This Row],[Labor_Costs_Direct]]+Data__1_[[#This Row],[Labor_Costs_Indirect]]</f>
        <v>85350.188070000004</v>
      </c>
      <c r="P27" s="5" cm="1">
        <f t="array" ref="P27">Data__1_[[#This Row],[Output]]*1000*_xlfn.IFS(Data__1_[[#This Row],[Plant]]=$R$8,$S$8,Data__1_[[#This Row],[Plant]]=$R$9,$S$9,Data__1_[[#This Row],[Plant]]=$R$10,$S$10,Data__1_[[#This Row],[Plant]]=$R$11,$S$11)</f>
        <v>9454.6194300000006</v>
      </c>
      <c r="Q27" s="5" cm="1">
        <f t="array" ref="Q27">Data__1_[[#This Row],[Total_cost]]/(Data__1_[[#This Row],[Total Operating Cost]]+_xlfn.IFS(Data__1_[[#This Row],[Plant]]=$R$21,$S$21,Data__1_[[#This Row],[Plant]]=$R$22,$S$22,Data__1_[[#This Row],[Plant]]=$R$24,$S$24,Data__1_[[#This Row],[Plant]]=$R$23,$S$23))</f>
        <v>9.0266322821866307</v>
      </c>
    </row>
    <row r="28" spans="1:19" x14ac:dyDescent="0.4">
      <c r="A28" s="1" t="s">
        <v>325</v>
      </c>
      <c r="B28" t="s">
        <v>10</v>
      </c>
      <c r="C28">
        <v>24</v>
      </c>
      <c r="D28">
        <v>25</v>
      </c>
      <c r="E28">
        <v>5760</v>
      </c>
      <c r="F28">
        <v>5000</v>
      </c>
      <c r="G28">
        <v>3.6382780000000003E-2</v>
      </c>
      <c r="H28">
        <f>Data__1_[[#This Row],[Output]]*1000</f>
        <v>36.382780000000004</v>
      </c>
      <c r="I28">
        <f>Data__1_[[#This Row],[Output]]*1000/(Data__1_[[#This Row],[Num_Workers_Indirect]]+Data__1_[[#This Row],[Num_Workers_Direct]])</f>
        <v>0.74250571428571432</v>
      </c>
      <c r="J28">
        <v>4.4386992E-2</v>
      </c>
      <c r="K28">
        <f>Data__1_[[#This Row],[RawMaterial_Used]]*1000</f>
        <v>44.386991999999999</v>
      </c>
      <c r="L28" t="e">
        <f>MONTH(A:A)</f>
        <v>#VALUE!</v>
      </c>
      <c r="M28" t="e">
        <f>YEAR(Data__1_[[#This Row],[Date]])</f>
        <v>#VALUE!</v>
      </c>
      <c r="N28" cm="1">
        <f t="array" ref="N28">Data__1_[[#This Row],[RawMaterial_Used]]*1000*_xlfn.IFS(Data__1_[[#This Row],[Plant]]=$R$15,$S$15,Data__1_[[#This Row],[Plant]]=$R$16,$S$16,Data__1_[[#This Row],[Plant]]=$R$17,$S$17,Data__1_[[#This Row],[Plant]]=$R$18,$S$18)</f>
        <v>26987.291136</v>
      </c>
      <c r="O28">
        <f>Data__1_[[#This Row],[input_total thousands]]+Data__1_[[#This Row],[Labor_Costs_Direct]]+Data__1_[[#This Row],[Labor_Costs_Indirect]]</f>
        <v>37747.291136</v>
      </c>
      <c r="P28" s="5" cm="1">
        <f t="array" ref="P28">Data__1_[[#This Row],[Output]]*1000*_xlfn.IFS(Data__1_[[#This Row],[Plant]]=$R$8,$S$8,Data__1_[[#This Row],[Plant]]=$R$9,$S$9,Data__1_[[#This Row],[Plant]]=$R$10,$S$10,Data__1_[[#This Row],[Plant]]=$R$11,$S$11)</f>
        <v>5457.4170000000004</v>
      </c>
      <c r="Q28" s="5" cm="1">
        <f t="array" ref="Q28">Data__1_[[#This Row],[Total_cost]]/(Data__1_[[#This Row],[Total Operating Cost]]+_xlfn.IFS(Data__1_[[#This Row],[Plant]]=$R$21,$S$21,Data__1_[[#This Row],[Plant]]=$R$22,$S$22,Data__1_[[#This Row],[Plant]]=$R$24,$S$24,Data__1_[[#This Row],[Plant]]=$R$23,$S$23))</f>
        <v>6.9154282525501438</v>
      </c>
    </row>
    <row r="29" spans="1:19" x14ac:dyDescent="0.4">
      <c r="A29" s="1" t="s">
        <v>325</v>
      </c>
      <c r="B29" t="s">
        <v>11</v>
      </c>
      <c r="C29">
        <v>14</v>
      </c>
      <c r="D29">
        <v>16</v>
      </c>
      <c r="E29">
        <v>134400</v>
      </c>
      <c r="F29">
        <v>122880</v>
      </c>
      <c r="G29">
        <v>1.1715079999999999E-2</v>
      </c>
      <c r="H29">
        <f>Data__1_[[#This Row],[Output]]*1000</f>
        <v>11.715079999999999</v>
      </c>
      <c r="I29">
        <f>Data__1_[[#This Row],[Output]]*1000/(Data__1_[[#This Row],[Num_Workers_Indirect]]+Data__1_[[#This Row],[Num_Workers_Direct]])</f>
        <v>0.39050266666666661</v>
      </c>
      <c r="J29">
        <v>1.464385E-2</v>
      </c>
      <c r="K29">
        <f>Data__1_[[#This Row],[RawMaterial_Used]]*1000</f>
        <v>14.64385</v>
      </c>
      <c r="L29" t="e">
        <f>MONTH(A:A)</f>
        <v>#VALUE!</v>
      </c>
      <c r="M29" t="e">
        <f>YEAR(Data__1_[[#This Row],[Date]])</f>
        <v>#VALUE!</v>
      </c>
      <c r="N29" cm="1">
        <f t="array" ref="N29">Data__1_[[#This Row],[RawMaterial_Used]]*1000*_xlfn.IFS(Data__1_[[#This Row],[Plant]]=$R$15,$S$15,Data__1_[[#This Row],[Plant]]=$R$16,$S$16,Data__1_[[#This Row],[Plant]]=$R$17,$S$17,Data__1_[[#This Row],[Plant]]=$R$18,$S$18)</f>
        <v>13443.0543</v>
      </c>
      <c r="O29">
        <f>Data__1_[[#This Row],[input_total thousands]]+Data__1_[[#This Row],[Labor_Costs_Direct]]+Data__1_[[#This Row],[Labor_Costs_Indirect]]</f>
        <v>270723.05429999996</v>
      </c>
      <c r="P29" s="5" cm="1">
        <f t="array" ref="P29">Data__1_[[#This Row],[Output]]*1000*_xlfn.IFS(Data__1_[[#This Row],[Plant]]=$R$8,$S$8,Data__1_[[#This Row],[Plant]]=$R$9,$S$9,Data__1_[[#This Row],[Plant]]=$R$10,$S$10,Data__1_[[#This Row],[Plant]]=$R$11,$S$11)</f>
        <v>4686.0319999999992</v>
      </c>
      <c r="Q29" s="5" cm="1">
        <f t="array" ref="Q29">Data__1_[[#This Row],[Total_cost]]/(Data__1_[[#This Row],[Total Operating Cost]]+_xlfn.IFS(Data__1_[[#This Row],[Plant]]=$R$21,$S$21,Data__1_[[#This Row],[Plant]]=$R$22,$S$22,Data__1_[[#This Row],[Plant]]=$R$24,$S$24,Data__1_[[#This Row],[Plant]]=$R$23,$S$23))</f>
        <v>56.709454736951919</v>
      </c>
    </row>
    <row r="30" spans="1:19" x14ac:dyDescent="0.4">
      <c r="A30" s="1" t="s">
        <v>298</v>
      </c>
      <c r="B30" t="s">
        <v>8</v>
      </c>
      <c r="C30">
        <v>20</v>
      </c>
      <c r="D30">
        <v>23</v>
      </c>
      <c r="E30">
        <v>9600</v>
      </c>
      <c r="F30">
        <v>9200</v>
      </c>
      <c r="G30">
        <v>5.2057643000000001E-2</v>
      </c>
      <c r="H30">
        <f>Data__1_[[#This Row],[Output]]*1000</f>
        <v>52.057642999999999</v>
      </c>
      <c r="I30">
        <f>Data__1_[[#This Row],[Output]]*1000/(Data__1_[[#This Row],[Num_Workers_Indirect]]+Data__1_[[#This Row],[Num_Workers_Direct]])</f>
        <v>1.2106428604651163</v>
      </c>
      <c r="J30">
        <v>6.2469172000000003E-2</v>
      </c>
      <c r="K30">
        <f>Data__1_[[#This Row],[RawMaterial_Used]]*1000</f>
        <v>62.469172</v>
      </c>
      <c r="L30">
        <f>MONTH(A:A)</f>
        <v>3</v>
      </c>
      <c r="M30">
        <f>YEAR(Data__1_[[#This Row],[Date]])</f>
        <v>2010</v>
      </c>
      <c r="N30" cm="1">
        <f t="array" ref="N30">Data__1_[[#This Row],[RawMaterial_Used]]*1000*_xlfn.IFS(Data__1_[[#This Row],[Plant]]=$R$15,$S$15,Data__1_[[#This Row],[Plant]]=$R$16,$S$16,Data__1_[[#This Row],[Plant]]=$R$17,$S$17,Data__1_[[#This Row],[Plant]]=$R$18,$S$18)</f>
        <v>43728.420400000003</v>
      </c>
      <c r="O30">
        <f>Data__1_[[#This Row],[input_total thousands]]+Data__1_[[#This Row],[Labor_Costs_Direct]]+Data__1_[[#This Row],[Labor_Costs_Indirect]]</f>
        <v>62528.420400000003</v>
      </c>
      <c r="P30" s="5" cm="1">
        <f t="array" ref="P30">Data__1_[[#This Row],[Output]]*1000*_xlfn.IFS(Data__1_[[#This Row],[Plant]]=$R$8,$S$8,Data__1_[[#This Row],[Plant]]=$R$9,$S$9,Data__1_[[#This Row],[Plant]]=$R$10,$S$10,Data__1_[[#This Row],[Plant]]=$R$11,$S$11)</f>
        <v>5726.3407299999999</v>
      </c>
      <c r="Q30" s="5" cm="1">
        <f t="array" ref="Q30">Data__1_[[#This Row],[Total_cost]]/(Data__1_[[#This Row],[Total Operating Cost]]+_xlfn.IFS(Data__1_[[#This Row],[Plant]]=$R$21,$S$21,Data__1_[[#This Row],[Plant]]=$R$22,$S$22,Data__1_[[#This Row],[Plant]]=$R$24,$S$24,Data__1_[[#This Row],[Plant]]=$R$23,$S$23))</f>
        <v>10.895378267476541</v>
      </c>
    </row>
    <row r="31" spans="1:19" x14ac:dyDescent="0.4">
      <c r="A31" s="1" t="s">
        <v>298</v>
      </c>
      <c r="B31" t="s">
        <v>9</v>
      </c>
      <c r="C31">
        <v>41</v>
      </c>
      <c r="D31">
        <v>37</v>
      </c>
      <c r="E31">
        <v>9512</v>
      </c>
      <c r="F31">
        <v>7104</v>
      </c>
      <c r="G31">
        <v>0.10001112199999999</v>
      </c>
      <c r="H31">
        <f>Data__1_[[#This Row],[Output]]*1000</f>
        <v>100.011122</v>
      </c>
      <c r="I31">
        <f>Data__1_[[#This Row],[Output]]*1000/(Data__1_[[#This Row],[Num_Workers_Indirect]]+Data__1_[[#This Row],[Num_Workers_Direct]])</f>
        <v>1.2821938717948718</v>
      </c>
      <c r="J31">
        <v>0.122013569</v>
      </c>
      <c r="K31">
        <f>Data__1_[[#This Row],[RawMaterial_Used]]*1000</f>
        <v>122.013569</v>
      </c>
      <c r="L31">
        <f>MONTH(A:A)</f>
        <v>3</v>
      </c>
      <c r="M31">
        <f>YEAR(Data__1_[[#This Row],[Date]])</f>
        <v>2010</v>
      </c>
      <c r="N31" cm="1">
        <f t="array" ref="N31">Data__1_[[#This Row],[RawMaterial_Used]]*1000*_xlfn.IFS(Data__1_[[#This Row],[Plant]]=$R$15,$S$15,Data__1_[[#This Row],[Plant]]=$R$16,$S$16,Data__1_[[#This Row],[Plant]]=$R$17,$S$17,Data__1_[[#This Row],[Plant]]=$R$18,$S$18)</f>
        <v>64667.191570000003</v>
      </c>
      <c r="O31">
        <f>Data__1_[[#This Row],[input_total thousands]]+Data__1_[[#This Row],[Labor_Costs_Direct]]+Data__1_[[#This Row],[Labor_Costs_Indirect]]</f>
        <v>81283.191569999995</v>
      </c>
      <c r="P31" s="5" cm="1">
        <f t="array" ref="P31">Data__1_[[#This Row],[Output]]*1000*_xlfn.IFS(Data__1_[[#This Row],[Plant]]=$R$8,$S$8,Data__1_[[#This Row],[Plant]]=$R$9,$S$9,Data__1_[[#This Row],[Plant]]=$R$10,$S$10,Data__1_[[#This Row],[Plant]]=$R$11,$S$11)</f>
        <v>9001.0009800000007</v>
      </c>
      <c r="Q31" s="5" cm="1">
        <f t="array" ref="Q31">Data__1_[[#This Row],[Total_cost]]/(Data__1_[[#This Row],[Total Operating Cost]]+_xlfn.IFS(Data__1_[[#This Row],[Plant]]=$R$21,$S$21,Data__1_[[#This Row],[Plant]]=$R$22,$S$22,Data__1_[[#This Row],[Plant]]=$R$24,$S$24,Data__1_[[#This Row],[Plant]]=$R$23,$S$23))</f>
        <v>9.0297039544944422</v>
      </c>
    </row>
    <row r="32" spans="1:19" x14ac:dyDescent="0.4">
      <c r="A32" s="1" t="s">
        <v>298</v>
      </c>
      <c r="B32" t="s">
        <v>10</v>
      </c>
      <c r="C32">
        <v>23</v>
      </c>
      <c r="D32">
        <v>34</v>
      </c>
      <c r="E32">
        <v>5520</v>
      </c>
      <c r="F32">
        <v>6800</v>
      </c>
      <c r="G32">
        <v>4.2347899000000001E-2</v>
      </c>
      <c r="H32">
        <f>Data__1_[[#This Row],[Output]]*1000</f>
        <v>42.347898999999998</v>
      </c>
      <c r="I32">
        <f>Data__1_[[#This Row],[Output]]*1000/(Data__1_[[#This Row],[Num_Workers_Indirect]]+Data__1_[[#This Row],[Num_Workers_Direct]])</f>
        <v>0.74294559649122804</v>
      </c>
      <c r="J32">
        <v>5.1664436000000001E-2</v>
      </c>
      <c r="K32">
        <f>Data__1_[[#This Row],[RawMaterial_Used]]*1000</f>
        <v>51.664436000000002</v>
      </c>
      <c r="L32">
        <f>MONTH(A:A)</f>
        <v>3</v>
      </c>
      <c r="M32">
        <f>YEAR(Data__1_[[#This Row],[Date]])</f>
        <v>2010</v>
      </c>
      <c r="N32" cm="1">
        <f t="array" ref="N32">Data__1_[[#This Row],[RawMaterial_Used]]*1000*_xlfn.IFS(Data__1_[[#This Row],[Plant]]=$R$15,$S$15,Data__1_[[#This Row],[Plant]]=$R$16,$S$16,Data__1_[[#This Row],[Plant]]=$R$17,$S$17,Data__1_[[#This Row],[Plant]]=$R$18,$S$18)</f>
        <v>31411.977088</v>
      </c>
      <c r="O32">
        <f>Data__1_[[#This Row],[input_total thousands]]+Data__1_[[#This Row],[Labor_Costs_Direct]]+Data__1_[[#This Row],[Labor_Costs_Indirect]]</f>
        <v>43731.977088</v>
      </c>
      <c r="P32" s="5" cm="1">
        <f t="array" ref="P32">Data__1_[[#This Row],[Output]]*1000*_xlfn.IFS(Data__1_[[#This Row],[Plant]]=$R$8,$S$8,Data__1_[[#This Row],[Plant]]=$R$9,$S$9,Data__1_[[#This Row],[Plant]]=$R$10,$S$10,Data__1_[[#This Row],[Plant]]=$R$11,$S$11)</f>
        <v>6352.1848499999996</v>
      </c>
      <c r="Q32" s="5" cm="1">
        <f t="array" ref="Q32">Data__1_[[#This Row],[Total_cost]]/(Data__1_[[#This Row],[Total Operating Cost]]+_xlfn.IFS(Data__1_[[#This Row],[Plant]]=$R$21,$S$21,Data__1_[[#This Row],[Plant]]=$R$22,$S$22,Data__1_[[#This Row],[Plant]]=$R$24,$S$24,Data__1_[[#This Row],[Plant]]=$R$23,$S$23))</f>
        <v>6.8834731116000825</v>
      </c>
    </row>
    <row r="33" spans="1:17" x14ac:dyDescent="0.4">
      <c r="A33" s="1" t="s">
        <v>298</v>
      </c>
      <c r="B33" t="s">
        <v>11</v>
      </c>
      <c r="C33">
        <v>12</v>
      </c>
      <c r="D33">
        <v>15</v>
      </c>
      <c r="E33">
        <v>115200</v>
      </c>
      <c r="F33">
        <v>115200</v>
      </c>
      <c r="G33">
        <v>1.0543855E-2</v>
      </c>
      <c r="H33">
        <f>Data__1_[[#This Row],[Output]]*1000</f>
        <v>10.543854999999999</v>
      </c>
      <c r="I33">
        <f>Data__1_[[#This Row],[Output]]*1000/(Data__1_[[#This Row],[Num_Workers_Indirect]]+Data__1_[[#This Row],[Num_Workers_Direct]])</f>
        <v>0.39051314814814808</v>
      </c>
      <c r="J33">
        <v>1.3179819000000001E-2</v>
      </c>
      <c r="K33">
        <f>Data__1_[[#This Row],[RawMaterial_Used]]*1000</f>
        <v>13.179819</v>
      </c>
      <c r="L33">
        <f>MONTH(A:A)</f>
        <v>3</v>
      </c>
      <c r="M33">
        <f>YEAR(Data__1_[[#This Row],[Date]])</f>
        <v>2010</v>
      </c>
      <c r="N33" cm="1">
        <f t="array" ref="N33">Data__1_[[#This Row],[RawMaterial_Used]]*1000*_xlfn.IFS(Data__1_[[#This Row],[Plant]]=$R$15,$S$15,Data__1_[[#This Row],[Plant]]=$R$16,$S$16,Data__1_[[#This Row],[Plant]]=$R$17,$S$17,Data__1_[[#This Row],[Plant]]=$R$18,$S$18)</f>
        <v>12099.073842</v>
      </c>
      <c r="O33">
        <f>Data__1_[[#This Row],[input_total thousands]]+Data__1_[[#This Row],[Labor_Costs_Direct]]+Data__1_[[#This Row],[Labor_Costs_Indirect]]</f>
        <v>242499.07384199998</v>
      </c>
      <c r="P33" s="5" cm="1">
        <f t="array" ref="P33">Data__1_[[#This Row],[Output]]*1000*_xlfn.IFS(Data__1_[[#This Row],[Plant]]=$R$8,$S$8,Data__1_[[#This Row],[Plant]]=$R$9,$S$9,Data__1_[[#This Row],[Plant]]=$R$10,$S$10,Data__1_[[#This Row],[Plant]]=$R$11,$S$11)</f>
        <v>4217.5419999999995</v>
      </c>
      <c r="Q33" s="5" cm="1">
        <f t="array" ref="Q33">Data__1_[[#This Row],[Total_cost]]/(Data__1_[[#This Row],[Total Operating Cost]]+_xlfn.IFS(Data__1_[[#This Row],[Plant]]=$R$21,$S$21,Data__1_[[#This Row],[Plant]]=$R$22,$S$22,Data__1_[[#This Row],[Plant]]=$R$24,$S$24,Data__1_[[#This Row],[Plant]]=$R$23,$S$23))</f>
        <v>56.324779871932066</v>
      </c>
    </row>
    <row r="34" spans="1:17" x14ac:dyDescent="0.4">
      <c r="A34" s="1" t="s">
        <v>324</v>
      </c>
      <c r="B34" t="s">
        <v>8</v>
      </c>
      <c r="C34">
        <v>19</v>
      </c>
      <c r="D34">
        <v>21</v>
      </c>
      <c r="E34">
        <v>9120</v>
      </c>
      <c r="F34">
        <v>8400</v>
      </c>
      <c r="G34">
        <v>4.8446685000000003E-2</v>
      </c>
      <c r="H34">
        <f>Data__1_[[#This Row],[Output]]*1000</f>
        <v>48.446685000000002</v>
      </c>
      <c r="I34">
        <f>Data__1_[[#This Row],[Output]]*1000/(Data__1_[[#This Row],[Num_Workers_Indirect]]+Data__1_[[#This Row],[Num_Workers_Direct]])</f>
        <v>1.211167125</v>
      </c>
      <c r="J34">
        <v>5.8136022000000002E-2</v>
      </c>
      <c r="K34">
        <f>Data__1_[[#This Row],[RawMaterial_Used]]*1000</f>
        <v>58.136022000000004</v>
      </c>
      <c r="L34" t="e">
        <f>MONTH(A:A)</f>
        <v>#VALUE!</v>
      </c>
      <c r="M34" t="e">
        <f>YEAR(Data__1_[[#This Row],[Date]])</f>
        <v>#VALUE!</v>
      </c>
      <c r="N34" cm="1">
        <f t="array" ref="N34">Data__1_[[#This Row],[RawMaterial_Used]]*1000*_xlfn.IFS(Data__1_[[#This Row],[Plant]]=$R$15,$S$15,Data__1_[[#This Row],[Plant]]=$R$16,$S$16,Data__1_[[#This Row],[Plant]]=$R$17,$S$17,Data__1_[[#This Row],[Plant]]=$R$18,$S$18)</f>
        <v>40695.215400000001</v>
      </c>
      <c r="O34">
        <f>Data__1_[[#This Row],[input_total thousands]]+Data__1_[[#This Row],[Labor_Costs_Direct]]+Data__1_[[#This Row],[Labor_Costs_Indirect]]</f>
        <v>58215.215400000001</v>
      </c>
      <c r="P34" s="5" cm="1">
        <f t="array" ref="P34">Data__1_[[#This Row],[Output]]*1000*_xlfn.IFS(Data__1_[[#This Row],[Plant]]=$R$8,$S$8,Data__1_[[#This Row],[Plant]]=$R$9,$S$9,Data__1_[[#This Row],[Plant]]=$R$10,$S$10,Data__1_[[#This Row],[Plant]]=$R$11,$S$11)</f>
        <v>5329.1353500000005</v>
      </c>
      <c r="Q34" s="5" cm="1">
        <f t="array" ref="Q34">Data__1_[[#This Row],[Total_cost]]/(Data__1_[[#This Row],[Total Operating Cost]]+_xlfn.IFS(Data__1_[[#This Row],[Plant]]=$R$21,$S$21,Data__1_[[#This Row],[Plant]]=$R$22,$S$22,Data__1_[[#This Row],[Plant]]=$R$24,$S$24,Data__1_[[#This Row],[Plant]]=$R$23,$S$23))</f>
        <v>10.898092318603103</v>
      </c>
    </row>
    <row r="35" spans="1:17" x14ac:dyDescent="0.4">
      <c r="A35" s="1" t="s">
        <v>324</v>
      </c>
      <c r="B35" t="s">
        <v>9</v>
      </c>
      <c r="C35">
        <v>40</v>
      </c>
      <c r="D35">
        <v>38</v>
      </c>
      <c r="E35">
        <v>9280</v>
      </c>
      <c r="F35">
        <v>7296</v>
      </c>
      <c r="G35">
        <v>9.9937611999999995E-2</v>
      </c>
      <c r="H35">
        <f>Data__1_[[#This Row],[Output]]*1000</f>
        <v>99.937612000000001</v>
      </c>
      <c r="I35">
        <f>Data__1_[[#This Row],[Output]]*1000/(Data__1_[[#This Row],[Num_Workers_Indirect]]+Data__1_[[#This Row],[Num_Workers_Direct]])</f>
        <v>1.2812514358974358</v>
      </c>
      <c r="J35">
        <v>0.121923886</v>
      </c>
      <c r="K35">
        <f>Data__1_[[#This Row],[RawMaterial_Used]]*1000</f>
        <v>121.923886</v>
      </c>
      <c r="L35" t="e">
        <f>MONTH(A:A)</f>
        <v>#VALUE!</v>
      </c>
      <c r="M35" t="e">
        <f>YEAR(Data__1_[[#This Row],[Date]])</f>
        <v>#VALUE!</v>
      </c>
      <c r="N35" cm="1">
        <f t="array" ref="N35">Data__1_[[#This Row],[RawMaterial_Used]]*1000*_xlfn.IFS(Data__1_[[#This Row],[Plant]]=$R$15,$S$15,Data__1_[[#This Row],[Plant]]=$R$16,$S$16,Data__1_[[#This Row],[Plant]]=$R$17,$S$17,Data__1_[[#This Row],[Plant]]=$R$18,$S$18)</f>
        <v>64619.65958</v>
      </c>
      <c r="O35">
        <f>Data__1_[[#This Row],[input_total thousands]]+Data__1_[[#This Row],[Labor_Costs_Direct]]+Data__1_[[#This Row],[Labor_Costs_Indirect]]</f>
        <v>81195.659580000007</v>
      </c>
      <c r="P35" s="5" cm="1">
        <f t="array" ref="P35">Data__1_[[#This Row],[Output]]*1000*_xlfn.IFS(Data__1_[[#This Row],[Plant]]=$R$8,$S$8,Data__1_[[#This Row],[Plant]]=$R$9,$S$9,Data__1_[[#This Row],[Plant]]=$R$10,$S$10,Data__1_[[#This Row],[Plant]]=$R$11,$S$11)</f>
        <v>8994.38508</v>
      </c>
      <c r="Q35" s="5" cm="1">
        <f t="array" ref="Q35">Data__1_[[#This Row],[Total_cost]]/(Data__1_[[#This Row],[Total Operating Cost]]+_xlfn.IFS(Data__1_[[#This Row],[Plant]]=$R$21,$S$21,Data__1_[[#This Row],[Plant]]=$R$22,$S$22,Data__1_[[#This Row],[Plant]]=$R$24,$S$24,Data__1_[[#This Row],[Plant]]=$R$23,$S$23))</f>
        <v>9.0266142447889504</v>
      </c>
    </row>
    <row r="36" spans="1:17" x14ac:dyDescent="0.4">
      <c r="A36" s="1" t="s">
        <v>324</v>
      </c>
      <c r="B36" t="s">
        <v>10</v>
      </c>
      <c r="C36">
        <v>21</v>
      </c>
      <c r="D36">
        <v>29</v>
      </c>
      <c r="E36">
        <v>5040</v>
      </c>
      <c r="F36">
        <v>5800</v>
      </c>
      <c r="G36">
        <v>3.7154516999999998E-2</v>
      </c>
      <c r="H36">
        <f>Data__1_[[#This Row],[Output]]*1000</f>
        <v>37.154516999999998</v>
      </c>
      <c r="I36">
        <f>Data__1_[[#This Row],[Output]]*1000/(Data__1_[[#This Row],[Num_Workers_Indirect]]+Data__1_[[#This Row],[Num_Workers_Direct]])</f>
        <v>0.74309033999999996</v>
      </c>
      <c r="J36">
        <v>4.5328510000000002E-2</v>
      </c>
      <c r="K36">
        <f>Data__1_[[#This Row],[RawMaterial_Used]]*1000</f>
        <v>45.328510000000001</v>
      </c>
      <c r="L36" t="e">
        <f>MONTH(A:A)</f>
        <v>#VALUE!</v>
      </c>
      <c r="M36" t="e">
        <f>YEAR(Data__1_[[#This Row],[Date]])</f>
        <v>#VALUE!</v>
      </c>
      <c r="N36" cm="1">
        <f t="array" ref="N36">Data__1_[[#This Row],[RawMaterial_Used]]*1000*_xlfn.IFS(Data__1_[[#This Row],[Plant]]=$R$15,$S$15,Data__1_[[#This Row],[Plant]]=$R$16,$S$16,Data__1_[[#This Row],[Plant]]=$R$17,$S$17,Data__1_[[#This Row],[Plant]]=$R$18,$S$18)</f>
        <v>27559.734080000002</v>
      </c>
      <c r="O36">
        <f>Data__1_[[#This Row],[input_total thousands]]+Data__1_[[#This Row],[Labor_Costs_Direct]]+Data__1_[[#This Row],[Labor_Costs_Indirect]]</f>
        <v>38399.734080000002</v>
      </c>
      <c r="P36" s="5" cm="1">
        <f t="array" ref="P36">Data__1_[[#This Row],[Output]]*1000*_xlfn.IFS(Data__1_[[#This Row],[Plant]]=$R$8,$S$8,Data__1_[[#This Row],[Plant]]=$R$9,$S$9,Data__1_[[#This Row],[Plant]]=$R$10,$S$10,Data__1_[[#This Row],[Plant]]=$R$11,$S$11)</f>
        <v>5573.1775499999994</v>
      </c>
      <c r="Q36" s="5" cm="1">
        <f t="array" ref="Q36">Data__1_[[#This Row],[Total_cost]]/(Data__1_[[#This Row],[Total Operating Cost]]+_xlfn.IFS(Data__1_[[#This Row],[Plant]]=$R$21,$S$21,Data__1_[[#This Row],[Plant]]=$R$22,$S$22,Data__1_[[#This Row],[Plant]]=$R$24,$S$24,Data__1_[[#This Row],[Plant]]=$R$23,$S$23))</f>
        <v>6.8888609549224</v>
      </c>
    </row>
    <row r="37" spans="1:17" x14ac:dyDescent="0.4">
      <c r="A37" s="1" t="s">
        <v>324</v>
      </c>
      <c r="B37" t="s">
        <v>11</v>
      </c>
      <c r="C37">
        <v>12</v>
      </c>
      <c r="D37">
        <v>16</v>
      </c>
      <c r="E37">
        <v>115200</v>
      </c>
      <c r="F37">
        <v>122880</v>
      </c>
      <c r="G37">
        <v>1.0932572999999999E-2</v>
      </c>
      <c r="H37">
        <f>Data__1_[[#This Row],[Output]]*1000</f>
        <v>10.932573</v>
      </c>
      <c r="I37">
        <f>Data__1_[[#This Row],[Output]]*1000/(Data__1_[[#This Row],[Num_Workers_Indirect]]+Data__1_[[#This Row],[Num_Workers_Direct]])</f>
        <v>0.39044903571428569</v>
      </c>
      <c r="J37">
        <v>1.3665716E-2</v>
      </c>
      <c r="K37">
        <f>Data__1_[[#This Row],[RawMaterial_Used]]*1000</f>
        <v>13.665716</v>
      </c>
      <c r="L37" t="e">
        <f>MONTH(A:A)</f>
        <v>#VALUE!</v>
      </c>
      <c r="M37" t="e">
        <f>YEAR(Data__1_[[#This Row],[Date]])</f>
        <v>#VALUE!</v>
      </c>
      <c r="N37" cm="1">
        <f t="array" ref="N37">Data__1_[[#This Row],[RawMaterial_Used]]*1000*_xlfn.IFS(Data__1_[[#This Row],[Plant]]=$R$15,$S$15,Data__1_[[#This Row],[Plant]]=$R$16,$S$16,Data__1_[[#This Row],[Plant]]=$R$17,$S$17,Data__1_[[#This Row],[Plant]]=$R$18,$S$18)</f>
        <v>12545.127288</v>
      </c>
      <c r="O37">
        <f>Data__1_[[#This Row],[input_total thousands]]+Data__1_[[#This Row],[Labor_Costs_Direct]]+Data__1_[[#This Row],[Labor_Costs_Indirect]]</f>
        <v>250625.12728800002</v>
      </c>
      <c r="P37" s="5" cm="1">
        <f t="array" ref="P37">Data__1_[[#This Row],[Output]]*1000*_xlfn.IFS(Data__1_[[#This Row],[Plant]]=$R$8,$S$8,Data__1_[[#This Row],[Plant]]=$R$9,$S$9,Data__1_[[#This Row],[Plant]]=$R$10,$S$10,Data__1_[[#This Row],[Plant]]=$R$11,$S$11)</f>
        <v>4373.0291999999999</v>
      </c>
      <c r="Q37" s="5" cm="1">
        <f t="array" ref="Q37">Data__1_[[#This Row],[Total_cost]]/(Data__1_[[#This Row],[Total Operating Cost]]+_xlfn.IFS(Data__1_[[#This Row],[Plant]]=$R$21,$S$21,Data__1_[[#This Row],[Plant]]=$R$22,$S$22,Data__1_[[#This Row],[Plant]]=$R$24,$S$24,Data__1_[[#This Row],[Plant]]=$R$23,$S$23))</f>
        <v>56.183163878197256</v>
      </c>
    </row>
    <row r="38" spans="1:17" x14ac:dyDescent="0.4">
      <c r="A38" s="1" t="s">
        <v>323</v>
      </c>
      <c r="B38" t="s">
        <v>8</v>
      </c>
      <c r="C38">
        <v>17</v>
      </c>
      <c r="D38">
        <v>18</v>
      </c>
      <c r="E38">
        <v>8160</v>
      </c>
      <c r="F38">
        <v>7200</v>
      </c>
      <c r="G38">
        <v>4.2387042999999999E-2</v>
      </c>
      <c r="H38">
        <f>Data__1_[[#This Row],[Output]]*1000</f>
        <v>42.387042999999998</v>
      </c>
      <c r="I38">
        <f>Data__1_[[#This Row],[Output]]*1000/(Data__1_[[#This Row],[Num_Workers_Indirect]]+Data__1_[[#This Row],[Num_Workers_Direct]])</f>
        <v>1.2110583714285714</v>
      </c>
      <c r="J38">
        <v>5.0864450999999998E-2</v>
      </c>
      <c r="K38">
        <f>Data__1_[[#This Row],[RawMaterial_Used]]*1000</f>
        <v>50.864450999999995</v>
      </c>
      <c r="L38" t="e">
        <f>MONTH(A:A)</f>
        <v>#VALUE!</v>
      </c>
      <c r="M38" t="e">
        <f>YEAR(Data__1_[[#This Row],[Date]])</f>
        <v>#VALUE!</v>
      </c>
      <c r="N38" cm="1">
        <f t="array" ref="N38">Data__1_[[#This Row],[RawMaterial_Used]]*1000*_xlfn.IFS(Data__1_[[#This Row],[Plant]]=$R$15,$S$15,Data__1_[[#This Row],[Plant]]=$R$16,$S$16,Data__1_[[#This Row],[Plant]]=$R$17,$S$17,Data__1_[[#This Row],[Plant]]=$R$18,$S$18)</f>
        <v>35605.115699999995</v>
      </c>
      <c r="O38">
        <f>Data__1_[[#This Row],[input_total thousands]]+Data__1_[[#This Row],[Labor_Costs_Direct]]+Data__1_[[#This Row],[Labor_Costs_Indirect]]</f>
        <v>50965.115699999995</v>
      </c>
      <c r="P38" s="5" cm="1">
        <f t="array" ref="P38">Data__1_[[#This Row],[Output]]*1000*_xlfn.IFS(Data__1_[[#This Row],[Plant]]=$R$8,$S$8,Data__1_[[#This Row],[Plant]]=$R$9,$S$9,Data__1_[[#This Row],[Plant]]=$R$10,$S$10,Data__1_[[#This Row],[Plant]]=$R$11,$S$11)</f>
        <v>4662.5747300000003</v>
      </c>
      <c r="Q38" s="5" cm="1">
        <f t="array" ref="Q38">Data__1_[[#This Row],[Total_cost]]/(Data__1_[[#This Row],[Total Operating Cost]]+_xlfn.IFS(Data__1_[[#This Row],[Plant]]=$R$21,$S$21,Data__1_[[#This Row],[Plant]]=$R$22,$S$22,Data__1_[[#This Row],[Plant]]=$R$24,$S$24,Data__1_[[#This Row],[Plant]]=$R$23,$S$23))</f>
        <v>10.901116662595875</v>
      </c>
    </row>
    <row r="39" spans="1:17" x14ac:dyDescent="0.4">
      <c r="A39" s="1" t="s">
        <v>323</v>
      </c>
      <c r="B39" t="s">
        <v>9</v>
      </c>
      <c r="C39">
        <v>43</v>
      </c>
      <c r="D39">
        <v>39</v>
      </c>
      <c r="E39">
        <v>9976</v>
      </c>
      <c r="F39">
        <v>7488</v>
      </c>
      <c r="G39">
        <v>0.105147121</v>
      </c>
      <c r="H39">
        <f>Data__1_[[#This Row],[Output]]*1000</f>
        <v>105.147121</v>
      </c>
      <c r="I39">
        <f>Data__1_[[#This Row],[Output]]*1000/(Data__1_[[#This Row],[Num_Workers_Indirect]]+Data__1_[[#This Row],[Num_Workers_Direct]])</f>
        <v>1.2822819634146341</v>
      </c>
      <c r="J39">
        <v>0.128279487</v>
      </c>
      <c r="K39">
        <f>Data__1_[[#This Row],[RawMaterial_Used]]*1000</f>
        <v>128.27948699999999</v>
      </c>
      <c r="L39" t="e">
        <f>MONTH(A:A)</f>
        <v>#VALUE!</v>
      </c>
      <c r="M39" t="e">
        <f>YEAR(Data__1_[[#This Row],[Date]])</f>
        <v>#VALUE!</v>
      </c>
      <c r="N39" cm="1">
        <f t="array" ref="N39">Data__1_[[#This Row],[RawMaterial_Used]]*1000*_xlfn.IFS(Data__1_[[#This Row],[Plant]]=$R$15,$S$15,Data__1_[[#This Row],[Plant]]=$R$16,$S$16,Data__1_[[#This Row],[Plant]]=$R$17,$S$17,Data__1_[[#This Row],[Plant]]=$R$18,$S$18)</f>
        <v>67988.128109999991</v>
      </c>
      <c r="O39">
        <f>Data__1_[[#This Row],[input_total thousands]]+Data__1_[[#This Row],[Labor_Costs_Direct]]+Data__1_[[#This Row],[Labor_Costs_Indirect]]</f>
        <v>85452.128109999991</v>
      </c>
      <c r="P39" s="5" cm="1">
        <f t="array" ref="P39">Data__1_[[#This Row],[Output]]*1000*_xlfn.IFS(Data__1_[[#This Row],[Plant]]=$R$8,$S$8,Data__1_[[#This Row],[Plant]]=$R$9,$S$9,Data__1_[[#This Row],[Plant]]=$R$10,$S$10,Data__1_[[#This Row],[Plant]]=$R$11,$S$11)</f>
        <v>9463.2408899999991</v>
      </c>
      <c r="Q39" s="5" cm="1">
        <f t="array" ref="Q39">Data__1_[[#This Row],[Total_cost]]/(Data__1_[[#This Row],[Total Operating Cost]]+_xlfn.IFS(Data__1_[[#This Row],[Plant]]=$R$21,$S$21,Data__1_[[#This Row],[Plant]]=$R$22,$S$22,Data__1_[[#This Row],[Plant]]=$R$24,$S$24,Data__1_[[#This Row],[Plant]]=$R$23,$S$23))</f>
        <v>9.0291806022751775</v>
      </c>
    </row>
    <row r="40" spans="1:17" x14ac:dyDescent="0.4">
      <c r="A40" s="1" t="s">
        <v>323</v>
      </c>
      <c r="B40" t="s">
        <v>10</v>
      </c>
      <c r="C40">
        <v>24</v>
      </c>
      <c r="D40">
        <v>32</v>
      </c>
      <c r="E40">
        <v>5760</v>
      </c>
      <c r="F40">
        <v>6400</v>
      </c>
      <c r="G40">
        <v>4.1584243999999999E-2</v>
      </c>
      <c r="H40">
        <f>Data__1_[[#This Row],[Output]]*1000</f>
        <v>41.584243999999998</v>
      </c>
      <c r="I40">
        <f>Data__1_[[#This Row],[Output]]*1000/(Data__1_[[#This Row],[Num_Workers_Indirect]]+Data__1_[[#This Row],[Num_Workers_Direct]])</f>
        <v>0.74257578571428573</v>
      </c>
      <c r="J40">
        <v>5.0732777999999999E-2</v>
      </c>
      <c r="K40">
        <f>Data__1_[[#This Row],[RawMaterial_Used]]*1000</f>
        <v>50.732777999999996</v>
      </c>
      <c r="L40" t="e">
        <f>MONTH(A:A)</f>
        <v>#VALUE!</v>
      </c>
      <c r="M40" t="e">
        <f>YEAR(Data__1_[[#This Row],[Date]])</f>
        <v>#VALUE!</v>
      </c>
      <c r="N40" cm="1">
        <f t="array" ref="N40">Data__1_[[#This Row],[RawMaterial_Used]]*1000*_xlfn.IFS(Data__1_[[#This Row],[Plant]]=$R$15,$S$15,Data__1_[[#This Row],[Plant]]=$R$16,$S$16,Data__1_[[#This Row],[Plant]]=$R$17,$S$17,Data__1_[[#This Row],[Plant]]=$R$18,$S$18)</f>
        <v>30845.529023999996</v>
      </c>
      <c r="O40">
        <f>Data__1_[[#This Row],[input_total thousands]]+Data__1_[[#This Row],[Labor_Costs_Direct]]+Data__1_[[#This Row],[Labor_Costs_Indirect]]</f>
        <v>43005.529023999996</v>
      </c>
      <c r="P40" s="5" cm="1">
        <f t="array" ref="P40">Data__1_[[#This Row],[Output]]*1000*_xlfn.IFS(Data__1_[[#This Row],[Plant]]=$R$8,$S$8,Data__1_[[#This Row],[Plant]]=$R$9,$S$9,Data__1_[[#This Row],[Plant]]=$R$10,$S$10,Data__1_[[#This Row],[Plant]]=$R$11,$S$11)</f>
        <v>6237.6365999999998</v>
      </c>
      <c r="Q40" s="5" cm="1">
        <f t="array" ref="Q40">Data__1_[[#This Row],[Total_cost]]/(Data__1_[[#This Row],[Total Operating Cost]]+_xlfn.IFS(Data__1_[[#This Row],[Plant]]=$R$21,$S$21,Data__1_[[#This Row],[Plant]]=$R$22,$S$22,Data__1_[[#This Row],[Plant]]=$R$24,$S$24,Data__1_[[#This Row],[Plant]]=$R$23,$S$23))</f>
        <v>6.8934178701801603</v>
      </c>
    </row>
    <row r="41" spans="1:17" x14ac:dyDescent="0.4">
      <c r="A41" s="1" t="s">
        <v>323</v>
      </c>
      <c r="B41" t="s">
        <v>11</v>
      </c>
      <c r="C41">
        <v>12</v>
      </c>
      <c r="D41">
        <v>13</v>
      </c>
      <c r="E41">
        <v>115200</v>
      </c>
      <c r="F41">
        <v>99840</v>
      </c>
      <c r="G41">
        <v>9.7559910000000003E-3</v>
      </c>
      <c r="H41">
        <f>Data__1_[[#This Row],[Output]]*1000</f>
        <v>9.7559909999999999</v>
      </c>
      <c r="I41">
        <f>Data__1_[[#This Row],[Output]]*1000/(Data__1_[[#This Row],[Num_Workers_Indirect]]+Data__1_[[#This Row],[Num_Workers_Direct]])</f>
        <v>0.39023964</v>
      </c>
      <c r="J41">
        <v>1.2194989E-2</v>
      </c>
      <c r="K41">
        <f>Data__1_[[#This Row],[RawMaterial_Used]]*1000</f>
        <v>12.194989</v>
      </c>
      <c r="L41" t="e">
        <f>MONTH(A:A)</f>
        <v>#VALUE!</v>
      </c>
      <c r="M41" t="e">
        <f>YEAR(Data__1_[[#This Row],[Date]])</f>
        <v>#VALUE!</v>
      </c>
      <c r="N41" cm="1">
        <f t="array" ref="N41">Data__1_[[#This Row],[RawMaterial_Used]]*1000*_xlfn.IFS(Data__1_[[#This Row],[Plant]]=$R$15,$S$15,Data__1_[[#This Row],[Plant]]=$R$16,$S$16,Data__1_[[#This Row],[Plant]]=$R$17,$S$17,Data__1_[[#This Row],[Plant]]=$R$18,$S$18)</f>
        <v>11194.999902</v>
      </c>
      <c r="O41">
        <f>Data__1_[[#This Row],[input_total thousands]]+Data__1_[[#This Row],[Labor_Costs_Direct]]+Data__1_[[#This Row],[Labor_Costs_Indirect]]</f>
        <v>226234.99990200001</v>
      </c>
      <c r="P41" s="5" cm="1">
        <f t="array" ref="P41">Data__1_[[#This Row],[Output]]*1000*_xlfn.IFS(Data__1_[[#This Row],[Plant]]=$R$8,$S$8,Data__1_[[#This Row],[Plant]]=$R$9,$S$9,Data__1_[[#This Row],[Plant]]=$R$10,$S$10,Data__1_[[#This Row],[Plant]]=$R$11,$S$11)</f>
        <v>3902.3964000000001</v>
      </c>
      <c r="Q41" s="5" cm="1">
        <f t="array" ref="Q41">Data__1_[[#This Row],[Total_cost]]/(Data__1_[[#This Row],[Total Operating Cost]]+_xlfn.IFS(Data__1_[[#This Row],[Plant]]=$R$21,$S$21,Data__1_[[#This Row],[Plant]]=$R$22,$S$22,Data__1_[[#This Row],[Plant]]=$R$24,$S$24,Data__1_[[#This Row],[Plant]]=$R$23,$S$23))</f>
        <v>56.697298328560585</v>
      </c>
    </row>
    <row r="42" spans="1:17" x14ac:dyDescent="0.4">
      <c r="A42" s="1" t="s">
        <v>322</v>
      </c>
      <c r="B42" t="s">
        <v>8</v>
      </c>
      <c r="C42">
        <v>19</v>
      </c>
      <c r="D42">
        <v>20</v>
      </c>
      <c r="E42">
        <v>9120</v>
      </c>
      <c r="F42">
        <v>8000</v>
      </c>
      <c r="G42">
        <v>4.7233876000000001E-2</v>
      </c>
      <c r="H42">
        <f>Data__1_[[#This Row],[Output]]*1000</f>
        <v>47.233876000000002</v>
      </c>
      <c r="I42">
        <f>Data__1_[[#This Row],[Output]]*1000/(Data__1_[[#This Row],[Num_Workers_Indirect]]+Data__1_[[#This Row],[Num_Workers_Direct]])</f>
        <v>1.2111250256410258</v>
      </c>
      <c r="J42">
        <v>5.6680650999999999E-2</v>
      </c>
      <c r="K42">
        <f>Data__1_[[#This Row],[RawMaterial_Used]]*1000</f>
        <v>56.680650999999997</v>
      </c>
      <c r="L42" t="e">
        <f>MONTH(A:A)</f>
        <v>#VALUE!</v>
      </c>
      <c r="M42" t="e">
        <f>YEAR(Data__1_[[#This Row],[Date]])</f>
        <v>#VALUE!</v>
      </c>
      <c r="N42" cm="1">
        <f t="array" ref="N42">Data__1_[[#This Row],[RawMaterial_Used]]*1000*_xlfn.IFS(Data__1_[[#This Row],[Plant]]=$R$15,$S$15,Data__1_[[#This Row],[Plant]]=$R$16,$S$16,Data__1_[[#This Row],[Plant]]=$R$17,$S$17,Data__1_[[#This Row],[Plant]]=$R$18,$S$18)</f>
        <v>39676.455699999999</v>
      </c>
      <c r="O42">
        <f>Data__1_[[#This Row],[input_total thousands]]+Data__1_[[#This Row],[Labor_Costs_Direct]]+Data__1_[[#This Row],[Labor_Costs_Indirect]]</f>
        <v>56796.455699999999</v>
      </c>
      <c r="P42" s="5" cm="1">
        <f t="array" ref="P42">Data__1_[[#This Row],[Output]]*1000*_xlfn.IFS(Data__1_[[#This Row],[Plant]]=$R$8,$S$8,Data__1_[[#This Row],[Plant]]=$R$9,$S$9,Data__1_[[#This Row],[Plant]]=$R$10,$S$10,Data__1_[[#This Row],[Plant]]=$R$11,$S$11)</f>
        <v>5195.7263600000006</v>
      </c>
      <c r="Q42" s="5" cm="1">
        <f t="array" ref="Q42">Data__1_[[#This Row],[Total_cost]]/(Data__1_[[#This Row],[Total Operating Cost]]+_xlfn.IFS(Data__1_[[#This Row],[Plant]]=$R$21,$S$21,Data__1_[[#This Row],[Plant]]=$R$22,$S$22,Data__1_[[#This Row],[Plant]]=$R$24,$S$24,Data__1_[[#This Row],[Plant]]=$R$23,$S$23))</f>
        <v>10.904839876855476</v>
      </c>
    </row>
    <row r="43" spans="1:17" x14ac:dyDescent="0.4">
      <c r="A43" s="1" t="s">
        <v>322</v>
      </c>
      <c r="B43" t="s">
        <v>9</v>
      </c>
      <c r="C43">
        <v>45</v>
      </c>
      <c r="D43">
        <v>37</v>
      </c>
      <c r="E43">
        <v>10440</v>
      </c>
      <c r="F43">
        <v>7104</v>
      </c>
      <c r="G43">
        <v>0.105128343</v>
      </c>
      <c r="H43">
        <f>Data__1_[[#This Row],[Output]]*1000</f>
        <v>105.128343</v>
      </c>
      <c r="I43">
        <f>Data__1_[[#This Row],[Output]]*1000/(Data__1_[[#This Row],[Num_Workers_Indirect]]+Data__1_[[#This Row],[Num_Workers_Direct]])</f>
        <v>1.2820529634146343</v>
      </c>
      <c r="J43">
        <v>0.12825657900000001</v>
      </c>
      <c r="K43">
        <f>Data__1_[[#This Row],[RawMaterial_Used]]*1000</f>
        <v>128.25657900000002</v>
      </c>
      <c r="L43" t="e">
        <f>MONTH(A:A)</f>
        <v>#VALUE!</v>
      </c>
      <c r="M43" t="e">
        <f>YEAR(Data__1_[[#This Row],[Date]])</f>
        <v>#VALUE!</v>
      </c>
      <c r="N43" cm="1">
        <f t="array" ref="N43">Data__1_[[#This Row],[RawMaterial_Used]]*1000*_xlfn.IFS(Data__1_[[#This Row],[Plant]]=$R$15,$S$15,Data__1_[[#This Row],[Plant]]=$R$16,$S$16,Data__1_[[#This Row],[Plant]]=$R$17,$S$17,Data__1_[[#This Row],[Plant]]=$R$18,$S$18)</f>
        <v>67975.986870000008</v>
      </c>
      <c r="O43">
        <f>Data__1_[[#This Row],[input_total thousands]]+Data__1_[[#This Row],[Labor_Costs_Direct]]+Data__1_[[#This Row],[Labor_Costs_Indirect]]</f>
        <v>85519.986870000008</v>
      </c>
      <c r="P43" s="5" cm="1">
        <f t="array" ref="P43">Data__1_[[#This Row],[Output]]*1000*_xlfn.IFS(Data__1_[[#This Row],[Plant]]=$R$8,$S$8,Data__1_[[#This Row],[Plant]]=$R$9,$S$9,Data__1_[[#This Row],[Plant]]=$R$10,$S$10,Data__1_[[#This Row],[Plant]]=$R$11,$S$11)</f>
        <v>9461.5508700000009</v>
      </c>
      <c r="Q43" s="5" cm="1">
        <f t="array" ref="Q43">Data__1_[[#This Row],[Total_cost]]/(Data__1_[[#This Row],[Total Operating Cost]]+_xlfn.IFS(Data__1_[[#This Row],[Plant]]=$R$21,$S$21,Data__1_[[#This Row],[Plant]]=$R$22,$S$22,Data__1_[[#This Row],[Plant]]=$R$24,$S$24,Data__1_[[#This Row],[Plant]]=$R$23,$S$23))</f>
        <v>9.037964746113202</v>
      </c>
    </row>
    <row r="44" spans="1:17" x14ac:dyDescent="0.4">
      <c r="A44" s="1" t="s">
        <v>322</v>
      </c>
      <c r="B44" t="s">
        <v>10</v>
      </c>
      <c r="C44">
        <v>20</v>
      </c>
      <c r="D44">
        <v>31</v>
      </c>
      <c r="E44">
        <v>4800</v>
      </c>
      <c r="F44">
        <v>6200</v>
      </c>
      <c r="G44">
        <v>3.7893429999999999E-2</v>
      </c>
      <c r="H44">
        <f>Data__1_[[#This Row],[Output]]*1000</f>
        <v>37.893430000000002</v>
      </c>
      <c r="I44">
        <f>Data__1_[[#This Row],[Output]]*1000/(Data__1_[[#This Row],[Num_Workers_Indirect]]+Data__1_[[#This Row],[Num_Workers_Direct]])</f>
        <v>0.74300843137254902</v>
      </c>
      <c r="J44">
        <v>4.6229985000000001E-2</v>
      </c>
      <c r="K44">
        <f>Data__1_[[#This Row],[RawMaterial_Used]]*1000</f>
        <v>46.229984999999999</v>
      </c>
      <c r="L44" t="e">
        <f>MONTH(A:A)</f>
        <v>#VALUE!</v>
      </c>
      <c r="M44" t="e">
        <f>YEAR(Data__1_[[#This Row],[Date]])</f>
        <v>#VALUE!</v>
      </c>
      <c r="N44" cm="1">
        <f t="array" ref="N44">Data__1_[[#This Row],[RawMaterial_Used]]*1000*_xlfn.IFS(Data__1_[[#This Row],[Plant]]=$R$15,$S$15,Data__1_[[#This Row],[Plant]]=$R$16,$S$16,Data__1_[[#This Row],[Plant]]=$R$17,$S$17,Data__1_[[#This Row],[Plant]]=$R$18,$S$18)</f>
        <v>28107.830880000001</v>
      </c>
      <c r="O44">
        <f>Data__1_[[#This Row],[input_total thousands]]+Data__1_[[#This Row],[Labor_Costs_Direct]]+Data__1_[[#This Row],[Labor_Costs_Indirect]]</f>
        <v>39107.830880000001</v>
      </c>
      <c r="P44" s="5" cm="1">
        <f t="array" ref="P44">Data__1_[[#This Row],[Output]]*1000*_xlfn.IFS(Data__1_[[#This Row],[Plant]]=$R$8,$S$8,Data__1_[[#This Row],[Plant]]=$R$9,$S$9,Data__1_[[#This Row],[Plant]]=$R$10,$S$10,Data__1_[[#This Row],[Plant]]=$R$11,$S$11)</f>
        <v>5684.0145000000002</v>
      </c>
      <c r="Q44" s="5" cm="1">
        <f t="array" ref="Q44">Data__1_[[#This Row],[Total_cost]]/(Data__1_[[#This Row],[Total Operating Cost]]+_xlfn.IFS(Data__1_[[#This Row],[Plant]]=$R$21,$S$21,Data__1_[[#This Row],[Plant]]=$R$22,$S$22,Data__1_[[#This Row],[Plant]]=$R$24,$S$24,Data__1_[[#This Row],[Plant]]=$R$23,$S$23))</f>
        <v>6.8791083787033438</v>
      </c>
    </row>
    <row r="45" spans="1:17" x14ac:dyDescent="0.4">
      <c r="A45" s="1" t="s">
        <v>322</v>
      </c>
      <c r="B45" t="s">
        <v>11</v>
      </c>
      <c r="C45">
        <v>14</v>
      </c>
      <c r="D45">
        <v>14</v>
      </c>
      <c r="E45">
        <v>134400</v>
      </c>
      <c r="F45">
        <v>107520</v>
      </c>
      <c r="G45">
        <v>1.0923547E-2</v>
      </c>
      <c r="H45">
        <f>Data__1_[[#This Row],[Output]]*1000</f>
        <v>10.923547000000001</v>
      </c>
      <c r="I45">
        <f>Data__1_[[#This Row],[Output]]*1000/(Data__1_[[#This Row],[Num_Workers_Indirect]]+Data__1_[[#This Row],[Num_Workers_Direct]])</f>
        <v>0.39012667857142863</v>
      </c>
      <c r="J45">
        <v>1.3654433000000001E-2</v>
      </c>
      <c r="K45">
        <f>Data__1_[[#This Row],[RawMaterial_Used]]*1000</f>
        <v>13.654433000000001</v>
      </c>
      <c r="L45" t="e">
        <f>MONTH(A:A)</f>
        <v>#VALUE!</v>
      </c>
      <c r="M45" t="e">
        <f>YEAR(Data__1_[[#This Row],[Date]])</f>
        <v>#VALUE!</v>
      </c>
      <c r="N45" cm="1">
        <f t="array" ref="N45">Data__1_[[#This Row],[RawMaterial_Used]]*1000*_xlfn.IFS(Data__1_[[#This Row],[Plant]]=$R$15,$S$15,Data__1_[[#This Row],[Plant]]=$R$16,$S$16,Data__1_[[#This Row],[Plant]]=$R$17,$S$17,Data__1_[[#This Row],[Plant]]=$R$18,$S$18)</f>
        <v>12534.769494</v>
      </c>
      <c r="O45">
        <f>Data__1_[[#This Row],[input_total thousands]]+Data__1_[[#This Row],[Labor_Costs_Direct]]+Data__1_[[#This Row],[Labor_Costs_Indirect]]</f>
        <v>254454.76949400001</v>
      </c>
      <c r="P45" s="5" cm="1">
        <f t="array" ref="P45">Data__1_[[#This Row],[Output]]*1000*_xlfn.IFS(Data__1_[[#This Row],[Plant]]=$R$8,$S$8,Data__1_[[#This Row],[Plant]]=$R$9,$S$9,Data__1_[[#This Row],[Plant]]=$R$10,$S$10,Data__1_[[#This Row],[Plant]]=$R$11,$S$11)</f>
        <v>4369.4188000000004</v>
      </c>
      <c r="Q45" s="5" cm="1">
        <f t="array" ref="Q45">Data__1_[[#This Row],[Total_cost]]/(Data__1_[[#This Row],[Total Operating Cost]]+_xlfn.IFS(Data__1_[[#This Row],[Plant]]=$R$21,$S$21,Data__1_[[#This Row],[Plant]]=$R$22,$S$22,Data__1_[[#This Row],[Plant]]=$R$24,$S$24,Data__1_[[#This Row],[Plant]]=$R$23,$S$23))</f>
        <v>57.08786697791404</v>
      </c>
    </row>
    <row r="46" spans="1:17" x14ac:dyDescent="0.4">
      <c r="A46" s="1" t="s">
        <v>321</v>
      </c>
      <c r="B46" t="s">
        <v>8</v>
      </c>
      <c r="C46">
        <v>18</v>
      </c>
      <c r="D46">
        <v>18</v>
      </c>
      <c r="E46">
        <v>8640</v>
      </c>
      <c r="F46">
        <v>7200</v>
      </c>
      <c r="G46">
        <v>4.3606131999999999E-2</v>
      </c>
      <c r="H46">
        <f>Data__1_[[#This Row],[Output]]*1000</f>
        <v>43.606132000000002</v>
      </c>
      <c r="I46">
        <f>Data__1_[[#This Row],[Output]]*1000/(Data__1_[[#This Row],[Num_Workers_Indirect]]+Data__1_[[#This Row],[Num_Workers_Direct]])</f>
        <v>1.2112814444444444</v>
      </c>
      <c r="J46">
        <v>5.2327358999999997E-2</v>
      </c>
      <c r="K46">
        <f>Data__1_[[#This Row],[RawMaterial_Used]]*1000</f>
        <v>52.327358999999994</v>
      </c>
      <c r="L46" t="e">
        <f>MONTH(A:A)</f>
        <v>#VALUE!</v>
      </c>
      <c r="M46" t="e">
        <f>YEAR(Data__1_[[#This Row],[Date]])</f>
        <v>#VALUE!</v>
      </c>
      <c r="N46" cm="1">
        <f t="array" ref="N46">Data__1_[[#This Row],[RawMaterial_Used]]*1000*_xlfn.IFS(Data__1_[[#This Row],[Plant]]=$R$15,$S$15,Data__1_[[#This Row],[Plant]]=$R$16,$S$16,Data__1_[[#This Row],[Plant]]=$R$17,$S$17,Data__1_[[#This Row],[Plant]]=$R$18,$S$18)</f>
        <v>36629.151299999998</v>
      </c>
      <c r="O46">
        <f>Data__1_[[#This Row],[input_total thousands]]+Data__1_[[#This Row],[Labor_Costs_Direct]]+Data__1_[[#This Row],[Labor_Costs_Indirect]]</f>
        <v>52469.151299999998</v>
      </c>
      <c r="P46" s="5" cm="1">
        <f t="array" ref="P46">Data__1_[[#This Row],[Output]]*1000*_xlfn.IFS(Data__1_[[#This Row],[Plant]]=$R$8,$S$8,Data__1_[[#This Row],[Plant]]=$R$9,$S$9,Data__1_[[#This Row],[Plant]]=$R$10,$S$10,Data__1_[[#This Row],[Plant]]=$R$11,$S$11)</f>
        <v>4796.6745200000005</v>
      </c>
      <c r="Q46" s="5" cm="1">
        <f t="array" ref="Q46">Data__1_[[#This Row],[Total_cost]]/(Data__1_[[#This Row],[Total Operating Cost]]+_xlfn.IFS(Data__1_[[#This Row],[Plant]]=$R$21,$S$21,Data__1_[[#This Row],[Plant]]=$R$22,$S$22,Data__1_[[#This Row],[Plant]]=$R$24,$S$24,Data__1_[[#This Row],[Plant]]=$R$23,$S$23))</f>
        <v>10.909890906978038</v>
      </c>
    </row>
    <row r="47" spans="1:17" x14ac:dyDescent="0.4">
      <c r="A47" s="1" t="s">
        <v>321</v>
      </c>
      <c r="B47" t="s">
        <v>9</v>
      </c>
      <c r="C47">
        <v>46</v>
      </c>
      <c r="D47">
        <v>40</v>
      </c>
      <c r="E47">
        <v>10672</v>
      </c>
      <c r="F47">
        <v>7680</v>
      </c>
      <c r="G47">
        <v>0.11027757000000001</v>
      </c>
      <c r="H47">
        <f>Data__1_[[#This Row],[Output]]*1000</f>
        <v>110.27757000000001</v>
      </c>
      <c r="I47">
        <f>Data__1_[[#This Row],[Output]]*1000/(Data__1_[[#This Row],[Num_Workers_Indirect]]+Data__1_[[#This Row],[Num_Workers_Direct]])</f>
        <v>1.2822973255813954</v>
      </c>
      <c r="J47">
        <v>0.13453863499999999</v>
      </c>
      <c r="K47">
        <f>Data__1_[[#This Row],[RawMaterial_Used]]*1000</f>
        <v>134.538635</v>
      </c>
      <c r="L47" t="e">
        <f>MONTH(A:A)</f>
        <v>#VALUE!</v>
      </c>
      <c r="M47" t="e">
        <f>YEAR(Data__1_[[#This Row],[Date]])</f>
        <v>#VALUE!</v>
      </c>
      <c r="N47" cm="1">
        <f t="array" ref="N47">Data__1_[[#This Row],[RawMaterial_Used]]*1000*_xlfn.IFS(Data__1_[[#This Row],[Plant]]=$R$15,$S$15,Data__1_[[#This Row],[Plant]]=$R$16,$S$16,Data__1_[[#This Row],[Plant]]=$R$17,$S$17,Data__1_[[#This Row],[Plant]]=$R$18,$S$18)</f>
        <v>71305.476550000007</v>
      </c>
      <c r="O47">
        <f>Data__1_[[#This Row],[input_total thousands]]+Data__1_[[#This Row],[Labor_Costs_Direct]]+Data__1_[[#This Row],[Labor_Costs_Indirect]]</f>
        <v>89657.476550000007</v>
      </c>
      <c r="P47" s="5" cm="1">
        <f t="array" ref="P47">Data__1_[[#This Row],[Output]]*1000*_xlfn.IFS(Data__1_[[#This Row],[Plant]]=$R$8,$S$8,Data__1_[[#This Row],[Plant]]=$R$9,$S$9,Data__1_[[#This Row],[Plant]]=$R$10,$S$10,Data__1_[[#This Row],[Plant]]=$R$11,$S$11)</f>
        <v>9924.9813000000013</v>
      </c>
      <c r="Q47" s="5" cm="1">
        <f t="array" ref="Q47">Data__1_[[#This Row],[Total_cost]]/(Data__1_[[#This Row],[Total Operating Cost]]+_xlfn.IFS(Data__1_[[#This Row],[Plant]]=$R$21,$S$21,Data__1_[[#This Row],[Plant]]=$R$22,$S$22,Data__1_[[#This Row],[Plant]]=$R$24,$S$24,Data__1_[[#This Row],[Plant]]=$R$23,$S$23))</f>
        <v>9.0328287836943648</v>
      </c>
    </row>
    <row r="48" spans="1:17" x14ac:dyDescent="0.4">
      <c r="A48" s="1" t="s">
        <v>321</v>
      </c>
      <c r="B48" t="s">
        <v>10</v>
      </c>
      <c r="C48">
        <v>23</v>
      </c>
      <c r="D48">
        <v>33</v>
      </c>
      <c r="E48">
        <v>5520</v>
      </c>
      <c r="F48">
        <v>6600</v>
      </c>
      <c r="G48">
        <v>4.1594948E-2</v>
      </c>
      <c r="H48">
        <f>Data__1_[[#This Row],[Output]]*1000</f>
        <v>41.594948000000002</v>
      </c>
      <c r="I48">
        <f>Data__1_[[#This Row],[Output]]*1000/(Data__1_[[#This Row],[Num_Workers_Indirect]]+Data__1_[[#This Row],[Num_Workers_Direct]])</f>
        <v>0.74276692857142856</v>
      </c>
      <c r="J48">
        <v>5.0745836000000002E-2</v>
      </c>
      <c r="K48">
        <f>Data__1_[[#This Row],[RawMaterial_Used]]*1000</f>
        <v>50.745836000000004</v>
      </c>
      <c r="L48" t="e">
        <f>MONTH(A:A)</f>
        <v>#VALUE!</v>
      </c>
      <c r="M48" t="e">
        <f>YEAR(Data__1_[[#This Row],[Date]])</f>
        <v>#VALUE!</v>
      </c>
      <c r="N48" cm="1">
        <f t="array" ref="N48">Data__1_[[#This Row],[RawMaterial_Used]]*1000*_xlfn.IFS(Data__1_[[#This Row],[Plant]]=$R$15,$S$15,Data__1_[[#This Row],[Plant]]=$R$16,$S$16,Data__1_[[#This Row],[Plant]]=$R$17,$S$17,Data__1_[[#This Row],[Plant]]=$R$18,$S$18)</f>
        <v>30853.468288000004</v>
      </c>
      <c r="O48">
        <f>Data__1_[[#This Row],[input_total thousands]]+Data__1_[[#This Row],[Labor_Costs_Direct]]+Data__1_[[#This Row],[Labor_Costs_Indirect]]</f>
        <v>42973.468288000004</v>
      </c>
      <c r="P48" s="5" cm="1">
        <f t="array" ref="P48">Data__1_[[#This Row],[Output]]*1000*_xlfn.IFS(Data__1_[[#This Row],[Plant]]=$R$8,$S$8,Data__1_[[#This Row],[Plant]]=$R$9,$S$9,Data__1_[[#This Row],[Plant]]=$R$10,$S$10,Data__1_[[#This Row],[Plant]]=$R$11,$S$11)</f>
        <v>6239.2422000000006</v>
      </c>
      <c r="Q48" s="5" cm="1">
        <f t="array" ref="Q48">Data__1_[[#This Row],[Total_cost]]/(Data__1_[[#This Row],[Total Operating Cost]]+_xlfn.IFS(Data__1_[[#This Row],[Plant]]=$R$21,$S$21,Data__1_[[#This Row],[Plant]]=$R$22,$S$22,Data__1_[[#This Row],[Plant]]=$R$24,$S$24,Data__1_[[#This Row],[Plant]]=$R$23,$S$23))</f>
        <v>6.8865064705341084</v>
      </c>
    </row>
    <row r="49" spans="1:17" x14ac:dyDescent="0.4">
      <c r="A49" s="1" t="s">
        <v>321</v>
      </c>
      <c r="B49" t="s">
        <v>11</v>
      </c>
      <c r="C49">
        <v>12</v>
      </c>
      <c r="D49">
        <v>15</v>
      </c>
      <c r="E49">
        <v>115200</v>
      </c>
      <c r="F49">
        <v>115200</v>
      </c>
      <c r="G49">
        <v>1.053333E-2</v>
      </c>
      <c r="H49">
        <f>Data__1_[[#This Row],[Output]]*1000</f>
        <v>10.533330000000001</v>
      </c>
      <c r="I49">
        <f>Data__1_[[#This Row],[Output]]*1000/(Data__1_[[#This Row],[Num_Workers_Indirect]]+Data__1_[[#This Row],[Num_Workers_Direct]])</f>
        <v>0.39012333333333338</v>
      </c>
      <c r="J49">
        <v>1.3166662000000001E-2</v>
      </c>
      <c r="K49">
        <f>Data__1_[[#This Row],[RawMaterial_Used]]*1000</f>
        <v>13.166662000000001</v>
      </c>
      <c r="L49" t="e">
        <f>MONTH(A:A)</f>
        <v>#VALUE!</v>
      </c>
      <c r="M49" t="e">
        <f>YEAR(Data__1_[[#This Row],[Date]])</f>
        <v>#VALUE!</v>
      </c>
      <c r="N49" cm="1">
        <f t="array" ref="N49">Data__1_[[#This Row],[RawMaterial_Used]]*1000*_xlfn.IFS(Data__1_[[#This Row],[Plant]]=$R$15,$S$15,Data__1_[[#This Row],[Plant]]=$R$16,$S$16,Data__1_[[#This Row],[Plant]]=$R$17,$S$17,Data__1_[[#This Row],[Plant]]=$R$18,$S$18)</f>
        <v>12086.995716000001</v>
      </c>
      <c r="O49">
        <f>Data__1_[[#This Row],[input_total thousands]]+Data__1_[[#This Row],[Labor_Costs_Direct]]+Data__1_[[#This Row],[Labor_Costs_Indirect]]</f>
        <v>242486.995716</v>
      </c>
      <c r="P49" s="5" cm="1">
        <f t="array" ref="P49">Data__1_[[#This Row],[Output]]*1000*_xlfn.IFS(Data__1_[[#This Row],[Plant]]=$R$8,$S$8,Data__1_[[#This Row],[Plant]]=$R$9,$S$9,Data__1_[[#This Row],[Plant]]=$R$10,$S$10,Data__1_[[#This Row],[Plant]]=$R$11,$S$11)</f>
        <v>4213.3320000000003</v>
      </c>
      <c r="Q49" s="5" cm="1">
        <f t="array" ref="Q49">Data__1_[[#This Row],[Total_cost]]/(Data__1_[[#This Row],[Total Operating Cost]]+_xlfn.IFS(Data__1_[[#This Row],[Plant]]=$R$21,$S$21,Data__1_[[#This Row],[Plant]]=$R$22,$S$22,Data__1_[[#This Row],[Plant]]=$R$24,$S$24,Data__1_[[#This Row],[Plant]]=$R$23,$S$23))</f>
        <v>56.377102767369088</v>
      </c>
    </row>
    <row r="50" spans="1:17" x14ac:dyDescent="0.4">
      <c r="A50" s="1" t="s">
        <v>320</v>
      </c>
      <c r="B50" t="s">
        <v>8</v>
      </c>
      <c r="C50">
        <v>18</v>
      </c>
      <c r="D50">
        <v>20</v>
      </c>
      <c r="E50">
        <v>8640</v>
      </c>
      <c r="F50">
        <v>8000</v>
      </c>
      <c r="G50">
        <v>4.5982502000000001E-2</v>
      </c>
      <c r="H50">
        <f>Data__1_[[#This Row],[Output]]*1000</f>
        <v>45.982502000000004</v>
      </c>
      <c r="I50">
        <f>Data__1_[[#This Row],[Output]]*1000/(Data__1_[[#This Row],[Num_Workers_Indirect]]+Data__1_[[#This Row],[Num_Workers_Direct]])</f>
        <v>1.2100658421052632</v>
      </c>
      <c r="J50">
        <v>5.5179001999999998E-2</v>
      </c>
      <c r="K50">
        <f>Data__1_[[#This Row],[RawMaterial_Used]]*1000</f>
        <v>55.179001999999997</v>
      </c>
      <c r="L50" t="e">
        <f>MONTH(A:A)</f>
        <v>#VALUE!</v>
      </c>
      <c r="M50" t="e">
        <f>YEAR(Data__1_[[#This Row],[Date]])</f>
        <v>#VALUE!</v>
      </c>
      <c r="N50" cm="1">
        <f t="array" ref="N50">Data__1_[[#This Row],[RawMaterial_Used]]*1000*_xlfn.IFS(Data__1_[[#This Row],[Plant]]=$R$15,$S$15,Data__1_[[#This Row],[Plant]]=$R$16,$S$16,Data__1_[[#This Row],[Plant]]=$R$17,$S$17,Data__1_[[#This Row],[Plant]]=$R$18,$S$18)</f>
        <v>38625.301399999997</v>
      </c>
      <c r="O50">
        <f>Data__1_[[#This Row],[input_total thousands]]+Data__1_[[#This Row],[Labor_Costs_Direct]]+Data__1_[[#This Row],[Labor_Costs_Indirect]]</f>
        <v>55265.301399999997</v>
      </c>
      <c r="P50" s="5" cm="1">
        <f t="array" ref="P50">Data__1_[[#This Row],[Output]]*1000*_xlfn.IFS(Data__1_[[#This Row],[Plant]]=$R$8,$S$8,Data__1_[[#This Row],[Plant]]=$R$9,$S$9,Data__1_[[#This Row],[Plant]]=$R$10,$S$10,Data__1_[[#This Row],[Plant]]=$R$11,$S$11)</f>
        <v>5058.0752200000006</v>
      </c>
      <c r="Q50" s="5" cm="1">
        <f t="array" ref="Q50">Data__1_[[#This Row],[Total_cost]]/(Data__1_[[#This Row],[Total Operating Cost]]+_xlfn.IFS(Data__1_[[#This Row],[Plant]]=$R$21,$S$21,Data__1_[[#This Row],[Plant]]=$R$22,$S$22,Data__1_[[#This Row],[Plant]]=$R$24,$S$24,Data__1_[[#This Row],[Plant]]=$R$23,$S$23))</f>
        <v>10.898905678531005</v>
      </c>
    </row>
    <row r="51" spans="1:17" x14ac:dyDescent="0.4">
      <c r="A51" s="1" t="s">
        <v>320</v>
      </c>
      <c r="B51" t="s">
        <v>9</v>
      </c>
      <c r="C51">
        <v>43</v>
      </c>
      <c r="D51">
        <v>38</v>
      </c>
      <c r="E51">
        <v>9976</v>
      </c>
      <c r="F51">
        <v>7296</v>
      </c>
      <c r="G51">
        <v>0.10382833299999999</v>
      </c>
      <c r="H51">
        <f>Data__1_[[#This Row],[Output]]*1000</f>
        <v>103.828333</v>
      </c>
      <c r="I51">
        <f>Data__1_[[#This Row],[Output]]*1000/(Data__1_[[#This Row],[Num_Workers_Indirect]]+Data__1_[[#This Row],[Num_Workers_Direct]])</f>
        <v>1.2818312716049383</v>
      </c>
      <c r="J51">
        <v>0.12667056600000001</v>
      </c>
      <c r="K51">
        <f>Data__1_[[#This Row],[RawMaterial_Used]]*1000</f>
        <v>126.67056600000001</v>
      </c>
      <c r="L51" t="e">
        <f>MONTH(A:A)</f>
        <v>#VALUE!</v>
      </c>
      <c r="M51" t="e">
        <f>YEAR(Data__1_[[#This Row],[Date]])</f>
        <v>#VALUE!</v>
      </c>
      <c r="N51" cm="1">
        <f t="array" ref="N51">Data__1_[[#This Row],[RawMaterial_Used]]*1000*_xlfn.IFS(Data__1_[[#This Row],[Plant]]=$R$15,$S$15,Data__1_[[#This Row],[Plant]]=$R$16,$S$16,Data__1_[[#This Row],[Plant]]=$R$17,$S$17,Data__1_[[#This Row],[Plant]]=$R$18,$S$18)</f>
        <v>67135.399980000002</v>
      </c>
      <c r="O51">
        <f>Data__1_[[#This Row],[input_total thousands]]+Data__1_[[#This Row],[Labor_Costs_Direct]]+Data__1_[[#This Row],[Labor_Costs_Indirect]]</f>
        <v>84407.399980000002</v>
      </c>
      <c r="P51" s="5" cm="1">
        <f t="array" ref="P51">Data__1_[[#This Row],[Output]]*1000*_xlfn.IFS(Data__1_[[#This Row],[Plant]]=$R$8,$S$8,Data__1_[[#This Row],[Plant]]=$R$9,$S$9,Data__1_[[#This Row],[Plant]]=$R$10,$S$10,Data__1_[[#This Row],[Plant]]=$R$11,$S$11)</f>
        <v>9344.54997</v>
      </c>
      <c r="Q51" s="5" cm="1">
        <f t="array" ref="Q51">Data__1_[[#This Row],[Total_cost]]/(Data__1_[[#This Row],[Total Operating Cost]]+_xlfn.IFS(Data__1_[[#This Row],[Plant]]=$R$21,$S$21,Data__1_[[#This Row],[Plant]]=$R$22,$S$22,Data__1_[[#This Row],[Plant]]=$R$24,$S$24,Data__1_[[#This Row],[Plant]]=$R$23,$S$23))</f>
        <v>9.0320647909257055</v>
      </c>
    </row>
    <row r="52" spans="1:17" x14ac:dyDescent="0.4">
      <c r="A52" s="1" t="s">
        <v>320</v>
      </c>
      <c r="B52" t="s">
        <v>10</v>
      </c>
      <c r="C52">
        <v>24</v>
      </c>
      <c r="D52">
        <v>32</v>
      </c>
      <c r="E52">
        <v>5760</v>
      </c>
      <c r="F52">
        <v>6400</v>
      </c>
      <c r="G52">
        <v>4.1616743999999997E-2</v>
      </c>
      <c r="H52">
        <f>Data__1_[[#This Row],[Output]]*1000</f>
        <v>41.616743999999997</v>
      </c>
      <c r="I52">
        <f>Data__1_[[#This Row],[Output]]*1000/(Data__1_[[#This Row],[Num_Workers_Indirect]]+Data__1_[[#This Row],[Num_Workers_Direct]])</f>
        <v>0.74315614285714282</v>
      </c>
      <c r="J52">
        <v>5.0772427000000002E-2</v>
      </c>
      <c r="K52">
        <f>Data__1_[[#This Row],[RawMaterial_Used]]*1000</f>
        <v>50.772427</v>
      </c>
      <c r="L52" t="e">
        <f>MONTH(A:A)</f>
        <v>#VALUE!</v>
      </c>
      <c r="M52" t="e">
        <f>YEAR(Data__1_[[#This Row],[Date]])</f>
        <v>#VALUE!</v>
      </c>
      <c r="N52" cm="1">
        <f t="array" ref="N52">Data__1_[[#This Row],[RawMaterial_Used]]*1000*_xlfn.IFS(Data__1_[[#This Row],[Plant]]=$R$15,$S$15,Data__1_[[#This Row],[Plant]]=$R$16,$S$16,Data__1_[[#This Row],[Plant]]=$R$17,$S$17,Data__1_[[#This Row],[Plant]]=$R$18,$S$18)</f>
        <v>30869.635616</v>
      </c>
      <c r="O52">
        <f>Data__1_[[#This Row],[input_total thousands]]+Data__1_[[#This Row],[Labor_Costs_Direct]]+Data__1_[[#This Row],[Labor_Costs_Indirect]]</f>
        <v>43029.635616</v>
      </c>
      <c r="P52" s="5" cm="1">
        <f t="array" ref="P52">Data__1_[[#This Row],[Output]]*1000*_xlfn.IFS(Data__1_[[#This Row],[Plant]]=$R$8,$S$8,Data__1_[[#This Row],[Plant]]=$R$9,$S$9,Data__1_[[#This Row],[Plant]]=$R$10,$S$10,Data__1_[[#This Row],[Plant]]=$R$11,$S$11)</f>
        <v>6242.5115999999998</v>
      </c>
      <c r="Q52" s="5" cm="1">
        <f t="array" ref="Q52">Data__1_[[#This Row],[Total_cost]]/(Data__1_[[#This Row],[Total Operating Cost]]+_xlfn.IFS(Data__1_[[#This Row],[Plant]]=$R$21,$S$21,Data__1_[[#This Row],[Plant]]=$R$22,$S$22,Data__1_[[#This Row],[Plant]]=$R$24,$S$24,Data__1_[[#This Row],[Plant]]=$R$23,$S$23))</f>
        <v>6.8918964795388549</v>
      </c>
    </row>
    <row r="53" spans="1:17" x14ac:dyDescent="0.4">
      <c r="A53" s="1" t="s">
        <v>320</v>
      </c>
      <c r="B53" t="s">
        <v>11</v>
      </c>
      <c r="C53">
        <v>12</v>
      </c>
      <c r="D53">
        <v>17</v>
      </c>
      <c r="E53">
        <v>115200</v>
      </c>
      <c r="F53">
        <v>130560</v>
      </c>
      <c r="G53">
        <v>1.1322789999999999E-2</v>
      </c>
      <c r="H53">
        <f>Data__1_[[#This Row],[Output]]*1000</f>
        <v>11.322789999999999</v>
      </c>
      <c r="I53">
        <f>Data__1_[[#This Row],[Output]]*1000/(Data__1_[[#This Row],[Num_Workers_Indirect]]+Data__1_[[#This Row],[Num_Workers_Direct]])</f>
        <v>0.39044103448275858</v>
      </c>
      <c r="J53">
        <v>1.4153488000000001E-2</v>
      </c>
      <c r="K53">
        <f>Data__1_[[#This Row],[RawMaterial_Used]]*1000</f>
        <v>14.153488000000001</v>
      </c>
      <c r="L53" t="e">
        <f>MONTH(A:A)</f>
        <v>#VALUE!</v>
      </c>
      <c r="M53" t="e">
        <f>YEAR(Data__1_[[#This Row],[Date]])</f>
        <v>#VALUE!</v>
      </c>
      <c r="N53" cm="1">
        <f t="array" ref="N53">Data__1_[[#This Row],[RawMaterial_Used]]*1000*_xlfn.IFS(Data__1_[[#This Row],[Plant]]=$R$15,$S$15,Data__1_[[#This Row],[Plant]]=$R$16,$S$16,Data__1_[[#This Row],[Plant]]=$R$17,$S$17,Data__1_[[#This Row],[Plant]]=$R$18,$S$18)</f>
        <v>12992.901984000002</v>
      </c>
      <c r="O53">
        <f>Data__1_[[#This Row],[input_total thousands]]+Data__1_[[#This Row],[Labor_Costs_Direct]]+Data__1_[[#This Row],[Labor_Costs_Indirect]]</f>
        <v>258752.901984</v>
      </c>
      <c r="P53" s="5" cm="1">
        <f t="array" ref="P53">Data__1_[[#This Row],[Output]]*1000*_xlfn.IFS(Data__1_[[#This Row],[Plant]]=$R$8,$S$8,Data__1_[[#This Row],[Plant]]=$R$9,$S$9,Data__1_[[#This Row],[Plant]]=$R$10,$S$10,Data__1_[[#This Row],[Plant]]=$R$11,$S$11)</f>
        <v>4529.116</v>
      </c>
      <c r="Q53" s="5" cm="1">
        <f t="array" ref="Q53">Data__1_[[#This Row],[Total_cost]]/(Data__1_[[#This Row],[Total Operating Cost]]+_xlfn.IFS(Data__1_[[#This Row],[Plant]]=$R$21,$S$21,Data__1_[[#This Row],[Plant]]=$R$22,$S$22,Data__1_[[#This Row],[Plant]]=$R$24,$S$24,Data__1_[[#This Row],[Plant]]=$R$23,$S$23))</f>
        <v>56.044181159619619</v>
      </c>
    </row>
    <row r="54" spans="1:17" x14ac:dyDescent="0.4">
      <c r="A54" s="1" t="s">
        <v>319</v>
      </c>
      <c r="B54" t="s">
        <v>8</v>
      </c>
      <c r="C54">
        <v>15</v>
      </c>
      <c r="D54">
        <v>24</v>
      </c>
      <c r="E54">
        <v>7200</v>
      </c>
      <c r="F54">
        <v>9600</v>
      </c>
      <c r="G54">
        <v>4.7215071999999997E-2</v>
      </c>
      <c r="H54">
        <f>Data__1_[[#This Row],[Output]]*1000</f>
        <v>47.215071999999999</v>
      </c>
      <c r="I54">
        <f>Data__1_[[#This Row],[Output]]*1000/(Data__1_[[#This Row],[Num_Workers_Indirect]]+Data__1_[[#This Row],[Num_Workers_Direct]])</f>
        <v>1.2106428717948718</v>
      </c>
      <c r="J54">
        <v>5.6658086000000003E-2</v>
      </c>
      <c r="K54">
        <f>Data__1_[[#This Row],[RawMaterial_Used]]*1000</f>
        <v>56.658086000000004</v>
      </c>
      <c r="L54" t="e">
        <f>MONTH(A:A)</f>
        <v>#VALUE!</v>
      </c>
      <c r="M54" t="e">
        <f>YEAR(Data__1_[[#This Row],[Date]])</f>
        <v>#VALUE!</v>
      </c>
      <c r="N54" cm="1">
        <f t="array" ref="N54">Data__1_[[#This Row],[RawMaterial_Used]]*1000*_xlfn.IFS(Data__1_[[#This Row],[Plant]]=$R$15,$S$15,Data__1_[[#This Row],[Plant]]=$R$16,$S$16,Data__1_[[#This Row],[Plant]]=$R$17,$S$17,Data__1_[[#This Row],[Plant]]=$R$18,$S$18)</f>
        <v>39660.660200000006</v>
      </c>
      <c r="O54">
        <f>Data__1_[[#This Row],[input_total thousands]]+Data__1_[[#This Row],[Labor_Costs_Direct]]+Data__1_[[#This Row],[Labor_Costs_Indirect]]</f>
        <v>56460.660200000006</v>
      </c>
      <c r="P54" s="5" cm="1">
        <f t="array" ref="P54">Data__1_[[#This Row],[Output]]*1000*_xlfn.IFS(Data__1_[[#This Row],[Plant]]=$R$8,$S$8,Data__1_[[#This Row],[Plant]]=$R$9,$S$9,Data__1_[[#This Row],[Plant]]=$R$10,$S$10,Data__1_[[#This Row],[Plant]]=$R$11,$S$11)</f>
        <v>5193.6579199999996</v>
      </c>
      <c r="Q54" s="5" cm="1">
        <f t="array" ref="Q54">Data__1_[[#This Row],[Total_cost]]/(Data__1_[[#This Row],[Total Operating Cost]]+_xlfn.IFS(Data__1_[[#This Row],[Plant]]=$R$21,$S$21,Data__1_[[#This Row],[Plant]]=$R$22,$S$22,Data__1_[[#This Row],[Plant]]=$R$24,$S$24,Data__1_[[#This Row],[Plant]]=$R$23,$S$23))</f>
        <v>10.844674439342842</v>
      </c>
    </row>
    <row r="55" spans="1:17" x14ac:dyDescent="0.4">
      <c r="A55" s="1" t="s">
        <v>319</v>
      </c>
      <c r="B55" t="s">
        <v>9</v>
      </c>
      <c r="C55">
        <v>41</v>
      </c>
      <c r="D55">
        <v>37</v>
      </c>
      <c r="E55">
        <v>9512</v>
      </c>
      <c r="F55">
        <v>7104</v>
      </c>
      <c r="G55">
        <v>0.100000594</v>
      </c>
      <c r="H55">
        <f>Data__1_[[#This Row],[Output]]*1000</f>
        <v>100.00059399999999</v>
      </c>
      <c r="I55">
        <f>Data__1_[[#This Row],[Output]]*1000/(Data__1_[[#This Row],[Num_Workers_Indirect]]+Data__1_[[#This Row],[Num_Workers_Direct]])</f>
        <v>1.2820588974358973</v>
      </c>
      <c r="J55">
        <v>0.122000725</v>
      </c>
      <c r="K55">
        <f>Data__1_[[#This Row],[RawMaterial_Used]]*1000</f>
        <v>122.000725</v>
      </c>
      <c r="L55" t="e">
        <f>MONTH(A:A)</f>
        <v>#VALUE!</v>
      </c>
      <c r="M55" t="e">
        <f>YEAR(Data__1_[[#This Row],[Date]])</f>
        <v>#VALUE!</v>
      </c>
      <c r="N55" cm="1">
        <f t="array" ref="N55">Data__1_[[#This Row],[RawMaterial_Used]]*1000*_xlfn.IFS(Data__1_[[#This Row],[Plant]]=$R$15,$S$15,Data__1_[[#This Row],[Plant]]=$R$16,$S$16,Data__1_[[#This Row],[Plant]]=$R$17,$S$17,Data__1_[[#This Row],[Plant]]=$R$18,$S$18)</f>
        <v>64660.384250000003</v>
      </c>
      <c r="O55">
        <f>Data__1_[[#This Row],[input_total thousands]]+Data__1_[[#This Row],[Labor_Costs_Direct]]+Data__1_[[#This Row],[Labor_Costs_Indirect]]</f>
        <v>81276.384250000003</v>
      </c>
      <c r="P55" s="5" cm="1">
        <f t="array" ref="P55">Data__1_[[#This Row],[Output]]*1000*_xlfn.IFS(Data__1_[[#This Row],[Plant]]=$R$8,$S$8,Data__1_[[#This Row],[Plant]]=$R$9,$S$9,Data__1_[[#This Row],[Plant]]=$R$10,$S$10,Data__1_[[#This Row],[Plant]]=$R$11,$S$11)</f>
        <v>9000.0534599999992</v>
      </c>
      <c r="Q55" s="5" cm="1">
        <f t="array" ref="Q55">Data__1_[[#This Row],[Total_cost]]/(Data__1_[[#This Row],[Total Operating Cost]]+_xlfn.IFS(Data__1_[[#This Row],[Plant]]=$R$21,$S$21,Data__1_[[#This Row],[Plant]]=$R$22,$S$22,Data__1_[[#This Row],[Plant]]=$R$24,$S$24,Data__1_[[#This Row],[Plant]]=$R$23,$S$23))</f>
        <v>9.0298982153876448</v>
      </c>
    </row>
    <row r="56" spans="1:17" x14ac:dyDescent="0.4">
      <c r="A56" s="1" t="s">
        <v>319</v>
      </c>
      <c r="B56" t="s">
        <v>10</v>
      </c>
      <c r="C56">
        <v>24</v>
      </c>
      <c r="D56">
        <v>25</v>
      </c>
      <c r="E56">
        <v>5760</v>
      </c>
      <c r="F56">
        <v>5000</v>
      </c>
      <c r="G56">
        <v>3.6414361999999999E-2</v>
      </c>
      <c r="H56">
        <f>Data__1_[[#This Row],[Output]]*1000</f>
        <v>36.414361999999997</v>
      </c>
      <c r="I56">
        <f>Data__1_[[#This Row],[Output]]*1000/(Data__1_[[#This Row],[Num_Workers_Indirect]]+Data__1_[[#This Row],[Num_Workers_Direct]])</f>
        <v>0.74315024489795911</v>
      </c>
      <c r="J56">
        <v>4.4425521000000003E-2</v>
      </c>
      <c r="K56">
        <f>Data__1_[[#This Row],[RawMaterial_Used]]*1000</f>
        <v>44.425521000000003</v>
      </c>
      <c r="L56" t="e">
        <f>MONTH(A:A)</f>
        <v>#VALUE!</v>
      </c>
      <c r="M56" t="e">
        <f>YEAR(Data__1_[[#This Row],[Date]])</f>
        <v>#VALUE!</v>
      </c>
      <c r="N56" cm="1">
        <f t="array" ref="N56">Data__1_[[#This Row],[RawMaterial_Used]]*1000*_xlfn.IFS(Data__1_[[#This Row],[Plant]]=$R$15,$S$15,Data__1_[[#This Row],[Plant]]=$R$16,$S$16,Data__1_[[#This Row],[Plant]]=$R$17,$S$17,Data__1_[[#This Row],[Plant]]=$R$18,$S$18)</f>
        <v>27010.716768000002</v>
      </c>
      <c r="O56">
        <f>Data__1_[[#This Row],[input_total thousands]]+Data__1_[[#This Row],[Labor_Costs_Direct]]+Data__1_[[#This Row],[Labor_Costs_Indirect]]</f>
        <v>37770.716767999998</v>
      </c>
      <c r="P56" s="5" cm="1">
        <f t="array" ref="P56">Data__1_[[#This Row],[Output]]*1000*_xlfn.IFS(Data__1_[[#This Row],[Plant]]=$R$8,$S$8,Data__1_[[#This Row],[Plant]]=$R$9,$S$9,Data__1_[[#This Row],[Plant]]=$R$10,$S$10,Data__1_[[#This Row],[Plant]]=$R$11,$S$11)</f>
        <v>5462.1542999999992</v>
      </c>
      <c r="Q56" s="5" cm="1">
        <f t="array" ref="Q56">Data__1_[[#This Row],[Total_cost]]/(Data__1_[[#This Row],[Total Operating Cost]]+_xlfn.IFS(Data__1_[[#This Row],[Plant]]=$R$21,$S$21,Data__1_[[#This Row],[Plant]]=$R$22,$S$22,Data__1_[[#This Row],[Plant]]=$R$24,$S$24,Data__1_[[#This Row],[Plant]]=$R$23,$S$23))</f>
        <v>6.9137195645380185</v>
      </c>
    </row>
    <row r="57" spans="1:17" x14ac:dyDescent="0.4">
      <c r="A57" s="1" t="s">
        <v>319</v>
      </c>
      <c r="B57" t="s">
        <v>11</v>
      </c>
      <c r="C57">
        <v>13</v>
      </c>
      <c r="D57">
        <v>15</v>
      </c>
      <c r="E57">
        <v>124800</v>
      </c>
      <c r="F57">
        <v>115200</v>
      </c>
      <c r="G57">
        <v>1.0924926E-2</v>
      </c>
      <c r="H57">
        <f>Data__1_[[#This Row],[Output]]*1000</f>
        <v>10.924925999999999</v>
      </c>
      <c r="I57">
        <f>Data__1_[[#This Row],[Output]]*1000/(Data__1_[[#This Row],[Num_Workers_Indirect]]+Data__1_[[#This Row],[Num_Workers_Direct]])</f>
        <v>0.39017592857142852</v>
      </c>
      <c r="J57">
        <v>1.3656158E-2</v>
      </c>
      <c r="K57">
        <f>Data__1_[[#This Row],[RawMaterial_Used]]*1000</f>
        <v>13.656158</v>
      </c>
      <c r="L57" t="e">
        <f>MONTH(A:A)</f>
        <v>#VALUE!</v>
      </c>
      <c r="M57" t="e">
        <f>YEAR(Data__1_[[#This Row],[Date]])</f>
        <v>#VALUE!</v>
      </c>
      <c r="N57" cm="1">
        <f t="array" ref="N57">Data__1_[[#This Row],[RawMaterial_Used]]*1000*_xlfn.IFS(Data__1_[[#This Row],[Plant]]=$R$15,$S$15,Data__1_[[#This Row],[Plant]]=$R$16,$S$16,Data__1_[[#This Row],[Plant]]=$R$17,$S$17,Data__1_[[#This Row],[Plant]]=$R$18,$S$18)</f>
        <v>12536.353043999999</v>
      </c>
      <c r="O57">
        <f>Data__1_[[#This Row],[input_total thousands]]+Data__1_[[#This Row],[Labor_Costs_Direct]]+Data__1_[[#This Row],[Labor_Costs_Indirect]]</f>
        <v>252536.35304399999</v>
      </c>
      <c r="P57" s="5" cm="1">
        <f t="array" ref="P57">Data__1_[[#This Row],[Output]]*1000*_xlfn.IFS(Data__1_[[#This Row],[Plant]]=$R$8,$S$8,Data__1_[[#This Row],[Plant]]=$R$9,$S$9,Data__1_[[#This Row],[Plant]]=$R$10,$S$10,Data__1_[[#This Row],[Plant]]=$R$11,$S$11)</f>
        <v>4369.9704000000002</v>
      </c>
      <c r="Q57" s="5" cm="1">
        <f t="array" ref="Q57">Data__1_[[#This Row],[Total_cost]]/(Data__1_[[#This Row],[Total Operating Cost]]+_xlfn.IFS(Data__1_[[#This Row],[Plant]]=$R$21,$S$21,Data__1_[[#This Row],[Plant]]=$R$22,$S$22,Data__1_[[#This Row],[Plant]]=$R$24,$S$24,Data__1_[[#This Row],[Plant]]=$R$23,$S$23))</f>
        <v>56.650452473029631</v>
      </c>
    </row>
    <row r="58" spans="1:17" x14ac:dyDescent="0.4">
      <c r="A58" s="1" t="s">
        <v>318</v>
      </c>
      <c r="B58" t="s">
        <v>8</v>
      </c>
      <c r="C58">
        <v>20</v>
      </c>
      <c r="D58">
        <v>19</v>
      </c>
      <c r="E58">
        <v>9600</v>
      </c>
      <c r="F58">
        <v>7600</v>
      </c>
      <c r="G58">
        <v>4.7198384000000003E-2</v>
      </c>
      <c r="H58">
        <f>Data__1_[[#This Row],[Output]]*1000</f>
        <v>47.198384000000004</v>
      </c>
      <c r="I58">
        <f>Data__1_[[#This Row],[Output]]*1000/(Data__1_[[#This Row],[Num_Workers_Indirect]]+Data__1_[[#This Row],[Num_Workers_Direct]])</f>
        <v>1.2102149743589745</v>
      </c>
      <c r="J58">
        <v>5.6638061000000003E-2</v>
      </c>
      <c r="K58">
        <f>Data__1_[[#This Row],[RawMaterial_Used]]*1000</f>
        <v>56.638061</v>
      </c>
      <c r="L58" t="e">
        <f>MONTH(A:A)</f>
        <v>#VALUE!</v>
      </c>
      <c r="M58" t="e">
        <f>YEAR(Data__1_[[#This Row],[Date]])</f>
        <v>#VALUE!</v>
      </c>
      <c r="N58" cm="1">
        <f t="array" ref="N58">Data__1_[[#This Row],[RawMaterial_Used]]*1000*_xlfn.IFS(Data__1_[[#This Row],[Plant]]=$R$15,$S$15,Data__1_[[#This Row],[Plant]]=$R$16,$S$16,Data__1_[[#This Row],[Plant]]=$R$17,$S$17,Data__1_[[#This Row],[Plant]]=$R$18,$S$18)</f>
        <v>39646.642699999997</v>
      </c>
      <c r="O58">
        <f>Data__1_[[#This Row],[input_total thousands]]+Data__1_[[#This Row],[Labor_Costs_Direct]]+Data__1_[[#This Row],[Labor_Costs_Indirect]]</f>
        <v>56846.642699999997</v>
      </c>
      <c r="P58" s="5" cm="1">
        <f t="array" ref="P58">Data__1_[[#This Row],[Output]]*1000*_xlfn.IFS(Data__1_[[#This Row],[Plant]]=$R$8,$S$8,Data__1_[[#This Row],[Plant]]=$R$9,$S$9,Data__1_[[#This Row],[Plant]]=$R$10,$S$10,Data__1_[[#This Row],[Plant]]=$R$11,$S$11)</f>
        <v>5191.8222400000004</v>
      </c>
      <c r="Q58" s="5" cm="1">
        <f t="array" ref="Q58">Data__1_[[#This Row],[Total_cost]]/(Data__1_[[#This Row],[Total Operating Cost]]+_xlfn.IFS(Data__1_[[#This Row],[Plant]]=$R$21,$S$21,Data__1_[[#This Row],[Plant]]=$R$22,$S$22,Data__1_[[#This Row],[Plant]]=$R$24,$S$24,Data__1_[[#This Row],[Plant]]=$R$23,$S$23))</f>
        <v>10.922663181178942</v>
      </c>
    </row>
    <row r="59" spans="1:17" x14ac:dyDescent="0.4">
      <c r="A59" s="1" t="s">
        <v>318</v>
      </c>
      <c r="B59" t="s">
        <v>9</v>
      </c>
      <c r="C59">
        <v>44</v>
      </c>
      <c r="D59">
        <v>37</v>
      </c>
      <c r="E59">
        <v>10208</v>
      </c>
      <c r="F59">
        <v>7104</v>
      </c>
      <c r="G59">
        <v>0.10380626799999999</v>
      </c>
      <c r="H59">
        <f>Data__1_[[#This Row],[Output]]*1000</f>
        <v>103.80626799999999</v>
      </c>
      <c r="I59">
        <f>Data__1_[[#This Row],[Output]]*1000/(Data__1_[[#This Row],[Num_Workers_Indirect]]+Data__1_[[#This Row],[Num_Workers_Direct]])</f>
        <v>1.2815588641975306</v>
      </c>
      <c r="J59">
        <v>0.126643647</v>
      </c>
      <c r="K59">
        <f>Data__1_[[#This Row],[RawMaterial_Used]]*1000</f>
        <v>126.643647</v>
      </c>
      <c r="L59" t="e">
        <f>MONTH(A:A)</f>
        <v>#VALUE!</v>
      </c>
      <c r="M59" t="e">
        <f>YEAR(Data__1_[[#This Row],[Date]])</f>
        <v>#VALUE!</v>
      </c>
      <c r="N59" cm="1">
        <f t="array" ref="N59">Data__1_[[#This Row],[RawMaterial_Used]]*1000*_xlfn.IFS(Data__1_[[#This Row],[Plant]]=$R$15,$S$15,Data__1_[[#This Row],[Plant]]=$R$16,$S$16,Data__1_[[#This Row],[Plant]]=$R$17,$S$17,Data__1_[[#This Row],[Plant]]=$R$18,$S$18)</f>
        <v>67121.13291</v>
      </c>
      <c r="O59">
        <f>Data__1_[[#This Row],[input_total thousands]]+Data__1_[[#This Row],[Labor_Costs_Direct]]+Data__1_[[#This Row],[Labor_Costs_Indirect]]</f>
        <v>84433.13291</v>
      </c>
      <c r="P59" s="5" cm="1">
        <f t="array" ref="P59">Data__1_[[#This Row],[Output]]*1000*_xlfn.IFS(Data__1_[[#This Row],[Plant]]=$R$8,$S$8,Data__1_[[#This Row],[Plant]]=$R$9,$S$9,Data__1_[[#This Row],[Plant]]=$R$10,$S$10,Data__1_[[#This Row],[Plant]]=$R$11,$S$11)</f>
        <v>9342.5641199999991</v>
      </c>
      <c r="Q59" s="5" cm="1">
        <f t="array" ref="Q59">Data__1_[[#This Row],[Total_cost]]/(Data__1_[[#This Row],[Total Operating Cost]]+_xlfn.IFS(Data__1_[[#This Row],[Plant]]=$R$21,$S$21,Data__1_[[#This Row],[Plant]]=$R$22,$S$22,Data__1_[[#This Row],[Plant]]=$R$24,$S$24,Data__1_[[#This Row],[Plant]]=$R$23,$S$23))</f>
        <v>9.0367386391914248</v>
      </c>
    </row>
    <row r="60" spans="1:17" x14ac:dyDescent="0.4">
      <c r="A60" s="1" t="s">
        <v>318</v>
      </c>
      <c r="B60" t="s">
        <v>10</v>
      </c>
      <c r="C60">
        <v>20</v>
      </c>
      <c r="D60">
        <v>31</v>
      </c>
      <c r="E60">
        <v>4800</v>
      </c>
      <c r="F60">
        <v>6200</v>
      </c>
      <c r="G60">
        <v>3.7870251000000001E-2</v>
      </c>
      <c r="H60">
        <f>Data__1_[[#This Row],[Output]]*1000</f>
        <v>37.870251000000003</v>
      </c>
      <c r="I60">
        <f>Data__1_[[#This Row],[Output]]*1000/(Data__1_[[#This Row],[Num_Workers_Indirect]]+Data__1_[[#This Row],[Num_Workers_Direct]])</f>
        <v>0.74255394117647067</v>
      </c>
      <c r="J60">
        <v>4.6201706000000002E-2</v>
      </c>
      <c r="K60">
        <f>Data__1_[[#This Row],[RawMaterial_Used]]*1000</f>
        <v>46.201706000000001</v>
      </c>
      <c r="L60" t="e">
        <f>MONTH(A:A)</f>
        <v>#VALUE!</v>
      </c>
      <c r="M60" t="e">
        <f>YEAR(Data__1_[[#This Row],[Date]])</f>
        <v>#VALUE!</v>
      </c>
      <c r="N60" cm="1">
        <f t="array" ref="N60">Data__1_[[#This Row],[RawMaterial_Used]]*1000*_xlfn.IFS(Data__1_[[#This Row],[Plant]]=$R$15,$S$15,Data__1_[[#This Row],[Plant]]=$R$16,$S$16,Data__1_[[#This Row],[Plant]]=$R$17,$S$17,Data__1_[[#This Row],[Plant]]=$R$18,$S$18)</f>
        <v>28090.637247999999</v>
      </c>
      <c r="O60">
        <f>Data__1_[[#This Row],[input_total thousands]]+Data__1_[[#This Row],[Labor_Costs_Direct]]+Data__1_[[#This Row],[Labor_Costs_Indirect]]</f>
        <v>39090.637247999999</v>
      </c>
      <c r="P60" s="5" cm="1">
        <f t="array" ref="P60">Data__1_[[#This Row],[Output]]*1000*_xlfn.IFS(Data__1_[[#This Row],[Plant]]=$R$8,$S$8,Data__1_[[#This Row],[Plant]]=$R$9,$S$9,Data__1_[[#This Row],[Plant]]=$R$10,$S$10,Data__1_[[#This Row],[Plant]]=$R$11,$S$11)</f>
        <v>5680.5376500000002</v>
      </c>
      <c r="Q60" s="5" cm="1">
        <f t="array" ref="Q60">Data__1_[[#This Row],[Total_cost]]/(Data__1_[[#This Row],[Total Operating Cost]]+_xlfn.IFS(Data__1_[[#This Row],[Plant]]=$R$21,$S$21,Data__1_[[#This Row],[Plant]]=$R$22,$S$22,Data__1_[[#This Row],[Plant]]=$R$24,$S$24,Data__1_[[#This Row],[Plant]]=$R$23,$S$23))</f>
        <v>6.8802918604261993</v>
      </c>
    </row>
    <row r="61" spans="1:17" x14ac:dyDescent="0.4">
      <c r="A61" s="1" t="s">
        <v>318</v>
      </c>
      <c r="B61" t="s">
        <v>11</v>
      </c>
      <c r="C61">
        <v>14</v>
      </c>
      <c r="D61">
        <v>17</v>
      </c>
      <c r="E61">
        <v>134400</v>
      </c>
      <c r="F61">
        <v>130560</v>
      </c>
      <c r="G61">
        <v>1.2106331E-2</v>
      </c>
      <c r="H61">
        <f>Data__1_[[#This Row],[Output]]*1000</f>
        <v>12.106330999999999</v>
      </c>
      <c r="I61">
        <f>Data__1_[[#This Row],[Output]]*1000/(Data__1_[[#This Row],[Num_Workers_Indirect]]+Data__1_[[#This Row],[Num_Workers_Direct]])</f>
        <v>0.39052680645161286</v>
      </c>
      <c r="J61">
        <v>1.5132913E-2</v>
      </c>
      <c r="K61">
        <f>Data__1_[[#This Row],[RawMaterial_Used]]*1000</f>
        <v>15.132913</v>
      </c>
      <c r="L61" t="e">
        <f>MONTH(A:A)</f>
        <v>#VALUE!</v>
      </c>
      <c r="M61" t="e">
        <f>YEAR(Data__1_[[#This Row],[Date]])</f>
        <v>#VALUE!</v>
      </c>
      <c r="N61" cm="1">
        <f t="array" ref="N61">Data__1_[[#This Row],[RawMaterial_Used]]*1000*_xlfn.IFS(Data__1_[[#This Row],[Plant]]=$R$15,$S$15,Data__1_[[#This Row],[Plant]]=$R$16,$S$16,Data__1_[[#This Row],[Plant]]=$R$17,$S$17,Data__1_[[#This Row],[Plant]]=$R$18,$S$18)</f>
        <v>13892.014134000001</v>
      </c>
      <c r="O61">
        <f>Data__1_[[#This Row],[input_total thousands]]+Data__1_[[#This Row],[Labor_Costs_Direct]]+Data__1_[[#This Row],[Labor_Costs_Indirect]]</f>
        <v>278852.014134</v>
      </c>
      <c r="P61" s="5" cm="1">
        <f t="array" ref="P61">Data__1_[[#This Row],[Output]]*1000*_xlfn.IFS(Data__1_[[#This Row],[Plant]]=$R$8,$S$8,Data__1_[[#This Row],[Plant]]=$R$9,$S$9,Data__1_[[#This Row],[Plant]]=$R$10,$S$10,Data__1_[[#This Row],[Plant]]=$R$11,$S$11)</f>
        <v>4842.5324000000001</v>
      </c>
      <c r="Q61" s="5" cm="1">
        <f t="array" ref="Q61">Data__1_[[#This Row],[Total_cost]]/(Data__1_[[#This Row],[Total Operating Cost]]+_xlfn.IFS(Data__1_[[#This Row],[Plant]]=$R$21,$S$21,Data__1_[[#This Row],[Plant]]=$R$22,$S$22,Data__1_[[#This Row],[Plant]]=$R$24,$S$24,Data__1_[[#This Row],[Plant]]=$R$23,$S$23))</f>
        <v>56.558128605744805</v>
      </c>
    </row>
    <row r="62" spans="1:17" x14ac:dyDescent="0.4">
      <c r="A62" s="1" t="s">
        <v>317</v>
      </c>
      <c r="B62" t="s">
        <v>8</v>
      </c>
      <c r="C62">
        <v>15</v>
      </c>
      <c r="D62">
        <v>24</v>
      </c>
      <c r="E62">
        <v>7200</v>
      </c>
      <c r="F62">
        <v>9600</v>
      </c>
      <c r="G62">
        <v>4.7239186000000002E-2</v>
      </c>
      <c r="H62">
        <f>Data__1_[[#This Row],[Output]]*1000</f>
        <v>47.239186000000004</v>
      </c>
      <c r="I62">
        <f>Data__1_[[#This Row],[Output]]*1000/(Data__1_[[#This Row],[Num_Workers_Indirect]]+Data__1_[[#This Row],[Num_Workers_Direct]])</f>
        <v>1.2112611794871795</v>
      </c>
      <c r="J62">
        <v>5.6687023000000003E-2</v>
      </c>
      <c r="K62">
        <f>Data__1_[[#This Row],[RawMaterial_Used]]*1000</f>
        <v>56.687023000000003</v>
      </c>
      <c r="L62" t="e">
        <f>MONTH(A:A)</f>
        <v>#VALUE!</v>
      </c>
      <c r="M62" t="e">
        <f>YEAR(Data__1_[[#This Row],[Date]])</f>
        <v>#VALUE!</v>
      </c>
      <c r="N62" cm="1">
        <f t="array" ref="N62">Data__1_[[#This Row],[RawMaterial_Used]]*1000*_xlfn.IFS(Data__1_[[#This Row],[Plant]]=$R$15,$S$15,Data__1_[[#This Row],[Plant]]=$R$16,$S$16,Data__1_[[#This Row],[Plant]]=$R$17,$S$17,Data__1_[[#This Row],[Plant]]=$R$18,$S$18)</f>
        <v>39680.916100000002</v>
      </c>
      <c r="O62">
        <f>Data__1_[[#This Row],[input_total thousands]]+Data__1_[[#This Row],[Labor_Costs_Direct]]+Data__1_[[#This Row],[Labor_Costs_Indirect]]</f>
        <v>56480.916100000002</v>
      </c>
      <c r="P62" s="5" cm="1">
        <f t="array" ref="P62">Data__1_[[#This Row],[Output]]*1000*_xlfn.IFS(Data__1_[[#This Row],[Plant]]=$R$8,$S$8,Data__1_[[#This Row],[Plant]]=$R$9,$S$9,Data__1_[[#This Row],[Plant]]=$R$10,$S$10,Data__1_[[#This Row],[Plant]]=$R$11,$S$11)</f>
        <v>5196.3104600000006</v>
      </c>
      <c r="Q62" s="5" cm="1">
        <f t="array" ref="Q62">Data__1_[[#This Row],[Total_cost]]/(Data__1_[[#This Row],[Total Operating Cost]]+_xlfn.IFS(Data__1_[[#This Row],[Plant]]=$R$21,$S$21,Data__1_[[#This Row],[Plant]]=$R$22,$S$22,Data__1_[[#This Row],[Plant]]=$R$24,$S$24,Data__1_[[#This Row],[Plant]]=$R$23,$S$23))</f>
        <v>10.843040708203711</v>
      </c>
    </row>
    <row r="63" spans="1:17" x14ac:dyDescent="0.4">
      <c r="A63" s="1" t="s">
        <v>317</v>
      </c>
      <c r="B63" t="s">
        <v>9</v>
      </c>
      <c r="C63">
        <v>44</v>
      </c>
      <c r="D63">
        <v>39</v>
      </c>
      <c r="E63">
        <v>10208</v>
      </c>
      <c r="F63">
        <v>7488</v>
      </c>
      <c r="G63">
        <v>0.106406632</v>
      </c>
      <c r="H63">
        <f>Data__1_[[#This Row],[Output]]*1000</f>
        <v>106.406632</v>
      </c>
      <c r="I63">
        <f>Data__1_[[#This Row],[Output]]*1000/(Data__1_[[#This Row],[Num_Workers_Indirect]]+Data__1_[[#This Row],[Num_Workers_Direct]])</f>
        <v>1.2820076144578314</v>
      </c>
      <c r="J63">
        <v>0.12981609099999999</v>
      </c>
      <c r="K63">
        <f>Data__1_[[#This Row],[RawMaterial_Used]]*1000</f>
        <v>129.816091</v>
      </c>
      <c r="L63" t="e">
        <f>MONTH(A:A)</f>
        <v>#VALUE!</v>
      </c>
      <c r="M63" t="e">
        <f>YEAR(Data__1_[[#This Row],[Date]])</f>
        <v>#VALUE!</v>
      </c>
      <c r="N63" cm="1">
        <f t="array" ref="N63">Data__1_[[#This Row],[RawMaterial_Used]]*1000*_xlfn.IFS(Data__1_[[#This Row],[Plant]]=$R$15,$S$15,Data__1_[[#This Row],[Plant]]=$R$16,$S$16,Data__1_[[#This Row],[Plant]]=$R$17,$S$17,Data__1_[[#This Row],[Plant]]=$R$18,$S$18)</f>
        <v>68802.528229999996</v>
      </c>
      <c r="O63">
        <f>Data__1_[[#This Row],[input_total thousands]]+Data__1_[[#This Row],[Labor_Costs_Direct]]+Data__1_[[#This Row],[Labor_Costs_Indirect]]</f>
        <v>86498.528229999996</v>
      </c>
      <c r="P63" s="5" cm="1">
        <f t="array" ref="P63">Data__1_[[#This Row],[Output]]*1000*_xlfn.IFS(Data__1_[[#This Row],[Plant]]=$R$8,$S$8,Data__1_[[#This Row],[Plant]]=$R$9,$S$9,Data__1_[[#This Row],[Plant]]=$R$10,$S$10,Data__1_[[#This Row],[Plant]]=$R$11,$S$11)</f>
        <v>9576.596880000001</v>
      </c>
      <c r="Q63" s="5" cm="1">
        <f t="array" ref="Q63">Data__1_[[#This Row],[Total_cost]]/(Data__1_[[#This Row],[Total Operating Cost]]+_xlfn.IFS(Data__1_[[#This Row],[Plant]]=$R$21,$S$21,Data__1_[[#This Row],[Plant]]=$R$22,$S$22,Data__1_[[#This Row],[Plant]]=$R$24,$S$24,Data__1_[[#This Row],[Plant]]=$R$23,$S$23))</f>
        <v>9.0315704501399185</v>
      </c>
    </row>
    <row r="64" spans="1:17" x14ac:dyDescent="0.4">
      <c r="A64" s="1" t="s">
        <v>317</v>
      </c>
      <c r="B64" t="s">
        <v>10</v>
      </c>
      <c r="C64">
        <v>21</v>
      </c>
      <c r="D64">
        <v>27</v>
      </c>
      <c r="E64">
        <v>5040</v>
      </c>
      <c r="F64">
        <v>5400</v>
      </c>
      <c r="G64">
        <v>3.5640829999999998E-2</v>
      </c>
      <c r="H64">
        <f>Data__1_[[#This Row],[Output]]*1000</f>
        <v>35.640830000000001</v>
      </c>
      <c r="I64">
        <f>Data__1_[[#This Row],[Output]]*1000/(Data__1_[[#This Row],[Num_Workers_Indirect]]+Data__1_[[#This Row],[Num_Workers_Direct]])</f>
        <v>0.74251729166666669</v>
      </c>
      <c r="J64">
        <v>4.3481813000000001E-2</v>
      </c>
      <c r="K64">
        <f>Data__1_[[#This Row],[RawMaterial_Used]]*1000</f>
        <v>43.481813000000002</v>
      </c>
      <c r="L64" t="e">
        <f>MONTH(A:A)</f>
        <v>#VALUE!</v>
      </c>
      <c r="M64" t="e">
        <f>YEAR(Data__1_[[#This Row],[Date]])</f>
        <v>#VALUE!</v>
      </c>
      <c r="N64" cm="1">
        <f t="array" ref="N64">Data__1_[[#This Row],[RawMaterial_Used]]*1000*_xlfn.IFS(Data__1_[[#This Row],[Plant]]=$R$15,$S$15,Data__1_[[#This Row],[Plant]]=$R$16,$S$16,Data__1_[[#This Row],[Plant]]=$R$17,$S$17,Data__1_[[#This Row],[Plant]]=$R$18,$S$18)</f>
        <v>26436.942304</v>
      </c>
      <c r="O64">
        <f>Data__1_[[#This Row],[input_total thousands]]+Data__1_[[#This Row],[Labor_Costs_Direct]]+Data__1_[[#This Row],[Labor_Costs_Indirect]]</f>
        <v>36876.942303999997</v>
      </c>
      <c r="P64" s="5" cm="1">
        <f t="array" ref="P64">Data__1_[[#This Row],[Output]]*1000*_xlfn.IFS(Data__1_[[#This Row],[Plant]]=$R$8,$S$8,Data__1_[[#This Row],[Plant]]=$R$9,$S$9,Data__1_[[#This Row],[Plant]]=$R$10,$S$10,Data__1_[[#This Row],[Plant]]=$R$11,$S$11)</f>
        <v>5346.1244999999999</v>
      </c>
      <c r="Q64" s="5" cm="1">
        <f t="array" ref="Q64">Data__1_[[#This Row],[Total_cost]]/(Data__1_[[#This Row],[Total Operating Cost]]+_xlfn.IFS(Data__1_[[#This Row],[Plant]]=$R$21,$S$21,Data__1_[[#This Row],[Plant]]=$R$22,$S$22,Data__1_[[#This Row],[Plant]]=$R$24,$S$24,Data__1_[[#This Row],[Plant]]=$R$23,$S$23))</f>
        <v>6.8965931696559517</v>
      </c>
    </row>
    <row r="65" spans="1:17" x14ac:dyDescent="0.4">
      <c r="A65" s="1" t="s">
        <v>317</v>
      </c>
      <c r="B65" t="s">
        <v>11</v>
      </c>
      <c r="C65">
        <v>12</v>
      </c>
      <c r="D65">
        <v>14</v>
      </c>
      <c r="E65">
        <v>115200</v>
      </c>
      <c r="F65">
        <v>107520</v>
      </c>
      <c r="G65">
        <v>1.0153307E-2</v>
      </c>
      <c r="H65">
        <f>Data__1_[[#This Row],[Output]]*1000</f>
        <v>10.153307</v>
      </c>
      <c r="I65">
        <f>Data__1_[[#This Row],[Output]]*1000/(Data__1_[[#This Row],[Num_Workers_Indirect]]+Data__1_[[#This Row],[Num_Workers_Direct]])</f>
        <v>0.3905118076923077</v>
      </c>
      <c r="J65">
        <v>1.2691634E-2</v>
      </c>
      <c r="K65">
        <f>Data__1_[[#This Row],[RawMaterial_Used]]*1000</f>
        <v>12.691634000000001</v>
      </c>
      <c r="L65" t="e">
        <f>MONTH(A:A)</f>
        <v>#VALUE!</v>
      </c>
      <c r="M65" t="e">
        <f>YEAR(Data__1_[[#This Row],[Date]])</f>
        <v>#VALUE!</v>
      </c>
      <c r="N65" cm="1">
        <f t="array" ref="N65">Data__1_[[#This Row],[RawMaterial_Used]]*1000*_xlfn.IFS(Data__1_[[#This Row],[Plant]]=$R$15,$S$15,Data__1_[[#This Row],[Plant]]=$R$16,$S$16,Data__1_[[#This Row],[Plant]]=$R$17,$S$17,Data__1_[[#This Row],[Plant]]=$R$18,$S$18)</f>
        <v>11650.920012</v>
      </c>
      <c r="O65">
        <f>Data__1_[[#This Row],[input_total thousands]]+Data__1_[[#This Row],[Labor_Costs_Direct]]+Data__1_[[#This Row],[Labor_Costs_Indirect]]</f>
        <v>234370.92001200002</v>
      </c>
      <c r="P65" s="5" cm="1">
        <f t="array" ref="P65">Data__1_[[#This Row],[Output]]*1000*_xlfn.IFS(Data__1_[[#This Row],[Plant]]=$R$8,$S$8,Data__1_[[#This Row],[Plant]]=$R$9,$S$9,Data__1_[[#This Row],[Plant]]=$R$10,$S$10,Data__1_[[#This Row],[Plant]]=$R$11,$S$11)</f>
        <v>4061.3227999999999</v>
      </c>
      <c r="Q65" s="5" cm="1">
        <f t="array" ref="Q65">Data__1_[[#This Row],[Total_cost]]/(Data__1_[[#This Row],[Total Operating Cost]]+_xlfn.IFS(Data__1_[[#This Row],[Plant]]=$R$21,$S$21,Data__1_[[#This Row],[Plant]]=$R$22,$S$22,Data__1_[[#This Row],[Plant]]=$R$24,$S$24,Data__1_[[#This Row],[Plant]]=$R$23,$S$23))</f>
        <v>56.486465501696046</v>
      </c>
    </row>
    <row r="66" spans="1:17" x14ac:dyDescent="0.4">
      <c r="A66" s="1" t="s">
        <v>316</v>
      </c>
      <c r="B66" t="s">
        <v>8</v>
      </c>
      <c r="C66">
        <v>20</v>
      </c>
      <c r="D66">
        <v>19</v>
      </c>
      <c r="E66">
        <v>9600</v>
      </c>
      <c r="F66">
        <v>7600</v>
      </c>
      <c r="G66">
        <v>4.7238499000000003E-2</v>
      </c>
      <c r="H66">
        <f>Data__1_[[#This Row],[Output]]*1000</f>
        <v>47.238499000000004</v>
      </c>
      <c r="I66">
        <f>Data__1_[[#This Row],[Output]]*1000/(Data__1_[[#This Row],[Num_Workers_Indirect]]+Data__1_[[#This Row],[Num_Workers_Direct]])</f>
        <v>1.2112435641025643</v>
      </c>
      <c r="J66">
        <v>5.6686199E-2</v>
      </c>
      <c r="K66">
        <f>Data__1_[[#This Row],[RawMaterial_Used]]*1000</f>
        <v>56.686199000000002</v>
      </c>
      <c r="L66" t="e">
        <f>MONTH(A:A)</f>
        <v>#VALUE!</v>
      </c>
      <c r="M66" t="e">
        <f>YEAR(Data__1_[[#This Row],[Date]])</f>
        <v>#VALUE!</v>
      </c>
      <c r="N66" cm="1">
        <f t="array" ref="N66">Data__1_[[#This Row],[RawMaterial_Used]]*1000*_xlfn.IFS(Data__1_[[#This Row],[Plant]]=$R$15,$S$15,Data__1_[[#This Row],[Plant]]=$R$16,$S$16,Data__1_[[#This Row],[Plant]]=$R$17,$S$17,Data__1_[[#This Row],[Plant]]=$R$18,$S$18)</f>
        <v>39680.3393</v>
      </c>
      <c r="O66">
        <f>Data__1_[[#This Row],[input_total thousands]]+Data__1_[[#This Row],[Labor_Costs_Direct]]+Data__1_[[#This Row],[Labor_Costs_Indirect]]</f>
        <v>56880.3393</v>
      </c>
      <c r="P66" s="5" cm="1">
        <f t="array" ref="P66">Data__1_[[#This Row],[Output]]*1000*_xlfn.IFS(Data__1_[[#This Row],[Plant]]=$R$8,$S$8,Data__1_[[#This Row],[Plant]]=$R$9,$S$9,Data__1_[[#This Row],[Plant]]=$R$10,$S$10,Data__1_[[#This Row],[Plant]]=$R$11,$S$11)</f>
        <v>5196.2348900000006</v>
      </c>
      <c r="Q66" s="5" cm="1">
        <f t="array" ref="Q66">Data__1_[[#This Row],[Total_cost]]/(Data__1_[[#This Row],[Total Operating Cost]]+_xlfn.IFS(Data__1_[[#This Row],[Plant]]=$R$21,$S$21,Data__1_[[#This Row],[Plant]]=$R$22,$S$22,Data__1_[[#This Row],[Plant]]=$R$24,$S$24,Data__1_[[#This Row],[Plant]]=$R$23,$S$23))</f>
        <v>10.919879225704317</v>
      </c>
    </row>
    <row r="67" spans="1:17" x14ac:dyDescent="0.4">
      <c r="A67" s="1" t="s">
        <v>316</v>
      </c>
      <c r="B67" t="s">
        <v>9</v>
      </c>
      <c r="C67">
        <v>42</v>
      </c>
      <c r="D67">
        <v>39</v>
      </c>
      <c r="E67">
        <v>9744</v>
      </c>
      <c r="F67">
        <v>7488</v>
      </c>
      <c r="G67">
        <v>0.103754027</v>
      </c>
      <c r="H67">
        <f>Data__1_[[#This Row],[Output]]*1000</f>
        <v>103.75402699999999</v>
      </c>
      <c r="I67">
        <f>Data__1_[[#This Row],[Output]]*1000/(Data__1_[[#This Row],[Num_Workers_Indirect]]+Data__1_[[#This Row],[Num_Workers_Direct]])</f>
        <v>1.2809139135802468</v>
      </c>
      <c r="J67">
        <v>0.12657991299999999</v>
      </c>
      <c r="K67">
        <f>Data__1_[[#This Row],[RawMaterial_Used]]*1000</f>
        <v>126.57991299999999</v>
      </c>
      <c r="L67" t="e">
        <f>MONTH(A:A)</f>
        <v>#VALUE!</v>
      </c>
      <c r="M67" t="e">
        <f>YEAR(Data__1_[[#This Row],[Date]])</f>
        <v>#VALUE!</v>
      </c>
      <c r="N67" cm="1">
        <f t="array" ref="N67">Data__1_[[#This Row],[RawMaterial_Used]]*1000*_xlfn.IFS(Data__1_[[#This Row],[Plant]]=$R$15,$S$15,Data__1_[[#This Row],[Plant]]=$R$16,$S$16,Data__1_[[#This Row],[Plant]]=$R$17,$S$17,Data__1_[[#This Row],[Plant]]=$R$18,$S$18)</f>
        <v>67087.353889999999</v>
      </c>
      <c r="O67">
        <f>Data__1_[[#This Row],[input_total thousands]]+Data__1_[[#This Row],[Labor_Costs_Direct]]+Data__1_[[#This Row],[Labor_Costs_Indirect]]</f>
        <v>84319.353889999999</v>
      </c>
      <c r="P67" s="5" cm="1">
        <f t="array" ref="P67">Data__1_[[#This Row],[Output]]*1000*_xlfn.IFS(Data__1_[[#This Row],[Plant]]=$R$8,$S$8,Data__1_[[#This Row],[Plant]]=$R$9,$S$9,Data__1_[[#This Row],[Plant]]=$R$10,$S$10,Data__1_[[#This Row],[Plant]]=$R$11,$S$11)</f>
        <v>9337.8624299999992</v>
      </c>
      <c r="Q67" s="5" cm="1">
        <f t="array" ref="Q67">Data__1_[[#This Row],[Total_cost]]/(Data__1_[[#This Row],[Total Operating Cost]]+_xlfn.IFS(Data__1_[[#This Row],[Plant]]=$R$21,$S$21,Data__1_[[#This Row],[Plant]]=$R$22,$S$22,Data__1_[[#This Row],[Plant]]=$R$24,$S$24,Data__1_[[#This Row],[Plant]]=$R$23,$S$23))</f>
        <v>9.0291046316049819</v>
      </c>
    </row>
    <row r="68" spans="1:17" x14ac:dyDescent="0.4">
      <c r="A68" s="1" t="s">
        <v>316</v>
      </c>
      <c r="B68" t="s">
        <v>10</v>
      </c>
      <c r="C68">
        <v>23</v>
      </c>
      <c r="D68">
        <v>31</v>
      </c>
      <c r="E68">
        <v>5520</v>
      </c>
      <c r="F68">
        <v>6200</v>
      </c>
      <c r="G68">
        <v>4.0126001000000001E-2</v>
      </c>
      <c r="H68">
        <f>Data__1_[[#This Row],[Output]]*1000</f>
        <v>40.126001000000002</v>
      </c>
      <c r="I68">
        <f>Data__1_[[#This Row],[Output]]*1000/(Data__1_[[#This Row],[Num_Workers_Indirect]]+Data__1_[[#This Row],[Num_Workers_Direct]])</f>
        <v>0.74307409259259261</v>
      </c>
      <c r="J68">
        <v>4.8953720999999999E-2</v>
      </c>
      <c r="K68">
        <f>Data__1_[[#This Row],[RawMaterial_Used]]*1000</f>
        <v>48.953721000000002</v>
      </c>
      <c r="L68" t="e">
        <f>MONTH(A:A)</f>
        <v>#VALUE!</v>
      </c>
      <c r="M68" t="e">
        <f>YEAR(Data__1_[[#This Row],[Date]])</f>
        <v>#VALUE!</v>
      </c>
      <c r="N68" cm="1">
        <f t="array" ref="N68">Data__1_[[#This Row],[RawMaterial_Used]]*1000*_xlfn.IFS(Data__1_[[#This Row],[Plant]]=$R$15,$S$15,Data__1_[[#This Row],[Plant]]=$R$16,$S$16,Data__1_[[#This Row],[Plant]]=$R$17,$S$17,Data__1_[[#This Row],[Plant]]=$R$18,$S$18)</f>
        <v>29763.862368000002</v>
      </c>
      <c r="O68">
        <f>Data__1_[[#This Row],[input_total thousands]]+Data__1_[[#This Row],[Labor_Costs_Direct]]+Data__1_[[#This Row],[Labor_Costs_Indirect]]</f>
        <v>41483.862368000002</v>
      </c>
      <c r="P68" s="5" cm="1">
        <f t="array" ref="P68">Data__1_[[#This Row],[Output]]*1000*_xlfn.IFS(Data__1_[[#This Row],[Plant]]=$R$8,$S$8,Data__1_[[#This Row],[Plant]]=$R$9,$S$9,Data__1_[[#This Row],[Plant]]=$R$10,$S$10,Data__1_[[#This Row],[Plant]]=$R$11,$S$11)</f>
        <v>6018.9001500000004</v>
      </c>
      <c r="Q68" s="5" cm="1">
        <f t="array" ref="Q68">Data__1_[[#This Row],[Total_cost]]/(Data__1_[[#This Row],[Total Operating Cost]]+_xlfn.IFS(Data__1_[[#This Row],[Plant]]=$R$21,$S$21,Data__1_[[#This Row],[Plant]]=$R$22,$S$22,Data__1_[[#This Row],[Plant]]=$R$24,$S$24,Data__1_[[#This Row],[Plant]]=$R$23,$S$23))</f>
        <v>6.8911213366221693</v>
      </c>
    </row>
    <row r="69" spans="1:17" x14ac:dyDescent="0.4">
      <c r="A69" s="1" t="s">
        <v>316</v>
      </c>
      <c r="B69" t="s">
        <v>11</v>
      </c>
      <c r="C69">
        <v>13</v>
      </c>
      <c r="D69">
        <v>15</v>
      </c>
      <c r="E69">
        <v>124800</v>
      </c>
      <c r="F69">
        <v>115200</v>
      </c>
      <c r="G69">
        <v>1.0933913E-2</v>
      </c>
      <c r="H69">
        <f>Data__1_[[#This Row],[Output]]*1000</f>
        <v>10.933913</v>
      </c>
      <c r="I69">
        <f>Data__1_[[#This Row],[Output]]*1000/(Data__1_[[#This Row],[Num_Workers_Indirect]]+Data__1_[[#This Row],[Num_Workers_Direct]])</f>
        <v>0.3904968928571429</v>
      </c>
      <c r="J69">
        <v>1.3667390999999999E-2</v>
      </c>
      <c r="K69">
        <f>Data__1_[[#This Row],[RawMaterial_Used]]*1000</f>
        <v>13.667390999999999</v>
      </c>
      <c r="L69" t="e">
        <f>MONTH(A:A)</f>
        <v>#VALUE!</v>
      </c>
      <c r="M69" t="e">
        <f>YEAR(Data__1_[[#This Row],[Date]])</f>
        <v>#VALUE!</v>
      </c>
      <c r="N69" cm="1">
        <f t="array" ref="N69">Data__1_[[#This Row],[RawMaterial_Used]]*1000*_xlfn.IFS(Data__1_[[#This Row],[Plant]]=$R$15,$S$15,Data__1_[[#This Row],[Plant]]=$R$16,$S$16,Data__1_[[#This Row],[Plant]]=$R$17,$S$17,Data__1_[[#This Row],[Plant]]=$R$18,$S$18)</f>
        <v>12546.664937999998</v>
      </c>
      <c r="O69">
        <f>Data__1_[[#This Row],[input_total thousands]]+Data__1_[[#This Row],[Labor_Costs_Direct]]+Data__1_[[#This Row],[Labor_Costs_Indirect]]</f>
        <v>252546.664938</v>
      </c>
      <c r="P69" s="5" cm="1">
        <f t="array" ref="P69">Data__1_[[#This Row],[Output]]*1000*_xlfn.IFS(Data__1_[[#This Row],[Plant]]=$R$8,$S$8,Data__1_[[#This Row],[Plant]]=$R$9,$S$9,Data__1_[[#This Row],[Plant]]=$R$10,$S$10,Data__1_[[#This Row],[Plant]]=$R$11,$S$11)</f>
        <v>4373.5652</v>
      </c>
      <c r="Q69" s="5" cm="1">
        <f t="array" ref="Q69">Data__1_[[#This Row],[Total_cost]]/(Data__1_[[#This Row],[Total Operating Cost]]+_xlfn.IFS(Data__1_[[#This Row],[Plant]]=$R$21,$S$21,Data__1_[[#This Row],[Plant]]=$R$22,$S$22,Data__1_[[#This Row],[Plant]]=$R$24,$S$24,Data__1_[[#This Row],[Plant]]=$R$23,$S$23))</f>
        <v>56.607117330721415</v>
      </c>
    </row>
    <row r="70" spans="1:17" x14ac:dyDescent="0.4">
      <c r="A70" s="1" t="s">
        <v>315</v>
      </c>
      <c r="B70" t="s">
        <v>8</v>
      </c>
      <c r="C70">
        <v>20</v>
      </c>
      <c r="D70">
        <v>21</v>
      </c>
      <c r="E70">
        <v>9600</v>
      </c>
      <c r="F70">
        <v>8400</v>
      </c>
      <c r="G70">
        <v>4.9656740999999997E-2</v>
      </c>
      <c r="H70">
        <f>Data__1_[[#This Row],[Output]]*1000</f>
        <v>49.656740999999997</v>
      </c>
      <c r="I70">
        <f>Data__1_[[#This Row],[Output]]*1000/(Data__1_[[#This Row],[Num_Workers_Indirect]]+Data__1_[[#This Row],[Num_Workers_Direct]])</f>
        <v>1.2111400243902439</v>
      </c>
      <c r="J70">
        <v>5.9588088999999997E-2</v>
      </c>
      <c r="K70">
        <f>Data__1_[[#This Row],[RawMaterial_Used]]*1000</f>
        <v>59.588088999999997</v>
      </c>
      <c r="L70" t="e">
        <f>MONTH(A:A)</f>
        <v>#VALUE!</v>
      </c>
      <c r="M70" t="e">
        <f>YEAR(Data__1_[[#This Row],[Date]])</f>
        <v>#VALUE!</v>
      </c>
      <c r="N70" cm="1">
        <f t="array" ref="N70">Data__1_[[#This Row],[RawMaterial_Used]]*1000*_xlfn.IFS(Data__1_[[#This Row],[Plant]]=$R$15,$S$15,Data__1_[[#This Row],[Plant]]=$R$16,$S$16,Data__1_[[#This Row],[Plant]]=$R$17,$S$17,Data__1_[[#This Row],[Plant]]=$R$18,$S$18)</f>
        <v>41711.662299999996</v>
      </c>
      <c r="O70">
        <f>Data__1_[[#This Row],[input_total thousands]]+Data__1_[[#This Row],[Labor_Costs_Direct]]+Data__1_[[#This Row],[Labor_Costs_Indirect]]</f>
        <v>59711.662299999996</v>
      </c>
      <c r="P70" s="5" cm="1">
        <f t="array" ref="P70">Data__1_[[#This Row],[Output]]*1000*_xlfn.IFS(Data__1_[[#This Row],[Plant]]=$R$8,$S$8,Data__1_[[#This Row],[Plant]]=$R$9,$S$9,Data__1_[[#This Row],[Plant]]=$R$10,$S$10,Data__1_[[#This Row],[Plant]]=$R$11,$S$11)</f>
        <v>5462.2415099999998</v>
      </c>
      <c r="Q70" s="5" cm="1">
        <f t="array" ref="Q70">Data__1_[[#This Row],[Total_cost]]/(Data__1_[[#This Row],[Total Operating Cost]]+_xlfn.IFS(Data__1_[[#This Row],[Plant]]=$R$21,$S$21,Data__1_[[#This Row],[Plant]]=$R$22,$S$22,Data__1_[[#This Row],[Plant]]=$R$24,$S$24,Data__1_[[#This Row],[Plant]]=$R$23,$S$23))</f>
        <v>10.90646576708674</v>
      </c>
    </row>
    <row r="71" spans="1:17" x14ac:dyDescent="0.4">
      <c r="A71" s="1" t="s">
        <v>315</v>
      </c>
      <c r="B71" t="s">
        <v>9</v>
      </c>
      <c r="C71">
        <v>41</v>
      </c>
      <c r="D71">
        <v>37</v>
      </c>
      <c r="E71">
        <v>9512</v>
      </c>
      <c r="F71">
        <v>7104</v>
      </c>
      <c r="G71">
        <v>9.9996926E-2</v>
      </c>
      <c r="H71">
        <f>Data__1_[[#This Row],[Output]]*1000</f>
        <v>99.996926000000002</v>
      </c>
      <c r="I71">
        <f>Data__1_[[#This Row],[Output]]*1000/(Data__1_[[#This Row],[Num_Workers_Indirect]]+Data__1_[[#This Row],[Num_Workers_Direct]])</f>
        <v>1.2820118717948719</v>
      </c>
      <c r="J71">
        <v>0.12199625</v>
      </c>
      <c r="K71">
        <f>Data__1_[[#This Row],[RawMaterial_Used]]*1000</f>
        <v>121.99625</v>
      </c>
      <c r="L71" t="e">
        <f>MONTH(A:A)</f>
        <v>#VALUE!</v>
      </c>
      <c r="M71" t="e">
        <f>YEAR(Data__1_[[#This Row],[Date]])</f>
        <v>#VALUE!</v>
      </c>
      <c r="N71" cm="1">
        <f t="array" ref="N71">Data__1_[[#This Row],[RawMaterial_Used]]*1000*_xlfn.IFS(Data__1_[[#This Row],[Plant]]=$R$15,$S$15,Data__1_[[#This Row],[Plant]]=$R$16,$S$16,Data__1_[[#This Row],[Plant]]=$R$17,$S$17,Data__1_[[#This Row],[Plant]]=$R$18,$S$18)</f>
        <v>64658.012500000004</v>
      </c>
      <c r="O71">
        <f>Data__1_[[#This Row],[input_total thousands]]+Data__1_[[#This Row],[Labor_Costs_Direct]]+Data__1_[[#This Row],[Labor_Costs_Indirect]]</f>
        <v>81274.012500000012</v>
      </c>
      <c r="P71" s="5" cm="1">
        <f t="array" ref="P71">Data__1_[[#This Row],[Output]]*1000*_xlfn.IFS(Data__1_[[#This Row],[Plant]]=$R$8,$S$8,Data__1_[[#This Row],[Plant]]=$R$9,$S$9,Data__1_[[#This Row],[Plant]]=$R$10,$S$10,Data__1_[[#This Row],[Plant]]=$R$11,$S$11)</f>
        <v>8999.7233400000005</v>
      </c>
      <c r="Q71" s="5" cm="1">
        <f t="array" ref="Q71">Data__1_[[#This Row],[Total_cost]]/(Data__1_[[#This Row],[Total Operating Cost]]+_xlfn.IFS(Data__1_[[#This Row],[Plant]]=$R$21,$S$21,Data__1_[[#This Row],[Plant]]=$R$22,$S$22,Data__1_[[#This Row],[Plant]]=$R$24,$S$24,Data__1_[[#This Row],[Plant]]=$R$23,$S$23))</f>
        <v>9.0299659006790094</v>
      </c>
    </row>
    <row r="72" spans="1:17" x14ac:dyDescent="0.4">
      <c r="A72" s="1" t="s">
        <v>315</v>
      </c>
      <c r="B72" t="s">
        <v>10</v>
      </c>
      <c r="C72">
        <v>20</v>
      </c>
      <c r="D72">
        <v>28</v>
      </c>
      <c r="E72">
        <v>4800</v>
      </c>
      <c r="F72">
        <v>5600</v>
      </c>
      <c r="G72">
        <v>3.5668131999999998E-2</v>
      </c>
      <c r="H72">
        <f>Data__1_[[#This Row],[Output]]*1000</f>
        <v>35.668132</v>
      </c>
      <c r="I72">
        <f>Data__1_[[#This Row],[Output]]*1000/(Data__1_[[#This Row],[Num_Workers_Indirect]]+Data__1_[[#This Row],[Num_Workers_Direct]])</f>
        <v>0.74308608333333337</v>
      </c>
      <c r="J72">
        <v>4.3515120999999997E-2</v>
      </c>
      <c r="K72">
        <f>Data__1_[[#This Row],[RawMaterial_Used]]*1000</f>
        <v>43.515120999999994</v>
      </c>
      <c r="L72" t="e">
        <f>MONTH(A:A)</f>
        <v>#VALUE!</v>
      </c>
      <c r="M72" t="e">
        <f>YEAR(Data__1_[[#This Row],[Date]])</f>
        <v>#VALUE!</v>
      </c>
      <c r="N72" cm="1">
        <f t="array" ref="N72">Data__1_[[#This Row],[RawMaterial_Used]]*1000*_xlfn.IFS(Data__1_[[#This Row],[Plant]]=$R$15,$S$15,Data__1_[[#This Row],[Plant]]=$R$16,$S$16,Data__1_[[#This Row],[Plant]]=$R$17,$S$17,Data__1_[[#This Row],[Plant]]=$R$18,$S$18)</f>
        <v>26457.193567999995</v>
      </c>
      <c r="O72">
        <f>Data__1_[[#This Row],[input_total thousands]]+Data__1_[[#This Row],[Labor_Costs_Direct]]+Data__1_[[#This Row],[Labor_Costs_Indirect]]</f>
        <v>36857.193567999995</v>
      </c>
      <c r="P72" s="5" cm="1">
        <f t="array" ref="P72">Data__1_[[#This Row],[Output]]*1000*_xlfn.IFS(Data__1_[[#This Row],[Plant]]=$R$8,$S$8,Data__1_[[#This Row],[Plant]]=$R$9,$S$9,Data__1_[[#This Row],[Plant]]=$R$10,$S$10,Data__1_[[#This Row],[Plant]]=$R$11,$S$11)</f>
        <v>5350.2197999999999</v>
      </c>
      <c r="Q72" s="5" cm="1">
        <f t="array" ref="Q72">Data__1_[[#This Row],[Total_cost]]/(Data__1_[[#This Row],[Total Operating Cost]]+_xlfn.IFS(Data__1_[[#This Row],[Plant]]=$R$21,$S$21,Data__1_[[#This Row],[Plant]]=$R$22,$S$22,Data__1_[[#This Row],[Plant]]=$R$24,$S$24,Data__1_[[#This Row],[Plant]]=$R$23,$S$23))</f>
        <v>6.8876246810119808</v>
      </c>
    </row>
    <row r="73" spans="1:17" x14ac:dyDescent="0.4">
      <c r="A73" s="1" t="s">
        <v>315</v>
      </c>
      <c r="B73" t="s">
        <v>11</v>
      </c>
      <c r="C73">
        <v>13</v>
      </c>
      <c r="D73">
        <v>14</v>
      </c>
      <c r="E73">
        <v>124800</v>
      </c>
      <c r="F73">
        <v>107520</v>
      </c>
      <c r="G73">
        <v>1.0537128E-2</v>
      </c>
      <c r="H73">
        <f>Data__1_[[#This Row],[Output]]*1000</f>
        <v>10.537127999999999</v>
      </c>
      <c r="I73">
        <f>Data__1_[[#This Row],[Output]]*1000/(Data__1_[[#This Row],[Num_Workers_Indirect]]+Data__1_[[#This Row],[Num_Workers_Direct]])</f>
        <v>0.39026399999999994</v>
      </c>
      <c r="J73">
        <v>1.317141E-2</v>
      </c>
      <c r="K73">
        <f>Data__1_[[#This Row],[RawMaterial_Used]]*1000</f>
        <v>13.17141</v>
      </c>
      <c r="L73" t="e">
        <f>MONTH(A:A)</f>
        <v>#VALUE!</v>
      </c>
      <c r="M73" t="e">
        <f>YEAR(Data__1_[[#This Row],[Date]])</f>
        <v>#VALUE!</v>
      </c>
      <c r="N73" cm="1">
        <f t="array" ref="N73">Data__1_[[#This Row],[RawMaterial_Used]]*1000*_xlfn.IFS(Data__1_[[#This Row],[Plant]]=$R$15,$S$15,Data__1_[[#This Row],[Plant]]=$R$16,$S$16,Data__1_[[#This Row],[Plant]]=$R$17,$S$17,Data__1_[[#This Row],[Plant]]=$R$18,$S$18)</f>
        <v>12091.354380000001</v>
      </c>
      <c r="O73">
        <f>Data__1_[[#This Row],[input_total thousands]]+Data__1_[[#This Row],[Labor_Costs_Direct]]+Data__1_[[#This Row],[Labor_Costs_Indirect]]</f>
        <v>244411.35438</v>
      </c>
      <c r="P73" s="5" cm="1">
        <f t="array" ref="P73">Data__1_[[#This Row],[Output]]*1000*_xlfn.IFS(Data__1_[[#This Row],[Plant]]=$R$8,$S$8,Data__1_[[#This Row],[Plant]]=$R$9,$S$9,Data__1_[[#This Row],[Plant]]=$R$10,$S$10,Data__1_[[#This Row],[Plant]]=$R$11,$S$11)</f>
        <v>4214.8512000000001</v>
      </c>
      <c r="Q73" s="5" cm="1">
        <f t="array" ref="Q73">Data__1_[[#This Row],[Total_cost]]/(Data__1_[[#This Row],[Total Operating Cost]]+_xlfn.IFS(Data__1_[[#This Row],[Plant]]=$R$21,$S$21,Data__1_[[#This Row],[Plant]]=$R$22,$S$22,Data__1_[[#This Row],[Plant]]=$R$24,$S$24,Data__1_[[#This Row],[Plant]]=$R$23,$S$23))</f>
        <v>56.804443514068282</v>
      </c>
    </row>
    <row r="74" spans="1:17" x14ac:dyDescent="0.4">
      <c r="A74" s="1" t="s">
        <v>297</v>
      </c>
      <c r="B74" t="s">
        <v>8</v>
      </c>
      <c r="C74">
        <v>19</v>
      </c>
      <c r="D74">
        <v>20</v>
      </c>
      <c r="E74">
        <v>9120</v>
      </c>
      <c r="F74">
        <v>8000</v>
      </c>
      <c r="G74">
        <v>4.7215951999999999E-2</v>
      </c>
      <c r="H74">
        <f>Data__1_[[#This Row],[Output]]*1000</f>
        <v>47.215952000000001</v>
      </c>
      <c r="I74">
        <f>Data__1_[[#This Row],[Output]]*1000/(Data__1_[[#This Row],[Num_Workers_Indirect]]+Data__1_[[#This Row],[Num_Workers_Direct]])</f>
        <v>1.210665435897436</v>
      </c>
      <c r="J74">
        <v>5.6659142000000003E-2</v>
      </c>
      <c r="K74">
        <f>Data__1_[[#This Row],[RawMaterial_Used]]*1000</f>
        <v>56.659142000000003</v>
      </c>
      <c r="L74">
        <f>MONTH(A:A)</f>
        <v>2</v>
      </c>
      <c r="M74">
        <f>YEAR(Data__1_[[#This Row],[Date]])</f>
        <v>2010</v>
      </c>
      <c r="N74" cm="1">
        <f t="array" ref="N74">Data__1_[[#This Row],[RawMaterial_Used]]*1000*_xlfn.IFS(Data__1_[[#This Row],[Plant]]=$R$15,$S$15,Data__1_[[#This Row],[Plant]]=$R$16,$S$16,Data__1_[[#This Row],[Plant]]=$R$17,$S$17,Data__1_[[#This Row],[Plant]]=$R$18,$S$18)</f>
        <v>39661.399400000002</v>
      </c>
      <c r="O74">
        <f>Data__1_[[#This Row],[input_total thousands]]+Data__1_[[#This Row],[Labor_Costs_Direct]]+Data__1_[[#This Row],[Labor_Costs_Indirect]]</f>
        <v>56781.399400000002</v>
      </c>
      <c r="P74" s="5" cm="1">
        <f t="array" ref="P74">Data__1_[[#This Row],[Output]]*1000*_xlfn.IFS(Data__1_[[#This Row],[Plant]]=$R$8,$S$8,Data__1_[[#This Row],[Plant]]=$R$9,$S$9,Data__1_[[#This Row],[Plant]]=$R$10,$S$10,Data__1_[[#This Row],[Plant]]=$R$11,$S$11)</f>
        <v>5193.7547199999999</v>
      </c>
      <c r="Q74" s="5" cm="1">
        <f t="array" ref="Q74">Data__1_[[#This Row],[Total_cost]]/(Data__1_[[#This Row],[Total Operating Cost]]+_xlfn.IFS(Data__1_[[#This Row],[Plant]]=$R$21,$S$21,Data__1_[[#This Row],[Plant]]=$R$22,$S$22,Data__1_[[#This Row],[Plant]]=$R$24,$S$24,Data__1_[[#This Row],[Plant]]=$R$23,$S$23))</f>
        <v>10.906077607118494</v>
      </c>
    </row>
    <row r="75" spans="1:17" x14ac:dyDescent="0.4">
      <c r="A75" s="1" t="s">
        <v>297</v>
      </c>
      <c r="B75" t="s">
        <v>9</v>
      </c>
      <c r="C75">
        <v>45</v>
      </c>
      <c r="D75">
        <v>37</v>
      </c>
      <c r="E75">
        <v>10440</v>
      </c>
      <c r="F75">
        <v>7104</v>
      </c>
      <c r="G75">
        <v>0.10514206199999999</v>
      </c>
      <c r="H75">
        <f>Data__1_[[#This Row],[Output]]*1000</f>
        <v>105.142062</v>
      </c>
      <c r="I75">
        <f>Data__1_[[#This Row],[Output]]*1000/(Data__1_[[#This Row],[Num_Workers_Indirect]]+Data__1_[[#This Row],[Num_Workers_Direct]])</f>
        <v>1.2822202682926829</v>
      </c>
      <c r="J75">
        <v>0.128273316</v>
      </c>
      <c r="K75">
        <f>Data__1_[[#This Row],[RawMaterial_Used]]*1000</f>
        <v>128.27331599999999</v>
      </c>
      <c r="L75">
        <f>MONTH(A:A)</f>
        <v>2</v>
      </c>
      <c r="M75">
        <f>YEAR(Data__1_[[#This Row],[Date]])</f>
        <v>2010</v>
      </c>
      <c r="N75" cm="1">
        <f t="array" ref="N75">Data__1_[[#This Row],[RawMaterial_Used]]*1000*_xlfn.IFS(Data__1_[[#This Row],[Plant]]=$R$15,$S$15,Data__1_[[#This Row],[Plant]]=$R$16,$S$16,Data__1_[[#This Row],[Plant]]=$R$17,$S$17,Data__1_[[#This Row],[Plant]]=$R$18,$S$18)</f>
        <v>67984.857479999991</v>
      </c>
      <c r="O75">
        <f>Data__1_[[#This Row],[input_total thousands]]+Data__1_[[#This Row],[Labor_Costs_Direct]]+Data__1_[[#This Row],[Labor_Costs_Indirect]]</f>
        <v>85528.857479999991</v>
      </c>
      <c r="P75" s="5" cm="1">
        <f t="array" ref="P75">Data__1_[[#This Row],[Output]]*1000*_xlfn.IFS(Data__1_[[#This Row],[Plant]]=$R$8,$S$8,Data__1_[[#This Row],[Plant]]=$R$9,$S$9,Data__1_[[#This Row],[Plant]]=$R$10,$S$10,Data__1_[[#This Row],[Plant]]=$R$11,$S$11)</f>
        <v>9462.7855799999998</v>
      </c>
      <c r="Q75" s="5" cm="1">
        <f t="array" ref="Q75">Data__1_[[#This Row],[Total_cost]]/(Data__1_[[#This Row],[Total Operating Cost]]+_xlfn.IFS(Data__1_[[#This Row],[Plant]]=$R$21,$S$21,Data__1_[[#This Row],[Plant]]=$R$22,$S$22,Data__1_[[#This Row],[Plant]]=$R$24,$S$24,Data__1_[[#This Row],[Plant]]=$R$23,$S$23))</f>
        <v>9.0377229068742473</v>
      </c>
    </row>
    <row r="76" spans="1:17" x14ac:dyDescent="0.4">
      <c r="A76" s="1" t="s">
        <v>297</v>
      </c>
      <c r="B76" t="s">
        <v>10</v>
      </c>
      <c r="C76">
        <v>20</v>
      </c>
      <c r="D76">
        <v>32</v>
      </c>
      <c r="E76">
        <v>4800</v>
      </c>
      <c r="F76">
        <v>6400</v>
      </c>
      <c r="G76">
        <v>3.8605211E-2</v>
      </c>
      <c r="H76">
        <f>Data__1_[[#This Row],[Output]]*1000</f>
        <v>38.605210999999997</v>
      </c>
      <c r="I76">
        <f>Data__1_[[#This Row],[Output]]*1000/(Data__1_[[#This Row],[Num_Workers_Indirect]]+Data__1_[[#This Row],[Num_Workers_Direct]])</f>
        <v>0.74240790384615374</v>
      </c>
      <c r="J76">
        <v>4.7098358E-2</v>
      </c>
      <c r="K76">
        <f>Data__1_[[#This Row],[RawMaterial_Used]]*1000</f>
        <v>47.098357999999998</v>
      </c>
      <c r="L76">
        <f>MONTH(A:A)</f>
        <v>2</v>
      </c>
      <c r="M76">
        <f>YEAR(Data__1_[[#This Row],[Date]])</f>
        <v>2010</v>
      </c>
      <c r="N76" cm="1">
        <f t="array" ref="N76">Data__1_[[#This Row],[RawMaterial_Used]]*1000*_xlfn.IFS(Data__1_[[#This Row],[Plant]]=$R$15,$S$15,Data__1_[[#This Row],[Plant]]=$R$16,$S$16,Data__1_[[#This Row],[Plant]]=$R$17,$S$17,Data__1_[[#This Row],[Plant]]=$R$18,$S$18)</f>
        <v>28635.801663999999</v>
      </c>
      <c r="O76">
        <f>Data__1_[[#This Row],[input_total thousands]]+Data__1_[[#This Row],[Labor_Costs_Direct]]+Data__1_[[#This Row],[Labor_Costs_Indirect]]</f>
        <v>39835.801663999999</v>
      </c>
      <c r="P76" s="5" cm="1">
        <f t="array" ref="P76">Data__1_[[#This Row],[Output]]*1000*_xlfn.IFS(Data__1_[[#This Row],[Plant]]=$R$8,$S$8,Data__1_[[#This Row],[Plant]]=$R$9,$S$9,Data__1_[[#This Row],[Plant]]=$R$10,$S$10,Data__1_[[#This Row],[Plant]]=$R$11,$S$11)</f>
        <v>5790.7816499999999</v>
      </c>
      <c r="Q76" s="5" cm="1">
        <f t="array" ref="Q76">Data__1_[[#This Row],[Total_cost]]/(Data__1_[[#This Row],[Total Operating Cost]]+_xlfn.IFS(Data__1_[[#This Row],[Plant]]=$R$21,$S$21,Data__1_[[#This Row],[Plant]]=$R$22,$S$22,Data__1_[[#This Row],[Plant]]=$R$24,$S$24,Data__1_[[#This Row],[Plant]]=$R$23,$S$23))</f>
        <v>6.8779874779982428</v>
      </c>
    </row>
    <row r="77" spans="1:17" x14ac:dyDescent="0.4">
      <c r="A77" s="1" t="s">
        <v>297</v>
      </c>
      <c r="B77" t="s">
        <v>11</v>
      </c>
      <c r="C77">
        <v>13</v>
      </c>
      <c r="D77">
        <v>17</v>
      </c>
      <c r="E77">
        <v>124800</v>
      </c>
      <c r="F77">
        <v>130560</v>
      </c>
      <c r="G77">
        <v>1.1711754E-2</v>
      </c>
      <c r="H77">
        <f>Data__1_[[#This Row],[Output]]*1000</f>
        <v>11.711753999999999</v>
      </c>
      <c r="I77">
        <f>Data__1_[[#This Row],[Output]]*1000/(Data__1_[[#This Row],[Num_Workers_Indirect]]+Data__1_[[#This Row],[Num_Workers_Direct]])</f>
        <v>0.39039179999999996</v>
      </c>
      <c r="J77">
        <v>1.4639693E-2</v>
      </c>
      <c r="K77">
        <f>Data__1_[[#This Row],[RawMaterial_Used]]*1000</f>
        <v>14.639693000000001</v>
      </c>
      <c r="L77">
        <f>MONTH(A:A)</f>
        <v>2</v>
      </c>
      <c r="M77">
        <f>YEAR(Data__1_[[#This Row],[Date]])</f>
        <v>2010</v>
      </c>
      <c r="N77" cm="1">
        <f t="array" ref="N77">Data__1_[[#This Row],[RawMaterial_Used]]*1000*_xlfn.IFS(Data__1_[[#This Row],[Plant]]=$R$15,$S$15,Data__1_[[#This Row],[Plant]]=$R$16,$S$16,Data__1_[[#This Row],[Plant]]=$R$17,$S$17,Data__1_[[#This Row],[Plant]]=$R$18,$S$18)</f>
        <v>13439.238174000002</v>
      </c>
      <c r="O77">
        <f>Data__1_[[#This Row],[input_total thousands]]+Data__1_[[#This Row],[Labor_Costs_Direct]]+Data__1_[[#This Row],[Labor_Costs_Indirect]]</f>
        <v>268799.238174</v>
      </c>
      <c r="P77" s="5" cm="1">
        <f t="array" ref="P77">Data__1_[[#This Row],[Output]]*1000*_xlfn.IFS(Data__1_[[#This Row],[Plant]]=$R$8,$S$8,Data__1_[[#This Row],[Plant]]=$R$9,$S$9,Data__1_[[#This Row],[Plant]]=$R$10,$S$10,Data__1_[[#This Row],[Plant]]=$R$11,$S$11)</f>
        <v>4684.7015999999994</v>
      </c>
      <c r="Q77" s="5" cm="1">
        <f t="array" ref="Q77">Data__1_[[#This Row],[Total_cost]]/(Data__1_[[#This Row],[Total Operating Cost]]+_xlfn.IFS(Data__1_[[#This Row],[Plant]]=$R$21,$S$21,Data__1_[[#This Row],[Plant]]=$R$22,$S$22,Data__1_[[#This Row],[Plant]]=$R$24,$S$24,Data__1_[[#This Row],[Plant]]=$R$23,$S$23))</f>
        <v>56.322161281480319</v>
      </c>
    </row>
    <row r="78" spans="1:17" x14ac:dyDescent="0.4">
      <c r="A78" s="1" t="s">
        <v>314</v>
      </c>
      <c r="B78" t="s">
        <v>8</v>
      </c>
      <c r="C78">
        <v>16</v>
      </c>
      <c r="D78">
        <v>20</v>
      </c>
      <c r="E78">
        <v>7680</v>
      </c>
      <c r="F78">
        <v>8000</v>
      </c>
      <c r="G78">
        <v>4.3600068999999998E-2</v>
      </c>
      <c r="H78">
        <f>Data__1_[[#This Row],[Output]]*1000</f>
        <v>43.600068999999998</v>
      </c>
      <c r="I78">
        <f>Data__1_[[#This Row],[Output]]*1000/(Data__1_[[#This Row],[Num_Workers_Indirect]]+Data__1_[[#This Row],[Num_Workers_Direct]])</f>
        <v>1.2111130277777777</v>
      </c>
      <c r="J78">
        <v>5.2320083000000003E-2</v>
      </c>
      <c r="K78">
        <f>Data__1_[[#This Row],[RawMaterial_Used]]*1000</f>
        <v>52.320083000000004</v>
      </c>
      <c r="L78" t="e">
        <f>MONTH(A:A)</f>
        <v>#VALUE!</v>
      </c>
      <c r="M78" t="e">
        <f>YEAR(Data__1_[[#This Row],[Date]])</f>
        <v>#VALUE!</v>
      </c>
      <c r="N78" cm="1">
        <f t="array" ref="N78">Data__1_[[#This Row],[RawMaterial_Used]]*1000*_xlfn.IFS(Data__1_[[#This Row],[Plant]]=$R$15,$S$15,Data__1_[[#This Row],[Plant]]=$R$16,$S$16,Data__1_[[#This Row],[Plant]]=$R$17,$S$17,Data__1_[[#This Row],[Plant]]=$R$18,$S$18)</f>
        <v>36624.058100000002</v>
      </c>
      <c r="O78">
        <f>Data__1_[[#This Row],[input_total thousands]]+Data__1_[[#This Row],[Labor_Costs_Direct]]+Data__1_[[#This Row],[Labor_Costs_Indirect]]</f>
        <v>52304.058100000002</v>
      </c>
      <c r="P78" s="5" cm="1">
        <f t="array" ref="P78">Data__1_[[#This Row],[Output]]*1000*_xlfn.IFS(Data__1_[[#This Row],[Plant]]=$R$8,$S$8,Data__1_[[#This Row],[Plant]]=$R$9,$S$9,Data__1_[[#This Row],[Plant]]=$R$10,$S$10,Data__1_[[#This Row],[Plant]]=$R$11,$S$11)</f>
        <v>4796.0075900000002</v>
      </c>
      <c r="Q78" s="5" cm="1">
        <f t="array" ref="Q78">Data__1_[[#This Row],[Total_cost]]/(Data__1_[[#This Row],[Total Operating Cost]]+_xlfn.IFS(Data__1_[[#This Row],[Plant]]=$R$21,$S$21,Data__1_[[#This Row],[Plant]]=$R$22,$S$22,Data__1_[[#This Row],[Plant]]=$R$24,$S$24,Data__1_[[#This Row],[Plant]]=$R$23,$S$23))</f>
        <v>10.877071512458752</v>
      </c>
    </row>
    <row r="79" spans="1:17" x14ac:dyDescent="0.4">
      <c r="A79" s="1" t="s">
        <v>314</v>
      </c>
      <c r="B79" t="s">
        <v>9</v>
      </c>
      <c r="C79">
        <v>40</v>
      </c>
      <c r="D79">
        <v>37</v>
      </c>
      <c r="E79">
        <v>9280</v>
      </c>
      <c r="F79">
        <v>7104</v>
      </c>
      <c r="G79">
        <v>9.8691846E-2</v>
      </c>
      <c r="H79">
        <f>Data__1_[[#This Row],[Output]]*1000</f>
        <v>98.691845999999998</v>
      </c>
      <c r="I79">
        <f>Data__1_[[#This Row],[Output]]*1000/(Data__1_[[#This Row],[Num_Workers_Indirect]]+Data__1_[[#This Row],[Num_Workers_Direct]])</f>
        <v>1.2817122857142857</v>
      </c>
      <c r="J79">
        <v>0.120404052</v>
      </c>
      <c r="K79">
        <f>Data__1_[[#This Row],[RawMaterial_Used]]*1000</f>
        <v>120.40405199999999</v>
      </c>
      <c r="L79" t="e">
        <f>MONTH(A:A)</f>
        <v>#VALUE!</v>
      </c>
      <c r="M79" t="e">
        <f>YEAR(Data__1_[[#This Row],[Date]])</f>
        <v>#VALUE!</v>
      </c>
      <c r="N79" cm="1">
        <f t="array" ref="N79">Data__1_[[#This Row],[RawMaterial_Used]]*1000*_xlfn.IFS(Data__1_[[#This Row],[Plant]]=$R$15,$S$15,Data__1_[[#This Row],[Plant]]=$R$16,$S$16,Data__1_[[#This Row],[Plant]]=$R$17,$S$17,Data__1_[[#This Row],[Plant]]=$R$18,$S$18)</f>
        <v>63814.147559999998</v>
      </c>
      <c r="O79">
        <f>Data__1_[[#This Row],[input_total thousands]]+Data__1_[[#This Row],[Labor_Costs_Direct]]+Data__1_[[#This Row],[Labor_Costs_Indirect]]</f>
        <v>80198.147559999998</v>
      </c>
      <c r="P79" s="5" cm="1">
        <f t="array" ref="P79">Data__1_[[#This Row],[Output]]*1000*_xlfn.IFS(Data__1_[[#This Row],[Plant]]=$R$8,$S$8,Data__1_[[#This Row],[Plant]]=$R$9,$S$9,Data__1_[[#This Row],[Plant]]=$R$10,$S$10,Data__1_[[#This Row],[Plant]]=$R$11,$S$11)</f>
        <v>8882.2661399999997</v>
      </c>
      <c r="Q79" s="5" cm="1">
        <f t="array" ref="Q79">Data__1_[[#This Row],[Total_cost]]/(Data__1_[[#This Row],[Total Operating Cost]]+_xlfn.IFS(Data__1_[[#This Row],[Plant]]=$R$21,$S$21,Data__1_[[#This Row],[Plant]]=$R$22,$S$22,Data__1_[[#This Row],[Plant]]=$R$24,$S$24,Data__1_[[#This Row],[Plant]]=$R$23,$S$23))</f>
        <v>9.0282513455776829</v>
      </c>
    </row>
    <row r="80" spans="1:17" x14ac:dyDescent="0.4">
      <c r="A80" s="1" t="s">
        <v>314</v>
      </c>
      <c r="B80" t="s">
        <v>10</v>
      </c>
      <c r="C80">
        <v>23</v>
      </c>
      <c r="D80">
        <v>33</v>
      </c>
      <c r="E80">
        <v>5520</v>
      </c>
      <c r="F80">
        <v>6600</v>
      </c>
      <c r="G80">
        <v>4.1611581000000002E-2</v>
      </c>
      <c r="H80">
        <f>Data__1_[[#This Row],[Output]]*1000</f>
        <v>41.611581000000001</v>
      </c>
      <c r="I80">
        <f>Data__1_[[#This Row],[Output]]*1000/(Data__1_[[#This Row],[Num_Workers_Indirect]]+Data__1_[[#This Row],[Num_Workers_Direct]])</f>
        <v>0.74306394642857143</v>
      </c>
      <c r="J80">
        <v>5.0766129E-2</v>
      </c>
      <c r="K80">
        <f>Data__1_[[#This Row],[RawMaterial_Used]]*1000</f>
        <v>50.766128999999999</v>
      </c>
      <c r="L80" t="e">
        <f>MONTH(A:A)</f>
        <v>#VALUE!</v>
      </c>
      <c r="M80" t="e">
        <f>YEAR(Data__1_[[#This Row],[Date]])</f>
        <v>#VALUE!</v>
      </c>
      <c r="N80" cm="1">
        <f t="array" ref="N80">Data__1_[[#This Row],[RawMaterial_Used]]*1000*_xlfn.IFS(Data__1_[[#This Row],[Plant]]=$R$15,$S$15,Data__1_[[#This Row],[Plant]]=$R$16,$S$16,Data__1_[[#This Row],[Plant]]=$R$17,$S$17,Data__1_[[#This Row],[Plant]]=$R$18,$S$18)</f>
        <v>30865.806432000001</v>
      </c>
      <c r="O80">
        <f>Data__1_[[#This Row],[input_total thousands]]+Data__1_[[#This Row],[Labor_Costs_Direct]]+Data__1_[[#This Row],[Labor_Costs_Indirect]]</f>
        <v>42985.806431999998</v>
      </c>
      <c r="P80" s="5" cm="1">
        <f t="array" ref="P80">Data__1_[[#This Row],[Output]]*1000*_xlfn.IFS(Data__1_[[#This Row],[Plant]]=$R$8,$S$8,Data__1_[[#This Row],[Plant]]=$R$9,$S$9,Data__1_[[#This Row],[Plant]]=$R$10,$S$10,Data__1_[[#This Row],[Plant]]=$R$11,$S$11)</f>
        <v>6241.7371499999999</v>
      </c>
      <c r="Q80" s="5" cm="1">
        <f t="array" ref="Q80">Data__1_[[#This Row],[Total_cost]]/(Data__1_[[#This Row],[Total Operating Cost]]+_xlfn.IFS(Data__1_[[#This Row],[Plant]]=$R$21,$S$21,Data__1_[[#This Row],[Plant]]=$R$22,$S$22,Data__1_[[#This Row],[Plant]]=$R$24,$S$24,Data__1_[[#This Row],[Plant]]=$R$23,$S$23))</f>
        <v>6.8857306337172943</v>
      </c>
    </row>
    <row r="81" spans="1:17" x14ac:dyDescent="0.4">
      <c r="A81" s="1" t="s">
        <v>314</v>
      </c>
      <c r="B81" t="s">
        <v>11</v>
      </c>
      <c r="C81">
        <v>14</v>
      </c>
      <c r="D81">
        <v>16</v>
      </c>
      <c r="E81">
        <v>134400</v>
      </c>
      <c r="F81">
        <v>122880</v>
      </c>
      <c r="G81">
        <v>1.1710025000000001E-2</v>
      </c>
      <c r="H81">
        <f>Data__1_[[#This Row],[Output]]*1000</f>
        <v>11.710025</v>
      </c>
      <c r="I81">
        <f>Data__1_[[#This Row],[Output]]*1000/(Data__1_[[#This Row],[Num_Workers_Indirect]]+Data__1_[[#This Row],[Num_Workers_Direct]])</f>
        <v>0.39033416666666665</v>
      </c>
      <c r="J81">
        <v>1.4637531000000001E-2</v>
      </c>
      <c r="K81">
        <f>Data__1_[[#This Row],[RawMaterial_Used]]*1000</f>
        <v>14.637531000000001</v>
      </c>
      <c r="L81" t="e">
        <f>MONTH(A:A)</f>
        <v>#VALUE!</v>
      </c>
      <c r="M81" t="e">
        <f>YEAR(Data__1_[[#This Row],[Date]])</f>
        <v>#VALUE!</v>
      </c>
      <c r="N81" cm="1">
        <f t="array" ref="N81">Data__1_[[#This Row],[RawMaterial_Used]]*1000*_xlfn.IFS(Data__1_[[#This Row],[Plant]]=$R$15,$S$15,Data__1_[[#This Row],[Plant]]=$R$16,$S$16,Data__1_[[#This Row],[Plant]]=$R$17,$S$17,Data__1_[[#This Row],[Plant]]=$R$18,$S$18)</f>
        <v>13437.253458000001</v>
      </c>
      <c r="O81">
        <f>Data__1_[[#This Row],[input_total thousands]]+Data__1_[[#This Row],[Labor_Costs_Direct]]+Data__1_[[#This Row],[Labor_Costs_Indirect]]</f>
        <v>270717.25345800002</v>
      </c>
      <c r="P81" s="5" cm="1">
        <f t="array" ref="P81">Data__1_[[#This Row],[Output]]*1000*_xlfn.IFS(Data__1_[[#This Row],[Plant]]=$R$8,$S$8,Data__1_[[#This Row],[Plant]]=$R$9,$S$9,Data__1_[[#This Row],[Plant]]=$R$10,$S$10,Data__1_[[#This Row],[Plant]]=$R$11,$S$11)</f>
        <v>4684.01</v>
      </c>
      <c r="Q81" s="5" cm="1">
        <f t="array" ref="Q81">Data__1_[[#This Row],[Total_cost]]/(Data__1_[[#This Row],[Total Operating Cost]]+_xlfn.IFS(Data__1_[[#This Row],[Plant]]=$R$21,$S$21,Data__1_[[#This Row],[Plant]]=$R$22,$S$22,Data__1_[[#This Row],[Plant]]=$R$24,$S$24,Data__1_[[#This Row],[Plant]]=$R$23,$S$23))</f>
        <v>56.732268934052478</v>
      </c>
    </row>
    <row r="82" spans="1:17" x14ac:dyDescent="0.4">
      <c r="A82" s="1" t="s">
        <v>313</v>
      </c>
      <c r="B82" t="s">
        <v>8</v>
      </c>
      <c r="C82">
        <v>18</v>
      </c>
      <c r="D82">
        <v>20</v>
      </c>
      <c r="E82">
        <v>8640</v>
      </c>
      <c r="F82">
        <v>8000</v>
      </c>
      <c r="G82">
        <v>4.5992847000000003E-2</v>
      </c>
      <c r="H82">
        <f>Data__1_[[#This Row],[Output]]*1000</f>
        <v>45.992847000000005</v>
      </c>
      <c r="I82">
        <f>Data__1_[[#This Row],[Output]]*1000/(Data__1_[[#This Row],[Num_Workers_Indirect]]+Data__1_[[#This Row],[Num_Workers_Direct]])</f>
        <v>1.2103380789473686</v>
      </c>
      <c r="J82">
        <v>5.5191417E-2</v>
      </c>
      <c r="K82">
        <f>Data__1_[[#This Row],[RawMaterial_Used]]*1000</f>
        <v>55.191417000000001</v>
      </c>
      <c r="L82" t="e">
        <f>MONTH(A:A)</f>
        <v>#VALUE!</v>
      </c>
      <c r="M82" t="e">
        <f>YEAR(Data__1_[[#This Row],[Date]])</f>
        <v>#VALUE!</v>
      </c>
      <c r="N82" cm="1">
        <f t="array" ref="N82">Data__1_[[#This Row],[RawMaterial_Used]]*1000*_xlfn.IFS(Data__1_[[#This Row],[Plant]]=$R$15,$S$15,Data__1_[[#This Row],[Plant]]=$R$16,$S$16,Data__1_[[#This Row],[Plant]]=$R$17,$S$17,Data__1_[[#This Row],[Plant]]=$R$18,$S$18)</f>
        <v>38633.991900000001</v>
      </c>
      <c r="O82">
        <f>Data__1_[[#This Row],[input_total thousands]]+Data__1_[[#This Row],[Labor_Costs_Direct]]+Data__1_[[#This Row],[Labor_Costs_Indirect]]</f>
        <v>55273.991900000001</v>
      </c>
      <c r="P82" s="5" cm="1">
        <f t="array" ref="P82">Data__1_[[#This Row],[Output]]*1000*_xlfn.IFS(Data__1_[[#This Row],[Plant]]=$R$8,$S$8,Data__1_[[#This Row],[Plant]]=$R$9,$S$9,Data__1_[[#This Row],[Plant]]=$R$10,$S$10,Data__1_[[#This Row],[Plant]]=$R$11,$S$11)</f>
        <v>5059.2131700000009</v>
      </c>
      <c r="Q82" s="5" cm="1">
        <f t="array" ref="Q82">Data__1_[[#This Row],[Total_cost]]/(Data__1_[[#This Row],[Total Operating Cost]]+_xlfn.IFS(Data__1_[[#This Row],[Plant]]=$R$21,$S$21,Data__1_[[#This Row],[Plant]]=$R$22,$S$22,Data__1_[[#This Row],[Plant]]=$R$24,$S$24,Data__1_[[#This Row],[Plant]]=$R$23,$S$23))</f>
        <v>10.898173814667215</v>
      </c>
    </row>
    <row r="83" spans="1:17" x14ac:dyDescent="0.4">
      <c r="A83" s="1" t="s">
        <v>313</v>
      </c>
      <c r="B83" t="s">
        <v>9</v>
      </c>
      <c r="C83">
        <v>45</v>
      </c>
      <c r="D83">
        <v>37</v>
      </c>
      <c r="E83">
        <v>10440</v>
      </c>
      <c r="F83">
        <v>7104</v>
      </c>
      <c r="G83">
        <v>0.105087533</v>
      </c>
      <c r="H83">
        <f>Data__1_[[#This Row],[Output]]*1000</f>
        <v>105.08753299999999</v>
      </c>
      <c r="I83">
        <f>Data__1_[[#This Row],[Output]]*1000/(Data__1_[[#This Row],[Num_Workers_Indirect]]+Data__1_[[#This Row],[Num_Workers_Direct]])</f>
        <v>1.2815552804878048</v>
      </c>
      <c r="J83">
        <v>0.12820678999999999</v>
      </c>
      <c r="K83">
        <f>Data__1_[[#This Row],[RawMaterial_Used]]*1000</f>
        <v>128.20678999999998</v>
      </c>
      <c r="L83" t="e">
        <f>MONTH(A:A)</f>
        <v>#VALUE!</v>
      </c>
      <c r="M83" t="e">
        <f>YEAR(Data__1_[[#This Row],[Date]])</f>
        <v>#VALUE!</v>
      </c>
      <c r="N83" cm="1">
        <f t="array" ref="N83">Data__1_[[#This Row],[RawMaterial_Used]]*1000*_xlfn.IFS(Data__1_[[#This Row],[Plant]]=$R$15,$S$15,Data__1_[[#This Row],[Plant]]=$R$16,$S$16,Data__1_[[#This Row],[Plant]]=$R$17,$S$17,Data__1_[[#This Row],[Plant]]=$R$18,$S$18)</f>
        <v>67949.598699999988</v>
      </c>
      <c r="O83">
        <f>Data__1_[[#This Row],[input_total thousands]]+Data__1_[[#This Row],[Labor_Costs_Direct]]+Data__1_[[#This Row],[Labor_Costs_Indirect]]</f>
        <v>85493.598699999988</v>
      </c>
      <c r="P83" s="5" cm="1">
        <f t="array" ref="P83">Data__1_[[#This Row],[Output]]*1000*_xlfn.IFS(Data__1_[[#This Row],[Plant]]=$R$8,$S$8,Data__1_[[#This Row],[Plant]]=$R$9,$S$9,Data__1_[[#This Row],[Plant]]=$R$10,$S$10,Data__1_[[#This Row],[Plant]]=$R$11,$S$11)</f>
        <v>9457.8779699999996</v>
      </c>
      <c r="Q83" s="5" cm="1">
        <f t="array" ref="Q83">Data__1_[[#This Row],[Total_cost]]/(Data__1_[[#This Row],[Total Operating Cost]]+_xlfn.IFS(Data__1_[[#This Row],[Plant]]=$R$21,$S$21,Data__1_[[#This Row],[Plant]]=$R$22,$S$22,Data__1_[[#This Row],[Plant]]=$R$24,$S$24,Data__1_[[#This Row],[Plant]]=$R$23,$S$23))</f>
        <v>9.0386844453274104</v>
      </c>
    </row>
    <row r="84" spans="1:17" x14ac:dyDescent="0.4">
      <c r="A84" s="1" t="s">
        <v>313</v>
      </c>
      <c r="B84" t="s">
        <v>10</v>
      </c>
      <c r="C84">
        <v>21</v>
      </c>
      <c r="D84">
        <v>32</v>
      </c>
      <c r="E84">
        <v>5040</v>
      </c>
      <c r="F84">
        <v>6400</v>
      </c>
      <c r="G84">
        <v>3.9385025999999997E-2</v>
      </c>
      <c r="H84">
        <f>Data__1_[[#This Row],[Output]]*1000</f>
        <v>39.385025999999996</v>
      </c>
      <c r="I84">
        <f>Data__1_[[#This Row],[Output]]*1000/(Data__1_[[#This Row],[Num_Workers_Indirect]]+Data__1_[[#This Row],[Num_Workers_Direct]])</f>
        <v>0.74311369811320749</v>
      </c>
      <c r="J84">
        <v>4.8049731999999998E-2</v>
      </c>
      <c r="K84">
        <f>Data__1_[[#This Row],[RawMaterial_Used]]*1000</f>
        <v>48.049731999999999</v>
      </c>
      <c r="L84" t="e">
        <f>MONTH(A:A)</f>
        <v>#VALUE!</v>
      </c>
      <c r="M84" t="e">
        <f>YEAR(Data__1_[[#This Row],[Date]])</f>
        <v>#VALUE!</v>
      </c>
      <c r="N84" cm="1">
        <f t="array" ref="N84">Data__1_[[#This Row],[RawMaterial_Used]]*1000*_xlfn.IFS(Data__1_[[#This Row],[Plant]]=$R$15,$S$15,Data__1_[[#This Row],[Plant]]=$R$16,$S$16,Data__1_[[#This Row],[Plant]]=$R$17,$S$17,Data__1_[[#This Row],[Plant]]=$R$18,$S$18)</f>
        <v>29214.237055999998</v>
      </c>
      <c r="O84">
        <f>Data__1_[[#This Row],[input_total thousands]]+Data__1_[[#This Row],[Labor_Costs_Direct]]+Data__1_[[#This Row],[Labor_Costs_Indirect]]</f>
        <v>40654.237055999998</v>
      </c>
      <c r="P84" s="5" cm="1">
        <f t="array" ref="P84">Data__1_[[#This Row],[Output]]*1000*_xlfn.IFS(Data__1_[[#This Row],[Plant]]=$R$8,$S$8,Data__1_[[#This Row],[Plant]]=$R$9,$S$9,Data__1_[[#This Row],[Plant]]=$R$10,$S$10,Data__1_[[#This Row],[Plant]]=$R$11,$S$11)</f>
        <v>5907.7538999999997</v>
      </c>
      <c r="Q84" s="5" cm="1">
        <f t="array" ref="Q84">Data__1_[[#This Row],[Total_cost]]/(Data__1_[[#This Row],[Total Operating Cost]]+_xlfn.IFS(Data__1_[[#This Row],[Plant]]=$R$21,$S$21,Data__1_[[#This Row],[Plant]]=$R$22,$S$22,Data__1_[[#This Row],[Plant]]=$R$24,$S$24,Data__1_[[#This Row],[Plant]]=$R$23,$S$23))</f>
        <v>6.8803402111568737</v>
      </c>
    </row>
    <row r="85" spans="1:17" x14ac:dyDescent="0.4">
      <c r="A85" s="1" t="s">
        <v>313</v>
      </c>
      <c r="B85" t="s">
        <v>11</v>
      </c>
      <c r="C85">
        <v>12</v>
      </c>
      <c r="D85">
        <v>13</v>
      </c>
      <c r="E85">
        <v>115200</v>
      </c>
      <c r="F85">
        <v>99840</v>
      </c>
      <c r="G85">
        <v>9.7576599999999996E-3</v>
      </c>
      <c r="H85">
        <f>Data__1_[[#This Row],[Output]]*1000</f>
        <v>9.7576599999999996</v>
      </c>
      <c r="I85">
        <f>Data__1_[[#This Row],[Output]]*1000/(Data__1_[[#This Row],[Num_Workers_Indirect]]+Data__1_[[#This Row],[Num_Workers_Direct]])</f>
        <v>0.3903064</v>
      </c>
      <c r="J85">
        <v>1.2197075E-2</v>
      </c>
      <c r="K85">
        <f>Data__1_[[#This Row],[RawMaterial_Used]]*1000</f>
        <v>12.197075</v>
      </c>
      <c r="L85" t="e">
        <f>MONTH(A:A)</f>
        <v>#VALUE!</v>
      </c>
      <c r="M85" t="e">
        <f>YEAR(Data__1_[[#This Row],[Date]])</f>
        <v>#VALUE!</v>
      </c>
      <c r="N85" cm="1">
        <f t="array" ref="N85">Data__1_[[#This Row],[RawMaterial_Used]]*1000*_xlfn.IFS(Data__1_[[#This Row],[Plant]]=$R$15,$S$15,Data__1_[[#This Row],[Plant]]=$R$16,$S$16,Data__1_[[#This Row],[Plant]]=$R$17,$S$17,Data__1_[[#This Row],[Plant]]=$R$18,$S$18)</f>
        <v>11196.914849999999</v>
      </c>
      <c r="O85">
        <f>Data__1_[[#This Row],[input_total thousands]]+Data__1_[[#This Row],[Labor_Costs_Direct]]+Data__1_[[#This Row],[Labor_Costs_Indirect]]</f>
        <v>226236.91485</v>
      </c>
      <c r="P85" s="5" cm="1">
        <f t="array" ref="P85">Data__1_[[#This Row],[Output]]*1000*_xlfn.IFS(Data__1_[[#This Row],[Plant]]=$R$8,$S$8,Data__1_[[#This Row],[Plant]]=$R$9,$S$9,Data__1_[[#This Row],[Plant]]=$R$10,$S$10,Data__1_[[#This Row],[Plant]]=$R$11,$S$11)</f>
        <v>3903.0639999999999</v>
      </c>
      <c r="Q85" s="5" cm="1">
        <f t="array" ref="Q85">Data__1_[[#This Row],[Total_cost]]/(Data__1_[[#This Row],[Total Operating Cost]]+_xlfn.IFS(Data__1_[[#This Row],[Plant]]=$R$21,$S$21,Data__1_[[#This Row],[Plant]]=$R$22,$S$22,Data__1_[[#This Row],[Plant]]=$R$24,$S$24,Data__1_[[#This Row],[Plant]]=$R$23,$S$23))</f>
        <v>56.688293785375855</v>
      </c>
    </row>
    <row r="86" spans="1:17" x14ac:dyDescent="0.4">
      <c r="A86" s="1" t="s">
        <v>312</v>
      </c>
      <c r="B86" t="s">
        <v>8</v>
      </c>
      <c r="C86">
        <v>15</v>
      </c>
      <c r="D86">
        <v>20</v>
      </c>
      <c r="E86">
        <v>7200</v>
      </c>
      <c r="F86">
        <v>8000</v>
      </c>
      <c r="G86">
        <v>4.2389197000000003E-2</v>
      </c>
      <c r="H86">
        <f>Data__1_[[#This Row],[Output]]*1000</f>
        <v>42.389197000000003</v>
      </c>
      <c r="I86">
        <f>Data__1_[[#This Row],[Output]]*1000/(Data__1_[[#This Row],[Num_Workers_Indirect]]+Data__1_[[#This Row],[Num_Workers_Direct]])</f>
        <v>1.2111199142857143</v>
      </c>
      <c r="J86">
        <v>5.0867035999999997E-2</v>
      </c>
      <c r="K86">
        <f>Data__1_[[#This Row],[RawMaterial_Used]]*1000</f>
        <v>50.867035999999999</v>
      </c>
      <c r="L86" t="e">
        <f>MONTH(A:A)</f>
        <v>#VALUE!</v>
      </c>
      <c r="M86" t="e">
        <f>YEAR(Data__1_[[#This Row],[Date]])</f>
        <v>#VALUE!</v>
      </c>
      <c r="N86" cm="1">
        <f t="array" ref="N86">Data__1_[[#This Row],[RawMaterial_Used]]*1000*_xlfn.IFS(Data__1_[[#This Row],[Plant]]=$R$15,$S$15,Data__1_[[#This Row],[Plant]]=$R$16,$S$16,Data__1_[[#This Row],[Plant]]=$R$17,$S$17,Data__1_[[#This Row],[Plant]]=$R$18,$S$18)</f>
        <v>35606.925199999998</v>
      </c>
      <c r="O86">
        <f>Data__1_[[#This Row],[input_total thousands]]+Data__1_[[#This Row],[Labor_Costs_Direct]]+Data__1_[[#This Row],[Labor_Costs_Indirect]]</f>
        <v>50806.925199999998</v>
      </c>
      <c r="P86" s="5" cm="1">
        <f t="array" ref="P86">Data__1_[[#This Row],[Output]]*1000*_xlfn.IFS(Data__1_[[#This Row],[Plant]]=$R$8,$S$8,Data__1_[[#This Row],[Plant]]=$R$9,$S$9,Data__1_[[#This Row],[Plant]]=$R$10,$S$10,Data__1_[[#This Row],[Plant]]=$R$11,$S$11)</f>
        <v>4662.81167</v>
      </c>
      <c r="Q86" s="5" cm="1">
        <f t="array" ref="Q86">Data__1_[[#This Row],[Total_cost]]/(Data__1_[[#This Row],[Total Operating Cost]]+_xlfn.IFS(Data__1_[[#This Row],[Plant]]=$R$21,$S$21,Data__1_[[#This Row],[Plant]]=$R$22,$S$22,Data__1_[[#This Row],[Plant]]=$R$24,$S$24,Data__1_[[#This Row],[Plant]]=$R$23,$S$23))</f>
        <v>10.866729987254912</v>
      </c>
    </row>
    <row r="87" spans="1:17" x14ac:dyDescent="0.4">
      <c r="A87" s="1" t="s">
        <v>312</v>
      </c>
      <c r="B87" t="s">
        <v>9</v>
      </c>
      <c r="C87">
        <v>45</v>
      </c>
      <c r="D87">
        <v>40</v>
      </c>
      <c r="E87">
        <v>10440</v>
      </c>
      <c r="F87">
        <v>7680</v>
      </c>
      <c r="G87">
        <v>0.108995272</v>
      </c>
      <c r="H87">
        <f>Data__1_[[#This Row],[Output]]*1000</f>
        <v>108.995272</v>
      </c>
      <c r="I87">
        <f>Data__1_[[#This Row],[Output]]*1000/(Data__1_[[#This Row],[Num_Workers_Indirect]]+Data__1_[[#This Row],[Num_Workers_Direct]])</f>
        <v>1.2822973176470589</v>
      </c>
      <c r="J87">
        <v>0.132974232</v>
      </c>
      <c r="K87">
        <f>Data__1_[[#This Row],[RawMaterial_Used]]*1000</f>
        <v>132.974232</v>
      </c>
      <c r="L87" t="e">
        <f>MONTH(A:A)</f>
        <v>#VALUE!</v>
      </c>
      <c r="M87" t="e">
        <f>YEAR(Data__1_[[#This Row],[Date]])</f>
        <v>#VALUE!</v>
      </c>
      <c r="N87" cm="1">
        <f t="array" ref="N87">Data__1_[[#This Row],[RawMaterial_Used]]*1000*_xlfn.IFS(Data__1_[[#This Row],[Plant]]=$R$15,$S$15,Data__1_[[#This Row],[Plant]]=$R$16,$S$16,Data__1_[[#This Row],[Plant]]=$R$17,$S$17,Data__1_[[#This Row],[Plant]]=$R$18,$S$18)</f>
        <v>70476.342959999994</v>
      </c>
      <c r="O87">
        <f>Data__1_[[#This Row],[input_total thousands]]+Data__1_[[#This Row],[Labor_Costs_Direct]]+Data__1_[[#This Row],[Labor_Costs_Indirect]]</f>
        <v>88596.342959999994</v>
      </c>
      <c r="P87" s="5" cm="1">
        <f t="array" ref="P87">Data__1_[[#This Row],[Output]]*1000*_xlfn.IFS(Data__1_[[#This Row],[Plant]]=$R$8,$S$8,Data__1_[[#This Row],[Plant]]=$R$9,$S$9,Data__1_[[#This Row],[Plant]]=$R$10,$S$10,Data__1_[[#This Row],[Plant]]=$R$11,$S$11)</f>
        <v>9809.5744799999993</v>
      </c>
      <c r="Q87" s="5" cm="1">
        <f t="array" ref="Q87">Data__1_[[#This Row],[Total_cost]]/(Data__1_[[#This Row],[Total Operating Cost]]+_xlfn.IFS(Data__1_[[#This Row],[Plant]]=$R$21,$S$21,Data__1_[[#This Row],[Plant]]=$R$22,$S$22,Data__1_[[#This Row],[Plant]]=$R$24,$S$24,Data__1_[[#This Row],[Plant]]=$R$23,$S$23))</f>
        <v>9.0309243069377523</v>
      </c>
    </row>
    <row r="88" spans="1:17" x14ac:dyDescent="0.4">
      <c r="A88" s="1" t="s">
        <v>312</v>
      </c>
      <c r="B88" t="s">
        <v>10</v>
      </c>
      <c r="C88">
        <v>23</v>
      </c>
      <c r="D88">
        <v>32</v>
      </c>
      <c r="E88">
        <v>5520</v>
      </c>
      <c r="F88">
        <v>6400</v>
      </c>
      <c r="G88">
        <v>4.0845647999999998E-2</v>
      </c>
      <c r="H88">
        <f>Data__1_[[#This Row],[Output]]*1000</f>
        <v>40.845647999999997</v>
      </c>
      <c r="I88">
        <f>Data__1_[[#This Row],[Output]]*1000/(Data__1_[[#This Row],[Num_Workers_Indirect]]+Data__1_[[#This Row],[Num_Workers_Direct]])</f>
        <v>0.74264814545454538</v>
      </c>
      <c r="J88">
        <v>4.9831689999999998E-2</v>
      </c>
      <c r="K88">
        <f>Data__1_[[#This Row],[RawMaterial_Used]]*1000</f>
        <v>49.831689999999995</v>
      </c>
      <c r="L88" t="e">
        <f>MONTH(A:A)</f>
        <v>#VALUE!</v>
      </c>
      <c r="M88" t="e">
        <f>YEAR(Data__1_[[#This Row],[Date]])</f>
        <v>#VALUE!</v>
      </c>
      <c r="N88" cm="1">
        <f t="array" ref="N88">Data__1_[[#This Row],[RawMaterial_Used]]*1000*_xlfn.IFS(Data__1_[[#This Row],[Plant]]=$R$15,$S$15,Data__1_[[#This Row],[Plant]]=$R$16,$S$16,Data__1_[[#This Row],[Plant]]=$R$17,$S$17,Data__1_[[#This Row],[Plant]]=$R$18,$S$18)</f>
        <v>30297.667519999995</v>
      </c>
      <c r="O88">
        <f>Data__1_[[#This Row],[input_total thousands]]+Data__1_[[#This Row],[Labor_Costs_Direct]]+Data__1_[[#This Row],[Labor_Costs_Indirect]]</f>
        <v>42217.667519999995</v>
      </c>
      <c r="P88" s="5" cm="1">
        <f t="array" ref="P88">Data__1_[[#This Row],[Output]]*1000*_xlfn.IFS(Data__1_[[#This Row],[Plant]]=$R$8,$S$8,Data__1_[[#This Row],[Plant]]=$R$9,$S$9,Data__1_[[#This Row],[Plant]]=$R$10,$S$10,Data__1_[[#This Row],[Plant]]=$R$11,$S$11)</f>
        <v>6126.8471999999992</v>
      </c>
      <c r="Q88" s="5" cm="1">
        <f t="array" ref="Q88">Data__1_[[#This Row],[Total_cost]]/(Data__1_[[#This Row],[Total Operating Cost]]+_xlfn.IFS(Data__1_[[#This Row],[Plant]]=$R$21,$S$21,Data__1_[[#This Row],[Plant]]=$R$22,$S$22,Data__1_[[#This Row],[Plant]]=$R$24,$S$24,Data__1_[[#This Row],[Plant]]=$R$23,$S$23))</f>
        <v>6.88947784468255</v>
      </c>
    </row>
    <row r="89" spans="1:17" x14ac:dyDescent="0.4">
      <c r="A89" s="1" t="s">
        <v>312</v>
      </c>
      <c r="B89" t="s">
        <v>11</v>
      </c>
      <c r="C89">
        <v>12</v>
      </c>
      <c r="D89">
        <v>17</v>
      </c>
      <c r="E89">
        <v>115200</v>
      </c>
      <c r="F89">
        <v>130560</v>
      </c>
      <c r="G89">
        <v>1.1325185E-2</v>
      </c>
      <c r="H89">
        <f>Data__1_[[#This Row],[Output]]*1000</f>
        <v>11.325184999999999</v>
      </c>
      <c r="I89">
        <f>Data__1_[[#This Row],[Output]]*1000/(Data__1_[[#This Row],[Num_Workers_Indirect]]+Data__1_[[#This Row],[Num_Workers_Direct]])</f>
        <v>0.39052362068965513</v>
      </c>
      <c r="J89">
        <v>1.4156481E-2</v>
      </c>
      <c r="K89">
        <f>Data__1_[[#This Row],[RawMaterial_Used]]*1000</f>
        <v>14.156480999999999</v>
      </c>
      <c r="L89" t="e">
        <f>MONTH(A:A)</f>
        <v>#VALUE!</v>
      </c>
      <c r="M89" t="e">
        <f>YEAR(Data__1_[[#This Row],[Date]])</f>
        <v>#VALUE!</v>
      </c>
      <c r="N89" cm="1">
        <f t="array" ref="N89">Data__1_[[#This Row],[RawMaterial_Used]]*1000*_xlfn.IFS(Data__1_[[#This Row],[Plant]]=$R$15,$S$15,Data__1_[[#This Row],[Plant]]=$R$16,$S$16,Data__1_[[#This Row],[Plant]]=$R$17,$S$17,Data__1_[[#This Row],[Plant]]=$R$18,$S$18)</f>
        <v>12995.649557999999</v>
      </c>
      <c r="O89">
        <f>Data__1_[[#This Row],[input_total thousands]]+Data__1_[[#This Row],[Labor_Costs_Direct]]+Data__1_[[#This Row],[Labor_Costs_Indirect]]</f>
        <v>258755.649558</v>
      </c>
      <c r="P89" s="5" cm="1">
        <f t="array" ref="P89">Data__1_[[#This Row],[Output]]*1000*_xlfn.IFS(Data__1_[[#This Row],[Plant]]=$R$8,$S$8,Data__1_[[#This Row],[Plant]]=$R$9,$S$9,Data__1_[[#This Row],[Plant]]=$R$10,$S$10,Data__1_[[#This Row],[Plant]]=$R$11,$S$11)</f>
        <v>4530.0739999999996</v>
      </c>
      <c r="Q89" s="5" cm="1">
        <f t="array" ref="Q89">Data__1_[[#This Row],[Total_cost]]/(Data__1_[[#This Row],[Total Operating Cost]]+_xlfn.IFS(Data__1_[[#This Row],[Plant]]=$R$21,$S$21,Data__1_[[#This Row],[Plant]]=$R$22,$S$22,Data__1_[[#This Row],[Plant]]=$R$24,$S$24,Data__1_[[#This Row],[Plant]]=$R$23,$S$23))</f>
        <v>56.033149582830134</v>
      </c>
    </row>
    <row r="90" spans="1:17" x14ac:dyDescent="0.4">
      <c r="A90" s="1" t="s">
        <v>311</v>
      </c>
      <c r="B90" t="s">
        <v>8</v>
      </c>
      <c r="C90">
        <v>18</v>
      </c>
      <c r="D90">
        <v>18</v>
      </c>
      <c r="E90">
        <v>8640</v>
      </c>
      <c r="F90">
        <v>7200</v>
      </c>
      <c r="G90">
        <v>4.3573957000000003E-2</v>
      </c>
      <c r="H90">
        <f>Data__1_[[#This Row],[Output]]*1000</f>
        <v>43.573957</v>
      </c>
      <c r="I90">
        <f>Data__1_[[#This Row],[Output]]*1000/(Data__1_[[#This Row],[Num_Workers_Indirect]]+Data__1_[[#This Row],[Num_Workers_Direct]])</f>
        <v>1.2103876944444445</v>
      </c>
      <c r="J90">
        <v>5.2288748000000003E-2</v>
      </c>
      <c r="K90">
        <f>Data__1_[[#This Row],[RawMaterial_Used]]*1000</f>
        <v>52.288748000000005</v>
      </c>
      <c r="L90" t="e">
        <f>MONTH(A:A)</f>
        <v>#VALUE!</v>
      </c>
      <c r="M90" t="e">
        <f>YEAR(Data__1_[[#This Row],[Date]])</f>
        <v>#VALUE!</v>
      </c>
      <c r="N90" cm="1">
        <f t="array" ref="N90">Data__1_[[#This Row],[RawMaterial_Used]]*1000*_xlfn.IFS(Data__1_[[#This Row],[Plant]]=$R$15,$S$15,Data__1_[[#This Row],[Plant]]=$R$16,$S$16,Data__1_[[#This Row],[Plant]]=$R$17,$S$17,Data__1_[[#This Row],[Plant]]=$R$18,$S$18)</f>
        <v>36602.123600000006</v>
      </c>
      <c r="O90">
        <f>Data__1_[[#This Row],[input_total thousands]]+Data__1_[[#This Row],[Labor_Costs_Direct]]+Data__1_[[#This Row],[Labor_Costs_Indirect]]</f>
        <v>52442.123600000006</v>
      </c>
      <c r="P90" s="5" cm="1">
        <f t="array" ref="P90">Data__1_[[#This Row],[Output]]*1000*_xlfn.IFS(Data__1_[[#This Row],[Plant]]=$R$8,$S$8,Data__1_[[#This Row],[Plant]]=$R$9,$S$9,Data__1_[[#This Row],[Plant]]=$R$10,$S$10,Data__1_[[#This Row],[Plant]]=$R$11,$S$11)</f>
        <v>4793.1352699999998</v>
      </c>
      <c r="Q90" s="5" cm="1">
        <f t="array" ref="Q90">Data__1_[[#This Row],[Total_cost]]/(Data__1_[[#This Row],[Total Operating Cost]]+_xlfn.IFS(Data__1_[[#This Row],[Plant]]=$R$21,$S$21,Data__1_[[#This Row],[Plant]]=$R$22,$S$22,Data__1_[[#This Row],[Plant]]=$R$24,$S$24,Data__1_[[#This Row],[Plant]]=$R$23,$S$23))</f>
        <v>10.912301573038837</v>
      </c>
    </row>
    <row r="91" spans="1:17" x14ac:dyDescent="0.4">
      <c r="A91" s="1" t="s">
        <v>311</v>
      </c>
      <c r="B91" t="s">
        <v>9</v>
      </c>
      <c r="C91">
        <v>46</v>
      </c>
      <c r="D91">
        <v>38</v>
      </c>
      <c r="E91">
        <v>10672</v>
      </c>
      <c r="F91">
        <v>7296</v>
      </c>
      <c r="G91">
        <v>0.107669601</v>
      </c>
      <c r="H91">
        <f>Data__1_[[#This Row],[Output]]*1000</f>
        <v>107.669601</v>
      </c>
      <c r="I91">
        <f>Data__1_[[#This Row],[Output]]*1000/(Data__1_[[#This Row],[Num_Workers_Indirect]]+Data__1_[[#This Row],[Num_Workers_Direct]])</f>
        <v>1.2817809642857143</v>
      </c>
      <c r="J91">
        <v>0.13135691299999999</v>
      </c>
      <c r="K91">
        <f>Data__1_[[#This Row],[RawMaterial_Used]]*1000</f>
        <v>131.35691299999999</v>
      </c>
      <c r="L91" t="e">
        <f>MONTH(A:A)</f>
        <v>#VALUE!</v>
      </c>
      <c r="M91" t="e">
        <f>YEAR(Data__1_[[#This Row],[Date]])</f>
        <v>#VALUE!</v>
      </c>
      <c r="N91" cm="1">
        <f t="array" ref="N91">Data__1_[[#This Row],[RawMaterial_Used]]*1000*_xlfn.IFS(Data__1_[[#This Row],[Plant]]=$R$15,$S$15,Data__1_[[#This Row],[Plant]]=$R$16,$S$16,Data__1_[[#This Row],[Plant]]=$R$17,$S$17,Data__1_[[#This Row],[Plant]]=$R$18,$S$18)</f>
        <v>69619.163889999996</v>
      </c>
      <c r="O91">
        <f>Data__1_[[#This Row],[input_total thousands]]+Data__1_[[#This Row],[Labor_Costs_Direct]]+Data__1_[[#This Row],[Labor_Costs_Indirect]]</f>
        <v>87587.163889999996</v>
      </c>
      <c r="P91" s="5" cm="1">
        <f t="array" ref="P91">Data__1_[[#This Row],[Output]]*1000*_xlfn.IFS(Data__1_[[#This Row],[Plant]]=$R$8,$S$8,Data__1_[[#This Row],[Plant]]=$R$9,$S$9,Data__1_[[#This Row],[Plant]]=$R$10,$S$10,Data__1_[[#This Row],[Plant]]=$R$11,$S$11)</f>
        <v>9690.2640900000006</v>
      </c>
      <c r="Q91" s="5" cm="1">
        <f t="array" ref="Q91">Data__1_[[#This Row],[Total_cost]]/(Data__1_[[#This Row],[Total Operating Cost]]+_xlfn.IFS(Data__1_[[#This Row],[Plant]]=$R$21,$S$21,Data__1_[[#This Row],[Plant]]=$R$22,$S$22,Data__1_[[#This Row],[Plant]]=$R$24,$S$24,Data__1_[[#This Row],[Plant]]=$R$23,$S$23))</f>
        <v>9.0379724853064953</v>
      </c>
    </row>
    <row r="92" spans="1:17" x14ac:dyDescent="0.4">
      <c r="A92" s="1" t="s">
        <v>311</v>
      </c>
      <c r="B92" t="s">
        <v>10</v>
      </c>
      <c r="C92">
        <v>21</v>
      </c>
      <c r="D92">
        <v>28</v>
      </c>
      <c r="E92">
        <v>5040</v>
      </c>
      <c r="F92">
        <v>5600</v>
      </c>
      <c r="G92">
        <v>3.6403647999999997E-2</v>
      </c>
      <c r="H92">
        <f>Data__1_[[#This Row],[Output]]*1000</f>
        <v>36.403647999999997</v>
      </c>
      <c r="I92">
        <f>Data__1_[[#This Row],[Output]]*1000/(Data__1_[[#This Row],[Num_Workers_Indirect]]+Data__1_[[#This Row],[Num_Workers_Direct]])</f>
        <v>0.74293159183673463</v>
      </c>
      <c r="J92">
        <v>4.4412449999999999E-2</v>
      </c>
      <c r="K92">
        <f>Data__1_[[#This Row],[RawMaterial_Used]]*1000</f>
        <v>44.41245</v>
      </c>
      <c r="L92" t="e">
        <f>MONTH(A:A)</f>
        <v>#VALUE!</v>
      </c>
      <c r="M92" t="e">
        <f>YEAR(Data__1_[[#This Row],[Date]])</f>
        <v>#VALUE!</v>
      </c>
      <c r="N92" cm="1">
        <f t="array" ref="N92">Data__1_[[#This Row],[RawMaterial_Used]]*1000*_xlfn.IFS(Data__1_[[#This Row],[Plant]]=$R$15,$S$15,Data__1_[[#This Row],[Plant]]=$R$16,$S$16,Data__1_[[#This Row],[Plant]]=$R$17,$S$17,Data__1_[[#This Row],[Plant]]=$R$18,$S$18)</f>
        <v>27002.7696</v>
      </c>
      <c r="O92">
        <f>Data__1_[[#This Row],[input_total thousands]]+Data__1_[[#This Row],[Labor_Costs_Direct]]+Data__1_[[#This Row],[Labor_Costs_Indirect]]</f>
        <v>37642.7696</v>
      </c>
      <c r="P92" s="5" cm="1">
        <f t="array" ref="P92">Data__1_[[#This Row],[Output]]*1000*_xlfn.IFS(Data__1_[[#This Row],[Plant]]=$R$8,$S$8,Data__1_[[#This Row],[Plant]]=$R$9,$S$9,Data__1_[[#This Row],[Plant]]=$R$10,$S$10,Data__1_[[#This Row],[Plant]]=$R$11,$S$11)</f>
        <v>5460.5472</v>
      </c>
      <c r="Q92" s="5" cm="1">
        <f t="array" ref="Q92">Data__1_[[#This Row],[Total_cost]]/(Data__1_[[#This Row],[Total Operating Cost]]+_xlfn.IFS(Data__1_[[#This Row],[Plant]]=$R$21,$S$21,Data__1_[[#This Row],[Plant]]=$R$22,$S$22,Data__1_[[#This Row],[Plant]]=$R$24,$S$24,Data__1_[[#This Row],[Plant]]=$R$23,$S$23))</f>
        <v>6.8923270680513387</v>
      </c>
    </row>
    <row r="93" spans="1:17" x14ac:dyDescent="0.4">
      <c r="A93" s="1" t="s">
        <v>311</v>
      </c>
      <c r="B93" t="s">
        <v>11</v>
      </c>
      <c r="C93">
        <v>13</v>
      </c>
      <c r="D93">
        <v>14</v>
      </c>
      <c r="E93">
        <v>124800</v>
      </c>
      <c r="F93">
        <v>107520</v>
      </c>
      <c r="G93">
        <v>1.0534668000000001E-2</v>
      </c>
      <c r="H93">
        <f>Data__1_[[#This Row],[Output]]*1000</f>
        <v>10.534668</v>
      </c>
      <c r="I93">
        <f>Data__1_[[#This Row],[Output]]*1000/(Data__1_[[#This Row],[Num_Workers_Indirect]]+Data__1_[[#This Row],[Num_Workers_Direct]])</f>
        <v>0.3901728888888889</v>
      </c>
      <c r="J93">
        <v>1.3168335E-2</v>
      </c>
      <c r="K93">
        <f>Data__1_[[#This Row],[RawMaterial_Used]]*1000</f>
        <v>13.168334999999999</v>
      </c>
      <c r="L93" t="e">
        <f>MONTH(A:A)</f>
        <v>#VALUE!</v>
      </c>
      <c r="M93" t="e">
        <f>YEAR(Data__1_[[#This Row],[Date]])</f>
        <v>#VALUE!</v>
      </c>
      <c r="N93" cm="1">
        <f t="array" ref="N93">Data__1_[[#This Row],[RawMaterial_Used]]*1000*_xlfn.IFS(Data__1_[[#This Row],[Plant]]=$R$15,$S$15,Data__1_[[#This Row],[Plant]]=$R$16,$S$16,Data__1_[[#This Row],[Plant]]=$R$17,$S$17,Data__1_[[#This Row],[Plant]]=$R$18,$S$18)</f>
        <v>12088.531529999998</v>
      </c>
      <c r="O93">
        <f>Data__1_[[#This Row],[input_total thousands]]+Data__1_[[#This Row],[Labor_Costs_Direct]]+Data__1_[[#This Row],[Labor_Costs_Indirect]]</f>
        <v>244408.53153000001</v>
      </c>
      <c r="P93" s="5" cm="1">
        <f t="array" ref="P93">Data__1_[[#This Row],[Output]]*1000*_xlfn.IFS(Data__1_[[#This Row],[Plant]]=$R$8,$S$8,Data__1_[[#This Row],[Plant]]=$R$9,$S$9,Data__1_[[#This Row],[Plant]]=$R$10,$S$10,Data__1_[[#This Row],[Plant]]=$R$11,$S$11)</f>
        <v>4213.8671999999997</v>
      </c>
      <c r="Q93" s="5" cm="1">
        <f t="array" ref="Q93">Data__1_[[#This Row],[Total_cost]]/(Data__1_[[#This Row],[Total Operating Cost]]+_xlfn.IFS(Data__1_[[#This Row],[Plant]]=$R$21,$S$21,Data__1_[[#This Row],[Plant]]=$R$22,$S$22,Data__1_[[#This Row],[Plant]]=$R$24,$S$24,Data__1_[[#This Row],[Plant]]=$R$23,$S$23))</f>
        <v>56.816781140890434</v>
      </c>
    </row>
    <row r="94" spans="1:17" x14ac:dyDescent="0.4">
      <c r="A94" s="1" t="s">
        <v>310</v>
      </c>
      <c r="B94" t="s">
        <v>8</v>
      </c>
      <c r="C94">
        <v>20</v>
      </c>
      <c r="D94">
        <v>18</v>
      </c>
      <c r="E94">
        <v>9600</v>
      </c>
      <c r="F94">
        <v>7200</v>
      </c>
      <c r="G94">
        <v>4.5999707000000001E-2</v>
      </c>
      <c r="H94">
        <f>Data__1_[[#This Row],[Output]]*1000</f>
        <v>45.999707000000001</v>
      </c>
      <c r="I94">
        <f>Data__1_[[#This Row],[Output]]*1000/(Data__1_[[#This Row],[Num_Workers_Indirect]]+Data__1_[[#This Row],[Num_Workers_Direct]])</f>
        <v>1.210518605263158</v>
      </c>
      <c r="J94">
        <v>5.5199647999999997E-2</v>
      </c>
      <c r="K94">
        <f>Data__1_[[#This Row],[RawMaterial_Used]]*1000</f>
        <v>55.199647999999996</v>
      </c>
      <c r="L94" t="e">
        <f>MONTH(A:A)</f>
        <v>#VALUE!</v>
      </c>
      <c r="M94" t="e">
        <f>YEAR(Data__1_[[#This Row],[Date]])</f>
        <v>#VALUE!</v>
      </c>
      <c r="N94" cm="1">
        <f t="array" ref="N94">Data__1_[[#This Row],[RawMaterial_Used]]*1000*_xlfn.IFS(Data__1_[[#This Row],[Plant]]=$R$15,$S$15,Data__1_[[#This Row],[Plant]]=$R$16,$S$16,Data__1_[[#This Row],[Plant]]=$R$17,$S$17,Data__1_[[#This Row],[Plant]]=$R$18,$S$18)</f>
        <v>38639.753599999996</v>
      </c>
      <c r="O94">
        <f>Data__1_[[#This Row],[input_total thousands]]+Data__1_[[#This Row],[Labor_Costs_Direct]]+Data__1_[[#This Row],[Labor_Costs_Indirect]]</f>
        <v>55439.753599999996</v>
      </c>
      <c r="P94" s="5" cm="1">
        <f t="array" ref="P94">Data__1_[[#This Row],[Output]]*1000*_xlfn.IFS(Data__1_[[#This Row],[Plant]]=$R$8,$S$8,Data__1_[[#This Row],[Plant]]=$R$9,$S$9,Data__1_[[#This Row],[Plant]]=$R$10,$S$10,Data__1_[[#This Row],[Plant]]=$R$11,$S$11)</f>
        <v>5059.9677700000002</v>
      </c>
      <c r="Q94" s="5" cm="1">
        <f t="array" ref="Q94">Data__1_[[#This Row],[Total_cost]]/(Data__1_[[#This Row],[Total Operating Cost]]+_xlfn.IFS(Data__1_[[#This Row],[Plant]]=$R$21,$S$21,Data__1_[[#This Row],[Plant]]=$R$22,$S$22,Data__1_[[#This Row],[Plant]]=$R$24,$S$24,Data__1_[[#This Row],[Plant]]=$R$23,$S$23))</f>
        <v>10.929230381604704</v>
      </c>
    </row>
    <row r="95" spans="1:17" x14ac:dyDescent="0.4">
      <c r="A95" s="1" t="s">
        <v>310</v>
      </c>
      <c r="B95" t="s">
        <v>9</v>
      </c>
      <c r="C95">
        <v>40</v>
      </c>
      <c r="D95">
        <v>38</v>
      </c>
      <c r="E95">
        <v>9280</v>
      </c>
      <c r="F95">
        <v>7296</v>
      </c>
      <c r="G95">
        <v>0.100011591</v>
      </c>
      <c r="H95">
        <f>Data__1_[[#This Row],[Output]]*1000</f>
        <v>100.011591</v>
      </c>
      <c r="I95">
        <f>Data__1_[[#This Row],[Output]]*1000/(Data__1_[[#This Row],[Num_Workers_Indirect]]+Data__1_[[#This Row],[Num_Workers_Direct]])</f>
        <v>1.2821998846153846</v>
      </c>
      <c r="J95">
        <v>0.12201414100000001</v>
      </c>
      <c r="K95">
        <f>Data__1_[[#This Row],[RawMaterial_Used]]*1000</f>
        <v>122.01414100000001</v>
      </c>
      <c r="L95" t="e">
        <f>MONTH(A:A)</f>
        <v>#VALUE!</v>
      </c>
      <c r="M95" t="e">
        <f>YEAR(Data__1_[[#This Row],[Date]])</f>
        <v>#VALUE!</v>
      </c>
      <c r="N95" cm="1">
        <f t="array" ref="N95">Data__1_[[#This Row],[RawMaterial_Used]]*1000*_xlfn.IFS(Data__1_[[#This Row],[Plant]]=$R$15,$S$15,Data__1_[[#This Row],[Plant]]=$R$16,$S$16,Data__1_[[#This Row],[Plant]]=$R$17,$S$17,Data__1_[[#This Row],[Plant]]=$R$18,$S$18)</f>
        <v>64667.494730000006</v>
      </c>
      <c r="O95">
        <f>Data__1_[[#This Row],[input_total thousands]]+Data__1_[[#This Row],[Labor_Costs_Direct]]+Data__1_[[#This Row],[Labor_Costs_Indirect]]</f>
        <v>81243.494730000006</v>
      </c>
      <c r="P95" s="5" cm="1">
        <f t="array" ref="P95">Data__1_[[#This Row],[Output]]*1000*_xlfn.IFS(Data__1_[[#This Row],[Plant]]=$R$8,$S$8,Data__1_[[#This Row],[Plant]]=$R$9,$S$9,Data__1_[[#This Row],[Plant]]=$R$10,$S$10,Data__1_[[#This Row],[Plant]]=$R$11,$S$11)</f>
        <v>9001.0431900000003</v>
      </c>
      <c r="Q95" s="5" cm="1">
        <f t="array" ref="Q95">Data__1_[[#This Row],[Total_cost]]/(Data__1_[[#This Row],[Total Operating Cost]]+_xlfn.IFS(Data__1_[[#This Row],[Plant]]=$R$21,$S$21,Data__1_[[#This Row],[Plant]]=$R$22,$S$22,Data__1_[[#This Row],[Plant]]=$R$24,$S$24,Data__1_[[#This Row],[Plant]]=$R$23,$S$23))</f>
        <v>9.0252517347314587</v>
      </c>
    </row>
    <row r="96" spans="1:17" x14ac:dyDescent="0.4">
      <c r="A96" s="1" t="s">
        <v>310</v>
      </c>
      <c r="B96" t="s">
        <v>10</v>
      </c>
      <c r="C96">
        <v>22</v>
      </c>
      <c r="D96">
        <v>31</v>
      </c>
      <c r="E96">
        <v>5280</v>
      </c>
      <c r="F96">
        <v>6200</v>
      </c>
      <c r="G96">
        <v>3.9368807999999998E-2</v>
      </c>
      <c r="H96">
        <f>Data__1_[[#This Row],[Output]]*1000</f>
        <v>39.368808000000001</v>
      </c>
      <c r="I96">
        <f>Data__1_[[#This Row],[Output]]*1000/(Data__1_[[#This Row],[Num_Workers_Indirect]]+Data__1_[[#This Row],[Num_Workers_Direct]])</f>
        <v>0.74280769811320757</v>
      </c>
      <c r="J96">
        <v>4.8029944999999998E-2</v>
      </c>
      <c r="K96">
        <f>Data__1_[[#This Row],[RawMaterial_Used]]*1000</f>
        <v>48.029944999999998</v>
      </c>
      <c r="L96" t="e">
        <f>MONTH(A:A)</f>
        <v>#VALUE!</v>
      </c>
      <c r="M96" t="e">
        <f>YEAR(Data__1_[[#This Row],[Date]])</f>
        <v>#VALUE!</v>
      </c>
      <c r="N96" cm="1">
        <f t="array" ref="N96">Data__1_[[#This Row],[RawMaterial_Used]]*1000*_xlfn.IFS(Data__1_[[#This Row],[Plant]]=$R$15,$S$15,Data__1_[[#This Row],[Plant]]=$R$16,$S$16,Data__1_[[#This Row],[Plant]]=$R$17,$S$17,Data__1_[[#This Row],[Plant]]=$R$18,$S$18)</f>
        <v>29202.206559999999</v>
      </c>
      <c r="O96">
        <f>Data__1_[[#This Row],[input_total thousands]]+Data__1_[[#This Row],[Labor_Costs_Direct]]+Data__1_[[#This Row],[Labor_Costs_Indirect]]</f>
        <v>40682.206559999999</v>
      </c>
      <c r="P96" s="5" cm="1">
        <f t="array" ref="P96">Data__1_[[#This Row],[Output]]*1000*_xlfn.IFS(Data__1_[[#This Row],[Plant]]=$R$8,$S$8,Data__1_[[#This Row],[Plant]]=$R$9,$S$9,Data__1_[[#This Row],[Plant]]=$R$10,$S$10,Data__1_[[#This Row],[Plant]]=$R$11,$S$11)</f>
        <v>5905.3212000000003</v>
      </c>
      <c r="Q96" s="5" cm="1">
        <f t="array" ref="Q96">Data__1_[[#This Row],[Total_cost]]/(Data__1_[[#This Row],[Total Operating Cost]]+_xlfn.IFS(Data__1_[[#This Row],[Plant]]=$R$21,$S$21,Data__1_[[#This Row],[Plant]]=$R$22,$S$22,Data__1_[[#This Row],[Plant]]=$R$24,$S$24,Data__1_[[#This Row],[Plant]]=$R$23,$S$23))</f>
        <v>6.8879096111467826</v>
      </c>
    </row>
    <row r="97" spans="1:17" x14ac:dyDescent="0.4">
      <c r="A97" s="1" t="s">
        <v>310</v>
      </c>
      <c r="B97" t="s">
        <v>11</v>
      </c>
      <c r="C97">
        <v>13</v>
      </c>
      <c r="D97">
        <v>15</v>
      </c>
      <c r="E97">
        <v>124800</v>
      </c>
      <c r="F97">
        <v>115200</v>
      </c>
      <c r="G97">
        <v>1.0931748999999999E-2</v>
      </c>
      <c r="H97">
        <f>Data__1_[[#This Row],[Output]]*1000</f>
        <v>10.931749</v>
      </c>
      <c r="I97">
        <f>Data__1_[[#This Row],[Output]]*1000/(Data__1_[[#This Row],[Num_Workers_Indirect]]+Data__1_[[#This Row],[Num_Workers_Direct]])</f>
        <v>0.39041960714285712</v>
      </c>
      <c r="J97">
        <v>1.3664686000000001E-2</v>
      </c>
      <c r="K97">
        <f>Data__1_[[#This Row],[RawMaterial_Used]]*1000</f>
        <v>13.664686</v>
      </c>
      <c r="L97" t="e">
        <f>MONTH(A:A)</f>
        <v>#VALUE!</v>
      </c>
      <c r="M97" t="e">
        <f>YEAR(Data__1_[[#This Row],[Date]])</f>
        <v>#VALUE!</v>
      </c>
      <c r="N97" cm="1">
        <f t="array" ref="N97">Data__1_[[#This Row],[RawMaterial_Used]]*1000*_xlfn.IFS(Data__1_[[#This Row],[Plant]]=$R$15,$S$15,Data__1_[[#This Row],[Plant]]=$R$16,$S$16,Data__1_[[#This Row],[Plant]]=$R$17,$S$17,Data__1_[[#This Row],[Plant]]=$R$18,$S$18)</f>
        <v>12544.181747999999</v>
      </c>
      <c r="O97">
        <f>Data__1_[[#This Row],[input_total thousands]]+Data__1_[[#This Row],[Labor_Costs_Direct]]+Data__1_[[#This Row],[Labor_Costs_Indirect]]</f>
        <v>252544.181748</v>
      </c>
      <c r="P97" s="5" cm="1">
        <f t="array" ref="P97">Data__1_[[#This Row],[Output]]*1000*_xlfn.IFS(Data__1_[[#This Row],[Plant]]=$R$8,$S$8,Data__1_[[#This Row],[Plant]]=$R$9,$S$9,Data__1_[[#This Row],[Plant]]=$R$10,$S$10,Data__1_[[#This Row],[Plant]]=$R$11,$S$11)</f>
        <v>4372.6995999999999</v>
      </c>
      <c r="Q97" s="5" cm="1">
        <f t="array" ref="Q97">Data__1_[[#This Row],[Total_cost]]/(Data__1_[[#This Row],[Total Operating Cost]]+_xlfn.IFS(Data__1_[[#This Row],[Plant]]=$R$21,$S$21,Data__1_[[#This Row],[Plant]]=$R$22,$S$22,Data__1_[[#This Row],[Plant]]=$R$24,$S$24,Data__1_[[#This Row],[Plant]]=$R$23,$S$23))</f>
        <v>56.617545675640329</v>
      </c>
    </row>
    <row r="98" spans="1:17" x14ac:dyDescent="0.4">
      <c r="A98" s="1" t="s">
        <v>309</v>
      </c>
      <c r="B98" t="s">
        <v>8</v>
      </c>
      <c r="C98">
        <v>15</v>
      </c>
      <c r="D98">
        <v>19</v>
      </c>
      <c r="E98">
        <v>7200</v>
      </c>
      <c r="F98">
        <v>7600</v>
      </c>
      <c r="G98">
        <v>4.1142749999999999E-2</v>
      </c>
      <c r="H98">
        <f>Data__1_[[#This Row],[Output]]*1000</f>
        <v>41.142749999999999</v>
      </c>
      <c r="I98">
        <f>Data__1_[[#This Row],[Output]]*1000/(Data__1_[[#This Row],[Num_Workers_Indirect]]+Data__1_[[#This Row],[Num_Workers_Direct]])</f>
        <v>1.2100808823529412</v>
      </c>
      <c r="J98">
        <v>4.93713E-2</v>
      </c>
      <c r="K98">
        <f>Data__1_[[#This Row],[RawMaterial_Used]]*1000</f>
        <v>49.371299999999998</v>
      </c>
      <c r="L98" t="e">
        <f>MONTH(A:A)</f>
        <v>#VALUE!</v>
      </c>
      <c r="M98" t="e">
        <f>YEAR(Data__1_[[#This Row],[Date]])</f>
        <v>#VALUE!</v>
      </c>
      <c r="N98" cm="1">
        <f t="array" ref="N98">Data__1_[[#This Row],[RawMaterial_Used]]*1000*_xlfn.IFS(Data__1_[[#This Row],[Plant]]=$R$15,$S$15,Data__1_[[#This Row],[Plant]]=$R$16,$S$16,Data__1_[[#This Row],[Plant]]=$R$17,$S$17,Data__1_[[#This Row],[Plant]]=$R$18,$S$18)</f>
        <v>34559.909999999996</v>
      </c>
      <c r="O98">
        <f>Data__1_[[#This Row],[input_total thousands]]+Data__1_[[#This Row],[Labor_Costs_Direct]]+Data__1_[[#This Row],[Labor_Costs_Indirect]]</f>
        <v>49359.909999999996</v>
      </c>
      <c r="P98" s="5" cm="1">
        <f t="array" ref="P98">Data__1_[[#This Row],[Output]]*1000*_xlfn.IFS(Data__1_[[#This Row],[Plant]]=$R$8,$S$8,Data__1_[[#This Row],[Plant]]=$R$9,$S$9,Data__1_[[#This Row],[Plant]]=$R$10,$S$10,Data__1_[[#This Row],[Plant]]=$R$11,$S$11)</f>
        <v>4525.7025000000003</v>
      </c>
      <c r="Q98" s="5" cm="1">
        <f t="array" ref="Q98">Data__1_[[#This Row],[Total_cost]]/(Data__1_[[#This Row],[Total Operating Cost]]+_xlfn.IFS(Data__1_[[#This Row],[Plant]]=$R$21,$S$21,Data__1_[[#This Row],[Plant]]=$R$22,$S$22,Data__1_[[#This Row],[Plant]]=$R$24,$S$24,Data__1_[[#This Row],[Plant]]=$R$23,$S$23))</f>
        <v>10.876185660088829</v>
      </c>
    </row>
    <row r="99" spans="1:17" x14ac:dyDescent="0.4">
      <c r="A99" s="1" t="s">
        <v>309</v>
      </c>
      <c r="B99" t="s">
        <v>9</v>
      </c>
      <c r="C99">
        <v>42</v>
      </c>
      <c r="D99">
        <v>36</v>
      </c>
      <c r="E99">
        <v>9744</v>
      </c>
      <c r="F99">
        <v>6912</v>
      </c>
      <c r="G99">
        <v>9.9973800000000002E-2</v>
      </c>
      <c r="H99">
        <f>Data__1_[[#This Row],[Output]]*1000</f>
        <v>99.973799999999997</v>
      </c>
      <c r="I99">
        <f>Data__1_[[#This Row],[Output]]*1000/(Data__1_[[#This Row],[Num_Workers_Indirect]]+Data__1_[[#This Row],[Num_Workers_Direct]])</f>
        <v>1.2817153846153846</v>
      </c>
      <c r="J99">
        <v>0.121968036</v>
      </c>
      <c r="K99">
        <f>Data__1_[[#This Row],[RawMaterial_Used]]*1000</f>
        <v>121.968036</v>
      </c>
      <c r="L99" t="e">
        <f>MONTH(A:A)</f>
        <v>#VALUE!</v>
      </c>
      <c r="M99" t="e">
        <f>YEAR(Data__1_[[#This Row],[Date]])</f>
        <v>#VALUE!</v>
      </c>
      <c r="N99" cm="1">
        <f t="array" ref="N99">Data__1_[[#This Row],[RawMaterial_Used]]*1000*_xlfn.IFS(Data__1_[[#This Row],[Plant]]=$R$15,$S$15,Data__1_[[#This Row],[Plant]]=$R$16,$S$16,Data__1_[[#This Row],[Plant]]=$R$17,$S$17,Data__1_[[#This Row],[Plant]]=$R$18,$S$18)</f>
        <v>64643.059079999999</v>
      </c>
      <c r="O99">
        <f>Data__1_[[#This Row],[input_total thousands]]+Data__1_[[#This Row],[Labor_Costs_Direct]]+Data__1_[[#This Row],[Labor_Costs_Indirect]]</f>
        <v>81299.059080000006</v>
      </c>
      <c r="P99" s="5" cm="1">
        <f t="array" ref="P99">Data__1_[[#This Row],[Output]]*1000*_xlfn.IFS(Data__1_[[#This Row],[Plant]]=$R$8,$S$8,Data__1_[[#This Row],[Plant]]=$R$9,$S$9,Data__1_[[#This Row],[Plant]]=$R$10,$S$10,Data__1_[[#This Row],[Plant]]=$R$11,$S$11)</f>
        <v>8997.6419999999998</v>
      </c>
      <c r="Q99" s="5" cm="1">
        <f t="array" ref="Q99">Data__1_[[#This Row],[Total_cost]]/(Data__1_[[#This Row],[Total Operating Cost]]+_xlfn.IFS(Data__1_[[#This Row],[Plant]]=$R$21,$S$21,Data__1_[[#This Row],[Plant]]=$R$22,$S$22,Data__1_[[#This Row],[Plant]]=$R$24,$S$24,Data__1_[[#This Row],[Plant]]=$R$23,$S$23))</f>
        <v>9.0348379917000781</v>
      </c>
    </row>
    <row r="100" spans="1:17" x14ac:dyDescent="0.4">
      <c r="A100" s="1" t="s">
        <v>309</v>
      </c>
      <c r="B100" t="s">
        <v>10</v>
      </c>
      <c r="C100">
        <v>20</v>
      </c>
      <c r="D100">
        <v>25</v>
      </c>
      <c r="E100">
        <v>4800</v>
      </c>
      <c r="F100">
        <v>5000</v>
      </c>
      <c r="G100">
        <v>3.3424226000000001E-2</v>
      </c>
      <c r="H100">
        <f>Data__1_[[#This Row],[Output]]*1000</f>
        <v>33.424226000000004</v>
      </c>
      <c r="I100">
        <f>Data__1_[[#This Row],[Output]]*1000/(Data__1_[[#This Row],[Num_Workers_Indirect]]+Data__1_[[#This Row],[Num_Workers_Direct]])</f>
        <v>0.74276057777777793</v>
      </c>
      <c r="J100">
        <v>4.0777556E-2</v>
      </c>
      <c r="K100">
        <f>Data__1_[[#This Row],[RawMaterial_Used]]*1000</f>
        <v>40.777555999999997</v>
      </c>
      <c r="L100" t="e">
        <f>MONTH(A:A)</f>
        <v>#VALUE!</v>
      </c>
      <c r="M100" t="e">
        <f>YEAR(Data__1_[[#This Row],[Date]])</f>
        <v>#VALUE!</v>
      </c>
      <c r="N100" cm="1">
        <f t="array" ref="N100">Data__1_[[#This Row],[RawMaterial_Used]]*1000*_xlfn.IFS(Data__1_[[#This Row],[Plant]]=$R$15,$S$15,Data__1_[[#This Row],[Plant]]=$R$16,$S$16,Data__1_[[#This Row],[Plant]]=$R$17,$S$17,Data__1_[[#This Row],[Plant]]=$R$18,$S$18)</f>
        <v>24792.754047999999</v>
      </c>
      <c r="O100">
        <f>Data__1_[[#This Row],[input_total thousands]]+Data__1_[[#This Row],[Labor_Costs_Direct]]+Data__1_[[#This Row],[Labor_Costs_Indirect]]</f>
        <v>34592.754048000003</v>
      </c>
      <c r="P100" s="5" cm="1">
        <f t="array" ref="P100">Data__1_[[#This Row],[Output]]*1000*_xlfn.IFS(Data__1_[[#This Row],[Plant]]=$R$8,$S$8,Data__1_[[#This Row],[Plant]]=$R$9,$S$9,Data__1_[[#This Row],[Plant]]=$R$10,$S$10,Data__1_[[#This Row],[Plant]]=$R$11,$S$11)</f>
        <v>5013.6339000000007</v>
      </c>
      <c r="Q100" s="5" cm="1">
        <f t="array" ref="Q100">Data__1_[[#This Row],[Total_cost]]/(Data__1_[[#This Row],[Total Operating Cost]]+_xlfn.IFS(Data__1_[[#This Row],[Plant]]=$R$21,$S$21,Data__1_[[#This Row],[Plant]]=$R$22,$S$22,Data__1_[[#This Row],[Plant]]=$R$24,$S$24,Data__1_[[#This Row],[Plant]]=$R$23,$S$23))</f>
        <v>6.8983608251043007</v>
      </c>
    </row>
    <row r="101" spans="1:17" x14ac:dyDescent="0.4">
      <c r="A101" s="1" t="s">
        <v>309</v>
      </c>
      <c r="B101" t="s">
        <v>11</v>
      </c>
      <c r="C101">
        <v>13</v>
      </c>
      <c r="D101">
        <v>13</v>
      </c>
      <c r="E101">
        <v>124800</v>
      </c>
      <c r="F101">
        <v>99840</v>
      </c>
      <c r="G101">
        <v>1.0149547E-2</v>
      </c>
      <c r="H101">
        <f>Data__1_[[#This Row],[Output]]*1000</f>
        <v>10.149547</v>
      </c>
      <c r="I101">
        <f>Data__1_[[#This Row],[Output]]*1000/(Data__1_[[#This Row],[Num_Workers_Indirect]]+Data__1_[[#This Row],[Num_Workers_Direct]])</f>
        <v>0.39036719230769229</v>
      </c>
      <c r="J101">
        <v>1.2686934E-2</v>
      </c>
      <c r="K101">
        <f>Data__1_[[#This Row],[RawMaterial_Used]]*1000</f>
        <v>12.686934000000001</v>
      </c>
      <c r="L101" t="e">
        <f>MONTH(A:A)</f>
        <v>#VALUE!</v>
      </c>
      <c r="M101" t="e">
        <f>YEAR(Data__1_[[#This Row],[Date]])</f>
        <v>#VALUE!</v>
      </c>
      <c r="N101" cm="1">
        <f t="array" ref="N101">Data__1_[[#This Row],[RawMaterial_Used]]*1000*_xlfn.IFS(Data__1_[[#This Row],[Plant]]=$R$15,$S$15,Data__1_[[#This Row],[Plant]]=$R$16,$S$16,Data__1_[[#This Row],[Plant]]=$R$17,$S$17,Data__1_[[#This Row],[Plant]]=$R$18,$S$18)</f>
        <v>11646.605412000001</v>
      </c>
      <c r="O101">
        <f>Data__1_[[#This Row],[input_total thousands]]+Data__1_[[#This Row],[Labor_Costs_Direct]]+Data__1_[[#This Row],[Labor_Costs_Indirect]]</f>
        <v>236286.605412</v>
      </c>
      <c r="P101" s="5" cm="1">
        <f t="array" ref="P101">Data__1_[[#This Row],[Output]]*1000*_xlfn.IFS(Data__1_[[#This Row],[Plant]]=$R$8,$S$8,Data__1_[[#This Row],[Plant]]=$R$9,$S$9,Data__1_[[#This Row],[Plant]]=$R$10,$S$10,Data__1_[[#This Row],[Plant]]=$R$11,$S$11)</f>
        <v>4059.8188</v>
      </c>
      <c r="Q101" s="5" cm="1">
        <f t="array" ref="Q101">Data__1_[[#This Row],[Total_cost]]/(Data__1_[[#This Row],[Total Operating Cost]]+_xlfn.IFS(Data__1_[[#This Row],[Plant]]=$R$21,$S$21,Data__1_[[#This Row],[Plant]]=$R$22,$S$22,Data__1_[[#This Row],[Plant]]=$R$24,$S$24,Data__1_[[#This Row],[Plant]]=$R$23,$S$23))</f>
        <v>56.968821077816692</v>
      </c>
    </row>
    <row r="102" spans="1:17" x14ac:dyDescent="0.4">
      <c r="A102" s="1" t="s">
        <v>308</v>
      </c>
      <c r="B102" t="s">
        <v>8</v>
      </c>
      <c r="C102">
        <v>17</v>
      </c>
      <c r="D102">
        <v>19</v>
      </c>
      <c r="E102">
        <v>8160</v>
      </c>
      <c r="F102">
        <v>7600</v>
      </c>
      <c r="G102">
        <v>4.3582071999999999E-2</v>
      </c>
      <c r="H102">
        <f>Data__1_[[#This Row],[Output]]*1000</f>
        <v>43.582071999999997</v>
      </c>
      <c r="I102">
        <f>Data__1_[[#This Row],[Output]]*1000/(Data__1_[[#This Row],[Num_Workers_Indirect]]+Data__1_[[#This Row],[Num_Workers_Direct]])</f>
        <v>1.2106131111111109</v>
      </c>
      <c r="J102">
        <v>5.2298485999999998E-2</v>
      </c>
      <c r="K102">
        <f>Data__1_[[#This Row],[RawMaterial_Used]]*1000</f>
        <v>52.298485999999997</v>
      </c>
      <c r="L102" t="e">
        <f>MONTH(A:A)</f>
        <v>#VALUE!</v>
      </c>
      <c r="M102" t="e">
        <f>YEAR(Data__1_[[#This Row],[Date]])</f>
        <v>#VALUE!</v>
      </c>
      <c r="N102" cm="1">
        <f t="array" ref="N102">Data__1_[[#This Row],[RawMaterial_Used]]*1000*_xlfn.IFS(Data__1_[[#This Row],[Plant]]=$R$15,$S$15,Data__1_[[#This Row],[Plant]]=$R$16,$S$16,Data__1_[[#This Row],[Plant]]=$R$17,$S$17,Data__1_[[#This Row],[Plant]]=$R$18,$S$18)</f>
        <v>36608.940199999997</v>
      </c>
      <c r="O102">
        <f>Data__1_[[#This Row],[input_total thousands]]+Data__1_[[#This Row],[Labor_Costs_Direct]]+Data__1_[[#This Row],[Labor_Costs_Indirect]]</f>
        <v>52368.940199999997</v>
      </c>
      <c r="P102" s="5" cm="1">
        <f t="array" ref="P102">Data__1_[[#This Row],[Output]]*1000*_xlfn.IFS(Data__1_[[#This Row],[Plant]]=$R$8,$S$8,Data__1_[[#This Row],[Plant]]=$R$9,$S$9,Data__1_[[#This Row],[Plant]]=$R$10,$S$10,Data__1_[[#This Row],[Plant]]=$R$11,$S$11)</f>
        <v>4794.0279199999995</v>
      </c>
      <c r="Q102" s="5" cm="1">
        <f t="array" ref="Q102">Data__1_[[#This Row],[Total_cost]]/(Data__1_[[#This Row],[Total Operating Cost]]+_xlfn.IFS(Data__1_[[#This Row],[Plant]]=$R$21,$S$21,Data__1_[[#This Row],[Plant]]=$R$22,$S$22,Data__1_[[#This Row],[Plant]]=$R$24,$S$24,Data__1_[[#This Row],[Plant]]=$R$23,$S$23))</f>
        <v>10.895049667743983</v>
      </c>
    </row>
    <row r="103" spans="1:17" x14ac:dyDescent="0.4">
      <c r="A103" s="1" t="s">
        <v>308</v>
      </c>
      <c r="B103" t="s">
        <v>9</v>
      </c>
      <c r="C103">
        <v>43</v>
      </c>
      <c r="D103">
        <v>38</v>
      </c>
      <c r="E103">
        <v>9976</v>
      </c>
      <c r="F103">
        <v>7296</v>
      </c>
      <c r="G103">
        <v>0.103862175</v>
      </c>
      <c r="H103">
        <f>Data__1_[[#This Row],[Output]]*1000</f>
        <v>103.86217500000001</v>
      </c>
      <c r="I103">
        <f>Data__1_[[#This Row],[Output]]*1000/(Data__1_[[#This Row],[Num_Workers_Indirect]]+Data__1_[[#This Row],[Num_Workers_Direct]])</f>
        <v>1.2822490740740742</v>
      </c>
      <c r="J103">
        <v>0.12671185300000001</v>
      </c>
      <c r="K103">
        <f>Data__1_[[#This Row],[RawMaterial_Used]]*1000</f>
        <v>126.71185300000002</v>
      </c>
      <c r="L103" t="e">
        <f>MONTH(A:A)</f>
        <v>#VALUE!</v>
      </c>
      <c r="M103" t="e">
        <f>YEAR(Data__1_[[#This Row],[Date]])</f>
        <v>#VALUE!</v>
      </c>
      <c r="N103" cm="1">
        <f t="array" ref="N103">Data__1_[[#This Row],[RawMaterial_Used]]*1000*_xlfn.IFS(Data__1_[[#This Row],[Plant]]=$R$15,$S$15,Data__1_[[#This Row],[Plant]]=$R$16,$S$16,Data__1_[[#This Row],[Plant]]=$R$17,$S$17,Data__1_[[#This Row],[Plant]]=$R$18,$S$18)</f>
        <v>67157.282090000008</v>
      </c>
      <c r="O103">
        <f>Data__1_[[#This Row],[input_total thousands]]+Data__1_[[#This Row],[Labor_Costs_Direct]]+Data__1_[[#This Row],[Labor_Costs_Indirect]]</f>
        <v>84429.282090000008</v>
      </c>
      <c r="P103" s="5" cm="1">
        <f t="array" ref="P103">Data__1_[[#This Row],[Output]]*1000*_xlfn.IFS(Data__1_[[#This Row],[Plant]]=$R$8,$S$8,Data__1_[[#This Row],[Plant]]=$R$9,$S$9,Data__1_[[#This Row],[Plant]]=$R$10,$S$10,Data__1_[[#This Row],[Plant]]=$R$11,$S$11)</f>
        <v>9347.5957500000004</v>
      </c>
      <c r="Q103" s="5" cm="1">
        <f t="array" ref="Q103">Data__1_[[#This Row],[Total_cost]]/(Data__1_[[#This Row],[Total Operating Cost]]+_xlfn.IFS(Data__1_[[#This Row],[Plant]]=$R$21,$S$21,Data__1_[[#This Row],[Plant]]=$R$22,$S$22,Data__1_[[#This Row],[Plant]]=$R$24,$S$24,Data__1_[[#This Row],[Plant]]=$R$23,$S$23))</f>
        <v>9.0314628053509871</v>
      </c>
    </row>
    <row r="104" spans="1:17" x14ac:dyDescent="0.4">
      <c r="A104" s="1" t="s">
        <v>308</v>
      </c>
      <c r="B104" t="s">
        <v>10</v>
      </c>
      <c r="C104">
        <v>22</v>
      </c>
      <c r="D104">
        <v>30</v>
      </c>
      <c r="E104">
        <v>5280</v>
      </c>
      <c r="F104">
        <v>6000</v>
      </c>
      <c r="G104">
        <v>3.8634337999999997E-2</v>
      </c>
      <c r="H104">
        <f>Data__1_[[#This Row],[Output]]*1000</f>
        <v>38.634338</v>
      </c>
      <c r="I104">
        <f>Data__1_[[#This Row],[Output]]*1000/(Data__1_[[#This Row],[Num_Workers_Indirect]]+Data__1_[[#This Row],[Num_Workers_Direct]])</f>
        <v>0.74296803846153847</v>
      </c>
      <c r="J104">
        <v>4.7133891999999997E-2</v>
      </c>
      <c r="K104">
        <f>Data__1_[[#This Row],[RawMaterial_Used]]*1000</f>
        <v>47.133891999999996</v>
      </c>
      <c r="L104" t="e">
        <f>MONTH(A:A)</f>
        <v>#VALUE!</v>
      </c>
      <c r="M104" t="e">
        <f>YEAR(Data__1_[[#This Row],[Date]])</f>
        <v>#VALUE!</v>
      </c>
      <c r="N104" cm="1">
        <f t="array" ref="N104">Data__1_[[#This Row],[RawMaterial_Used]]*1000*_xlfn.IFS(Data__1_[[#This Row],[Plant]]=$R$15,$S$15,Data__1_[[#This Row],[Plant]]=$R$16,$S$16,Data__1_[[#This Row],[Plant]]=$R$17,$S$17,Data__1_[[#This Row],[Plant]]=$R$18,$S$18)</f>
        <v>28657.406335999996</v>
      </c>
      <c r="O104">
        <f>Data__1_[[#This Row],[input_total thousands]]+Data__1_[[#This Row],[Labor_Costs_Direct]]+Data__1_[[#This Row],[Labor_Costs_Indirect]]</f>
        <v>39937.406336</v>
      </c>
      <c r="P104" s="5" cm="1">
        <f t="array" ref="P104">Data__1_[[#This Row],[Output]]*1000*_xlfn.IFS(Data__1_[[#This Row],[Plant]]=$R$8,$S$8,Data__1_[[#This Row],[Plant]]=$R$9,$S$9,Data__1_[[#This Row],[Plant]]=$R$10,$S$10,Data__1_[[#This Row],[Plant]]=$R$11,$S$11)</f>
        <v>5795.1507000000001</v>
      </c>
      <c r="Q104" s="5" cm="1">
        <f t="array" ref="Q104">Data__1_[[#This Row],[Total_cost]]/(Data__1_[[#This Row],[Total Operating Cost]]+_xlfn.IFS(Data__1_[[#This Row],[Plant]]=$R$21,$S$21,Data__1_[[#This Row],[Plant]]=$R$22,$S$22,Data__1_[[#This Row],[Plant]]=$R$24,$S$24,Data__1_[[#This Row],[Plant]]=$R$23,$S$23))</f>
        <v>6.890332636796348</v>
      </c>
    </row>
    <row r="105" spans="1:17" x14ac:dyDescent="0.4">
      <c r="A105" s="1" t="s">
        <v>308</v>
      </c>
      <c r="B105" t="s">
        <v>11</v>
      </c>
      <c r="C105">
        <v>13</v>
      </c>
      <c r="D105">
        <v>16</v>
      </c>
      <c r="E105">
        <v>124800</v>
      </c>
      <c r="F105">
        <v>122880</v>
      </c>
      <c r="G105">
        <v>1.1316949999999999E-2</v>
      </c>
      <c r="H105">
        <f>Data__1_[[#This Row],[Output]]*1000</f>
        <v>11.316949999999999</v>
      </c>
      <c r="I105">
        <f>Data__1_[[#This Row],[Output]]*1000/(Data__1_[[#This Row],[Num_Workers_Indirect]]+Data__1_[[#This Row],[Num_Workers_Direct]])</f>
        <v>0.39023965517241377</v>
      </c>
      <c r="J105">
        <v>1.4146186999999999E-2</v>
      </c>
      <c r="K105">
        <f>Data__1_[[#This Row],[RawMaterial_Used]]*1000</f>
        <v>14.146186999999999</v>
      </c>
      <c r="L105" t="e">
        <f>MONTH(A:A)</f>
        <v>#VALUE!</v>
      </c>
      <c r="M105" t="e">
        <f>YEAR(Data__1_[[#This Row],[Date]])</f>
        <v>#VALUE!</v>
      </c>
      <c r="N105" cm="1">
        <f t="array" ref="N105">Data__1_[[#This Row],[RawMaterial_Used]]*1000*_xlfn.IFS(Data__1_[[#This Row],[Plant]]=$R$15,$S$15,Data__1_[[#This Row],[Plant]]=$R$16,$S$16,Data__1_[[#This Row],[Plant]]=$R$17,$S$17,Data__1_[[#This Row],[Plant]]=$R$18,$S$18)</f>
        <v>12986.199665999999</v>
      </c>
      <c r="O105">
        <f>Data__1_[[#This Row],[input_total thousands]]+Data__1_[[#This Row],[Labor_Costs_Direct]]+Data__1_[[#This Row],[Labor_Costs_Indirect]]</f>
        <v>260666.199666</v>
      </c>
      <c r="P105" s="5" cm="1">
        <f t="array" ref="P105">Data__1_[[#This Row],[Output]]*1000*_xlfn.IFS(Data__1_[[#This Row],[Plant]]=$R$8,$S$8,Data__1_[[#This Row],[Plant]]=$R$9,$S$9,Data__1_[[#This Row],[Plant]]=$R$10,$S$10,Data__1_[[#This Row],[Plant]]=$R$11,$S$11)</f>
        <v>4526.78</v>
      </c>
      <c r="Q105" s="5" cm="1">
        <f t="array" ref="Q105">Data__1_[[#This Row],[Total_cost]]/(Data__1_[[#This Row],[Total Operating Cost]]+_xlfn.IFS(Data__1_[[#This Row],[Plant]]=$R$21,$S$21,Data__1_[[#This Row],[Plant]]=$R$22,$S$22,Data__1_[[#This Row],[Plant]]=$R$24,$S$24,Data__1_[[#This Row],[Plant]]=$R$23,$S$23))</f>
        <v>56.487169263094671</v>
      </c>
    </row>
    <row r="106" spans="1:17" x14ac:dyDescent="0.4">
      <c r="A106" s="1" t="s">
        <v>307</v>
      </c>
      <c r="B106" t="s">
        <v>8</v>
      </c>
      <c r="C106">
        <v>20</v>
      </c>
      <c r="D106">
        <v>18</v>
      </c>
      <c r="E106">
        <v>9600</v>
      </c>
      <c r="F106">
        <v>7200</v>
      </c>
      <c r="G106">
        <v>4.6021694000000002E-2</v>
      </c>
      <c r="H106">
        <f>Data__1_[[#This Row],[Output]]*1000</f>
        <v>46.021694000000004</v>
      </c>
      <c r="I106">
        <f>Data__1_[[#This Row],[Output]]*1000/(Data__1_[[#This Row],[Num_Workers_Indirect]]+Data__1_[[#This Row],[Num_Workers_Direct]])</f>
        <v>1.2110972105263158</v>
      </c>
      <c r="J106">
        <v>5.5226032000000001E-2</v>
      </c>
      <c r="K106">
        <f>Data__1_[[#This Row],[RawMaterial_Used]]*1000</f>
        <v>55.226032000000004</v>
      </c>
      <c r="L106">
        <f>MONTH(A:A)</f>
        <v>12</v>
      </c>
      <c r="M106">
        <f>YEAR(Data__1_[[#This Row],[Date]])</f>
        <v>2010</v>
      </c>
      <c r="N106" cm="1">
        <f t="array" ref="N106">Data__1_[[#This Row],[RawMaterial_Used]]*1000*_xlfn.IFS(Data__1_[[#This Row],[Plant]]=$R$15,$S$15,Data__1_[[#This Row],[Plant]]=$R$16,$S$16,Data__1_[[#This Row],[Plant]]=$R$17,$S$17,Data__1_[[#This Row],[Plant]]=$R$18,$S$18)</f>
        <v>38658.222400000006</v>
      </c>
      <c r="O106">
        <f>Data__1_[[#This Row],[input_total thousands]]+Data__1_[[#This Row],[Labor_Costs_Direct]]+Data__1_[[#This Row],[Labor_Costs_Indirect]]</f>
        <v>55458.222400000006</v>
      </c>
      <c r="P106" s="5" cm="1">
        <f t="array" ref="P106">Data__1_[[#This Row],[Output]]*1000*_xlfn.IFS(Data__1_[[#This Row],[Plant]]=$R$8,$S$8,Data__1_[[#This Row],[Plant]]=$R$9,$S$9,Data__1_[[#This Row],[Plant]]=$R$10,$S$10,Data__1_[[#This Row],[Plant]]=$R$11,$S$11)</f>
        <v>5062.38634</v>
      </c>
      <c r="Q106" s="5" cm="1">
        <f t="array" ref="Q106">Data__1_[[#This Row],[Total_cost]]/(Data__1_[[#This Row],[Total Operating Cost]]+_xlfn.IFS(Data__1_[[#This Row],[Plant]]=$R$21,$S$21,Data__1_[[#This Row],[Plant]]=$R$22,$S$22,Data__1_[[#This Row],[Plant]]=$R$24,$S$24,Data__1_[[#This Row],[Plant]]=$R$23,$S$23))</f>
        <v>10.927661069379722</v>
      </c>
    </row>
    <row r="107" spans="1:17" x14ac:dyDescent="0.4">
      <c r="A107" s="1" t="s">
        <v>307</v>
      </c>
      <c r="B107" t="s">
        <v>9</v>
      </c>
      <c r="C107">
        <v>44</v>
      </c>
      <c r="D107">
        <v>40</v>
      </c>
      <c r="E107">
        <v>10208</v>
      </c>
      <c r="F107">
        <v>7680</v>
      </c>
      <c r="G107">
        <v>0.10768718400000001</v>
      </c>
      <c r="H107">
        <f>Data__1_[[#This Row],[Output]]*1000</f>
        <v>107.687184</v>
      </c>
      <c r="I107">
        <f>Data__1_[[#This Row],[Output]]*1000/(Data__1_[[#This Row],[Num_Workers_Indirect]]+Data__1_[[#This Row],[Num_Workers_Direct]])</f>
        <v>1.2819902857142857</v>
      </c>
      <c r="J107">
        <v>0.131378365</v>
      </c>
      <c r="K107">
        <f>Data__1_[[#This Row],[RawMaterial_Used]]*1000</f>
        <v>131.378365</v>
      </c>
      <c r="L107">
        <f>MONTH(A:A)</f>
        <v>12</v>
      </c>
      <c r="M107">
        <f>YEAR(Data__1_[[#This Row],[Date]])</f>
        <v>2010</v>
      </c>
      <c r="N107" cm="1">
        <f t="array" ref="N107">Data__1_[[#This Row],[RawMaterial_Used]]*1000*_xlfn.IFS(Data__1_[[#This Row],[Plant]]=$R$15,$S$15,Data__1_[[#This Row],[Plant]]=$R$16,$S$16,Data__1_[[#This Row],[Plant]]=$R$17,$S$17,Data__1_[[#This Row],[Plant]]=$R$18,$S$18)</f>
        <v>69630.533450000003</v>
      </c>
      <c r="O107">
        <f>Data__1_[[#This Row],[input_total thousands]]+Data__1_[[#This Row],[Labor_Costs_Direct]]+Data__1_[[#This Row],[Labor_Costs_Indirect]]</f>
        <v>87518.533450000003</v>
      </c>
      <c r="P107" s="5" cm="1">
        <f t="array" ref="P107">Data__1_[[#This Row],[Output]]*1000*_xlfn.IFS(Data__1_[[#This Row],[Plant]]=$R$8,$S$8,Data__1_[[#This Row],[Plant]]=$R$9,$S$9,Data__1_[[#This Row],[Plant]]=$R$10,$S$10,Data__1_[[#This Row],[Plant]]=$R$11,$S$11)</f>
        <v>9691.84656</v>
      </c>
      <c r="Q107" s="5" cm="1">
        <f t="array" ref="Q107">Data__1_[[#This Row],[Total_cost]]/(Data__1_[[#This Row],[Total Operating Cost]]+_xlfn.IFS(Data__1_[[#This Row],[Plant]]=$R$21,$S$21,Data__1_[[#This Row],[Plant]]=$R$22,$S$22,Data__1_[[#This Row],[Plant]]=$R$24,$S$24,Data__1_[[#This Row],[Plant]]=$R$23,$S$23))</f>
        <v>9.0294161900945831</v>
      </c>
    </row>
    <row r="108" spans="1:17" x14ac:dyDescent="0.4">
      <c r="A108" s="1" t="s">
        <v>307</v>
      </c>
      <c r="B108" t="s">
        <v>10</v>
      </c>
      <c r="C108">
        <v>24</v>
      </c>
      <c r="D108">
        <v>33</v>
      </c>
      <c r="E108">
        <v>5760</v>
      </c>
      <c r="F108">
        <v>6600</v>
      </c>
      <c r="G108">
        <v>4.2351631000000001E-2</v>
      </c>
      <c r="H108">
        <f>Data__1_[[#This Row],[Output]]*1000</f>
        <v>42.351630999999998</v>
      </c>
      <c r="I108">
        <f>Data__1_[[#This Row],[Output]]*1000/(Data__1_[[#This Row],[Num_Workers_Indirect]]+Data__1_[[#This Row],[Num_Workers_Direct]])</f>
        <v>0.74301107017543855</v>
      </c>
      <c r="J108">
        <v>5.1668989999999998E-2</v>
      </c>
      <c r="K108">
        <f>Data__1_[[#This Row],[RawMaterial_Used]]*1000</f>
        <v>51.668990000000001</v>
      </c>
      <c r="L108">
        <f>MONTH(A:A)</f>
        <v>12</v>
      </c>
      <c r="M108">
        <f>YEAR(Data__1_[[#This Row],[Date]])</f>
        <v>2010</v>
      </c>
      <c r="N108" cm="1">
        <f t="array" ref="N108">Data__1_[[#This Row],[RawMaterial_Used]]*1000*_xlfn.IFS(Data__1_[[#This Row],[Plant]]=$R$15,$S$15,Data__1_[[#This Row],[Plant]]=$R$16,$S$16,Data__1_[[#This Row],[Plant]]=$R$17,$S$17,Data__1_[[#This Row],[Plant]]=$R$18,$S$18)</f>
        <v>31414.745920000001</v>
      </c>
      <c r="O108">
        <f>Data__1_[[#This Row],[input_total thousands]]+Data__1_[[#This Row],[Labor_Costs_Direct]]+Data__1_[[#This Row],[Labor_Costs_Indirect]]</f>
        <v>43774.745920000001</v>
      </c>
      <c r="P108" s="5" cm="1">
        <f t="array" ref="P108">Data__1_[[#This Row],[Output]]*1000*_xlfn.IFS(Data__1_[[#This Row],[Plant]]=$R$8,$S$8,Data__1_[[#This Row],[Plant]]=$R$9,$S$9,Data__1_[[#This Row],[Plant]]=$R$10,$S$10,Data__1_[[#This Row],[Plant]]=$R$11,$S$11)</f>
        <v>6352.7446499999996</v>
      </c>
      <c r="Q108" s="5" cm="1">
        <f t="array" ref="Q108">Data__1_[[#This Row],[Total_cost]]/(Data__1_[[#This Row],[Total Operating Cost]]+_xlfn.IFS(Data__1_[[#This Row],[Plant]]=$R$21,$S$21,Data__1_[[#This Row],[Plant]]=$R$22,$S$22,Data__1_[[#This Row],[Plant]]=$R$24,$S$24,Data__1_[[#This Row],[Plant]]=$R$23,$S$23))</f>
        <v>6.8895979192364933</v>
      </c>
    </row>
    <row r="109" spans="1:17" x14ac:dyDescent="0.4">
      <c r="A109" s="1" t="s">
        <v>307</v>
      </c>
      <c r="B109" t="s">
        <v>11</v>
      </c>
      <c r="C109">
        <v>14</v>
      </c>
      <c r="D109">
        <v>13</v>
      </c>
      <c r="E109">
        <v>134400</v>
      </c>
      <c r="F109">
        <v>99840</v>
      </c>
      <c r="G109">
        <v>1.0544115999999999E-2</v>
      </c>
      <c r="H109">
        <f>Data__1_[[#This Row],[Output]]*1000</f>
        <v>10.544115999999999</v>
      </c>
      <c r="I109">
        <f>Data__1_[[#This Row],[Output]]*1000/(Data__1_[[#This Row],[Num_Workers_Indirect]]+Data__1_[[#This Row],[Num_Workers_Direct]])</f>
        <v>0.39052281481481477</v>
      </c>
      <c r="J109">
        <v>1.3180145000000001E-2</v>
      </c>
      <c r="K109">
        <f>Data__1_[[#This Row],[RawMaterial_Used]]*1000</f>
        <v>13.180145000000001</v>
      </c>
      <c r="L109">
        <f>MONTH(A:A)</f>
        <v>12</v>
      </c>
      <c r="M109">
        <f>YEAR(Data__1_[[#This Row],[Date]])</f>
        <v>2010</v>
      </c>
      <c r="N109" cm="1">
        <f t="array" ref="N109">Data__1_[[#This Row],[RawMaterial_Used]]*1000*_xlfn.IFS(Data__1_[[#This Row],[Plant]]=$R$15,$S$15,Data__1_[[#This Row],[Plant]]=$R$16,$S$16,Data__1_[[#This Row],[Plant]]=$R$17,$S$17,Data__1_[[#This Row],[Plant]]=$R$18,$S$18)</f>
        <v>12099.37311</v>
      </c>
      <c r="O109">
        <f>Data__1_[[#This Row],[input_total thousands]]+Data__1_[[#This Row],[Labor_Costs_Direct]]+Data__1_[[#This Row],[Labor_Costs_Indirect]]</f>
        <v>246339.37310999999</v>
      </c>
      <c r="P109" s="5" cm="1">
        <f t="array" ref="P109">Data__1_[[#This Row],[Output]]*1000*_xlfn.IFS(Data__1_[[#This Row],[Plant]]=$R$8,$S$8,Data__1_[[#This Row],[Plant]]=$R$9,$S$9,Data__1_[[#This Row],[Plant]]=$R$10,$S$10,Data__1_[[#This Row],[Plant]]=$R$11,$S$11)</f>
        <v>4217.6463999999996</v>
      </c>
      <c r="Q109" s="5" cm="1">
        <f t="array" ref="Q109">Data__1_[[#This Row],[Total_cost]]/(Data__1_[[#This Row],[Total Operating Cost]]+_xlfn.IFS(Data__1_[[#This Row],[Plant]]=$R$21,$S$21,Data__1_[[#This Row],[Plant]]=$R$22,$S$22,Data__1_[[#This Row],[Plant]]=$R$24,$S$24,Data__1_[[#This Row],[Plant]]=$R$23,$S$23))</f>
        <v>57.215371178290795</v>
      </c>
    </row>
    <row r="110" spans="1:17" x14ac:dyDescent="0.4">
      <c r="A110" s="1" t="s">
        <v>306</v>
      </c>
      <c r="B110" t="s">
        <v>8</v>
      </c>
      <c r="C110">
        <v>19</v>
      </c>
      <c r="D110">
        <v>21</v>
      </c>
      <c r="E110">
        <v>9120</v>
      </c>
      <c r="F110">
        <v>8400</v>
      </c>
      <c r="G110">
        <v>4.8427375000000002E-2</v>
      </c>
      <c r="H110">
        <f>Data__1_[[#This Row],[Output]]*1000</f>
        <v>48.427375000000005</v>
      </c>
      <c r="I110">
        <f>Data__1_[[#This Row],[Output]]*1000/(Data__1_[[#This Row],[Num_Workers_Indirect]]+Data__1_[[#This Row],[Num_Workers_Direct]])</f>
        <v>1.210684375</v>
      </c>
      <c r="J110">
        <v>5.8112850000000001E-2</v>
      </c>
      <c r="K110">
        <f>Data__1_[[#This Row],[RawMaterial_Used]]*1000</f>
        <v>58.112850000000002</v>
      </c>
      <c r="L110">
        <f>MONTH(A:A)</f>
        <v>11</v>
      </c>
      <c r="M110">
        <f>YEAR(Data__1_[[#This Row],[Date]])</f>
        <v>2010</v>
      </c>
      <c r="N110" cm="1">
        <f t="array" ref="N110">Data__1_[[#This Row],[RawMaterial_Used]]*1000*_xlfn.IFS(Data__1_[[#This Row],[Plant]]=$R$15,$S$15,Data__1_[[#This Row],[Plant]]=$R$16,$S$16,Data__1_[[#This Row],[Plant]]=$R$17,$S$17,Data__1_[[#This Row],[Plant]]=$R$18,$S$18)</f>
        <v>40678.995000000003</v>
      </c>
      <c r="O110">
        <f>Data__1_[[#This Row],[input_total thousands]]+Data__1_[[#This Row],[Labor_Costs_Direct]]+Data__1_[[#This Row],[Labor_Costs_Indirect]]</f>
        <v>58198.995000000003</v>
      </c>
      <c r="P110" s="5" cm="1">
        <f t="array" ref="P110">Data__1_[[#This Row],[Output]]*1000*_xlfn.IFS(Data__1_[[#This Row],[Plant]]=$R$8,$S$8,Data__1_[[#This Row],[Plant]]=$R$9,$S$9,Data__1_[[#This Row],[Plant]]=$R$10,$S$10,Data__1_[[#This Row],[Plant]]=$R$11,$S$11)</f>
        <v>5327.0112500000005</v>
      </c>
      <c r="Q110" s="5" cm="1">
        <f t="array" ref="Q110">Data__1_[[#This Row],[Total_cost]]/(Data__1_[[#This Row],[Total Operating Cost]]+_xlfn.IFS(Data__1_[[#This Row],[Plant]]=$R$21,$S$21,Data__1_[[#This Row],[Plant]]=$R$22,$S$22,Data__1_[[#This Row],[Plant]]=$R$24,$S$24,Data__1_[[#This Row],[Plant]]=$R$23,$S$23))</f>
        <v>10.899389824953618</v>
      </c>
    </row>
    <row r="111" spans="1:17" x14ac:dyDescent="0.4">
      <c r="A111" s="1" t="s">
        <v>306</v>
      </c>
      <c r="B111" t="s">
        <v>9</v>
      </c>
      <c r="C111">
        <v>40</v>
      </c>
      <c r="D111">
        <v>39</v>
      </c>
      <c r="E111">
        <v>9280</v>
      </c>
      <c r="F111">
        <v>7488</v>
      </c>
      <c r="G111">
        <v>0.10126159899999999</v>
      </c>
      <c r="H111">
        <f>Data__1_[[#This Row],[Output]]*1000</f>
        <v>101.26159899999999</v>
      </c>
      <c r="I111">
        <f>Data__1_[[#This Row],[Output]]*1000/(Data__1_[[#This Row],[Num_Workers_Indirect]]+Data__1_[[#This Row],[Num_Workers_Direct]])</f>
        <v>1.2817923924050632</v>
      </c>
      <c r="J111">
        <v>0.123539151</v>
      </c>
      <c r="K111">
        <f>Data__1_[[#This Row],[RawMaterial_Used]]*1000</f>
        <v>123.539151</v>
      </c>
      <c r="L111">
        <f>MONTH(A:A)</f>
        <v>11</v>
      </c>
      <c r="M111">
        <f>YEAR(Data__1_[[#This Row],[Date]])</f>
        <v>2010</v>
      </c>
      <c r="N111" cm="1">
        <f t="array" ref="N111">Data__1_[[#This Row],[RawMaterial_Used]]*1000*_xlfn.IFS(Data__1_[[#This Row],[Plant]]=$R$15,$S$15,Data__1_[[#This Row],[Plant]]=$R$16,$S$16,Data__1_[[#This Row],[Plant]]=$R$17,$S$17,Data__1_[[#This Row],[Plant]]=$R$18,$S$18)</f>
        <v>65475.750030000003</v>
      </c>
      <c r="O111">
        <f>Data__1_[[#This Row],[input_total thousands]]+Data__1_[[#This Row],[Labor_Costs_Direct]]+Data__1_[[#This Row],[Labor_Costs_Indirect]]</f>
        <v>82243.750029999996</v>
      </c>
      <c r="P111" s="5" cm="1">
        <f t="array" ref="P111">Data__1_[[#This Row],[Output]]*1000*_xlfn.IFS(Data__1_[[#This Row],[Plant]]=$R$8,$S$8,Data__1_[[#This Row],[Plant]]=$R$9,$S$9,Data__1_[[#This Row],[Plant]]=$R$10,$S$10,Data__1_[[#This Row],[Plant]]=$R$11,$S$11)</f>
        <v>9113.5439099999985</v>
      </c>
      <c r="Q111" s="5" cm="1">
        <f t="array" ref="Q111">Data__1_[[#This Row],[Total_cost]]/(Data__1_[[#This Row],[Total Operating Cost]]+_xlfn.IFS(Data__1_[[#This Row],[Plant]]=$R$21,$S$21,Data__1_[[#This Row],[Plant]]=$R$22,$S$22,Data__1_[[#This Row],[Plant]]=$R$24,$S$24,Data__1_[[#This Row],[Plant]]=$R$23,$S$23))</f>
        <v>9.0235958730477943</v>
      </c>
    </row>
    <row r="112" spans="1:17" x14ac:dyDescent="0.4">
      <c r="A112" s="1" t="s">
        <v>306</v>
      </c>
      <c r="B112" t="s">
        <v>10</v>
      </c>
      <c r="C112">
        <v>21</v>
      </c>
      <c r="D112">
        <v>34</v>
      </c>
      <c r="E112">
        <v>5040</v>
      </c>
      <c r="F112">
        <v>6800</v>
      </c>
      <c r="G112">
        <v>4.0861923000000001E-2</v>
      </c>
      <c r="H112">
        <f>Data__1_[[#This Row],[Output]]*1000</f>
        <v>40.861923000000004</v>
      </c>
      <c r="I112">
        <f>Data__1_[[#This Row],[Output]]*1000/(Data__1_[[#This Row],[Num_Workers_Indirect]]+Data__1_[[#This Row],[Num_Workers_Direct]])</f>
        <v>0.74294405454545465</v>
      </c>
      <c r="J112">
        <v>4.9851545999999997E-2</v>
      </c>
      <c r="K112">
        <f>Data__1_[[#This Row],[RawMaterial_Used]]*1000</f>
        <v>49.851545999999999</v>
      </c>
      <c r="L112">
        <f>MONTH(A:A)</f>
        <v>11</v>
      </c>
      <c r="M112">
        <f>YEAR(Data__1_[[#This Row],[Date]])</f>
        <v>2010</v>
      </c>
      <c r="N112" cm="1">
        <f t="array" ref="N112">Data__1_[[#This Row],[RawMaterial_Used]]*1000*_xlfn.IFS(Data__1_[[#This Row],[Plant]]=$R$15,$S$15,Data__1_[[#This Row],[Plant]]=$R$16,$S$16,Data__1_[[#This Row],[Plant]]=$R$17,$S$17,Data__1_[[#This Row],[Plant]]=$R$18,$S$18)</f>
        <v>30309.739967999998</v>
      </c>
      <c r="O112">
        <f>Data__1_[[#This Row],[input_total thousands]]+Data__1_[[#This Row],[Labor_Costs_Direct]]+Data__1_[[#This Row],[Labor_Costs_Indirect]]</f>
        <v>42149.739967999994</v>
      </c>
      <c r="P112" s="5" cm="1">
        <f t="array" ref="P112">Data__1_[[#This Row],[Output]]*1000*_xlfn.IFS(Data__1_[[#This Row],[Plant]]=$R$8,$S$8,Data__1_[[#This Row],[Plant]]=$R$9,$S$9,Data__1_[[#This Row],[Plant]]=$R$10,$S$10,Data__1_[[#This Row],[Plant]]=$R$11,$S$11)</f>
        <v>6129.2884500000009</v>
      </c>
      <c r="Q112" s="5" cm="1">
        <f t="array" ref="Q112">Data__1_[[#This Row],[Total_cost]]/(Data__1_[[#This Row],[Total Operating Cost]]+_xlfn.IFS(Data__1_[[#This Row],[Plant]]=$R$21,$S$21,Data__1_[[#This Row],[Plant]]=$R$22,$S$22,Data__1_[[#This Row],[Plant]]=$R$24,$S$24,Data__1_[[#This Row],[Plant]]=$R$23,$S$23))</f>
        <v>6.8756536192028594</v>
      </c>
    </row>
    <row r="113" spans="1:17" x14ac:dyDescent="0.4">
      <c r="A113" s="1" t="s">
        <v>306</v>
      </c>
      <c r="B113" t="s">
        <v>11</v>
      </c>
      <c r="C113">
        <v>14</v>
      </c>
      <c r="D113">
        <v>14</v>
      </c>
      <c r="E113">
        <v>134400</v>
      </c>
      <c r="F113">
        <v>107520</v>
      </c>
      <c r="G113">
        <v>1.0927935999999999E-2</v>
      </c>
      <c r="H113">
        <f>Data__1_[[#This Row],[Output]]*1000</f>
        <v>10.927935999999999</v>
      </c>
      <c r="I113">
        <f>Data__1_[[#This Row],[Output]]*1000/(Data__1_[[#This Row],[Num_Workers_Indirect]]+Data__1_[[#This Row],[Num_Workers_Direct]])</f>
        <v>0.39028342857142856</v>
      </c>
      <c r="J113">
        <v>1.3659920000000001E-2</v>
      </c>
      <c r="K113">
        <f>Data__1_[[#This Row],[RawMaterial_Used]]*1000</f>
        <v>13.659920000000001</v>
      </c>
      <c r="L113">
        <f>MONTH(A:A)</f>
        <v>11</v>
      </c>
      <c r="M113">
        <f>YEAR(Data__1_[[#This Row],[Date]])</f>
        <v>2010</v>
      </c>
      <c r="N113" cm="1">
        <f t="array" ref="N113">Data__1_[[#This Row],[RawMaterial_Used]]*1000*_xlfn.IFS(Data__1_[[#This Row],[Plant]]=$R$15,$S$15,Data__1_[[#This Row],[Plant]]=$R$16,$S$16,Data__1_[[#This Row],[Plant]]=$R$17,$S$17,Data__1_[[#This Row],[Plant]]=$R$18,$S$18)</f>
        <v>12539.806560000001</v>
      </c>
      <c r="O113">
        <f>Data__1_[[#This Row],[input_total thousands]]+Data__1_[[#This Row],[Labor_Costs_Direct]]+Data__1_[[#This Row],[Labor_Costs_Indirect]]</f>
        <v>254459.80656</v>
      </c>
      <c r="P113" s="5" cm="1">
        <f t="array" ref="P113">Data__1_[[#This Row],[Output]]*1000*_xlfn.IFS(Data__1_[[#This Row],[Plant]]=$R$8,$S$8,Data__1_[[#This Row],[Plant]]=$R$9,$S$9,Data__1_[[#This Row],[Plant]]=$R$10,$S$10,Data__1_[[#This Row],[Plant]]=$R$11,$S$11)</f>
        <v>4371.1743999999999</v>
      </c>
      <c r="Q113" s="5" cm="1">
        <f t="array" ref="Q113">Data__1_[[#This Row],[Total_cost]]/(Data__1_[[#This Row],[Total Operating Cost]]+_xlfn.IFS(Data__1_[[#This Row],[Plant]]=$R$21,$S$21,Data__1_[[#This Row],[Plant]]=$R$22,$S$22,Data__1_[[#This Row],[Plant]]=$R$24,$S$24,Data__1_[[#This Row],[Plant]]=$R$23,$S$23))</f>
        <v>57.066519967219584</v>
      </c>
    </row>
    <row r="114" spans="1:17" x14ac:dyDescent="0.4">
      <c r="A114" s="1" t="s">
        <v>305</v>
      </c>
      <c r="B114" t="s">
        <v>8</v>
      </c>
      <c r="C114">
        <v>15</v>
      </c>
      <c r="D114">
        <v>21</v>
      </c>
      <c r="E114">
        <v>7200</v>
      </c>
      <c r="F114">
        <v>8400</v>
      </c>
      <c r="G114">
        <v>4.3604486999999997E-2</v>
      </c>
      <c r="H114">
        <f>Data__1_[[#This Row],[Output]]*1000</f>
        <v>43.604486999999999</v>
      </c>
      <c r="I114">
        <f>Data__1_[[#This Row],[Output]]*1000/(Data__1_[[#This Row],[Num_Workers_Indirect]]+Data__1_[[#This Row],[Num_Workers_Direct]])</f>
        <v>1.2112357499999999</v>
      </c>
      <c r="J114">
        <v>5.2325385000000002E-2</v>
      </c>
      <c r="K114">
        <f>Data__1_[[#This Row],[RawMaterial_Used]]*1000</f>
        <v>52.325385000000004</v>
      </c>
      <c r="L114">
        <f>MONTH(A:A)</f>
        <v>10</v>
      </c>
      <c r="M114">
        <f>YEAR(Data__1_[[#This Row],[Date]])</f>
        <v>2010</v>
      </c>
      <c r="N114" cm="1">
        <f t="array" ref="N114">Data__1_[[#This Row],[RawMaterial_Used]]*1000*_xlfn.IFS(Data__1_[[#This Row],[Plant]]=$R$15,$S$15,Data__1_[[#This Row],[Plant]]=$R$16,$S$16,Data__1_[[#This Row],[Plant]]=$R$17,$S$17,Data__1_[[#This Row],[Plant]]=$R$18,$S$18)</f>
        <v>36627.769500000002</v>
      </c>
      <c r="O114">
        <f>Data__1_[[#This Row],[input_total thousands]]+Data__1_[[#This Row],[Labor_Costs_Direct]]+Data__1_[[#This Row],[Labor_Costs_Indirect]]</f>
        <v>52227.769500000002</v>
      </c>
      <c r="P114" s="5" cm="1">
        <f t="array" ref="P114">Data__1_[[#This Row],[Output]]*1000*_xlfn.IFS(Data__1_[[#This Row],[Plant]]=$R$8,$S$8,Data__1_[[#This Row],[Plant]]=$R$9,$S$9,Data__1_[[#This Row],[Plant]]=$R$10,$S$10,Data__1_[[#This Row],[Plant]]=$R$11,$S$11)</f>
        <v>4796.4935699999996</v>
      </c>
      <c r="Q114" s="5" cm="1">
        <f t="array" ref="Q114">Data__1_[[#This Row],[Total_cost]]/(Data__1_[[#This Row],[Total Operating Cost]]+_xlfn.IFS(Data__1_[[#This Row],[Plant]]=$R$21,$S$21,Data__1_[[#This Row],[Plant]]=$R$22,$S$22,Data__1_[[#This Row],[Plant]]=$R$24,$S$24,Data__1_[[#This Row],[Plant]]=$R$23,$S$23))</f>
        <v>10.860109090181613</v>
      </c>
    </row>
    <row r="115" spans="1:17" x14ac:dyDescent="0.4">
      <c r="A115" s="1" t="s">
        <v>305</v>
      </c>
      <c r="B115" t="s">
        <v>9</v>
      </c>
      <c r="C115">
        <v>45</v>
      </c>
      <c r="D115">
        <v>37</v>
      </c>
      <c r="E115">
        <v>10440</v>
      </c>
      <c r="F115">
        <v>7104</v>
      </c>
      <c r="G115">
        <v>0.105082695</v>
      </c>
      <c r="H115">
        <f>Data__1_[[#This Row],[Output]]*1000</f>
        <v>105.082695</v>
      </c>
      <c r="I115">
        <f>Data__1_[[#This Row],[Output]]*1000/(Data__1_[[#This Row],[Num_Workers_Indirect]]+Data__1_[[#This Row],[Num_Workers_Direct]])</f>
        <v>1.281496280487805</v>
      </c>
      <c r="J115">
        <v>0.12820088800000001</v>
      </c>
      <c r="K115">
        <f>Data__1_[[#This Row],[RawMaterial_Used]]*1000</f>
        <v>128.20088800000002</v>
      </c>
      <c r="L115">
        <f>MONTH(A:A)</f>
        <v>10</v>
      </c>
      <c r="M115">
        <f>YEAR(Data__1_[[#This Row],[Date]])</f>
        <v>2010</v>
      </c>
      <c r="N115" cm="1">
        <f t="array" ref="N115">Data__1_[[#This Row],[RawMaterial_Used]]*1000*_xlfn.IFS(Data__1_[[#This Row],[Plant]]=$R$15,$S$15,Data__1_[[#This Row],[Plant]]=$R$16,$S$16,Data__1_[[#This Row],[Plant]]=$R$17,$S$17,Data__1_[[#This Row],[Plant]]=$R$18,$S$18)</f>
        <v>67946.470640000014</v>
      </c>
      <c r="O115">
        <f>Data__1_[[#This Row],[input_total thousands]]+Data__1_[[#This Row],[Labor_Costs_Direct]]+Data__1_[[#This Row],[Labor_Costs_Indirect]]</f>
        <v>85490.470640000014</v>
      </c>
      <c r="P115" s="5" cm="1">
        <f t="array" ref="P115">Data__1_[[#This Row],[Output]]*1000*_xlfn.IFS(Data__1_[[#This Row],[Plant]]=$R$8,$S$8,Data__1_[[#This Row],[Plant]]=$R$9,$S$9,Data__1_[[#This Row],[Plant]]=$R$10,$S$10,Data__1_[[#This Row],[Plant]]=$R$11,$S$11)</f>
        <v>9457.4425499999998</v>
      </c>
      <c r="Q115" s="5" cm="1">
        <f t="array" ref="Q115">Data__1_[[#This Row],[Total_cost]]/(Data__1_[[#This Row],[Total Operating Cost]]+_xlfn.IFS(Data__1_[[#This Row],[Plant]]=$R$21,$S$21,Data__1_[[#This Row],[Plant]]=$R$22,$S$22,Data__1_[[#This Row],[Plant]]=$R$24,$S$24,Data__1_[[#This Row],[Plant]]=$R$23,$S$23))</f>
        <v>9.0387698277670285</v>
      </c>
    </row>
    <row r="116" spans="1:17" x14ac:dyDescent="0.4">
      <c r="A116" s="1" t="s">
        <v>305</v>
      </c>
      <c r="B116" t="s">
        <v>10</v>
      </c>
      <c r="C116">
        <v>21</v>
      </c>
      <c r="D116">
        <v>28</v>
      </c>
      <c r="E116">
        <v>5040</v>
      </c>
      <c r="F116">
        <v>5600</v>
      </c>
      <c r="G116">
        <v>3.6410133999999997E-2</v>
      </c>
      <c r="H116">
        <f>Data__1_[[#This Row],[Output]]*1000</f>
        <v>36.410133999999999</v>
      </c>
      <c r="I116">
        <f>Data__1_[[#This Row],[Output]]*1000/(Data__1_[[#This Row],[Num_Workers_Indirect]]+Data__1_[[#This Row],[Num_Workers_Direct]])</f>
        <v>0.74306395918367341</v>
      </c>
      <c r="J116">
        <v>4.4420362999999997E-2</v>
      </c>
      <c r="K116">
        <f>Data__1_[[#This Row],[RawMaterial_Used]]*1000</f>
        <v>44.420362999999995</v>
      </c>
      <c r="L116">
        <f>MONTH(A:A)</f>
        <v>10</v>
      </c>
      <c r="M116">
        <f>YEAR(Data__1_[[#This Row],[Date]])</f>
        <v>2010</v>
      </c>
      <c r="N116" cm="1">
        <f t="array" ref="N116">Data__1_[[#This Row],[RawMaterial_Used]]*1000*_xlfn.IFS(Data__1_[[#This Row],[Plant]]=$R$15,$S$15,Data__1_[[#This Row],[Plant]]=$R$16,$S$16,Data__1_[[#This Row],[Plant]]=$R$17,$S$17,Data__1_[[#This Row],[Plant]]=$R$18,$S$18)</f>
        <v>27007.580703999996</v>
      </c>
      <c r="O116">
        <f>Data__1_[[#This Row],[input_total thousands]]+Data__1_[[#This Row],[Labor_Costs_Direct]]+Data__1_[[#This Row],[Labor_Costs_Indirect]]</f>
        <v>37647.580703999993</v>
      </c>
      <c r="P116" s="5" cm="1">
        <f t="array" ref="P116">Data__1_[[#This Row],[Output]]*1000*_xlfn.IFS(Data__1_[[#This Row],[Plant]]=$R$8,$S$8,Data__1_[[#This Row],[Plant]]=$R$9,$S$9,Data__1_[[#This Row],[Plant]]=$R$10,$S$10,Data__1_[[#This Row],[Plant]]=$R$11,$S$11)</f>
        <v>5461.5200999999997</v>
      </c>
      <c r="Q116" s="5" cm="1">
        <f t="array" ref="Q116">Data__1_[[#This Row],[Total_cost]]/(Data__1_[[#This Row],[Total Operating Cost]]+_xlfn.IFS(Data__1_[[#This Row],[Plant]]=$R$21,$S$21,Data__1_[[#This Row],[Plant]]=$R$22,$S$22,Data__1_[[#This Row],[Plant]]=$R$24,$S$24,Data__1_[[#This Row],[Plant]]=$R$23,$S$23))</f>
        <v>6.8919802609055836</v>
      </c>
    </row>
    <row r="117" spans="1:17" x14ac:dyDescent="0.4">
      <c r="A117" s="1" t="s">
        <v>305</v>
      </c>
      <c r="B117" t="s">
        <v>11</v>
      </c>
      <c r="C117">
        <v>14</v>
      </c>
      <c r="D117">
        <v>15</v>
      </c>
      <c r="E117">
        <v>134400</v>
      </c>
      <c r="F117">
        <v>115200</v>
      </c>
      <c r="G117">
        <v>1.1319691E-2</v>
      </c>
      <c r="H117">
        <f>Data__1_[[#This Row],[Output]]*1000</f>
        <v>11.319691000000001</v>
      </c>
      <c r="I117">
        <f>Data__1_[[#This Row],[Output]]*1000/(Data__1_[[#This Row],[Num_Workers_Indirect]]+Data__1_[[#This Row],[Num_Workers_Direct]])</f>
        <v>0.39033417241379315</v>
      </c>
      <c r="J117">
        <v>1.4149614E-2</v>
      </c>
      <c r="K117">
        <f>Data__1_[[#This Row],[RawMaterial_Used]]*1000</f>
        <v>14.149614</v>
      </c>
      <c r="L117">
        <f>MONTH(A:A)</f>
        <v>10</v>
      </c>
      <c r="M117">
        <f>YEAR(Data__1_[[#This Row],[Date]])</f>
        <v>2010</v>
      </c>
      <c r="N117" cm="1">
        <f t="array" ref="N117">Data__1_[[#This Row],[RawMaterial_Used]]*1000*_xlfn.IFS(Data__1_[[#This Row],[Plant]]=$R$15,$S$15,Data__1_[[#This Row],[Plant]]=$R$16,$S$16,Data__1_[[#This Row],[Plant]]=$R$17,$S$17,Data__1_[[#This Row],[Plant]]=$R$18,$S$18)</f>
        <v>12989.345652</v>
      </c>
      <c r="O117">
        <f>Data__1_[[#This Row],[input_total thousands]]+Data__1_[[#This Row],[Labor_Costs_Direct]]+Data__1_[[#This Row],[Labor_Costs_Indirect]]</f>
        <v>262589.34565199999</v>
      </c>
      <c r="P117" s="5" cm="1">
        <f t="array" ref="P117">Data__1_[[#This Row],[Output]]*1000*_xlfn.IFS(Data__1_[[#This Row],[Plant]]=$R$8,$S$8,Data__1_[[#This Row],[Plant]]=$R$9,$S$9,Data__1_[[#This Row],[Plant]]=$R$10,$S$10,Data__1_[[#This Row],[Plant]]=$R$11,$S$11)</f>
        <v>4527.8764000000001</v>
      </c>
      <c r="Q117" s="5" cm="1">
        <f t="array" ref="Q117">Data__1_[[#This Row],[Total_cost]]/(Data__1_[[#This Row],[Total Operating Cost]]+_xlfn.IFS(Data__1_[[#This Row],[Plant]]=$R$21,$S$21,Data__1_[[#This Row],[Plant]]=$R$22,$S$22,Data__1_[[#This Row],[Plant]]=$R$24,$S$24,Data__1_[[#This Row],[Plant]]=$R$23,$S$23))</f>
        <v>56.890404151876766</v>
      </c>
    </row>
    <row r="118" spans="1:17" x14ac:dyDescent="0.4">
      <c r="A118" s="1" t="s">
        <v>296</v>
      </c>
      <c r="B118" t="s">
        <v>8</v>
      </c>
      <c r="C118">
        <v>20</v>
      </c>
      <c r="D118">
        <v>20</v>
      </c>
      <c r="E118">
        <v>9600</v>
      </c>
      <c r="F118">
        <v>8000</v>
      </c>
      <c r="G118">
        <v>4.8431964000000001E-2</v>
      </c>
      <c r="H118">
        <f>Data__1_[[#This Row],[Output]]*1000</f>
        <v>48.431964000000001</v>
      </c>
      <c r="I118">
        <f>Data__1_[[#This Row],[Output]]*1000/(Data__1_[[#This Row],[Num_Workers_Indirect]]+Data__1_[[#This Row],[Num_Workers_Direct]])</f>
        <v>1.2107991</v>
      </c>
      <c r="J118">
        <v>5.8118357000000002E-2</v>
      </c>
      <c r="K118">
        <f>Data__1_[[#This Row],[RawMaterial_Used]]*1000</f>
        <v>58.118357000000003</v>
      </c>
      <c r="L118">
        <f>MONTH(A:A)</f>
        <v>1</v>
      </c>
      <c r="M118">
        <f>YEAR(Data__1_[[#This Row],[Date]])</f>
        <v>2010</v>
      </c>
      <c r="N118" cm="1">
        <f t="array" ref="N118">Data__1_[[#This Row],[RawMaterial_Used]]*1000*_xlfn.IFS(Data__1_[[#This Row],[Plant]]=$R$15,$S$15,Data__1_[[#This Row],[Plant]]=$R$16,$S$16,Data__1_[[#This Row],[Plant]]=$R$17,$S$17,Data__1_[[#This Row],[Plant]]=$R$18,$S$18)</f>
        <v>40682.849900000001</v>
      </c>
      <c r="O118">
        <f>Data__1_[[#This Row],[input_total thousands]]+Data__1_[[#This Row],[Labor_Costs_Direct]]+Data__1_[[#This Row],[Labor_Costs_Indirect]]</f>
        <v>58282.849900000001</v>
      </c>
      <c r="P118" s="5" cm="1">
        <f t="array" ref="P118">Data__1_[[#This Row],[Output]]*1000*_xlfn.IFS(Data__1_[[#This Row],[Plant]]=$R$8,$S$8,Data__1_[[#This Row],[Plant]]=$R$9,$S$9,Data__1_[[#This Row],[Plant]]=$R$10,$S$10,Data__1_[[#This Row],[Plant]]=$R$11,$S$11)</f>
        <v>5327.5160400000004</v>
      </c>
      <c r="Q118" s="5" cm="1">
        <f t="array" ref="Q118">Data__1_[[#This Row],[Total_cost]]/(Data__1_[[#This Row],[Total Operating Cost]]+_xlfn.IFS(Data__1_[[#This Row],[Plant]]=$R$21,$S$21,Data__1_[[#This Row],[Plant]]=$R$22,$S$22,Data__1_[[#This Row],[Plant]]=$R$24,$S$24,Data__1_[[#This Row],[Plant]]=$R$23,$S$23))</f>
        <v>10.914062228355569</v>
      </c>
    </row>
    <row r="119" spans="1:17" x14ac:dyDescent="0.4">
      <c r="A119" s="1" t="s">
        <v>296</v>
      </c>
      <c r="B119" t="s">
        <v>9</v>
      </c>
      <c r="C119">
        <v>44</v>
      </c>
      <c r="D119">
        <v>39</v>
      </c>
      <c r="E119">
        <v>10208</v>
      </c>
      <c r="F119">
        <v>7488</v>
      </c>
      <c r="G119">
        <v>0.10640482800000001</v>
      </c>
      <c r="H119">
        <f>Data__1_[[#This Row],[Output]]*1000</f>
        <v>106.40482800000001</v>
      </c>
      <c r="I119">
        <f>Data__1_[[#This Row],[Output]]*1000/(Data__1_[[#This Row],[Num_Workers_Indirect]]+Data__1_[[#This Row],[Num_Workers_Direct]])</f>
        <v>1.2819858795180723</v>
      </c>
      <c r="J119">
        <v>0.12981388999999999</v>
      </c>
      <c r="K119">
        <f>Data__1_[[#This Row],[RawMaterial_Used]]*1000</f>
        <v>129.81388999999999</v>
      </c>
      <c r="L119">
        <f>MONTH(A:A)</f>
        <v>1</v>
      </c>
      <c r="M119">
        <f>YEAR(Data__1_[[#This Row],[Date]])</f>
        <v>2010</v>
      </c>
      <c r="N119" cm="1">
        <f t="array" ref="N119">Data__1_[[#This Row],[RawMaterial_Used]]*1000*_xlfn.IFS(Data__1_[[#This Row],[Plant]]=$R$15,$S$15,Data__1_[[#This Row],[Plant]]=$R$16,$S$16,Data__1_[[#This Row],[Plant]]=$R$17,$S$17,Data__1_[[#This Row],[Plant]]=$R$18,$S$18)</f>
        <v>68801.361699999994</v>
      </c>
      <c r="O119">
        <f>Data__1_[[#This Row],[input_total thousands]]+Data__1_[[#This Row],[Labor_Costs_Direct]]+Data__1_[[#This Row],[Labor_Costs_Indirect]]</f>
        <v>86497.361699999994</v>
      </c>
      <c r="P119" s="5" cm="1">
        <f t="array" ref="P119">Data__1_[[#This Row],[Output]]*1000*_xlfn.IFS(Data__1_[[#This Row],[Plant]]=$R$8,$S$8,Data__1_[[#This Row],[Plant]]=$R$9,$S$9,Data__1_[[#This Row],[Plant]]=$R$10,$S$10,Data__1_[[#This Row],[Plant]]=$R$11,$S$11)</f>
        <v>9576.4345200000007</v>
      </c>
      <c r="Q119" s="5" cm="1">
        <f t="array" ref="Q119">Data__1_[[#This Row],[Total_cost]]/(Data__1_[[#This Row],[Total Operating Cost]]+_xlfn.IFS(Data__1_[[#This Row],[Plant]]=$R$21,$S$21,Data__1_[[#This Row],[Plant]]=$R$22,$S$22,Data__1_[[#This Row],[Plant]]=$R$24,$S$24,Data__1_[[#This Row],[Plant]]=$R$23,$S$23))</f>
        <v>9.0316017574224627</v>
      </c>
    </row>
    <row r="120" spans="1:17" x14ac:dyDescent="0.4">
      <c r="A120" s="1" t="s">
        <v>296</v>
      </c>
      <c r="B120" t="s">
        <v>10</v>
      </c>
      <c r="C120">
        <v>21</v>
      </c>
      <c r="D120">
        <v>27</v>
      </c>
      <c r="E120">
        <v>5040</v>
      </c>
      <c r="F120">
        <v>5400</v>
      </c>
      <c r="G120">
        <v>3.5657308999999998E-2</v>
      </c>
      <c r="H120">
        <f>Data__1_[[#This Row],[Output]]*1000</f>
        <v>35.657308999999998</v>
      </c>
      <c r="I120">
        <f>Data__1_[[#This Row],[Output]]*1000/(Data__1_[[#This Row],[Num_Workers_Indirect]]+Data__1_[[#This Row],[Num_Workers_Direct]])</f>
        <v>0.74286060416666666</v>
      </c>
      <c r="J120">
        <v>4.3501917000000001E-2</v>
      </c>
      <c r="K120">
        <f>Data__1_[[#This Row],[RawMaterial_Used]]*1000</f>
        <v>43.501916999999999</v>
      </c>
      <c r="L120">
        <f>MONTH(A:A)</f>
        <v>1</v>
      </c>
      <c r="M120">
        <f>YEAR(Data__1_[[#This Row],[Date]])</f>
        <v>2010</v>
      </c>
      <c r="N120" cm="1">
        <f t="array" ref="N120">Data__1_[[#This Row],[RawMaterial_Used]]*1000*_xlfn.IFS(Data__1_[[#This Row],[Plant]]=$R$15,$S$15,Data__1_[[#This Row],[Plant]]=$R$16,$S$16,Data__1_[[#This Row],[Plant]]=$R$17,$S$17,Data__1_[[#This Row],[Plant]]=$R$18,$S$18)</f>
        <v>26449.165536</v>
      </c>
      <c r="O120">
        <f>Data__1_[[#This Row],[input_total thousands]]+Data__1_[[#This Row],[Labor_Costs_Direct]]+Data__1_[[#This Row],[Labor_Costs_Indirect]]</f>
        <v>36889.165536</v>
      </c>
      <c r="P120" s="5" cm="1">
        <f t="array" ref="P120">Data__1_[[#This Row],[Output]]*1000*_xlfn.IFS(Data__1_[[#This Row],[Plant]]=$R$8,$S$8,Data__1_[[#This Row],[Plant]]=$R$9,$S$9,Data__1_[[#This Row],[Plant]]=$R$10,$S$10,Data__1_[[#This Row],[Plant]]=$R$11,$S$11)</f>
        <v>5348.5963499999998</v>
      </c>
      <c r="Q120" s="5" cm="1">
        <f t="array" ref="Q120">Data__1_[[#This Row],[Total_cost]]/(Data__1_[[#This Row],[Total Operating Cost]]+_xlfn.IFS(Data__1_[[#This Row],[Plant]]=$R$21,$S$21,Data__1_[[#This Row],[Plant]]=$R$22,$S$22,Data__1_[[#This Row],[Plant]]=$R$24,$S$24,Data__1_[[#This Row],[Plant]]=$R$23,$S$23))</f>
        <v>6.8956913984734571</v>
      </c>
    </row>
    <row r="121" spans="1:17" x14ac:dyDescent="0.4">
      <c r="A121" s="1" t="s">
        <v>296</v>
      </c>
      <c r="B121" t="s">
        <v>11</v>
      </c>
      <c r="C121">
        <v>12</v>
      </c>
      <c r="D121">
        <v>16</v>
      </c>
      <c r="E121">
        <v>115200</v>
      </c>
      <c r="F121">
        <v>122880</v>
      </c>
      <c r="G121">
        <v>1.0927902999999999E-2</v>
      </c>
      <c r="H121">
        <f>Data__1_[[#This Row],[Output]]*1000</f>
        <v>10.927902999999999</v>
      </c>
      <c r="I121">
        <f>Data__1_[[#This Row],[Output]]*1000/(Data__1_[[#This Row],[Num_Workers_Indirect]]+Data__1_[[#This Row],[Num_Workers_Direct]])</f>
        <v>0.39028224999999994</v>
      </c>
      <c r="J121">
        <v>1.3659879E-2</v>
      </c>
      <c r="K121">
        <f>Data__1_[[#This Row],[RawMaterial_Used]]*1000</f>
        <v>13.659879</v>
      </c>
      <c r="L121">
        <f>MONTH(A:A)</f>
        <v>1</v>
      </c>
      <c r="M121">
        <f>YEAR(Data__1_[[#This Row],[Date]])</f>
        <v>2010</v>
      </c>
      <c r="N121" cm="1">
        <f t="array" ref="N121">Data__1_[[#This Row],[RawMaterial_Used]]*1000*_xlfn.IFS(Data__1_[[#This Row],[Plant]]=$R$15,$S$15,Data__1_[[#This Row],[Plant]]=$R$16,$S$16,Data__1_[[#This Row],[Plant]]=$R$17,$S$17,Data__1_[[#This Row],[Plant]]=$R$18,$S$18)</f>
        <v>12539.768921999999</v>
      </c>
      <c r="O121">
        <f>Data__1_[[#This Row],[input_total thousands]]+Data__1_[[#This Row],[Labor_Costs_Direct]]+Data__1_[[#This Row],[Labor_Costs_Indirect]]</f>
        <v>250619.76892200002</v>
      </c>
      <c r="P121" s="5" cm="1">
        <f t="array" ref="P121">Data__1_[[#This Row],[Output]]*1000*_xlfn.IFS(Data__1_[[#This Row],[Plant]]=$R$8,$S$8,Data__1_[[#This Row],[Plant]]=$R$9,$S$9,Data__1_[[#This Row],[Plant]]=$R$10,$S$10,Data__1_[[#This Row],[Plant]]=$R$11,$S$11)</f>
        <v>4371.1611999999996</v>
      </c>
      <c r="Q121" s="5" cm="1">
        <f t="array" ref="Q121">Data__1_[[#This Row],[Total_cost]]/(Data__1_[[#This Row],[Total Operating Cost]]+_xlfn.IFS(Data__1_[[#This Row],[Plant]]=$R$21,$S$21,Data__1_[[#This Row],[Plant]]=$R$22,$S$22,Data__1_[[#This Row],[Plant]]=$R$24,$S$24,Data__1_[[#This Row],[Plant]]=$R$23,$S$23))</f>
        <v>56.205498931574255</v>
      </c>
    </row>
    <row r="122" spans="1:17" x14ac:dyDescent="0.4">
      <c r="A122" s="1" t="s">
        <v>273</v>
      </c>
      <c r="B122" t="s">
        <v>8</v>
      </c>
      <c r="C122">
        <v>19</v>
      </c>
      <c r="D122">
        <v>24</v>
      </c>
      <c r="E122">
        <v>9120</v>
      </c>
      <c r="F122">
        <v>9600</v>
      </c>
      <c r="G122">
        <v>5.2081845000000002E-2</v>
      </c>
      <c r="H122">
        <f>Data__1_[[#This Row],[Output]]*1000</f>
        <v>52.081845000000001</v>
      </c>
      <c r="I122">
        <f>Data__1_[[#This Row],[Output]]*1000/(Data__1_[[#This Row],[Num_Workers_Indirect]]+Data__1_[[#This Row],[Num_Workers_Direct]])</f>
        <v>1.2112056976744185</v>
      </c>
      <c r="J122">
        <v>6.2498214000000003E-2</v>
      </c>
      <c r="K122">
        <f>Data__1_[[#This Row],[RawMaterial_Used]]*1000</f>
        <v>62.498214000000004</v>
      </c>
      <c r="L122">
        <f>MONTH(A:A)</f>
        <v>9</v>
      </c>
      <c r="M122">
        <f>YEAR(Data__1_[[#This Row],[Date]])</f>
        <v>2010</v>
      </c>
      <c r="N122" cm="1">
        <f t="array" ref="N122">Data__1_[[#This Row],[RawMaterial_Used]]*1000*_xlfn.IFS(Data__1_[[#This Row],[Plant]]=$R$15,$S$15,Data__1_[[#This Row],[Plant]]=$R$16,$S$16,Data__1_[[#This Row],[Plant]]=$R$17,$S$17,Data__1_[[#This Row],[Plant]]=$R$18,$S$18)</f>
        <v>43748.749800000005</v>
      </c>
      <c r="O122">
        <f>Data__1_[[#This Row],[input_total thousands]]+Data__1_[[#This Row],[Labor_Costs_Direct]]+Data__1_[[#This Row],[Labor_Costs_Indirect]]</f>
        <v>62468.749800000005</v>
      </c>
      <c r="P122" s="5" cm="1">
        <f t="array" ref="P122">Data__1_[[#This Row],[Output]]*1000*_xlfn.IFS(Data__1_[[#This Row],[Plant]]=$R$8,$S$8,Data__1_[[#This Row],[Plant]]=$R$9,$S$9,Data__1_[[#This Row],[Plant]]=$R$10,$S$10,Data__1_[[#This Row],[Plant]]=$R$11,$S$11)</f>
        <v>5729.0029500000001</v>
      </c>
      <c r="Q122" s="5" cm="1">
        <f t="array" ref="Q122">Data__1_[[#This Row],[Total_cost]]/(Data__1_[[#This Row],[Total Operating Cost]]+_xlfn.IFS(Data__1_[[#This Row],[Plant]]=$R$21,$S$21,Data__1_[[#This Row],[Plant]]=$R$22,$S$22,Data__1_[[#This Row],[Plant]]=$R$24,$S$24,Data__1_[[#This Row],[Plant]]=$R$23,$S$23))</f>
        <v>10.879933835023794</v>
      </c>
    </row>
    <row r="123" spans="1:17" x14ac:dyDescent="0.4">
      <c r="A123" s="1" t="s">
        <v>273</v>
      </c>
      <c r="B123" t="s">
        <v>9</v>
      </c>
      <c r="C123">
        <v>45</v>
      </c>
      <c r="D123">
        <v>38</v>
      </c>
      <c r="E123">
        <v>10440</v>
      </c>
      <c r="F123">
        <v>7296</v>
      </c>
      <c r="G123">
        <v>0.10632868299999999</v>
      </c>
      <c r="H123">
        <f>Data__1_[[#This Row],[Output]]*1000</f>
        <v>106.328683</v>
      </c>
      <c r="I123">
        <f>Data__1_[[#This Row],[Output]]*1000/(Data__1_[[#This Row],[Num_Workers_Indirect]]+Data__1_[[#This Row],[Num_Workers_Direct]])</f>
        <v>1.2810684698795181</v>
      </c>
      <c r="J123">
        <v>0.12972099300000001</v>
      </c>
      <c r="K123">
        <f>Data__1_[[#This Row],[RawMaterial_Used]]*1000</f>
        <v>129.72099299999999</v>
      </c>
      <c r="L123">
        <f>MONTH(A:A)</f>
        <v>9</v>
      </c>
      <c r="M123">
        <f>YEAR(Data__1_[[#This Row],[Date]])</f>
        <v>2010</v>
      </c>
      <c r="N123" cm="1">
        <f t="array" ref="N123">Data__1_[[#This Row],[RawMaterial_Used]]*1000*_xlfn.IFS(Data__1_[[#This Row],[Plant]]=$R$15,$S$15,Data__1_[[#This Row],[Plant]]=$R$16,$S$16,Data__1_[[#This Row],[Plant]]=$R$17,$S$17,Data__1_[[#This Row],[Plant]]=$R$18,$S$18)</f>
        <v>68752.12629</v>
      </c>
      <c r="O123">
        <f>Data__1_[[#This Row],[input_total thousands]]+Data__1_[[#This Row],[Labor_Costs_Direct]]+Data__1_[[#This Row],[Labor_Costs_Indirect]]</f>
        <v>86488.12629</v>
      </c>
      <c r="P123" s="5" cm="1">
        <f t="array" ref="P123">Data__1_[[#This Row],[Output]]*1000*_xlfn.IFS(Data__1_[[#This Row],[Plant]]=$R$8,$S$8,Data__1_[[#This Row],[Plant]]=$R$9,$S$9,Data__1_[[#This Row],[Plant]]=$R$10,$S$10,Data__1_[[#This Row],[Plant]]=$R$11,$S$11)</f>
        <v>9569.5814699999992</v>
      </c>
      <c r="Q123" s="5" cm="1">
        <f t="array" ref="Q123">Data__1_[[#This Row],[Total_cost]]/(Data__1_[[#This Row],[Total Operating Cost]]+_xlfn.IFS(Data__1_[[#This Row],[Plant]]=$R$21,$S$21,Data__1_[[#This Row],[Plant]]=$R$22,$S$22,Data__1_[[#This Row],[Plant]]=$R$24,$S$24,Data__1_[[#This Row],[Plant]]=$R$23,$S$23))</f>
        <v>9.0371040308888961</v>
      </c>
    </row>
    <row r="124" spans="1:17" x14ac:dyDescent="0.4">
      <c r="A124" s="1" t="s">
        <v>273</v>
      </c>
      <c r="B124" t="s">
        <v>10</v>
      </c>
      <c r="C124">
        <v>22</v>
      </c>
      <c r="D124">
        <v>30</v>
      </c>
      <c r="E124">
        <v>5280</v>
      </c>
      <c r="F124">
        <v>6000</v>
      </c>
      <c r="G124">
        <v>3.8621034999999998E-2</v>
      </c>
      <c r="H124">
        <f>Data__1_[[#This Row],[Output]]*1000</f>
        <v>38.621034999999999</v>
      </c>
      <c r="I124">
        <f>Data__1_[[#This Row],[Output]]*1000/(Data__1_[[#This Row],[Num_Workers_Indirect]]+Data__1_[[#This Row],[Num_Workers_Direct]])</f>
        <v>0.74271221153846156</v>
      </c>
      <c r="J124">
        <v>4.7117662999999997E-2</v>
      </c>
      <c r="K124">
        <f>Data__1_[[#This Row],[RawMaterial_Used]]*1000</f>
        <v>47.117663</v>
      </c>
      <c r="L124">
        <f>MONTH(A:A)</f>
        <v>9</v>
      </c>
      <c r="M124">
        <f>YEAR(Data__1_[[#This Row],[Date]])</f>
        <v>2010</v>
      </c>
      <c r="N124" cm="1">
        <f t="array" ref="N124">Data__1_[[#This Row],[RawMaterial_Used]]*1000*_xlfn.IFS(Data__1_[[#This Row],[Plant]]=$R$15,$S$15,Data__1_[[#This Row],[Plant]]=$R$16,$S$16,Data__1_[[#This Row],[Plant]]=$R$17,$S$17,Data__1_[[#This Row],[Plant]]=$R$18,$S$18)</f>
        <v>28647.539103999999</v>
      </c>
      <c r="O124">
        <f>Data__1_[[#This Row],[input_total thousands]]+Data__1_[[#This Row],[Labor_Costs_Direct]]+Data__1_[[#This Row],[Labor_Costs_Indirect]]</f>
        <v>39927.539103999996</v>
      </c>
      <c r="P124" s="5" cm="1">
        <f t="array" ref="P124">Data__1_[[#This Row],[Output]]*1000*_xlfn.IFS(Data__1_[[#This Row],[Plant]]=$R$8,$S$8,Data__1_[[#This Row],[Plant]]=$R$9,$S$9,Data__1_[[#This Row],[Plant]]=$R$10,$S$10,Data__1_[[#This Row],[Plant]]=$R$11,$S$11)</f>
        <v>5793.1552499999998</v>
      </c>
      <c r="Q124" s="5" cm="1">
        <f t="array" ref="Q124">Data__1_[[#This Row],[Total_cost]]/(Data__1_[[#This Row],[Total Operating Cost]]+_xlfn.IFS(Data__1_[[#This Row],[Plant]]=$R$21,$S$21,Data__1_[[#This Row],[Plant]]=$R$22,$S$22,Data__1_[[#This Row],[Plant]]=$R$24,$S$24,Data__1_[[#This Row],[Plant]]=$R$23,$S$23))</f>
        <v>6.8910026364930417</v>
      </c>
    </row>
    <row r="125" spans="1:17" x14ac:dyDescent="0.4">
      <c r="A125" s="1" t="s">
        <v>273</v>
      </c>
      <c r="B125" t="s">
        <v>11</v>
      </c>
      <c r="C125">
        <v>12</v>
      </c>
      <c r="D125">
        <v>16</v>
      </c>
      <c r="E125">
        <v>115200</v>
      </c>
      <c r="F125">
        <v>122880</v>
      </c>
      <c r="G125">
        <v>1.0934793999999999E-2</v>
      </c>
      <c r="H125">
        <f>Data__1_[[#This Row],[Output]]*1000</f>
        <v>10.934794</v>
      </c>
      <c r="I125">
        <f>Data__1_[[#This Row],[Output]]*1000/(Data__1_[[#This Row],[Num_Workers_Indirect]]+Data__1_[[#This Row],[Num_Workers_Direct]])</f>
        <v>0.39052835714285716</v>
      </c>
      <c r="J125">
        <v>1.3668492000000001E-2</v>
      </c>
      <c r="K125">
        <f>Data__1_[[#This Row],[RawMaterial_Used]]*1000</f>
        <v>13.668492000000001</v>
      </c>
      <c r="L125">
        <f>MONTH(A:A)</f>
        <v>9</v>
      </c>
      <c r="M125">
        <f>YEAR(Data__1_[[#This Row],[Date]])</f>
        <v>2010</v>
      </c>
      <c r="N125" cm="1">
        <f t="array" ref="N125">Data__1_[[#This Row],[RawMaterial_Used]]*1000*_xlfn.IFS(Data__1_[[#This Row],[Plant]]=$R$15,$S$15,Data__1_[[#This Row],[Plant]]=$R$16,$S$16,Data__1_[[#This Row],[Plant]]=$R$17,$S$17,Data__1_[[#This Row],[Plant]]=$R$18,$S$18)</f>
        <v>12547.675656000001</v>
      </c>
      <c r="O125">
        <f>Data__1_[[#This Row],[input_total thousands]]+Data__1_[[#This Row],[Labor_Costs_Direct]]+Data__1_[[#This Row],[Labor_Costs_Indirect]]</f>
        <v>250627.67565600001</v>
      </c>
      <c r="P125" s="5" cm="1">
        <f t="array" ref="P125">Data__1_[[#This Row],[Output]]*1000*_xlfn.IFS(Data__1_[[#This Row],[Plant]]=$R$8,$S$8,Data__1_[[#This Row],[Plant]]=$R$9,$S$9,Data__1_[[#This Row],[Plant]]=$R$10,$S$10,Data__1_[[#This Row],[Plant]]=$R$11,$S$11)</f>
        <v>4373.9175999999998</v>
      </c>
      <c r="Q125" s="5" cm="1">
        <f t="array" ref="Q125">Data__1_[[#This Row],[Total_cost]]/(Data__1_[[#This Row],[Total Operating Cost]]+_xlfn.IFS(Data__1_[[#This Row],[Plant]]=$R$21,$S$21,Data__1_[[#This Row],[Plant]]=$R$22,$S$22,Data__1_[[#This Row],[Plant]]=$R$24,$S$24,Data__1_[[#This Row],[Plant]]=$R$23,$S$23))</f>
        <v>56.172548135297518</v>
      </c>
    </row>
    <row r="126" spans="1:17" x14ac:dyDescent="0.4">
      <c r="A126" s="1" t="s">
        <v>272</v>
      </c>
      <c r="B126" t="s">
        <v>8</v>
      </c>
      <c r="C126">
        <v>19</v>
      </c>
      <c r="D126">
        <v>25</v>
      </c>
      <c r="E126">
        <v>9120</v>
      </c>
      <c r="F126">
        <v>10000</v>
      </c>
      <c r="G126">
        <v>5.3290447999999997E-2</v>
      </c>
      <c r="H126">
        <f>Data__1_[[#This Row],[Output]]*1000</f>
        <v>53.290447999999998</v>
      </c>
      <c r="I126">
        <f>Data__1_[[#This Row],[Output]]*1000/(Data__1_[[#This Row],[Num_Workers_Indirect]]+Data__1_[[#This Row],[Num_Workers_Direct]])</f>
        <v>1.2111465454545454</v>
      </c>
      <c r="J126">
        <v>6.3948537E-2</v>
      </c>
      <c r="K126">
        <f>Data__1_[[#This Row],[RawMaterial_Used]]*1000</f>
        <v>63.948537000000002</v>
      </c>
      <c r="L126">
        <f>MONTH(A:A)</f>
        <v>8</v>
      </c>
      <c r="M126">
        <f>YEAR(Data__1_[[#This Row],[Date]])</f>
        <v>2010</v>
      </c>
      <c r="N126" cm="1">
        <f t="array" ref="N126">Data__1_[[#This Row],[RawMaterial_Used]]*1000*_xlfn.IFS(Data__1_[[#This Row],[Plant]]=$R$15,$S$15,Data__1_[[#This Row],[Plant]]=$R$16,$S$16,Data__1_[[#This Row],[Plant]]=$R$17,$S$17,Data__1_[[#This Row],[Plant]]=$R$18,$S$18)</f>
        <v>44763.975899999998</v>
      </c>
      <c r="O126">
        <f>Data__1_[[#This Row],[input_total thousands]]+Data__1_[[#This Row],[Labor_Costs_Direct]]+Data__1_[[#This Row],[Labor_Costs_Indirect]]</f>
        <v>63883.975899999998</v>
      </c>
      <c r="P126" s="5" cm="1">
        <f t="array" ref="P126">Data__1_[[#This Row],[Output]]*1000*_xlfn.IFS(Data__1_[[#This Row],[Plant]]=$R$8,$S$8,Data__1_[[#This Row],[Plant]]=$R$9,$S$9,Data__1_[[#This Row],[Plant]]=$R$10,$S$10,Data__1_[[#This Row],[Plant]]=$R$11,$S$11)</f>
        <v>5861.9492799999998</v>
      </c>
      <c r="Q126" s="5" cm="1">
        <f t="array" ref="Q126">Data__1_[[#This Row],[Total_cost]]/(Data__1_[[#This Row],[Total Operating Cost]]+_xlfn.IFS(Data__1_[[#This Row],[Plant]]=$R$21,$S$21,Data__1_[[#This Row],[Plant]]=$R$22,$S$22,Data__1_[[#This Row],[Plant]]=$R$24,$S$24,Data__1_[[#This Row],[Plant]]=$R$23,$S$23))</f>
        <v>10.874619225619099</v>
      </c>
    </row>
    <row r="127" spans="1:17" x14ac:dyDescent="0.4">
      <c r="A127" s="1" t="s">
        <v>272</v>
      </c>
      <c r="B127" t="s">
        <v>9</v>
      </c>
      <c r="C127">
        <v>46</v>
      </c>
      <c r="D127">
        <v>36</v>
      </c>
      <c r="E127">
        <v>10672</v>
      </c>
      <c r="F127">
        <v>6912</v>
      </c>
      <c r="G127">
        <v>0.105108589</v>
      </c>
      <c r="H127">
        <f>Data__1_[[#This Row],[Output]]*1000</f>
        <v>105.10858900000001</v>
      </c>
      <c r="I127">
        <f>Data__1_[[#This Row],[Output]]*1000/(Data__1_[[#This Row],[Num_Workers_Indirect]]+Data__1_[[#This Row],[Num_Workers_Direct]])</f>
        <v>1.2818120609756098</v>
      </c>
      <c r="J127">
        <v>0.12823247800000001</v>
      </c>
      <c r="K127">
        <f>Data__1_[[#This Row],[RawMaterial_Used]]*1000</f>
        <v>128.23247800000001</v>
      </c>
      <c r="L127">
        <f>MONTH(A:A)</f>
        <v>8</v>
      </c>
      <c r="M127">
        <f>YEAR(Data__1_[[#This Row],[Date]])</f>
        <v>2010</v>
      </c>
      <c r="N127" cm="1">
        <f t="array" ref="N127">Data__1_[[#This Row],[RawMaterial_Used]]*1000*_xlfn.IFS(Data__1_[[#This Row],[Plant]]=$R$15,$S$15,Data__1_[[#This Row],[Plant]]=$R$16,$S$16,Data__1_[[#This Row],[Plant]]=$R$17,$S$17,Data__1_[[#This Row],[Plant]]=$R$18,$S$18)</f>
        <v>67963.213340000002</v>
      </c>
      <c r="O127">
        <f>Data__1_[[#This Row],[input_total thousands]]+Data__1_[[#This Row],[Labor_Costs_Direct]]+Data__1_[[#This Row],[Labor_Costs_Indirect]]</f>
        <v>85547.213340000002</v>
      </c>
      <c r="P127" s="5" cm="1">
        <f t="array" ref="P127">Data__1_[[#This Row],[Output]]*1000*_xlfn.IFS(Data__1_[[#This Row],[Plant]]=$R$8,$S$8,Data__1_[[#This Row],[Plant]]=$R$9,$S$9,Data__1_[[#This Row],[Plant]]=$R$10,$S$10,Data__1_[[#This Row],[Plant]]=$R$11,$S$11)</f>
        <v>9459.7730100000008</v>
      </c>
      <c r="Q127" s="5" cm="1">
        <f t="array" ref="Q127">Data__1_[[#This Row],[Total_cost]]/(Data__1_[[#This Row],[Total Operating Cost]]+_xlfn.IFS(Data__1_[[#This Row],[Plant]]=$R$21,$S$21,Data__1_[[#This Row],[Plant]]=$R$22,$S$22,Data__1_[[#This Row],[Plant]]=$R$24,$S$24,Data__1_[[#This Row],[Plant]]=$R$23,$S$23))</f>
        <v>9.0425410980840173</v>
      </c>
    </row>
    <row r="128" spans="1:17" x14ac:dyDescent="0.4">
      <c r="A128" s="1" t="s">
        <v>272</v>
      </c>
      <c r="B128" t="s">
        <v>10</v>
      </c>
      <c r="C128">
        <v>24</v>
      </c>
      <c r="D128">
        <v>31</v>
      </c>
      <c r="E128">
        <v>5760</v>
      </c>
      <c r="F128">
        <v>6200</v>
      </c>
      <c r="G128">
        <v>4.0848158000000002E-2</v>
      </c>
      <c r="H128">
        <f>Data__1_[[#This Row],[Output]]*1000</f>
        <v>40.848158000000005</v>
      </c>
      <c r="I128">
        <f>Data__1_[[#This Row],[Output]]*1000/(Data__1_[[#This Row],[Num_Workers_Indirect]]+Data__1_[[#This Row],[Num_Workers_Direct]])</f>
        <v>0.74269378181818191</v>
      </c>
      <c r="J128">
        <v>4.9834753000000002E-2</v>
      </c>
      <c r="K128">
        <f>Data__1_[[#This Row],[RawMaterial_Used]]*1000</f>
        <v>49.834752999999999</v>
      </c>
      <c r="L128">
        <f>MONTH(A:A)</f>
        <v>8</v>
      </c>
      <c r="M128">
        <f>YEAR(Data__1_[[#This Row],[Date]])</f>
        <v>2010</v>
      </c>
      <c r="N128" cm="1">
        <f t="array" ref="N128">Data__1_[[#This Row],[RawMaterial_Used]]*1000*_xlfn.IFS(Data__1_[[#This Row],[Plant]]=$R$15,$S$15,Data__1_[[#This Row],[Plant]]=$R$16,$S$16,Data__1_[[#This Row],[Plant]]=$R$17,$S$17,Data__1_[[#This Row],[Plant]]=$R$18,$S$18)</f>
        <v>30299.529824000001</v>
      </c>
      <c r="O128">
        <f>Data__1_[[#This Row],[input_total thousands]]+Data__1_[[#This Row],[Labor_Costs_Direct]]+Data__1_[[#This Row],[Labor_Costs_Indirect]]</f>
        <v>42259.529823999997</v>
      </c>
      <c r="P128" s="5" cm="1">
        <f t="array" ref="P128">Data__1_[[#This Row],[Output]]*1000*_xlfn.IFS(Data__1_[[#This Row],[Plant]]=$R$8,$S$8,Data__1_[[#This Row],[Plant]]=$R$9,$S$9,Data__1_[[#This Row],[Plant]]=$R$10,$S$10,Data__1_[[#This Row],[Plant]]=$R$11,$S$11)</f>
        <v>6127.2237000000005</v>
      </c>
      <c r="Q128" s="5" cm="1">
        <f t="array" ref="Q128">Data__1_[[#This Row],[Total_cost]]/(Data__1_[[#This Row],[Total Operating Cost]]+_xlfn.IFS(Data__1_[[#This Row],[Plant]]=$R$21,$S$21,Data__1_[[#This Row],[Plant]]=$R$22,$S$22,Data__1_[[#This Row],[Plant]]=$R$24,$S$24,Data__1_[[#This Row],[Plant]]=$R$23,$S$23))</f>
        <v>6.895885642033595</v>
      </c>
    </row>
    <row r="129" spans="1:17" x14ac:dyDescent="0.4">
      <c r="A129" s="1" t="s">
        <v>272</v>
      </c>
      <c r="B129" t="s">
        <v>11</v>
      </c>
      <c r="C129">
        <v>13</v>
      </c>
      <c r="D129">
        <v>17</v>
      </c>
      <c r="E129">
        <v>124800</v>
      </c>
      <c r="F129">
        <v>130560</v>
      </c>
      <c r="G129">
        <v>1.1707578999999999E-2</v>
      </c>
      <c r="H129">
        <f>Data__1_[[#This Row],[Output]]*1000</f>
        <v>11.707578999999999</v>
      </c>
      <c r="I129">
        <f>Data__1_[[#This Row],[Output]]*1000/(Data__1_[[#This Row],[Num_Workers_Indirect]]+Data__1_[[#This Row],[Num_Workers_Direct]])</f>
        <v>0.39025263333333332</v>
      </c>
      <c r="J129">
        <v>1.4634474E-2</v>
      </c>
      <c r="K129">
        <f>Data__1_[[#This Row],[RawMaterial_Used]]*1000</f>
        <v>14.634473999999999</v>
      </c>
      <c r="L129">
        <f>MONTH(A:A)</f>
        <v>8</v>
      </c>
      <c r="M129">
        <f>YEAR(Data__1_[[#This Row],[Date]])</f>
        <v>2010</v>
      </c>
      <c r="N129" cm="1">
        <f t="array" ref="N129">Data__1_[[#This Row],[RawMaterial_Used]]*1000*_xlfn.IFS(Data__1_[[#This Row],[Plant]]=$R$15,$S$15,Data__1_[[#This Row],[Plant]]=$R$16,$S$16,Data__1_[[#This Row],[Plant]]=$R$17,$S$17,Data__1_[[#This Row],[Plant]]=$R$18,$S$18)</f>
        <v>13434.447131999999</v>
      </c>
      <c r="O129">
        <f>Data__1_[[#This Row],[input_total thousands]]+Data__1_[[#This Row],[Labor_Costs_Direct]]+Data__1_[[#This Row],[Labor_Costs_Indirect]]</f>
        <v>268794.447132</v>
      </c>
      <c r="P129" s="5" cm="1">
        <f t="array" ref="P129">Data__1_[[#This Row],[Output]]*1000*_xlfn.IFS(Data__1_[[#This Row],[Plant]]=$R$8,$S$8,Data__1_[[#This Row],[Plant]]=$R$9,$S$9,Data__1_[[#This Row],[Plant]]=$R$10,$S$10,Data__1_[[#This Row],[Plant]]=$R$11,$S$11)</f>
        <v>4683.0315999999993</v>
      </c>
      <c r="Q129" s="5" cm="1">
        <f t="array" ref="Q129">Data__1_[[#This Row],[Total_cost]]/(Data__1_[[#This Row],[Total Operating Cost]]+_xlfn.IFS(Data__1_[[#This Row],[Plant]]=$R$21,$S$21,Data__1_[[#This Row],[Plant]]=$R$22,$S$22,Data__1_[[#This Row],[Plant]]=$R$24,$S$24,Data__1_[[#This Row],[Plant]]=$R$23,$S$23))</f>
        <v>56.340872154596184</v>
      </c>
    </row>
    <row r="130" spans="1:17" x14ac:dyDescent="0.4">
      <c r="A130" s="1" t="s">
        <v>271</v>
      </c>
      <c r="B130" t="s">
        <v>8</v>
      </c>
      <c r="C130">
        <v>16</v>
      </c>
      <c r="D130">
        <v>25</v>
      </c>
      <c r="E130">
        <v>7680</v>
      </c>
      <c r="F130">
        <v>10000</v>
      </c>
      <c r="G130">
        <v>4.9655058000000002E-2</v>
      </c>
      <c r="H130">
        <f>Data__1_[[#This Row],[Output]]*1000</f>
        <v>49.655058000000004</v>
      </c>
      <c r="I130">
        <f>Data__1_[[#This Row],[Output]]*1000/(Data__1_[[#This Row],[Num_Workers_Indirect]]+Data__1_[[#This Row],[Num_Workers_Direct]])</f>
        <v>1.2110989756097561</v>
      </c>
      <c r="J130">
        <v>5.9586069999999998E-2</v>
      </c>
      <c r="K130">
        <f>Data__1_[[#This Row],[RawMaterial_Used]]*1000</f>
        <v>59.586069999999999</v>
      </c>
      <c r="L130">
        <f>MONTH(A:A)</f>
        <v>7</v>
      </c>
      <c r="M130">
        <f>YEAR(Data__1_[[#This Row],[Date]])</f>
        <v>2010</v>
      </c>
      <c r="N130" cm="1">
        <f t="array" ref="N130">Data__1_[[#This Row],[RawMaterial_Used]]*1000*_xlfn.IFS(Data__1_[[#This Row],[Plant]]=$R$15,$S$15,Data__1_[[#This Row],[Plant]]=$R$16,$S$16,Data__1_[[#This Row],[Plant]]=$R$17,$S$17,Data__1_[[#This Row],[Plant]]=$R$18,$S$18)</f>
        <v>41710.248999999996</v>
      </c>
      <c r="O130">
        <f>Data__1_[[#This Row],[input_total thousands]]+Data__1_[[#This Row],[Labor_Costs_Direct]]+Data__1_[[#This Row],[Labor_Costs_Indirect]]</f>
        <v>59390.248999999996</v>
      </c>
      <c r="P130" s="5" cm="1">
        <f t="array" ref="P130">Data__1_[[#This Row],[Output]]*1000*_xlfn.IFS(Data__1_[[#This Row],[Plant]]=$R$8,$S$8,Data__1_[[#This Row],[Plant]]=$R$9,$S$9,Data__1_[[#This Row],[Plant]]=$R$10,$S$10,Data__1_[[#This Row],[Plant]]=$R$11,$S$11)</f>
        <v>5462.05638</v>
      </c>
      <c r="Q130" s="5" cm="1">
        <f t="array" ref="Q130">Data__1_[[#This Row],[Total_cost]]/(Data__1_[[#This Row],[Total Operating Cost]]+_xlfn.IFS(Data__1_[[#This Row],[Plant]]=$R$21,$S$21,Data__1_[[#This Row],[Plant]]=$R$22,$S$22,Data__1_[[#This Row],[Plant]]=$R$24,$S$24,Data__1_[[#This Row],[Plant]]=$R$23,$S$23))</f>
        <v>10.848125747454008</v>
      </c>
    </row>
    <row r="131" spans="1:17" x14ac:dyDescent="0.4">
      <c r="A131" s="1" t="s">
        <v>271</v>
      </c>
      <c r="B131" t="s">
        <v>9</v>
      </c>
      <c r="C131">
        <v>43</v>
      </c>
      <c r="D131">
        <v>38</v>
      </c>
      <c r="E131">
        <v>9976</v>
      </c>
      <c r="F131">
        <v>7296</v>
      </c>
      <c r="G131">
        <v>0.103793567</v>
      </c>
      <c r="H131">
        <f>Data__1_[[#This Row],[Output]]*1000</f>
        <v>103.79356700000001</v>
      </c>
      <c r="I131">
        <f>Data__1_[[#This Row],[Output]]*1000/(Data__1_[[#This Row],[Num_Workers_Indirect]]+Data__1_[[#This Row],[Num_Workers_Direct]])</f>
        <v>1.2814020617283952</v>
      </c>
      <c r="J131">
        <v>0.12662815199999999</v>
      </c>
      <c r="K131">
        <f>Data__1_[[#This Row],[RawMaterial_Used]]*1000</f>
        <v>126.628152</v>
      </c>
      <c r="L131">
        <f>MONTH(A:A)</f>
        <v>7</v>
      </c>
      <c r="M131">
        <f>YEAR(Data__1_[[#This Row],[Date]])</f>
        <v>2010</v>
      </c>
      <c r="N131" cm="1">
        <f t="array" ref="N131">Data__1_[[#This Row],[RawMaterial_Used]]*1000*_xlfn.IFS(Data__1_[[#This Row],[Plant]]=$R$15,$S$15,Data__1_[[#This Row],[Plant]]=$R$16,$S$16,Data__1_[[#This Row],[Plant]]=$R$17,$S$17,Data__1_[[#This Row],[Plant]]=$R$18,$S$18)</f>
        <v>67112.920559999999</v>
      </c>
      <c r="O131">
        <f>Data__1_[[#This Row],[input_total thousands]]+Data__1_[[#This Row],[Labor_Costs_Direct]]+Data__1_[[#This Row],[Labor_Costs_Indirect]]</f>
        <v>84384.920559999999</v>
      </c>
      <c r="P131" s="5" cm="1">
        <f t="array" ref="P131">Data__1_[[#This Row],[Output]]*1000*_xlfn.IFS(Data__1_[[#This Row],[Plant]]=$R$8,$S$8,Data__1_[[#This Row],[Plant]]=$R$9,$S$9,Data__1_[[#This Row],[Plant]]=$R$10,$S$10,Data__1_[[#This Row],[Plant]]=$R$11,$S$11)</f>
        <v>9341.4210300000013</v>
      </c>
      <c r="Q131" s="5" cm="1">
        <f t="array" ref="Q131">Data__1_[[#This Row],[Total_cost]]/(Data__1_[[#This Row],[Total Operating Cost]]+_xlfn.IFS(Data__1_[[#This Row],[Plant]]=$R$21,$S$21,Data__1_[[#This Row],[Plant]]=$R$22,$S$22,Data__1_[[#This Row],[Plant]]=$R$24,$S$24,Data__1_[[#This Row],[Plant]]=$R$23,$S$23))</f>
        <v>9.0326836369834478</v>
      </c>
    </row>
    <row r="132" spans="1:17" x14ac:dyDescent="0.4">
      <c r="A132" s="1" t="s">
        <v>271</v>
      </c>
      <c r="B132" t="s">
        <v>10</v>
      </c>
      <c r="C132">
        <v>21</v>
      </c>
      <c r="D132">
        <v>27</v>
      </c>
      <c r="E132">
        <v>5040</v>
      </c>
      <c r="F132">
        <v>5400</v>
      </c>
      <c r="G132">
        <v>3.5672811999999998E-2</v>
      </c>
      <c r="H132">
        <f>Data__1_[[#This Row],[Output]]*1000</f>
        <v>35.672812</v>
      </c>
      <c r="I132">
        <f>Data__1_[[#This Row],[Output]]*1000/(Data__1_[[#This Row],[Num_Workers_Indirect]]+Data__1_[[#This Row],[Num_Workers_Direct]])</f>
        <v>0.74318358333333334</v>
      </c>
      <c r="J132">
        <v>4.3520831000000003E-2</v>
      </c>
      <c r="K132">
        <f>Data__1_[[#This Row],[RawMaterial_Used]]*1000</f>
        <v>43.520831000000001</v>
      </c>
      <c r="L132">
        <f>MONTH(A:A)</f>
        <v>7</v>
      </c>
      <c r="M132">
        <f>YEAR(Data__1_[[#This Row],[Date]])</f>
        <v>2010</v>
      </c>
      <c r="N132" cm="1">
        <f t="array" ref="N132">Data__1_[[#This Row],[RawMaterial_Used]]*1000*_xlfn.IFS(Data__1_[[#This Row],[Plant]]=$R$15,$S$15,Data__1_[[#This Row],[Plant]]=$R$16,$S$16,Data__1_[[#This Row],[Plant]]=$R$17,$S$17,Data__1_[[#This Row],[Plant]]=$R$18,$S$18)</f>
        <v>26460.665248000001</v>
      </c>
      <c r="O132">
        <f>Data__1_[[#This Row],[input_total thousands]]+Data__1_[[#This Row],[Labor_Costs_Direct]]+Data__1_[[#This Row],[Labor_Costs_Indirect]]</f>
        <v>36900.665248000005</v>
      </c>
      <c r="P132" s="5" cm="1">
        <f t="array" ref="P132">Data__1_[[#This Row],[Output]]*1000*_xlfn.IFS(Data__1_[[#This Row],[Plant]]=$R$8,$S$8,Data__1_[[#This Row],[Plant]]=$R$9,$S$9,Data__1_[[#This Row],[Plant]]=$R$10,$S$10,Data__1_[[#This Row],[Plant]]=$R$11,$S$11)</f>
        <v>5350.9218000000001</v>
      </c>
      <c r="Q132" s="5" cm="1">
        <f t="array" ref="Q132">Data__1_[[#This Row],[Total_cost]]/(Data__1_[[#This Row],[Total Operating Cost]]+_xlfn.IFS(Data__1_[[#This Row],[Plant]]=$R$21,$S$21,Data__1_[[#This Row],[Plant]]=$R$22,$S$22,Data__1_[[#This Row],[Plant]]=$R$24,$S$24,Data__1_[[#This Row],[Plant]]=$R$23,$S$23))</f>
        <v>6.8948438760820467</v>
      </c>
    </row>
    <row r="133" spans="1:17" x14ac:dyDescent="0.4">
      <c r="A133" s="1" t="s">
        <v>271</v>
      </c>
      <c r="B133" t="s">
        <v>11</v>
      </c>
      <c r="C133">
        <v>14</v>
      </c>
      <c r="D133">
        <v>14</v>
      </c>
      <c r="E133">
        <v>134400</v>
      </c>
      <c r="F133">
        <v>107520</v>
      </c>
      <c r="G133">
        <v>1.0934826E-2</v>
      </c>
      <c r="H133">
        <f>Data__1_[[#This Row],[Output]]*1000</f>
        <v>10.934825999999999</v>
      </c>
      <c r="I133">
        <f>Data__1_[[#This Row],[Output]]*1000/(Data__1_[[#This Row],[Num_Workers_Indirect]]+Data__1_[[#This Row],[Num_Workers_Direct]])</f>
        <v>0.39052949999999997</v>
      </c>
      <c r="J133">
        <v>1.3668532000000001E-2</v>
      </c>
      <c r="K133">
        <f>Data__1_[[#This Row],[RawMaterial_Used]]*1000</f>
        <v>13.668532000000001</v>
      </c>
      <c r="L133">
        <f>MONTH(A:A)</f>
        <v>7</v>
      </c>
      <c r="M133">
        <f>YEAR(Data__1_[[#This Row],[Date]])</f>
        <v>2010</v>
      </c>
      <c r="N133" cm="1">
        <f t="array" ref="N133">Data__1_[[#This Row],[RawMaterial_Used]]*1000*_xlfn.IFS(Data__1_[[#This Row],[Plant]]=$R$15,$S$15,Data__1_[[#This Row],[Plant]]=$R$16,$S$16,Data__1_[[#This Row],[Plant]]=$R$17,$S$17,Data__1_[[#This Row],[Plant]]=$R$18,$S$18)</f>
        <v>12547.712376000001</v>
      </c>
      <c r="O133">
        <f>Data__1_[[#This Row],[input_total thousands]]+Data__1_[[#This Row],[Labor_Costs_Direct]]+Data__1_[[#This Row],[Labor_Costs_Indirect]]</f>
        <v>254467.71237600001</v>
      </c>
      <c r="P133" s="5" cm="1">
        <f t="array" ref="P133">Data__1_[[#This Row],[Output]]*1000*_xlfn.IFS(Data__1_[[#This Row],[Plant]]=$R$8,$S$8,Data__1_[[#This Row],[Plant]]=$R$9,$S$9,Data__1_[[#This Row],[Plant]]=$R$10,$S$10,Data__1_[[#This Row],[Plant]]=$R$11,$S$11)</f>
        <v>4373.9303999999993</v>
      </c>
      <c r="Q133" s="5" cm="1">
        <f t="array" ref="Q133">Data__1_[[#This Row],[Total_cost]]/(Data__1_[[#This Row],[Total Operating Cost]]+_xlfn.IFS(Data__1_[[#This Row],[Plant]]=$R$21,$S$21,Data__1_[[#This Row],[Plant]]=$R$22,$S$22,Data__1_[[#This Row],[Plant]]=$R$24,$S$24,Data__1_[[#This Row],[Plant]]=$R$23,$S$23))</f>
        <v>57.033042251449075</v>
      </c>
    </row>
    <row r="134" spans="1:17" x14ac:dyDescent="0.4">
      <c r="A134" s="1" t="s">
        <v>270</v>
      </c>
      <c r="B134" t="s">
        <v>8</v>
      </c>
      <c r="C134">
        <v>20</v>
      </c>
      <c r="D134">
        <v>20</v>
      </c>
      <c r="E134">
        <v>9600</v>
      </c>
      <c r="F134">
        <v>8000</v>
      </c>
      <c r="G134">
        <v>4.8437437999999999E-2</v>
      </c>
      <c r="H134">
        <f>Data__1_[[#This Row],[Output]]*1000</f>
        <v>48.437438</v>
      </c>
      <c r="I134">
        <f>Data__1_[[#This Row],[Output]]*1000/(Data__1_[[#This Row],[Num_Workers_Indirect]]+Data__1_[[#This Row],[Num_Workers_Direct]])</f>
        <v>1.2109359500000001</v>
      </c>
      <c r="J134">
        <v>5.8124925000000001E-2</v>
      </c>
      <c r="K134">
        <f>Data__1_[[#This Row],[RawMaterial_Used]]*1000</f>
        <v>58.124924999999998</v>
      </c>
      <c r="L134">
        <f>MONTH(A:A)</f>
        <v>6</v>
      </c>
      <c r="M134">
        <f>YEAR(Data__1_[[#This Row],[Date]])</f>
        <v>2010</v>
      </c>
      <c r="N134" cm="1">
        <f t="array" ref="N134">Data__1_[[#This Row],[RawMaterial_Used]]*1000*_xlfn.IFS(Data__1_[[#This Row],[Plant]]=$R$15,$S$15,Data__1_[[#This Row],[Plant]]=$R$16,$S$16,Data__1_[[#This Row],[Plant]]=$R$17,$S$17,Data__1_[[#This Row],[Plant]]=$R$18,$S$18)</f>
        <v>40687.447499999995</v>
      </c>
      <c r="O134">
        <f>Data__1_[[#This Row],[input_total thousands]]+Data__1_[[#This Row],[Labor_Costs_Direct]]+Data__1_[[#This Row],[Labor_Costs_Indirect]]</f>
        <v>58287.447499999995</v>
      </c>
      <c r="P134" s="5" cm="1">
        <f t="array" ref="P134">Data__1_[[#This Row],[Output]]*1000*_xlfn.IFS(Data__1_[[#This Row],[Plant]]=$R$8,$S$8,Data__1_[[#This Row],[Plant]]=$R$9,$S$9,Data__1_[[#This Row],[Plant]]=$R$10,$S$10,Data__1_[[#This Row],[Plant]]=$R$11,$S$11)</f>
        <v>5328.1181800000004</v>
      </c>
      <c r="Q134" s="5" cm="1">
        <f t="array" ref="Q134">Data__1_[[#This Row],[Total_cost]]/(Data__1_[[#This Row],[Total Operating Cost]]+_xlfn.IFS(Data__1_[[#This Row],[Plant]]=$R$21,$S$21,Data__1_[[#This Row],[Plant]]=$R$22,$S$22,Data__1_[[#This Row],[Plant]]=$R$24,$S$24,Data__1_[[#This Row],[Plant]]=$R$23,$S$23))</f>
        <v>10.913692582040305</v>
      </c>
    </row>
    <row r="135" spans="1:17" x14ac:dyDescent="0.4">
      <c r="A135" s="1" t="s">
        <v>270</v>
      </c>
      <c r="B135" t="s">
        <v>9</v>
      </c>
      <c r="C135">
        <v>44</v>
      </c>
      <c r="D135">
        <v>38</v>
      </c>
      <c r="E135">
        <v>10208</v>
      </c>
      <c r="F135">
        <v>7296</v>
      </c>
      <c r="G135">
        <v>0.10503765499999999</v>
      </c>
      <c r="H135">
        <f>Data__1_[[#This Row],[Output]]*1000</f>
        <v>105.03765499999999</v>
      </c>
      <c r="I135">
        <f>Data__1_[[#This Row],[Output]]*1000/(Data__1_[[#This Row],[Num_Workers_Indirect]]+Data__1_[[#This Row],[Num_Workers_Direct]])</f>
        <v>1.2809470121951219</v>
      </c>
      <c r="J135">
        <v>0.12814593899999999</v>
      </c>
      <c r="K135">
        <f>Data__1_[[#This Row],[RawMaterial_Used]]*1000</f>
        <v>128.145939</v>
      </c>
      <c r="L135">
        <f>MONTH(A:A)</f>
        <v>6</v>
      </c>
      <c r="M135">
        <f>YEAR(Data__1_[[#This Row],[Date]])</f>
        <v>2010</v>
      </c>
      <c r="N135" cm="1">
        <f t="array" ref="N135">Data__1_[[#This Row],[RawMaterial_Used]]*1000*_xlfn.IFS(Data__1_[[#This Row],[Plant]]=$R$15,$S$15,Data__1_[[#This Row],[Plant]]=$R$16,$S$16,Data__1_[[#This Row],[Plant]]=$R$17,$S$17,Data__1_[[#This Row],[Plant]]=$R$18,$S$18)</f>
        <v>67917.347670000003</v>
      </c>
      <c r="O135">
        <f>Data__1_[[#This Row],[input_total thousands]]+Data__1_[[#This Row],[Labor_Costs_Direct]]+Data__1_[[#This Row],[Labor_Costs_Indirect]]</f>
        <v>85421.347670000003</v>
      </c>
      <c r="P135" s="5" cm="1">
        <f t="array" ref="P135">Data__1_[[#This Row],[Output]]*1000*_xlfn.IFS(Data__1_[[#This Row],[Plant]]=$R$8,$S$8,Data__1_[[#This Row],[Plant]]=$R$9,$S$9,Data__1_[[#This Row],[Plant]]=$R$10,$S$10,Data__1_[[#This Row],[Plant]]=$R$11,$S$11)</f>
        <v>9453.3889499999987</v>
      </c>
      <c r="Q135" s="5" cm="1">
        <f t="array" ref="Q135">Data__1_[[#This Row],[Total_cost]]/(Data__1_[[#This Row],[Total Operating Cost]]+_xlfn.IFS(Data__1_[[#This Row],[Plant]]=$R$21,$S$21,Data__1_[[#This Row],[Plant]]=$R$22,$S$22,Data__1_[[#This Row],[Plant]]=$R$24,$S$24,Data__1_[[#This Row],[Plant]]=$R$23,$S$23))</f>
        <v>9.0353339362893905</v>
      </c>
    </row>
    <row r="136" spans="1:17" x14ac:dyDescent="0.4">
      <c r="A136" s="1" t="s">
        <v>270</v>
      </c>
      <c r="B136" t="s">
        <v>10</v>
      </c>
      <c r="C136">
        <v>22</v>
      </c>
      <c r="D136">
        <v>25</v>
      </c>
      <c r="E136">
        <v>5280</v>
      </c>
      <c r="F136">
        <v>5000</v>
      </c>
      <c r="G136">
        <v>3.4928761000000003E-2</v>
      </c>
      <c r="H136">
        <f>Data__1_[[#This Row],[Output]]*1000</f>
        <v>34.928761000000002</v>
      </c>
      <c r="I136">
        <f>Data__1_[[#This Row],[Output]]*1000/(Data__1_[[#This Row],[Num_Workers_Indirect]]+Data__1_[[#This Row],[Num_Workers_Direct]])</f>
        <v>0.74316512765957454</v>
      </c>
      <c r="J136">
        <v>4.2613088E-2</v>
      </c>
      <c r="K136">
        <f>Data__1_[[#This Row],[RawMaterial_Used]]*1000</f>
        <v>42.613087999999998</v>
      </c>
      <c r="L136">
        <f>MONTH(A:A)</f>
        <v>6</v>
      </c>
      <c r="M136">
        <f>YEAR(Data__1_[[#This Row],[Date]])</f>
        <v>2010</v>
      </c>
      <c r="N136" cm="1">
        <f t="array" ref="N136">Data__1_[[#This Row],[RawMaterial_Used]]*1000*_xlfn.IFS(Data__1_[[#This Row],[Plant]]=$R$15,$S$15,Data__1_[[#This Row],[Plant]]=$R$16,$S$16,Data__1_[[#This Row],[Plant]]=$R$17,$S$17,Data__1_[[#This Row],[Plant]]=$R$18,$S$18)</f>
        <v>25908.757503999997</v>
      </c>
      <c r="O136">
        <f>Data__1_[[#This Row],[input_total thousands]]+Data__1_[[#This Row],[Labor_Costs_Direct]]+Data__1_[[#This Row],[Labor_Costs_Indirect]]</f>
        <v>36188.757503999994</v>
      </c>
      <c r="P136" s="5" cm="1">
        <f t="array" ref="P136">Data__1_[[#This Row],[Output]]*1000*_xlfn.IFS(Data__1_[[#This Row],[Plant]]=$R$8,$S$8,Data__1_[[#This Row],[Plant]]=$R$9,$S$9,Data__1_[[#This Row],[Plant]]=$R$10,$S$10,Data__1_[[#This Row],[Plant]]=$R$11,$S$11)</f>
        <v>5239.3141500000002</v>
      </c>
      <c r="Q136" s="5" cm="1">
        <f t="array" ref="Q136">Data__1_[[#This Row],[Total_cost]]/(Data__1_[[#This Row],[Total Operating Cost]]+_xlfn.IFS(Data__1_[[#This Row],[Plant]]=$R$21,$S$21,Data__1_[[#This Row],[Plant]]=$R$22,$S$22,Data__1_[[#This Row],[Plant]]=$R$24,$S$24,Data__1_[[#This Row],[Plant]]=$R$23,$S$23))</f>
        <v>6.9058374112933656</v>
      </c>
    </row>
    <row r="137" spans="1:17" x14ac:dyDescent="0.4">
      <c r="A137" s="1" t="s">
        <v>270</v>
      </c>
      <c r="B137" t="s">
        <v>11</v>
      </c>
      <c r="C137">
        <v>13</v>
      </c>
      <c r="D137">
        <v>16</v>
      </c>
      <c r="E137">
        <v>124800</v>
      </c>
      <c r="F137">
        <v>122880</v>
      </c>
      <c r="G137">
        <v>1.1324699000000001E-2</v>
      </c>
      <c r="H137">
        <f>Data__1_[[#This Row],[Output]]*1000</f>
        <v>11.324699000000001</v>
      </c>
      <c r="I137">
        <f>Data__1_[[#This Row],[Output]]*1000/(Data__1_[[#This Row],[Num_Workers_Indirect]]+Data__1_[[#This Row],[Num_Workers_Direct]])</f>
        <v>0.39050686206896557</v>
      </c>
      <c r="J137">
        <v>1.4155874000000001E-2</v>
      </c>
      <c r="K137">
        <f>Data__1_[[#This Row],[RawMaterial_Used]]*1000</f>
        <v>14.155874000000001</v>
      </c>
      <c r="L137">
        <f>MONTH(A:A)</f>
        <v>6</v>
      </c>
      <c r="M137">
        <f>YEAR(Data__1_[[#This Row],[Date]])</f>
        <v>2010</v>
      </c>
      <c r="N137" cm="1">
        <f t="array" ref="N137">Data__1_[[#This Row],[RawMaterial_Used]]*1000*_xlfn.IFS(Data__1_[[#This Row],[Plant]]=$R$15,$S$15,Data__1_[[#This Row],[Plant]]=$R$16,$S$16,Data__1_[[#This Row],[Plant]]=$R$17,$S$17,Data__1_[[#This Row],[Plant]]=$R$18,$S$18)</f>
        <v>12995.092332</v>
      </c>
      <c r="O137">
        <f>Data__1_[[#This Row],[input_total thousands]]+Data__1_[[#This Row],[Labor_Costs_Direct]]+Data__1_[[#This Row],[Labor_Costs_Indirect]]</f>
        <v>260675.092332</v>
      </c>
      <c r="P137" s="5" cm="1">
        <f t="array" ref="P137">Data__1_[[#This Row],[Output]]*1000*_xlfn.IFS(Data__1_[[#This Row],[Plant]]=$R$8,$S$8,Data__1_[[#This Row],[Plant]]=$R$9,$S$9,Data__1_[[#This Row],[Plant]]=$R$10,$S$10,Data__1_[[#This Row],[Plant]]=$R$11,$S$11)</f>
        <v>4529.8796000000002</v>
      </c>
      <c r="Q137" s="5" cm="1">
        <f t="array" ref="Q137">Data__1_[[#This Row],[Total_cost]]/(Data__1_[[#This Row],[Total Operating Cost]]+_xlfn.IFS(Data__1_[[#This Row],[Plant]]=$R$21,$S$21,Data__1_[[#This Row],[Plant]]=$R$22,$S$22,Data__1_[[#This Row],[Plant]]=$R$24,$S$24,Data__1_[[#This Row],[Plant]]=$R$23,$S$23))</f>
        <v>56.451178476701628</v>
      </c>
    </row>
    <row r="138" spans="1:17" x14ac:dyDescent="0.4">
      <c r="A138" s="1" t="s">
        <v>269</v>
      </c>
      <c r="B138" t="s">
        <v>8</v>
      </c>
      <c r="C138">
        <v>19</v>
      </c>
      <c r="D138">
        <v>19</v>
      </c>
      <c r="E138">
        <v>9120</v>
      </c>
      <c r="F138">
        <v>7600</v>
      </c>
      <c r="G138">
        <v>4.6013556999999997E-2</v>
      </c>
      <c r="H138">
        <f>Data__1_[[#This Row],[Output]]*1000</f>
        <v>46.013556999999999</v>
      </c>
      <c r="I138">
        <f>Data__1_[[#This Row],[Output]]*1000/(Data__1_[[#This Row],[Num_Workers_Indirect]]+Data__1_[[#This Row],[Num_Workers_Direct]])</f>
        <v>1.2108830789473684</v>
      </c>
      <c r="J138">
        <v>5.5216267999999999E-2</v>
      </c>
      <c r="K138">
        <f>Data__1_[[#This Row],[RawMaterial_Used]]*1000</f>
        <v>55.216267999999999</v>
      </c>
      <c r="L138">
        <f>MONTH(A:A)</f>
        <v>5</v>
      </c>
      <c r="M138">
        <f>YEAR(Data__1_[[#This Row],[Date]])</f>
        <v>2010</v>
      </c>
      <c r="N138" cm="1">
        <f t="array" ref="N138">Data__1_[[#This Row],[RawMaterial_Used]]*1000*_xlfn.IFS(Data__1_[[#This Row],[Plant]]=$R$15,$S$15,Data__1_[[#This Row],[Plant]]=$R$16,$S$16,Data__1_[[#This Row],[Plant]]=$R$17,$S$17,Data__1_[[#This Row],[Plant]]=$R$18,$S$18)</f>
        <v>38651.387600000002</v>
      </c>
      <c r="O138">
        <f>Data__1_[[#This Row],[input_total thousands]]+Data__1_[[#This Row],[Labor_Costs_Direct]]+Data__1_[[#This Row],[Labor_Costs_Indirect]]</f>
        <v>55371.387600000002</v>
      </c>
      <c r="P138" s="5" cm="1">
        <f t="array" ref="P138">Data__1_[[#This Row],[Output]]*1000*_xlfn.IFS(Data__1_[[#This Row],[Plant]]=$R$8,$S$8,Data__1_[[#This Row],[Plant]]=$R$9,$S$9,Data__1_[[#This Row],[Plant]]=$R$10,$S$10,Data__1_[[#This Row],[Plant]]=$R$11,$S$11)</f>
        <v>5061.4912699999995</v>
      </c>
      <c r="Q138" s="5" cm="1">
        <f t="array" ref="Q138">Data__1_[[#This Row],[Total_cost]]/(Data__1_[[#This Row],[Total Operating Cost]]+_xlfn.IFS(Data__1_[[#This Row],[Plant]]=$R$21,$S$21,Data__1_[[#This Row],[Plant]]=$R$22,$S$22,Data__1_[[#This Row],[Plant]]=$R$24,$S$24,Data__1_[[#This Row],[Plant]]=$R$23,$S$23))</f>
        <v>10.912475474372705</v>
      </c>
    </row>
    <row r="139" spans="1:17" x14ac:dyDescent="0.4">
      <c r="A139" s="1" t="s">
        <v>269</v>
      </c>
      <c r="B139" t="s">
        <v>9</v>
      </c>
      <c r="C139">
        <v>43</v>
      </c>
      <c r="D139">
        <v>39</v>
      </c>
      <c r="E139">
        <v>9976</v>
      </c>
      <c r="F139">
        <v>7488</v>
      </c>
      <c r="G139">
        <v>0.105034484</v>
      </c>
      <c r="H139">
        <f>Data__1_[[#This Row],[Output]]*1000</f>
        <v>105.03448399999999</v>
      </c>
      <c r="I139">
        <f>Data__1_[[#This Row],[Output]]*1000/(Data__1_[[#This Row],[Num_Workers_Indirect]]+Data__1_[[#This Row],[Num_Workers_Direct]])</f>
        <v>1.2809083414634146</v>
      </c>
      <c r="J139">
        <v>0.12814207</v>
      </c>
      <c r="K139">
        <f>Data__1_[[#This Row],[RawMaterial_Used]]*1000</f>
        <v>128.14206999999999</v>
      </c>
      <c r="L139">
        <f>MONTH(A:A)</f>
        <v>5</v>
      </c>
      <c r="M139">
        <f>YEAR(Data__1_[[#This Row],[Date]])</f>
        <v>2010</v>
      </c>
      <c r="N139" cm="1">
        <f t="array" ref="N139">Data__1_[[#This Row],[RawMaterial_Used]]*1000*_xlfn.IFS(Data__1_[[#This Row],[Plant]]=$R$15,$S$15,Data__1_[[#This Row],[Plant]]=$R$16,$S$16,Data__1_[[#This Row],[Plant]]=$R$17,$S$17,Data__1_[[#This Row],[Plant]]=$R$18,$S$18)</f>
        <v>67915.297099999996</v>
      </c>
      <c r="O139">
        <f>Data__1_[[#This Row],[input_total thousands]]+Data__1_[[#This Row],[Labor_Costs_Direct]]+Data__1_[[#This Row],[Labor_Costs_Indirect]]</f>
        <v>85379.297099999996</v>
      </c>
      <c r="P139" s="5" cm="1">
        <f t="array" ref="P139">Data__1_[[#This Row],[Output]]*1000*_xlfn.IFS(Data__1_[[#This Row],[Plant]]=$R$8,$S$8,Data__1_[[#This Row],[Plant]]=$R$9,$S$9,Data__1_[[#This Row],[Plant]]=$R$10,$S$10,Data__1_[[#This Row],[Plant]]=$R$11,$S$11)</f>
        <v>9453.1035599999996</v>
      </c>
      <c r="Q139" s="5" cm="1">
        <f t="array" ref="Q139">Data__1_[[#This Row],[Total_cost]]/(Data__1_[[#This Row],[Total Operating Cost]]+_xlfn.IFS(Data__1_[[#This Row],[Plant]]=$R$21,$S$21,Data__1_[[#This Row],[Plant]]=$R$22,$S$22,Data__1_[[#This Row],[Plant]]=$R$24,$S$24,Data__1_[[#This Row],[Plant]]=$R$23,$S$23))</f>
        <v>9.0311587124062083</v>
      </c>
    </row>
    <row r="140" spans="1:17" x14ac:dyDescent="0.4">
      <c r="A140" s="1" t="s">
        <v>269</v>
      </c>
      <c r="B140" t="s">
        <v>10</v>
      </c>
      <c r="C140">
        <v>24</v>
      </c>
      <c r="D140">
        <v>26</v>
      </c>
      <c r="E140">
        <v>5760</v>
      </c>
      <c r="F140">
        <v>5200</v>
      </c>
      <c r="G140">
        <v>3.7155036000000002E-2</v>
      </c>
      <c r="H140">
        <f>Data__1_[[#This Row],[Output]]*1000</f>
        <v>37.155036000000003</v>
      </c>
      <c r="I140">
        <f>Data__1_[[#This Row],[Output]]*1000/(Data__1_[[#This Row],[Num_Workers_Indirect]]+Data__1_[[#This Row],[Num_Workers_Direct]])</f>
        <v>0.74310072000000005</v>
      </c>
      <c r="J140">
        <v>4.5329144000000002E-2</v>
      </c>
      <c r="K140">
        <f>Data__1_[[#This Row],[RawMaterial_Used]]*1000</f>
        <v>45.329143999999999</v>
      </c>
      <c r="L140">
        <f>MONTH(A:A)</f>
        <v>5</v>
      </c>
      <c r="M140">
        <f>YEAR(Data__1_[[#This Row],[Date]])</f>
        <v>2010</v>
      </c>
      <c r="N140" cm="1">
        <f t="array" ref="N140">Data__1_[[#This Row],[RawMaterial_Used]]*1000*_xlfn.IFS(Data__1_[[#This Row],[Plant]]=$R$15,$S$15,Data__1_[[#This Row],[Plant]]=$R$16,$S$16,Data__1_[[#This Row],[Plant]]=$R$17,$S$17,Data__1_[[#This Row],[Plant]]=$R$18,$S$18)</f>
        <v>27560.119552</v>
      </c>
      <c r="O140">
        <f>Data__1_[[#This Row],[input_total thousands]]+Data__1_[[#This Row],[Labor_Costs_Direct]]+Data__1_[[#This Row],[Labor_Costs_Indirect]]</f>
        <v>38520.119552000004</v>
      </c>
      <c r="P140" s="5" cm="1">
        <f t="array" ref="P140">Data__1_[[#This Row],[Output]]*1000*_xlfn.IFS(Data__1_[[#This Row],[Plant]]=$R$8,$S$8,Data__1_[[#This Row],[Plant]]=$R$9,$S$9,Data__1_[[#This Row],[Plant]]=$R$10,$S$10,Data__1_[[#This Row],[Plant]]=$R$11,$S$11)</f>
        <v>5573.2554</v>
      </c>
      <c r="Q140" s="5" cm="1">
        <f t="array" ref="Q140">Data__1_[[#This Row],[Total_cost]]/(Data__1_[[#This Row],[Total Operating Cost]]+_xlfn.IFS(Data__1_[[#This Row],[Plant]]=$R$21,$S$21,Data__1_[[#This Row],[Plant]]=$R$22,$S$22,Data__1_[[#This Row],[Plant]]=$R$24,$S$24,Data__1_[[#This Row],[Plant]]=$R$23,$S$23))</f>
        <v>6.910361436255684</v>
      </c>
    </row>
    <row r="141" spans="1:17" x14ac:dyDescent="0.4">
      <c r="A141" s="1" t="s">
        <v>269</v>
      </c>
      <c r="B141" t="s">
        <v>11</v>
      </c>
      <c r="C141">
        <v>12</v>
      </c>
      <c r="D141">
        <v>16</v>
      </c>
      <c r="E141">
        <v>115200</v>
      </c>
      <c r="F141">
        <v>122880</v>
      </c>
      <c r="G141">
        <v>1.0923824E-2</v>
      </c>
      <c r="H141">
        <f>Data__1_[[#This Row],[Output]]*1000</f>
        <v>10.923824</v>
      </c>
      <c r="I141">
        <f>Data__1_[[#This Row],[Output]]*1000/(Data__1_[[#This Row],[Num_Workers_Indirect]]+Data__1_[[#This Row],[Num_Workers_Direct]])</f>
        <v>0.39013657142857144</v>
      </c>
      <c r="J141">
        <v>1.365478E-2</v>
      </c>
      <c r="K141">
        <f>Data__1_[[#This Row],[RawMaterial_Used]]*1000</f>
        <v>13.654780000000001</v>
      </c>
      <c r="L141">
        <f>MONTH(A:A)</f>
        <v>5</v>
      </c>
      <c r="M141">
        <f>YEAR(Data__1_[[#This Row],[Date]])</f>
        <v>2010</v>
      </c>
      <c r="N141" cm="1">
        <f t="array" ref="N141">Data__1_[[#This Row],[RawMaterial_Used]]*1000*_xlfn.IFS(Data__1_[[#This Row],[Plant]]=$R$15,$S$15,Data__1_[[#This Row],[Plant]]=$R$16,$S$16,Data__1_[[#This Row],[Plant]]=$R$17,$S$17,Data__1_[[#This Row],[Plant]]=$R$18,$S$18)</f>
        <v>12535.088040000001</v>
      </c>
      <c r="O141">
        <f>Data__1_[[#This Row],[input_total thousands]]+Data__1_[[#This Row],[Labor_Costs_Direct]]+Data__1_[[#This Row],[Labor_Costs_Indirect]]</f>
        <v>250615.08804</v>
      </c>
      <c r="P141" s="5" cm="1">
        <f t="array" ref="P141">Data__1_[[#This Row],[Output]]*1000*_xlfn.IFS(Data__1_[[#This Row],[Plant]]=$R$8,$S$8,Data__1_[[#This Row],[Plant]]=$R$9,$S$9,Data__1_[[#This Row],[Plant]]=$R$10,$S$10,Data__1_[[#This Row],[Plant]]=$R$11,$S$11)</f>
        <v>4369.5295999999998</v>
      </c>
      <c r="Q141" s="5" cm="1">
        <f t="array" ref="Q141">Data__1_[[#This Row],[Total_cost]]/(Data__1_[[#This Row],[Total Operating Cost]]+_xlfn.IFS(Data__1_[[#This Row],[Plant]]=$R$21,$S$21,Data__1_[[#This Row],[Plant]]=$R$22,$S$22,Data__1_[[#This Row],[Plant]]=$R$24,$S$24,Data__1_[[#This Row],[Plant]]=$R$23,$S$23))</f>
        <v>56.225022604194336</v>
      </c>
    </row>
    <row r="142" spans="1:17" x14ac:dyDescent="0.4">
      <c r="A142" s="1" t="s">
        <v>268</v>
      </c>
      <c r="B142" t="s">
        <v>8</v>
      </c>
      <c r="C142">
        <v>16</v>
      </c>
      <c r="D142">
        <v>23</v>
      </c>
      <c r="E142">
        <v>7680</v>
      </c>
      <c r="F142">
        <v>9200</v>
      </c>
      <c r="G142">
        <v>4.7226411000000003E-2</v>
      </c>
      <c r="H142">
        <f>Data__1_[[#This Row],[Output]]*1000</f>
        <v>47.226411000000006</v>
      </c>
      <c r="I142">
        <f>Data__1_[[#This Row],[Output]]*1000/(Data__1_[[#This Row],[Num_Workers_Indirect]]+Data__1_[[#This Row],[Num_Workers_Direct]])</f>
        <v>1.2109336153846155</v>
      </c>
      <c r="J142">
        <v>5.6671694000000002E-2</v>
      </c>
      <c r="K142">
        <f>Data__1_[[#This Row],[RawMaterial_Used]]*1000</f>
        <v>56.671694000000002</v>
      </c>
      <c r="L142">
        <f>MONTH(A:A)</f>
        <v>4</v>
      </c>
      <c r="M142">
        <f>YEAR(Data__1_[[#This Row],[Date]])</f>
        <v>2010</v>
      </c>
      <c r="N142" cm="1">
        <f t="array" ref="N142">Data__1_[[#This Row],[RawMaterial_Used]]*1000*_xlfn.IFS(Data__1_[[#This Row],[Plant]]=$R$15,$S$15,Data__1_[[#This Row],[Plant]]=$R$16,$S$16,Data__1_[[#This Row],[Plant]]=$R$17,$S$17,Data__1_[[#This Row],[Plant]]=$R$18,$S$18)</f>
        <v>39670.185799999999</v>
      </c>
      <c r="O142">
        <f>Data__1_[[#This Row],[input_total thousands]]+Data__1_[[#This Row],[Labor_Costs_Direct]]+Data__1_[[#This Row],[Labor_Costs_Indirect]]</f>
        <v>56550.185799999999</v>
      </c>
      <c r="P142" s="5" cm="1">
        <f t="array" ref="P142">Data__1_[[#This Row],[Output]]*1000*_xlfn.IFS(Data__1_[[#This Row],[Plant]]=$R$8,$S$8,Data__1_[[#This Row],[Plant]]=$R$9,$S$9,Data__1_[[#This Row],[Plant]]=$R$10,$S$10,Data__1_[[#This Row],[Plant]]=$R$11,$S$11)</f>
        <v>5194.9052100000008</v>
      </c>
      <c r="Q142" s="5" cm="1">
        <f t="array" ref="Q142">Data__1_[[#This Row],[Total_cost]]/(Data__1_[[#This Row],[Total Operating Cost]]+_xlfn.IFS(Data__1_[[#This Row],[Plant]]=$R$21,$S$21,Data__1_[[#This Row],[Plant]]=$R$22,$S$22,Data__1_[[#This Row],[Plant]]=$R$24,$S$24,Data__1_[[#This Row],[Plant]]=$R$23,$S$23))</f>
        <v>10.85926846973214</v>
      </c>
    </row>
    <row r="143" spans="1:17" x14ac:dyDescent="0.4">
      <c r="A143" s="1" t="s">
        <v>268</v>
      </c>
      <c r="B143" t="s">
        <v>9</v>
      </c>
      <c r="C143">
        <v>42</v>
      </c>
      <c r="D143">
        <v>39</v>
      </c>
      <c r="E143">
        <v>9744</v>
      </c>
      <c r="F143">
        <v>7488</v>
      </c>
      <c r="G143">
        <v>0.103866083</v>
      </c>
      <c r="H143">
        <f>Data__1_[[#This Row],[Output]]*1000</f>
        <v>103.866083</v>
      </c>
      <c r="I143">
        <f>Data__1_[[#This Row],[Output]]*1000/(Data__1_[[#This Row],[Num_Workers_Indirect]]+Data__1_[[#This Row],[Num_Workers_Direct]])</f>
        <v>1.2822973209876543</v>
      </c>
      <c r="J143">
        <v>0.126716621</v>
      </c>
      <c r="K143">
        <f>Data__1_[[#This Row],[RawMaterial_Used]]*1000</f>
        <v>126.716621</v>
      </c>
      <c r="L143">
        <f>MONTH(A:A)</f>
        <v>4</v>
      </c>
      <c r="M143">
        <f>YEAR(Data__1_[[#This Row],[Date]])</f>
        <v>2010</v>
      </c>
      <c r="N143" cm="1">
        <f t="array" ref="N143">Data__1_[[#This Row],[RawMaterial_Used]]*1000*_xlfn.IFS(Data__1_[[#This Row],[Plant]]=$R$15,$S$15,Data__1_[[#This Row],[Plant]]=$R$16,$S$16,Data__1_[[#This Row],[Plant]]=$R$17,$S$17,Data__1_[[#This Row],[Plant]]=$R$18,$S$18)</f>
        <v>67159.809130000009</v>
      </c>
      <c r="O143">
        <f>Data__1_[[#This Row],[input_total thousands]]+Data__1_[[#This Row],[Labor_Costs_Direct]]+Data__1_[[#This Row],[Labor_Costs_Indirect]]</f>
        <v>84391.809130000009</v>
      </c>
      <c r="P143" s="5" cm="1">
        <f t="array" ref="P143">Data__1_[[#This Row],[Output]]*1000*_xlfn.IFS(Data__1_[[#This Row],[Plant]]=$R$8,$S$8,Data__1_[[#This Row],[Plant]]=$R$9,$S$9,Data__1_[[#This Row],[Plant]]=$R$10,$S$10,Data__1_[[#This Row],[Plant]]=$R$11,$S$11)</f>
        <v>9347.947470000001</v>
      </c>
      <c r="Q143" s="5" cm="1">
        <f t="array" ref="Q143">Data__1_[[#This Row],[Total_cost]]/(Data__1_[[#This Row],[Total Operating Cost]]+_xlfn.IFS(Data__1_[[#This Row],[Plant]]=$R$21,$S$21,Data__1_[[#This Row],[Plant]]=$R$22,$S$22,Data__1_[[#This Row],[Plant]]=$R$24,$S$24,Data__1_[[#This Row],[Plant]]=$R$23,$S$23))</f>
        <v>9.0271146611857045</v>
      </c>
    </row>
    <row r="144" spans="1:17" x14ac:dyDescent="0.4">
      <c r="A144" s="1" t="s">
        <v>268</v>
      </c>
      <c r="B144" t="s">
        <v>10</v>
      </c>
      <c r="C144">
        <v>23</v>
      </c>
      <c r="D144">
        <v>25</v>
      </c>
      <c r="E144">
        <v>5520</v>
      </c>
      <c r="F144">
        <v>5000</v>
      </c>
      <c r="G144">
        <v>3.5670098999999997E-2</v>
      </c>
      <c r="H144">
        <f>Data__1_[[#This Row],[Output]]*1000</f>
        <v>35.670098999999993</v>
      </c>
      <c r="I144">
        <f>Data__1_[[#This Row],[Output]]*1000/(Data__1_[[#This Row],[Num_Workers_Indirect]]+Data__1_[[#This Row],[Num_Workers_Direct]])</f>
        <v>0.74312706249999982</v>
      </c>
      <c r="J144">
        <v>4.3517521000000003E-2</v>
      </c>
      <c r="K144">
        <f>Data__1_[[#This Row],[RawMaterial_Used]]*1000</f>
        <v>43.517521000000002</v>
      </c>
      <c r="L144">
        <f>MONTH(A:A)</f>
        <v>4</v>
      </c>
      <c r="M144">
        <f>YEAR(Data__1_[[#This Row],[Date]])</f>
        <v>2010</v>
      </c>
      <c r="N144" cm="1">
        <f t="array" ref="N144">Data__1_[[#This Row],[RawMaterial_Used]]*1000*_xlfn.IFS(Data__1_[[#This Row],[Plant]]=$R$15,$S$15,Data__1_[[#This Row],[Plant]]=$R$16,$S$16,Data__1_[[#This Row],[Plant]]=$R$17,$S$17,Data__1_[[#This Row],[Plant]]=$R$18,$S$18)</f>
        <v>26458.652768</v>
      </c>
      <c r="O144">
        <f>Data__1_[[#This Row],[input_total thousands]]+Data__1_[[#This Row],[Labor_Costs_Direct]]+Data__1_[[#This Row],[Labor_Costs_Indirect]]</f>
        <v>36978.652768</v>
      </c>
      <c r="P144" s="5" cm="1">
        <f t="array" ref="P144">Data__1_[[#This Row],[Output]]*1000*_xlfn.IFS(Data__1_[[#This Row],[Plant]]=$R$8,$S$8,Data__1_[[#This Row],[Plant]]=$R$9,$S$9,Data__1_[[#This Row],[Plant]]=$R$10,$S$10,Data__1_[[#This Row],[Plant]]=$R$11,$S$11)</f>
        <v>5350.5148499999987</v>
      </c>
      <c r="Q144" s="5" cm="1">
        <f t="array" ref="Q144">Data__1_[[#This Row],[Total_cost]]/(Data__1_[[#This Row],[Total Operating Cost]]+_xlfn.IFS(Data__1_[[#This Row],[Plant]]=$R$21,$S$21,Data__1_[[#This Row],[Plant]]=$R$22,$S$22,Data__1_[[#This Row],[Plant]]=$R$24,$S$24,Data__1_[[#This Row],[Plant]]=$R$23,$S$23))</f>
        <v>6.9099411670323612</v>
      </c>
    </row>
    <row r="145" spans="1:17" x14ac:dyDescent="0.4">
      <c r="A145" s="1" t="s">
        <v>268</v>
      </c>
      <c r="B145" t="s">
        <v>11</v>
      </c>
      <c r="C145">
        <v>13</v>
      </c>
      <c r="D145">
        <v>17</v>
      </c>
      <c r="E145">
        <v>124800</v>
      </c>
      <c r="F145">
        <v>130560</v>
      </c>
      <c r="G145">
        <v>1.1708032E-2</v>
      </c>
      <c r="H145">
        <f>Data__1_[[#This Row],[Output]]*1000</f>
        <v>11.708031999999999</v>
      </c>
      <c r="I145">
        <f>Data__1_[[#This Row],[Output]]*1000/(Data__1_[[#This Row],[Num_Workers_Indirect]]+Data__1_[[#This Row],[Num_Workers_Direct]])</f>
        <v>0.39026773333333331</v>
      </c>
      <c r="J145">
        <v>1.463504E-2</v>
      </c>
      <c r="K145">
        <f>Data__1_[[#This Row],[RawMaterial_Used]]*1000</f>
        <v>14.63504</v>
      </c>
      <c r="L145">
        <f>MONTH(A:A)</f>
        <v>4</v>
      </c>
      <c r="M145">
        <f>YEAR(Data__1_[[#This Row],[Date]])</f>
        <v>2010</v>
      </c>
      <c r="N145" cm="1">
        <f t="array" ref="N145">Data__1_[[#This Row],[RawMaterial_Used]]*1000*_xlfn.IFS(Data__1_[[#This Row],[Plant]]=$R$15,$S$15,Data__1_[[#This Row],[Plant]]=$R$16,$S$16,Data__1_[[#This Row],[Plant]]=$R$17,$S$17,Data__1_[[#This Row],[Plant]]=$R$18,$S$18)</f>
        <v>13434.96672</v>
      </c>
      <c r="O145">
        <f>Data__1_[[#This Row],[input_total thousands]]+Data__1_[[#This Row],[Labor_Costs_Direct]]+Data__1_[[#This Row],[Labor_Costs_Indirect]]</f>
        <v>268794.96672000003</v>
      </c>
      <c r="P145" s="5" cm="1">
        <f t="array" ref="P145">Data__1_[[#This Row],[Output]]*1000*_xlfn.IFS(Data__1_[[#This Row],[Plant]]=$R$8,$S$8,Data__1_[[#This Row],[Plant]]=$R$9,$S$9,Data__1_[[#This Row],[Plant]]=$R$10,$S$10,Data__1_[[#This Row],[Plant]]=$R$11,$S$11)</f>
        <v>4683.2127999999993</v>
      </c>
      <c r="Q145" s="5" cm="1">
        <f t="array" ref="Q145">Data__1_[[#This Row],[Total_cost]]/(Data__1_[[#This Row],[Total Operating Cost]]+_xlfn.IFS(Data__1_[[#This Row],[Plant]]=$R$21,$S$21,Data__1_[[#This Row],[Plant]]=$R$22,$S$22,Data__1_[[#This Row],[Plant]]=$R$24,$S$24,Data__1_[[#This Row],[Plant]]=$R$23,$S$23))</f>
        <v>56.338841282002619</v>
      </c>
    </row>
    <row r="146" spans="1:17" x14ac:dyDescent="0.4">
      <c r="A146" s="1" t="s">
        <v>295</v>
      </c>
      <c r="B146" t="s">
        <v>8</v>
      </c>
      <c r="C146">
        <v>18</v>
      </c>
      <c r="D146">
        <v>21</v>
      </c>
      <c r="E146">
        <v>8640</v>
      </c>
      <c r="F146">
        <v>8400</v>
      </c>
      <c r="G146">
        <v>4.7224048999999997E-2</v>
      </c>
      <c r="H146">
        <f>Data__1_[[#This Row],[Output]]*1000</f>
        <v>47.224048999999994</v>
      </c>
      <c r="I146">
        <f>Data__1_[[#This Row],[Output]]*1000/(Data__1_[[#This Row],[Num_Workers_Indirect]]+Data__1_[[#This Row],[Num_Workers_Direct]])</f>
        <v>1.2108730512820511</v>
      </c>
      <c r="J146">
        <v>5.6668858000000003E-2</v>
      </c>
      <c r="K146">
        <f>Data__1_[[#This Row],[RawMaterial_Used]]*1000</f>
        <v>56.668858</v>
      </c>
      <c r="L146" t="e">
        <f>MONTH(A:A)</f>
        <v>#VALUE!</v>
      </c>
      <c r="M146" t="e">
        <f>YEAR(Data__1_[[#This Row],[Date]])</f>
        <v>#VALUE!</v>
      </c>
      <c r="N146" cm="1">
        <f t="array" ref="N146">Data__1_[[#This Row],[RawMaterial_Used]]*1000*_xlfn.IFS(Data__1_[[#This Row],[Plant]]=$R$15,$S$15,Data__1_[[#This Row],[Plant]]=$R$16,$S$16,Data__1_[[#This Row],[Plant]]=$R$17,$S$17,Data__1_[[#This Row],[Plant]]=$R$18,$S$18)</f>
        <v>39668.200599999996</v>
      </c>
      <c r="O146">
        <f>Data__1_[[#This Row],[input_total thousands]]+Data__1_[[#This Row],[Labor_Costs_Direct]]+Data__1_[[#This Row],[Labor_Costs_Indirect]]</f>
        <v>56708.200599999996</v>
      </c>
      <c r="P146" s="5" cm="1">
        <f t="array" ref="P146">Data__1_[[#This Row],[Output]]*1000*_xlfn.IFS(Data__1_[[#This Row],[Plant]]=$R$8,$S$8,Data__1_[[#This Row],[Plant]]=$R$9,$S$9,Data__1_[[#This Row],[Plant]]=$R$10,$S$10,Data__1_[[#This Row],[Plant]]=$R$11,$S$11)</f>
        <v>5194.6453899999997</v>
      </c>
      <c r="Q146" s="5" cm="1">
        <f t="array" ref="Q146">Data__1_[[#This Row],[Total_cost]]/(Data__1_[[#This Row],[Total Operating Cost]]+_xlfn.IFS(Data__1_[[#This Row],[Plant]]=$R$21,$S$21,Data__1_[[#This Row],[Plant]]=$R$22,$S$22,Data__1_[[#This Row],[Plant]]=$R$24,$S$24,Data__1_[[#This Row],[Plant]]=$R$23,$S$23))</f>
        <v>10.890155215637973</v>
      </c>
    </row>
    <row r="147" spans="1:17" x14ac:dyDescent="0.4">
      <c r="A147" s="1" t="s">
        <v>295</v>
      </c>
      <c r="B147" t="s">
        <v>9</v>
      </c>
      <c r="C147">
        <v>43</v>
      </c>
      <c r="D147">
        <v>39</v>
      </c>
      <c r="E147">
        <v>9976</v>
      </c>
      <c r="F147">
        <v>7488</v>
      </c>
      <c r="G147">
        <v>0.105105803</v>
      </c>
      <c r="H147">
        <f>Data__1_[[#This Row],[Output]]*1000</f>
        <v>105.10580299999999</v>
      </c>
      <c r="I147">
        <f>Data__1_[[#This Row],[Output]]*1000/(Data__1_[[#This Row],[Num_Workers_Indirect]]+Data__1_[[#This Row],[Num_Workers_Direct]])</f>
        <v>1.2817780853658536</v>
      </c>
      <c r="J147">
        <v>0.128229079</v>
      </c>
      <c r="K147">
        <f>Data__1_[[#This Row],[RawMaterial_Used]]*1000</f>
        <v>128.22907899999998</v>
      </c>
      <c r="L147" t="e">
        <f>MONTH(A:A)</f>
        <v>#VALUE!</v>
      </c>
      <c r="M147" t="e">
        <f>YEAR(Data__1_[[#This Row],[Date]])</f>
        <v>#VALUE!</v>
      </c>
      <c r="N147" cm="1">
        <f t="array" ref="N147">Data__1_[[#This Row],[RawMaterial_Used]]*1000*_xlfn.IFS(Data__1_[[#This Row],[Plant]]=$R$15,$S$15,Data__1_[[#This Row],[Plant]]=$R$16,$S$16,Data__1_[[#This Row],[Plant]]=$R$17,$S$17,Data__1_[[#This Row],[Plant]]=$R$18,$S$18)</f>
        <v>67961.411869999996</v>
      </c>
      <c r="O147">
        <f>Data__1_[[#This Row],[input_total thousands]]+Data__1_[[#This Row],[Labor_Costs_Direct]]+Data__1_[[#This Row],[Labor_Costs_Indirect]]</f>
        <v>85425.411869999996</v>
      </c>
      <c r="P147" s="5" cm="1">
        <f t="array" ref="P147">Data__1_[[#This Row],[Output]]*1000*_xlfn.IFS(Data__1_[[#This Row],[Plant]]=$R$8,$S$8,Data__1_[[#This Row],[Plant]]=$R$9,$S$9,Data__1_[[#This Row],[Plant]]=$R$10,$S$10,Data__1_[[#This Row],[Plant]]=$R$11,$S$11)</f>
        <v>9459.5222699999995</v>
      </c>
      <c r="Q147" s="5" cm="1">
        <f t="array" ref="Q147">Data__1_[[#This Row],[Total_cost]]/(Data__1_[[#This Row],[Total Operating Cost]]+_xlfn.IFS(Data__1_[[#This Row],[Plant]]=$R$21,$S$21,Data__1_[[#This Row],[Plant]]=$R$22,$S$22,Data__1_[[#This Row],[Plant]]=$R$24,$S$24,Data__1_[[#This Row],[Plant]]=$R$23,$S$23))</f>
        <v>9.0299057238942861</v>
      </c>
    </row>
    <row r="148" spans="1:17" x14ac:dyDescent="0.4">
      <c r="A148" s="1" t="s">
        <v>295</v>
      </c>
      <c r="B148" t="s">
        <v>10</v>
      </c>
      <c r="C148">
        <v>21</v>
      </c>
      <c r="D148">
        <v>28</v>
      </c>
      <c r="E148">
        <v>5040</v>
      </c>
      <c r="F148">
        <v>5600</v>
      </c>
      <c r="G148">
        <v>3.6407799999999997E-2</v>
      </c>
      <c r="H148">
        <f>Data__1_[[#This Row],[Output]]*1000</f>
        <v>36.407799999999995</v>
      </c>
      <c r="I148">
        <f>Data__1_[[#This Row],[Output]]*1000/(Data__1_[[#This Row],[Num_Workers_Indirect]]+Data__1_[[#This Row],[Num_Workers_Direct]])</f>
        <v>0.74301632653061211</v>
      </c>
      <c r="J148">
        <v>4.4417515999999997E-2</v>
      </c>
      <c r="K148">
        <f>Data__1_[[#This Row],[RawMaterial_Used]]*1000</f>
        <v>44.417515999999999</v>
      </c>
      <c r="L148" t="e">
        <f>MONTH(A:A)</f>
        <v>#VALUE!</v>
      </c>
      <c r="M148" t="e">
        <f>YEAR(Data__1_[[#This Row],[Date]])</f>
        <v>#VALUE!</v>
      </c>
      <c r="N148" cm="1">
        <f t="array" ref="N148">Data__1_[[#This Row],[RawMaterial_Used]]*1000*_xlfn.IFS(Data__1_[[#This Row],[Plant]]=$R$15,$S$15,Data__1_[[#This Row],[Plant]]=$R$16,$S$16,Data__1_[[#This Row],[Plant]]=$R$17,$S$17,Data__1_[[#This Row],[Plant]]=$R$18,$S$18)</f>
        <v>27005.849728000001</v>
      </c>
      <c r="O148">
        <f>Data__1_[[#This Row],[input_total thousands]]+Data__1_[[#This Row],[Labor_Costs_Direct]]+Data__1_[[#This Row],[Labor_Costs_Indirect]]</f>
        <v>37645.849728000001</v>
      </c>
      <c r="P148" s="5" cm="1">
        <f t="array" ref="P148">Data__1_[[#This Row],[Output]]*1000*_xlfn.IFS(Data__1_[[#This Row],[Plant]]=$R$8,$S$8,Data__1_[[#This Row],[Plant]]=$R$9,$S$9,Data__1_[[#This Row],[Plant]]=$R$10,$S$10,Data__1_[[#This Row],[Plant]]=$R$11,$S$11)</f>
        <v>5461.1699999999992</v>
      </c>
      <c r="Q148" s="5" cm="1">
        <f t="array" ref="Q148">Data__1_[[#This Row],[Total_cost]]/(Data__1_[[#This Row],[Total Operating Cost]]+_xlfn.IFS(Data__1_[[#This Row],[Plant]]=$R$21,$S$21,Data__1_[[#This Row],[Plant]]=$R$22,$S$22,Data__1_[[#This Row],[Plant]]=$R$24,$S$24,Data__1_[[#This Row],[Plant]]=$R$23,$S$23))</f>
        <v>6.8921051025508193</v>
      </c>
    </row>
    <row r="149" spans="1:17" x14ac:dyDescent="0.4">
      <c r="A149" s="1" t="s">
        <v>295</v>
      </c>
      <c r="B149" t="s">
        <v>11</v>
      </c>
      <c r="C149">
        <v>12</v>
      </c>
      <c r="D149">
        <v>13</v>
      </c>
      <c r="E149">
        <v>115200</v>
      </c>
      <c r="F149">
        <v>99840</v>
      </c>
      <c r="G149">
        <v>9.7613549999999993E-3</v>
      </c>
      <c r="H149">
        <f>Data__1_[[#This Row],[Output]]*1000</f>
        <v>9.761355</v>
      </c>
      <c r="I149">
        <f>Data__1_[[#This Row],[Output]]*1000/(Data__1_[[#This Row],[Num_Workers_Indirect]]+Data__1_[[#This Row],[Num_Workers_Direct]])</f>
        <v>0.39045419999999997</v>
      </c>
      <c r="J149">
        <v>1.2201693E-2</v>
      </c>
      <c r="K149">
        <f>Data__1_[[#This Row],[RawMaterial_Used]]*1000</f>
        <v>12.201692999999999</v>
      </c>
      <c r="L149" t="e">
        <f>MONTH(A:A)</f>
        <v>#VALUE!</v>
      </c>
      <c r="M149" t="e">
        <f>YEAR(Data__1_[[#This Row],[Date]])</f>
        <v>#VALUE!</v>
      </c>
      <c r="N149" cm="1">
        <f t="array" ref="N149">Data__1_[[#This Row],[RawMaterial_Used]]*1000*_xlfn.IFS(Data__1_[[#This Row],[Plant]]=$R$15,$S$15,Data__1_[[#This Row],[Plant]]=$R$16,$S$16,Data__1_[[#This Row],[Plant]]=$R$17,$S$17,Data__1_[[#This Row],[Plant]]=$R$18,$S$18)</f>
        <v>11201.154173999999</v>
      </c>
      <c r="O149">
        <f>Data__1_[[#This Row],[input_total thousands]]+Data__1_[[#This Row],[Labor_Costs_Direct]]+Data__1_[[#This Row],[Labor_Costs_Indirect]]</f>
        <v>226241.154174</v>
      </c>
      <c r="P149" s="5" cm="1">
        <f t="array" ref="P149">Data__1_[[#This Row],[Output]]*1000*_xlfn.IFS(Data__1_[[#This Row],[Plant]]=$R$8,$S$8,Data__1_[[#This Row],[Plant]]=$R$9,$S$9,Data__1_[[#This Row],[Plant]]=$R$10,$S$10,Data__1_[[#This Row],[Plant]]=$R$11,$S$11)</f>
        <v>3904.5419999999999</v>
      </c>
      <c r="Q149" s="5" cm="1">
        <f t="array" ref="Q149">Data__1_[[#This Row],[Total_cost]]/(Data__1_[[#This Row],[Total Operating Cost]]+_xlfn.IFS(Data__1_[[#This Row],[Plant]]=$R$21,$S$21,Data__1_[[#This Row],[Plant]]=$R$22,$S$22,Data__1_[[#This Row],[Plant]]=$R$24,$S$24,Data__1_[[#This Row],[Plant]]=$R$23,$S$23))</f>
        <v>56.668369290829936</v>
      </c>
    </row>
    <row r="150" spans="1:17" x14ac:dyDescent="0.4">
      <c r="A150" s="1" t="s">
        <v>294</v>
      </c>
      <c r="B150" t="s">
        <v>8</v>
      </c>
      <c r="C150">
        <v>18</v>
      </c>
      <c r="D150">
        <v>19</v>
      </c>
      <c r="E150">
        <v>8640</v>
      </c>
      <c r="F150">
        <v>7600</v>
      </c>
      <c r="G150">
        <v>4.4807769999999997E-2</v>
      </c>
      <c r="H150">
        <f>Data__1_[[#This Row],[Output]]*1000</f>
        <v>44.807769999999998</v>
      </c>
      <c r="I150">
        <f>Data__1_[[#This Row],[Output]]*1000/(Data__1_[[#This Row],[Num_Workers_Indirect]]+Data__1_[[#This Row],[Num_Workers_Direct]])</f>
        <v>1.2110208108108107</v>
      </c>
      <c r="J150">
        <v>5.3769324E-2</v>
      </c>
      <c r="K150">
        <f>Data__1_[[#This Row],[RawMaterial_Used]]*1000</f>
        <v>53.769323999999997</v>
      </c>
      <c r="L150" t="e">
        <f>MONTH(A:A)</f>
        <v>#VALUE!</v>
      </c>
      <c r="M150" t="e">
        <f>YEAR(Data__1_[[#This Row],[Date]])</f>
        <v>#VALUE!</v>
      </c>
      <c r="N150" cm="1">
        <f t="array" ref="N150">Data__1_[[#This Row],[RawMaterial_Used]]*1000*_xlfn.IFS(Data__1_[[#This Row],[Plant]]=$R$15,$S$15,Data__1_[[#This Row],[Plant]]=$R$16,$S$16,Data__1_[[#This Row],[Plant]]=$R$17,$S$17,Data__1_[[#This Row],[Plant]]=$R$18,$S$18)</f>
        <v>37638.5268</v>
      </c>
      <c r="O150">
        <f>Data__1_[[#This Row],[input_total thousands]]+Data__1_[[#This Row],[Labor_Costs_Direct]]+Data__1_[[#This Row],[Labor_Costs_Indirect]]</f>
        <v>53878.5268</v>
      </c>
      <c r="P150" s="5" cm="1">
        <f t="array" ref="P150">Data__1_[[#This Row],[Output]]*1000*_xlfn.IFS(Data__1_[[#This Row],[Plant]]=$R$8,$S$8,Data__1_[[#This Row],[Plant]]=$R$9,$S$9,Data__1_[[#This Row],[Plant]]=$R$10,$S$10,Data__1_[[#This Row],[Plant]]=$R$11,$S$11)</f>
        <v>4928.8546999999999</v>
      </c>
      <c r="Q150" s="5" cm="1">
        <f t="array" ref="Q150">Data__1_[[#This Row],[Total_cost]]/(Data__1_[[#This Row],[Total Operating Cost]]+_xlfn.IFS(Data__1_[[#This Row],[Plant]]=$R$21,$S$21,Data__1_[[#This Row],[Plant]]=$R$22,$S$22,Data__1_[[#This Row],[Plant]]=$R$24,$S$24,Data__1_[[#This Row],[Plant]]=$R$23,$S$23))</f>
        <v>10.903274323784741</v>
      </c>
    </row>
    <row r="151" spans="1:17" x14ac:dyDescent="0.4">
      <c r="A151" s="1" t="s">
        <v>294</v>
      </c>
      <c r="B151" t="s">
        <v>9</v>
      </c>
      <c r="C151">
        <v>41</v>
      </c>
      <c r="D151">
        <v>36</v>
      </c>
      <c r="E151">
        <v>9512</v>
      </c>
      <c r="F151">
        <v>6912</v>
      </c>
      <c r="G151">
        <v>9.8685640000000005E-2</v>
      </c>
      <c r="H151">
        <f>Data__1_[[#This Row],[Output]]*1000</f>
        <v>98.685640000000006</v>
      </c>
      <c r="I151">
        <f>Data__1_[[#This Row],[Output]]*1000/(Data__1_[[#This Row],[Num_Workers_Indirect]]+Data__1_[[#This Row],[Num_Workers_Direct]])</f>
        <v>1.2816316883116885</v>
      </c>
      <c r="J151">
        <v>0.120396481</v>
      </c>
      <c r="K151">
        <f>Data__1_[[#This Row],[RawMaterial_Used]]*1000</f>
        <v>120.39648099999999</v>
      </c>
      <c r="L151" t="e">
        <f>MONTH(A:A)</f>
        <v>#VALUE!</v>
      </c>
      <c r="M151" t="e">
        <f>YEAR(Data__1_[[#This Row],[Date]])</f>
        <v>#VALUE!</v>
      </c>
      <c r="N151" cm="1">
        <f t="array" ref="N151">Data__1_[[#This Row],[RawMaterial_Used]]*1000*_xlfn.IFS(Data__1_[[#This Row],[Plant]]=$R$15,$S$15,Data__1_[[#This Row],[Plant]]=$R$16,$S$16,Data__1_[[#This Row],[Plant]]=$R$17,$S$17,Data__1_[[#This Row],[Plant]]=$R$18,$S$18)</f>
        <v>63810.13493</v>
      </c>
      <c r="O151">
        <f>Data__1_[[#This Row],[input_total thousands]]+Data__1_[[#This Row],[Labor_Costs_Direct]]+Data__1_[[#This Row],[Labor_Costs_Indirect]]</f>
        <v>80234.13493</v>
      </c>
      <c r="P151" s="5" cm="1">
        <f t="array" ref="P151">Data__1_[[#This Row],[Output]]*1000*_xlfn.IFS(Data__1_[[#This Row],[Plant]]=$R$8,$S$8,Data__1_[[#This Row],[Plant]]=$R$9,$S$9,Data__1_[[#This Row],[Plant]]=$R$10,$S$10,Data__1_[[#This Row],[Plant]]=$R$11,$S$11)</f>
        <v>8881.7075999999997</v>
      </c>
      <c r="Q151" s="5" cm="1">
        <f t="array" ref="Q151">Data__1_[[#This Row],[Total_cost]]/(Data__1_[[#This Row],[Total Operating Cost]]+_xlfn.IFS(Data__1_[[#This Row],[Plant]]=$R$21,$S$21,Data__1_[[#This Row],[Plant]]=$R$22,$S$22,Data__1_[[#This Row],[Plant]]=$R$24,$S$24,Data__1_[[#This Row],[Plant]]=$R$23,$S$23))</f>
        <v>9.0328705611437083</v>
      </c>
    </row>
    <row r="152" spans="1:17" x14ac:dyDescent="0.4">
      <c r="A152" s="1" t="s">
        <v>294</v>
      </c>
      <c r="B152" t="s">
        <v>10</v>
      </c>
      <c r="C152">
        <v>24</v>
      </c>
      <c r="D152">
        <v>31</v>
      </c>
      <c r="E152">
        <v>5760</v>
      </c>
      <c r="F152">
        <v>6200</v>
      </c>
      <c r="G152">
        <v>4.0856932999999998E-2</v>
      </c>
      <c r="H152">
        <f>Data__1_[[#This Row],[Output]]*1000</f>
        <v>40.856932999999998</v>
      </c>
      <c r="I152">
        <f>Data__1_[[#This Row],[Output]]*1000/(Data__1_[[#This Row],[Num_Workers_Indirect]]+Data__1_[[#This Row],[Num_Workers_Direct]])</f>
        <v>0.74285332727272724</v>
      </c>
      <c r="J152">
        <v>4.9845458000000002E-2</v>
      </c>
      <c r="K152">
        <f>Data__1_[[#This Row],[RawMaterial_Used]]*1000</f>
        <v>49.845458000000001</v>
      </c>
      <c r="L152" t="e">
        <f>MONTH(A:A)</f>
        <v>#VALUE!</v>
      </c>
      <c r="M152" t="e">
        <f>YEAR(Data__1_[[#This Row],[Date]])</f>
        <v>#VALUE!</v>
      </c>
      <c r="N152" cm="1">
        <f t="array" ref="N152">Data__1_[[#This Row],[RawMaterial_Used]]*1000*_xlfn.IFS(Data__1_[[#This Row],[Plant]]=$R$15,$S$15,Data__1_[[#This Row],[Plant]]=$R$16,$S$16,Data__1_[[#This Row],[Plant]]=$R$17,$S$17,Data__1_[[#This Row],[Plant]]=$R$18,$S$18)</f>
        <v>30306.038464000001</v>
      </c>
      <c r="O152">
        <f>Data__1_[[#This Row],[input_total thousands]]+Data__1_[[#This Row],[Labor_Costs_Direct]]+Data__1_[[#This Row],[Labor_Costs_Indirect]]</f>
        <v>42266.038463999997</v>
      </c>
      <c r="P152" s="5" cm="1">
        <f t="array" ref="P152">Data__1_[[#This Row],[Output]]*1000*_xlfn.IFS(Data__1_[[#This Row],[Plant]]=$R$8,$S$8,Data__1_[[#This Row],[Plant]]=$R$9,$S$9,Data__1_[[#This Row],[Plant]]=$R$10,$S$10,Data__1_[[#This Row],[Plant]]=$R$11,$S$11)</f>
        <v>6128.5399499999994</v>
      </c>
      <c r="Q152" s="5" cm="1">
        <f t="array" ref="Q152">Data__1_[[#This Row],[Total_cost]]/(Data__1_[[#This Row],[Total Operating Cost]]+_xlfn.IFS(Data__1_[[#This Row],[Plant]]=$R$21,$S$21,Data__1_[[#This Row],[Plant]]=$R$22,$S$22,Data__1_[[#This Row],[Plant]]=$R$24,$S$24,Data__1_[[#This Row],[Plant]]=$R$23,$S$23))</f>
        <v>6.8954666759289172</v>
      </c>
    </row>
    <row r="153" spans="1:17" x14ac:dyDescent="0.4">
      <c r="A153" s="1" t="s">
        <v>294</v>
      </c>
      <c r="B153" t="s">
        <v>11</v>
      </c>
      <c r="C153">
        <v>13</v>
      </c>
      <c r="D153">
        <v>14</v>
      </c>
      <c r="E153">
        <v>124800</v>
      </c>
      <c r="F153">
        <v>107520</v>
      </c>
      <c r="G153">
        <v>1.0533102000000001E-2</v>
      </c>
      <c r="H153">
        <f>Data__1_[[#This Row],[Output]]*1000</f>
        <v>10.533102000000001</v>
      </c>
      <c r="I153">
        <f>Data__1_[[#This Row],[Output]]*1000/(Data__1_[[#This Row],[Num_Workers_Indirect]]+Data__1_[[#This Row],[Num_Workers_Direct]])</f>
        <v>0.39011488888888896</v>
      </c>
      <c r="J153">
        <v>1.3166377E-2</v>
      </c>
      <c r="K153">
        <f>Data__1_[[#This Row],[RawMaterial_Used]]*1000</f>
        <v>13.166377000000001</v>
      </c>
      <c r="L153" t="e">
        <f>MONTH(A:A)</f>
        <v>#VALUE!</v>
      </c>
      <c r="M153" t="e">
        <f>YEAR(Data__1_[[#This Row],[Date]])</f>
        <v>#VALUE!</v>
      </c>
      <c r="N153" cm="1">
        <f t="array" ref="N153">Data__1_[[#This Row],[RawMaterial_Used]]*1000*_xlfn.IFS(Data__1_[[#This Row],[Plant]]=$R$15,$S$15,Data__1_[[#This Row],[Plant]]=$R$16,$S$16,Data__1_[[#This Row],[Plant]]=$R$17,$S$17,Data__1_[[#This Row],[Plant]]=$R$18,$S$18)</f>
        <v>12086.734086</v>
      </c>
      <c r="O153">
        <f>Data__1_[[#This Row],[input_total thousands]]+Data__1_[[#This Row],[Labor_Costs_Direct]]+Data__1_[[#This Row],[Labor_Costs_Indirect]]</f>
        <v>244406.73408600001</v>
      </c>
      <c r="P153" s="5" cm="1">
        <f t="array" ref="P153">Data__1_[[#This Row],[Output]]*1000*_xlfn.IFS(Data__1_[[#This Row],[Plant]]=$R$8,$S$8,Data__1_[[#This Row],[Plant]]=$R$9,$S$9,Data__1_[[#This Row],[Plant]]=$R$10,$S$10,Data__1_[[#This Row],[Plant]]=$R$11,$S$11)</f>
        <v>4213.2408000000005</v>
      </c>
      <c r="Q153" s="5" cm="1">
        <f t="array" ref="Q153">Data__1_[[#This Row],[Total_cost]]/(Data__1_[[#This Row],[Total Operating Cost]]+_xlfn.IFS(Data__1_[[#This Row],[Plant]]=$R$21,$S$21,Data__1_[[#This Row],[Plant]]=$R$22,$S$22,Data__1_[[#This Row],[Plant]]=$R$24,$S$24,Data__1_[[#This Row],[Plant]]=$R$23,$S$23))</f>
        <v>56.824637927522126</v>
      </c>
    </row>
    <row r="154" spans="1:17" x14ac:dyDescent="0.4">
      <c r="A154" s="1" t="s">
        <v>267</v>
      </c>
      <c r="B154" t="s">
        <v>8</v>
      </c>
      <c r="C154">
        <v>15</v>
      </c>
      <c r="D154">
        <v>25</v>
      </c>
      <c r="E154">
        <v>7200</v>
      </c>
      <c r="F154">
        <v>10000</v>
      </c>
      <c r="G154">
        <v>4.8431182000000003E-2</v>
      </c>
      <c r="H154">
        <f>Data__1_[[#This Row],[Output]]*1000</f>
        <v>48.431182</v>
      </c>
      <c r="I154">
        <f>Data__1_[[#This Row],[Output]]*1000/(Data__1_[[#This Row],[Num_Workers_Indirect]]+Data__1_[[#This Row],[Num_Workers_Direct]])</f>
        <v>1.21077955</v>
      </c>
      <c r="J154">
        <v>5.8117417999999997E-2</v>
      </c>
      <c r="K154">
        <f>Data__1_[[#This Row],[RawMaterial_Used]]*1000</f>
        <v>58.117417999999994</v>
      </c>
      <c r="L154">
        <f>MONTH(A:A)</f>
        <v>3</v>
      </c>
      <c r="M154">
        <f>YEAR(Data__1_[[#This Row],[Date]])</f>
        <v>2010</v>
      </c>
      <c r="N154" cm="1">
        <f t="array" ref="N154">Data__1_[[#This Row],[RawMaterial_Used]]*1000*_xlfn.IFS(Data__1_[[#This Row],[Plant]]=$R$15,$S$15,Data__1_[[#This Row],[Plant]]=$R$16,$S$16,Data__1_[[#This Row],[Plant]]=$R$17,$S$17,Data__1_[[#This Row],[Plant]]=$R$18,$S$18)</f>
        <v>40682.192599999995</v>
      </c>
      <c r="O154">
        <f>Data__1_[[#This Row],[input_total thousands]]+Data__1_[[#This Row],[Labor_Costs_Direct]]+Data__1_[[#This Row],[Labor_Costs_Indirect]]</f>
        <v>57882.192599999995</v>
      </c>
      <c r="P154" s="5" cm="1">
        <f t="array" ref="P154">Data__1_[[#This Row],[Output]]*1000*_xlfn.IFS(Data__1_[[#This Row],[Plant]]=$R$8,$S$8,Data__1_[[#This Row],[Plant]]=$R$9,$S$9,Data__1_[[#This Row],[Plant]]=$R$10,$S$10,Data__1_[[#This Row],[Plant]]=$R$11,$S$11)</f>
        <v>5327.4300199999998</v>
      </c>
      <c r="Q154" s="5" cm="1">
        <f t="array" ref="Q154">Data__1_[[#This Row],[Total_cost]]/(Data__1_[[#This Row],[Total Operating Cost]]+_xlfn.IFS(Data__1_[[#This Row],[Plant]]=$R$21,$S$21,Data__1_[[#This Row],[Plant]]=$R$22,$S$22,Data__1_[[#This Row],[Plant]]=$R$24,$S$24,Data__1_[[#This Row],[Plant]]=$R$23,$S$23))</f>
        <v>10.83920963342571</v>
      </c>
    </row>
    <row r="155" spans="1:17" x14ac:dyDescent="0.4">
      <c r="A155" s="1" t="s">
        <v>267</v>
      </c>
      <c r="B155" t="s">
        <v>9</v>
      </c>
      <c r="C155">
        <v>46</v>
      </c>
      <c r="D155">
        <v>37</v>
      </c>
      <c r="E155">
        <v>10672</v>
      </c>
      <c r="F155">
        <v>7104</v>
      </c>
      <c r="G155">
        <v>0.106374872</v>
      </c>
      <c r="H155">
        <f>Data__1_[[#This Row],[Output]]*1000</f>
        <v>106.374872</v>
      </c>
      <c r="I155">
        <f>Data__1_[[#This Row],[Output]]*1000/(Data__1_[[#This Row],[Num_Workers_Indirect]]+Data__1_[[#This Row],[Num_Workers_Direct]])</f>
        <v>1.2816249638554216</v>
      </c>
      <c r="J155">
        <v>0.12977734299999999</v>
      </c>
      <c r="K155">
        <f>Data__1_[[#This Row],[RawMaterial_Used]]*1000</f>
        <v>129.777343</v>
      </c>
      <c r="L155">
        <f>MONTH(A:A)</f>
        <v>3</v>
      </c>
      <c r="M155">
        <f>YEAR(Data__1_[[#This Row],[Date]])</f>
        <v>2010</v>
      </c>
      <c r="N155" cm="1">
        <f t="array" ref="N155">Data__1_[[#This Row],[RawMaterial_Used]]*1000*_xlfn.IFS(Data__1_[[#This Row],[Plant]]=$R$15,$S$15,Data__1_[[#This Row],[Plant]]=$R$16,$S$16,Data__1_[[#This Row],[Plant]]=$R$17,$S$17,Data__1_[[#This Row],[Plant]]=$R$18,$S$18)</f>
        <v>68781.99179</v>
      </c>
      <c r="O155">
        <f>Data__1_[[#This Row],[input_total thousands]]+Data__1_[[#This Row],[Labor_Costs_Direct]]+Data__1_[[#This Row],[Labor_Costs_Indirect]]</f>
        <v>86557.99179</v>
      </c>
      <c r="P155" s="5" cm="1">
        <f t="array" ref="P155">Data__1_[[#This Row],[Output]]*1000*_xlfn.IFS(Data__1_[[#This Row],[Plant]]=$R$8,$S$8,Data__1_[[#This Row],[Plant]]=$R$9,$S$9,Data__1_[[#This Row],[Plant]]=$R$10,$S$10,Data__1_[[#This Row],[Plant]]=$R$11,$S$11)</f>
        <v>9573.73848</v>
      </c>
      <c r="Q155" s="5" cm="1">
        <f t="array" ref="Q155">Data__1_[[#This Row],[Total_cost]]/(Data__1_[[#This Row],[Total Operating Cost]]+_xlfn.IFS(Data__1_[[#This Row],[Plant]]=$R$21,$S$21,Data__1_[[#This Row],[Plant]]=$R$22,$S$22,Data__1_[[#This Row],[Plant]]=$R$24,$S$24,Data__1_[[#This Row],[Plant]]=$R$23,$S$23))</f>
        <v>9.0404773861729133</v>
      </c>
    </row>
    <row r="156" spans="1:17" x14ac:dyDescent="0.4">
      <c r="A156" s="1" t="s">
        <v>267</v>
      </c>
      <c r="B156" t="s">
        <v>10</v>
      </c>
      <c r="C156">
        <v>22</v>
      </c>
      <c r="D156">
        <v>25</v>
      </c>
      <c r="E156">
        <v>5280</v>
      </c>
      <c r="F156">
        <v>5000</v>
      </c>
      <c r="G156">
        <v>3.492207E-2</v>
      </c>
      <c r="H156">
        <f>Data__1_[[#This Row],[Output]]*1000</f>
        <v>34.922069999999998</v>
      </c>
      <c r="I156">
        <f>Data__1_[[#This Row],[Output]]*1000/(Data__1_[[#This Row],[Num_Workers_Indirect]]+Data__1_[[#This Row],[Num_Workers_Direct]])</f>
        <v>0.74302276595744676</v>
      </c>
      <c r="J156">
        <v>4.2604926000000001E-2</v>
      </c>
      <c r="K156">
        <f>Data__1_[[#This Row],[RawMaterial_Used]]*1000</f>
        <v>42.604925999999999</v>
      </c>
      <c r="L156">
        <f>MONTH(A:A)</f>
        <v>3</v>
      </c>
      <c r="M156">
        <f>YEAR(Data__1_[[#This Row],[Date]])</f>
        <v>2010</v>
      </c>
      <c r="N156" cm="1">
        <f t="array" ref="N156">Data__1_[[#This Row],[RawMaterial_Used]]*1000*_xlfn.IFS(Data__1_[[#This Row],[Plant]]=$R$15,$S$15,Data__1_[[#This Row],[Plant]]=$R$16,$S$16,Data__1_[[#This Row],[Plant]]=$R$17,$S$17,Data__1_[[#This Row],[Plant]]=$R$18,$S$18)</f>
        <v>25903.795008000001</v>
      </c>
      <c r="O156">
        <f>Data__1_[[#This Row],[input_total thousands]]+Data__1_[[#This Row],[Labor_Costs_Direct]]+Data__1_[[#This Row],[Labor_Costs_Indirect]]</f>
        <v>36183.795008000001</v>
      </c>
      <c r="P156" s="5" cm="1">
        <f t="array" ref="P156">Data__1_[[#This Row],[Output]]*1000*_xlfn.IFS(Data__1_[[#This Row],[Plant]]=$R$8,$S$8,Data__1_[[#This Row],[Plant]]=$R$9,$S$9,Data__1_[[#This Row],[Plant]]=$R$10,$S$10,Data__1_[[#This Row],[Plant]]=$R$11,$S$11)</f>
        <v>5238.3104999999996</v>
      </c>
      <c r="Q156" s="5" cm="1">
        <f t="array" ref="Q156">Data__1_[[#This Row],[Total_cost]]/(Data__1_[[#This Row],[Total Operating Cost]]+_xlfn.IFS(Data__1_[[#This Row],[Plant]]=$R$21,$S$21,Data__1_[[#This Row],[Plant]]=$R$22,$S$22,Data__1_[[#This Row],[Plant]]=$R$24,$S$24,Data__1_[[#This Row],[Plant]]=$R$23,$S$23))</f>
        <v>6.90621313777834</v>
      </c>
    </row>
    <row r="157" spans="1:17" x14ac:dyDescent="0.4">
      <c r="A157" s="1" t="s">
        <v>267</v>
      </c>
      <c r="B157" t="s">
        <v>11</v>
      </c>
      <c r="C157">
        <v>13</v>
      </c>
      <c r="D157">
        <v>15</v>
      </c>
      <c r="E157">
        <v>124800</v>
      </c>
      <c r="F157">
        <v>115200</v>
      </c>
      <c r="G157">
        <v>1.0929299E-2</v>
      </c>
      <c r="H157">
        <f>Data__1_[[#This Row],[Output]]*1000</f>
        <v>10.929299</v>
      </c>
      <c r="I157">
        <f>Data__1_[[#This Row],[Output]]*1000/(Data__1_[[#This Row],[Num_Workers_Indirect]]+Data__1_[[#This Row],[Num_Workers_Direct]])</f>
        <v>0.39033210714285715</v>
      </c>
      <c r="J157">
        <v>1.3661624000000001E-2</v>
      </c>
      <c r="K157">
        <f>Data__1_[[#This Row],[RawMaterial_Used]]*1000</f>
        <v>13.661624000000002</v>
      </c>
      <c r="L157">
        <f>MONTH(A:A)</f>
        <v>3</v>
      </c>
      <c r="M157">
        <f>YEAR(Data__1_[[#This Row],[Date]])</f>
        <v>2010</v>
      </c>
      <c r="N157" cm="1">
        <f t="array" ref="N157">Data__1_[[#This Row],[RawMaterial_Used]]*1000*_xlfn.IFS(Data__1_[[#This Row],[Plant]]=$R$15,$S$15,Data__1_[[#This Row],[Plant]]=$R$16,$S$16,Data__1_[[#This Row],[Plant]]=$R$17,$S$17,Data__1_[[#This Row],[Plant]]=$R$18,$S$18)</f>
        <v>12541.370832000001</v>
      </c>
      <c r="O157">
        <f>Data__1_[[#This Row],[input_total thousands]]+Data__1_[[#This Row],[Labor_Costs_Direct]]+Data__1_[[#This Row],[Labor_Costs_Indirect]]</f>
        <v>252541.37083199999</v>
      </c>
      <c r="P157" s="5" cm="1">
        <f t="array" ref="P157">Data__1_[[#This Row],[Output]]*1000*_xlfn.IFS(Data__1_[[#This Row],[Plant]]=$R$8,$S$8,Data__1_[[#This Row],[Plant]]=$R$9,$S$9,Data__1_[[#This Row],[Plant]]=$R$10,$S$10,Data__1_[[#This Row],[Plant]]=$R$11,$S$11)</f>
        <v>4371.7196000000004</v>
      </c>
      <c r="Q157" s="5" cm="1">
        <f t="array" ref="Q157">Data__1_[[#This Row],[Total_cost]]/(Data__1_[[#This Row],[Total Operating Cost]]+_xlfn.IFS(Data__1_[[#This Row],[Plant]]=$R$21,$S$21,Data__1_[[#This Row],[Plant]]=$R$22,$S$22,Data__1_[[#This Row],[Plant]]=$R$24,$S$24,Data__1_[[#This Row],[Plant]]=$R$23,$S$23))</f>
        <v>56.629357247502583</v>
      </c>
    </row>
    <row r="158" spans="1:17" x14ac:dyDescent="0.4">
      <c r="A158" s="1" t="s">
        <v>293</v>
      </c>
      <c r="B158" t="s">
        <v>8</v>
      </c>
      <c r="C158">
        <v>16</v>
      </c>
      <c r="D158">
        <v>18</v>
      </c>
      <c r="E158">
        <v>7680</v>
      </c>
      <c r="F158">
        <v>7200</v>
      </c>
      <c r="G158">
        <v>4.1142579999999998E-2</v>
      </c>
      <c r="H158">
        <f>Data__1_[[#This Row],[Output]]*1000</f>
        <v>41.142579999999995</v>
      </c>
      <c r="I158">
        <f>Data__1_[[#This Row],[Output]]*1000/(Data__1_[[#This Row],[Num_Workers_Indirect]]+Data__1_[[#This Row],[Num_Workers_Direct]])</f>
        <v>1.2100758823529409</v>
      </c>
      <c r="J158">
        <v>4.9371096000000003E-2</v>
      </c>
      <c r="K158">
        <f>Data__1_[[#This Row],[RawMaterial_Used]]*1000</f>
        <v>49.371096000000001</v>
      </c>
      <c r="L158" t="e">
        <f>MONTH(A:A)</f>
        <v>#VALUE!</v>
      </c>
      <c r="M158" t="e">
        <f>YEAR(Data__1_[[#This Row],[Date]])</f>
        <v>#VALUE!</v>
      </c>
      <c r="N158" cm="1">
        <f t="array" ref="N158">Data__1_[[#This Row],[RawMaterial_Used]]*1000*_xlfn.IFS(Data__1_[[#This Row],[Plant]]=$R$15,$S$15,Data__1_[[#This Row],[Plant]]=$R$16,$S$16,Data__1_[[#This Row],[Plant]]=$R$17,$S$17,Data__1_[[#This Row],[Plant]]=$R$18,$S$18)</f>
        <v>34559.767200000002</v>
      </c>
      <c r="O158">
        <f>Data__1_[[#This Row],[input_total thousands]]+Data__1_[[#This Row],[Labor_Costs_Direct]]+Data__1_[[#This Row],[Labor_Costs_Indirect]]</f>
        <v>49439.767200000002</v>
      </c>
      <c r="P158" s="5" cm="1">
        <f t="array" ref="P158">Data__1_[[#This Row],[Output]]*1000*_xlfn.IFS(Data__1_[[#This Row],[Plant]]=$R$8,$S$8,Data__1_[[#This Row],[Plant]]=$R$9,$S$9,Data__1_[[#This Row],[Plant]]=$R$10,$S$10,Data__1_[[#This Row],[Plant]]=$R$11,$S$11)</f>
        <v>4525.6837999999998</v>
      </c>
      <c r="Q158" s="5" cm="1">
        <f t="array" ref="Q158">Data__1_[[#This Row],[Total_cost]]/(Data__1_[[#This Row],[Total Operating Cost]]+_xlfn.IFS(Data__1_[[#This Row],[Plant]]=$R$21,$S$21,Data__1_[[#This Row],[Plant]]=$R$22,$S$22,Data__1_[[#This Row],[Plant]]=$R$24,$S$24,Data__1_[[#This Row],[Plant]]=$R$23,$S$23))</f>
        <v>10.893826643851806</v>
      </c>
    </row>
    <row r="159" spans="1:17" x14ac:dyDescent="0.4">
      <c r="A159" s="1" t="s">
        <v>293</v>
      </c>
      <c r="B159" t="s">
        <v>9</v>
      </c>
      <c r="C159">
        <v>45</v>
      </c>
      <c r="D159">
        <v>38</v>
      </c>
      <c r="E159">
        <v>10440</v>
      </c>
      <c r="F159">
        <v>7296</v>
      </c>
      <c r="G159">
        <v>0.10640820500000001</v>
      </c>
      <c r="H159">
        <f>Data__1_[[#This Row],[Output]]*1000</f>
        <v>106.40820500000001</v>
      </c>
      <c r="I159">
        <f>Data__1_[[#This Row],[Output]]*1000/(Data__1_[[#This Row],[Num_Workers_Indirect]]+Data__1_[[#This Row],[Num_Workers_Direct]])</f>
        <v>1.2820265662650603</v>
      </c>
      <c r="J159">
        <v>0.12981801000000001</v>
      </c>
      <c r="K159">
        <f>Data__1_[[#This Row],[RawMaterial_Used]]*1000</f>
        <v>129.81801000000002</v>
      </c>
      <c r="L159" t="e">
        <f>MONTH(A:A)</f>
        <v>#VALUE!</v>
      </c>
      <c r="M159" t="e">
        <f>YEAR(Data__1_[[#This Row],[Date]])</f>
        <v>#VALUE!</v>
      </c>
      <c r="N159" cm="1">
        <f t="array" ref="N159">Data__1_[[#This Row],[RawMaterial_Used]]*1000*_xlfn.IFS(Data__1_[[#This Row],[Plant]]=$R$15,$S$15,Data__1_[[#This Row],[Plant]]=$R$16,$S$16,Data__1_[[#This Row],[Plant]]=$R$17,$S$17,Data__1_[[#This Row],[Plant]]=$R$18,$S$18)</f>
        <v>68803.545300000013</v>
      </c>
      <c r="O159">
        <f>Data__1_[[#This Row],[input_total thousands]]+Data__1_[[#This Row],[Labor_Costs_Direct]]+Data__1_[[#This Row],[Labor_Costs_Indirect]]</f>
        <v>86539.545300000013</v>
      </c>
      <c r="P159" s="5" cm="1">
        <f t="array" ref="P159">Data__1_[[#This Row],[Output]]*1000*_xlfn.IFS(Data__1_[[#This Row],[Plant]]=$R$8,$S$8,Data__1_[[#This Row],[Plant]]=$R$9,$S$9,Data__1_[[#This Row],[Plant]]=$R$10,$S$10,Data__1_[[#This Row],[Plant]]=$R$11,$S$11)</f>
        <v>9576.7384500000007</v>
      </c>
      <c r="Q159" s="5" cm="1">
        <f t="array" ref="Q159">Data__1_[[#This Row],[Total_cost]]/(Data__1_[[#This Row],[Total Operating Cost]]+_xlfn.IFS(Data__1_[[#This Row],[Plant]]=$R$21,$S$21,Data__1_[[#This Row],[Plant]]=$R$22,$S$22,Data__1_[[#This Row],[Plant]]=$R$24,$S$24,Data__1_[[#This Row],[Plant]]=$R$23,$S$23))</f>
        <v>9.0357196015623504</v>
      </c>
    </row>
    <row r="160" spans="1:17" x14ac:dyDescent="0.4">
      <c r="A160" s="1" t="s">
        <v>293</v>
      </c>
      <c r="B160" t="s">
        <v>10</v>
      </c>
      <c r="C160">
        <v>23</v>
      </c>
      <c r="D160">
        <v>27</v>
      </c>
      <c r="E160">
        <v>5520</v>
      </c>
      <c r="F160">
        <v>5400</v>
      </c>
      <c r="G160">
        <v>3.7143120000000002E-2</v>
      </c>
      <c r="H160">
        <f>Data__1_[[#This Row],[Output]]*1000</f>
        <v>37.143120000000003</v>
      </c>
      <c r="I160">
        <f>Data__1_[[#This Row],[Output]]*1000/(Data__1_[[#This Row],[Num_Workers_Indirect]]+Data__1_[[#This Row],[Num_Workers_Direct]])</f>
        <v>0.74286240000000003</v>
      </c>
      <c r="J160">
        <v>4.5314607E-2</v>
      </c>
      <c r="K160">
        <f>Data__1_[[#This Row],[RawMaterial_Used]]*1000</f>
        <v>45.314607000000002</v>
      </c>
      <c r="L160" t="e">
        <f>MONTH(A:A)</f>
        <v>#VALUE!</v>
      </c>
      <c r="M160" t="e">
        <f>YEAR(Data__1_[[#This Row],[Date]])</f>
        <v>#VALUE!</v>
      </c>
      <c r="N160" cm="1">
        <f t="array" ref="N160">Data__1_[[#This Row],[RawMaterial_Used]]*1000*_xlfn.IFS(Data__1_[[#This Row],[Plant]]=$R$15,$S$15,Data__1_[[#This Row],[Plant]]=$R$16,$S$16,Data__1_[[#This Row],[Plant]]=$R$17,$S$17,Data__1_[[#This Row],[Plant]]=$R$18,$S$18)</f>
        <v>27551.281056</v>
      </c>
      <c r="O160">
        <f>Data__1_[[#This Row],[input_total thousands]]+Data__1_[[#This Row],[Labor_Costs_Direct]]+Data__1_[[#This Row],[Labor_Costs_Indirect]]</f>
        <v>38471.281056</v>
      </c>
      <c r="P160" s="5" cm="1">
        <f t="array" ref="P160">Data__1_[[#This Row],[Output]]*1000*_xlfn.IFS(Data__1_[[#This Row],[Plant]]=$R$8,$S$8,Data__1_[[#This Row],[Plant]]=$R$9,$S$9,Data__1_[[#This Row],[Plant]]=$R$10,$S$10,Data__1_[[#This Row],[Plant]]=$R$11,$S$11)</f>
        <v>5571.4680000000008</v>
      </c>
      <c r="Q160" s="5" cm="1">
        <f t="array" ref="Q160">Data__1_[[#This Row],[Total_cost]]/(Data__1_[[#This Row],[Total Operating Cost]]+_xlfn.IFS(Data__1_[[#This Row],[Plant]]=$R$21,$S$21,Data__1_[[#This Row],[Plant]]=$R$22,$S$22,Data__1_[[#This Row],[Plant]]=$R$24,$S$24,Data__1_[[#This Row],[Plant]]=$R$23,$S$23))</f>
        <v>6.903813724188276</v>
      </c>
    </row>
    <row r="161" spans="1:17" x14ac:dyDescent="0.4">
      <c r="A161" s="1" t="s">
        <v>293</v>
      </c>
      <c r="B161" t="s">
        <v>11</v>
      </c>
      <c r="C161">
        <v>14</v>
      </c>
      <c r="D161">
        <v>17</v>
      </c>
      <c r="E161">
        <v>134400</v>
      </c>
      <c r="F161">
        <v>130560</v>
      </c>
      <c r="G161">
        <v>1.2095870999999999E-2</v>
      </c>
      <c r="H161">
        <f>Data__1_[[#This Row],[Output]]*1000</f>
        <v>12.095870999999999</v>
      </c>
      <c r="I161">
        <f>Data__1_[[#This Row],[Output]]*1000/(Data__1_[[#This Row],[Num_Workers_Indirect]]+Data__1_[[#This Row],[Num_Workers_Direct]])</f>
        <v>0.39018938709677414</v>
      </c>
      <c r="J161">
        <v>1.5119839E-2</v>
      </c>
      <c r="K161">
        <f>Data__1_[[#This Row],[RawMaterial_Used]]*1000</f>
        <v>15.119838999999999</v>
      </c>
      <c r="L161" t="e">
        <f>MONTH(A:A)</f>
        <v>#VALUE!</v>
      </c>
      <c r="M161" t="e">
        <f>YEAR(Data__1_[[#This Row],[Date]])</f>
        <v>#VALUE!</v>
      </c>
      <c r="N161" cm="1">
        <f t="array" ref="N161">Data__1_[[#This Row],[RawMaterial_Used]]*1000*_xlfn.IFS(Data__1_[[#This Row],[Plant]]=$R$15,$S$15,Data__1_[[#This Row],[Plant]]=$R$16,$S$16,Data__1_[[#This Row],[Plant]]=$R$17,$S$17,Data__1_[[#This Row],[Plant]]=$R$18,$S$18)</f>
        <v>13880.012202</v>
      </c>
      <c r="O161">
        <f>Data__1_[[#This Row],[input_total thousands]]+Data__1_[[#This Row],[Labor_Costs_Direct]]+Data__1_[[#This Row],[Labor_Costs_Indirect]]</f>
        <v>278840.01220200001</v>
      </c>
      <c r="P161" s="5" cm="1">
        <f t="array" ref="P161">Data__1_[[#This Row],[Output]]*1000*_xlfn.IFS(Data__1_[[#This Row],[Plant]]=$R$8,$S$8,Data__1_[[#This Row],[Plant]]=$R$9,$S$9,Data__1_[[#This Row],[Plant]]=$R$10,$S$10,Data__1_[[#This Row],[Plant]]=$R$11,$S$11)</f>
        <v>4838.3483999999999</v>
      </c>
      <c r="Q161" s="5" cm="1">
        <f t="array" ref="Q161">Data__1_[[#This Row],[Total_cost]]/(Data__1_[[#This Row],[Total Operating Cost]]+_xlfn.IFS(Data__1_[[#This Row],[Plant]]=$R$21,$S$21,Data__1_[[#This Row],[Plant]]=$R$22,$S$22,Data__1_[[#This Row],[Plant]]=$R$24,$S$24,Data__1_[[#This Row],[Plant]]=$R$23,$S$23))</f>
        <v>56.603729334229833</v>
      </c>
    </row>
    <row r="162" spans="1:17" x14ac:dyDescent="0.4">
      <c r="A162" s="1" t="s">
        <v>292</v>
      </c>
      <c r="B162" t="s">
        <v>8</v>
      </c>
      <c r="C162">
        <v>17</v>
      </c>
      <c r="D162">
        <v>20</v>
      </c>
      <c r="E162">
        <v>8160</v>
      </c>
      <c r="F162">
        <v>8000</v>
      </c>
      <c r="G162">
        <v>4.4815127000000003E-2</v>
      </c>
      <c r="H162">
        <f>Data__1_[[#This Row],[Output]]*1000</f>
        <v>44.815127000000004</v>
      </c>
      <c r="I162">
        <f>Data__1_[[#This Row],[Output]]*1000/(Data__1_[[#This Row],[Num_Workers_Indirect]]+Data__1_[[#This Row],[Num_Workers_Direct]])</f>
        <v>1.2112196486486488</v>
      </c>
      <c r="J162">
        <v>5.3778152000000003E-2</v>
      </c>
      <c r="K162">
        <f>Data__1_[[#This Row],[RawMaterial_Used]]*1000</f>
        <v>53.778152000000006</v>
      </c>
      <c r="L162" t="e">
        <f>MONTH(A:A)</f>
        <v>#VALUE!</v>
      </c>
      <c r="M162" t="e">
        <f>YEAR(Data__1_[[#This Row],[Date]])</f>
        <v>#VALUE!</v>
      </c>
      <c r="N162" cm="1">
        <f t="array" ref="N162">Data__1_[[#This Row],[RawMaterial_Used]]*1000*_xlfn.IFS(Data__1_[[#This Row],[Plant]]=$R$15,$S$15,Data__1_[[#This Row],[Plant]]=$R$16,$S$16,Data__1_[[#This Row],[Plant]]=$R$17,$S$17,Data__1_[[#This Row],[Plant]]=$R$18,$S$18)</f>
        <v>37644.706400000003</v>
      </c>
      <c r="O162">
        <f>Data__1_[[#This Row],[input_total thousands]]+Data__1_[[#This Row],[Labor_Costs_Direct]]+Data__1_[[#This Row],[Labor_Costs_Indirect]]</f>
        <v>53804.706400000003</v>
      </c>
      <c r="P162" s="5" cm="1">
        <f t="array" ref="P162">Data__1_[[#This Row],[Output]]*1000*_xlfn.IFS(Data__1_[[#This Row],[Plant]]=$R$8,$S$8,Data__1_[[#This Row],[Plant]]=$R$9,$S$9,Data__1_[[#This Row],[Plant]]=$R$10,$S$10,Data__1_[[#This Row],[Plant]]=$R$11,$S$11)</f>
        <v>4929.6639700000005</v>
      </c>
      <c r="Q162" s="5" cm="1">
        <f t="array" ref="Q162">Data__1_[[#This Row],[Total_cost]]/(Data__1_[[#This Row],[Total Operating Cost]]+_xlfn.IFS(Data__1_[[#This Row],[Plant]]=$R$21,$S$21,Data__1_[[#This Row],[Plant]]=$R$22,$S$22,Data__1_[[#This Row],[Plant]]=$R$24,$S$24,Data__1_[[#This Row],[Plant]]=$R$23,$S$23))</f>
        <v>10.886552566137926</v>
      </c>
    </row>
    <row r="163" spans="1:17" x14ac:dyDescent="0.4">
      <c r="A163" s="1" t="s">
        <v>292</v>
      </c>
      <c r="B163" t="s">
        <v>9</v>
      </c>
      <c r="C163">
        <v>45</v>
      </c>
      <c r="D163">
        <v>40</v>
      </c>
      <c r="E163">
        <v>10440</v>
      </c>
      <c r="F163">
        <v>7680</v>
      </c>
      <c r="G163">
        <v>0.108888636</v>
      </c>
      <c r="H163">
        <f>Data__1_[[#This Row],[Output]]*1000</f>
        <v>108.88863599999999</v>
      </c>
      <c r="I163">
        <f>Data__1_[[#This Row],[Output]]*1000/(Data__1_[[#This Row],[Num_Workers_Indirect]]+Data__1_[[#This Row],[Num_Workers_Direct]])</f>
        <v>1.2810427764705881</v>
      </c>
      <c r="J163">
        <v>0.132844136</v>
      </c>
      <c r="K163">
        <f>Data__1_[[#This Row],[RawMaterial_Used]]*1000</f>
        <v>132.84413599999999</v>
      </c>
      <c r="L163" t="e">
        <f>MONTH(A:A)</f>
        <v>#VALUE!</v>
      </c>
      <c r="M163" t="e">
        <f>YEAR(Data__1_[[#This Row],[Date]])</f>
        <v>#VALUE!</v>
      </c>
      <c r="N163" cm="1">
        <f t="array" ref="N163">Data__1_[[#This Row],[RawMaterial_Used]]*1000*_xlfn.IFS(Data__1_[[#This Row],[Plant]]=$R$15,$S$15,Data__1_[[#This Row],[Plant]]=$R$16,$S$16,Data__1_[[#This Row],[Plant]]=$R$17,$S$17,Data__1_[[#This Row],[Plant]]=$R$18,$S$18)</f>
        <v>70407.392079999991</v>
      </c>
      <c r="O163">
        <f>Data__1_[[#This Row],[input_total thousands]]+Data__1_[[#This Row],[Labor_Costs_Direct]]+Data__1_[[#This Row],[Labor_Costs_Indirect]]</f>
        <v>88527.392079999991</v>
      </c>
      <c r="P163" s="5" cm="1">
        <f t="array" ref="P163">Data__1_[[#This Row],[Output]]*1000*_xlfn.IFS(Data__1_[[#This Row],[Plant]]=$R$8,$S$8,Data__1_[[#This Row],[Plant]]=$R$9,$S$9,Data__1_[[#This Row],[Plant]]=$R$10,$S$10,Data__1_[[#This Row],[Plant]]=$R$11,$S$11)</f>
        <v>9799.9772399999983</v>
      </c>
      <c r="Q163" s="5" cm="1">
        <f t="array" ref="Q163">Data__1_[[#This Row],[Total_cost]]/(Data__1_[[#This Row],[Total Operating Cost]]+_xlfn.IFS(Data__1_[[#This Row],[Plant]]=$R$21,$S$21,Data__1_[[#This Row],[Plant]]=$R$22,$S$22,Data__1_[[#This Row],[Plant]]=$R$24,$S$24,Data__1_[[#This Row],[Plant]]=$R$23,$S$23))</f>
        <v>9.0327324440811392</v>
      </c>
    </row>
    <row r="164" spans="1:17" x14ac:dyDescent="0.4">
      <c r="A164" s="1" t="s">
        <v>292</v>
      </c>
      <c r="B164" t="s">
        <v>10</v>
      </c>
      <c r="C164">
        <v>23</v>
      </c>
      <c r="D164">
        <v>31</v>
      </c>
      <c r="E164">
        <v>5520</v>
      </c>
      <c r="F164">
        <v>6200</v>
      </c>
      <c r="G164">
        <v>4.0114276999999997E-2</v>
      </c>
      <c r="H164">
        <f>Data__1_[[#This Row],[Output]]*1000</f>
        <v>40.114276999999994</v>
      </c>
      <c r="I164">
        <f>Data__1_[[#This Row],[Output]]*1000/(Data__1_[[#This Row],[Num_Workers_Indirect]]+Data__1_[[#This Row],[Num_Workers_Direct]])</f>
        <v>0.74285698148148138</v>
      </c>
      <c r="J164">
        <v>4.8939417999999998E-2</v>
      </c>
      <c r="K164">
        <f>Data__1_[[#This Row],[RawMaterial_Used]]*1000</f>
        <v>48.939417999999996</v>
      </c>
      <c r="L164" t="e">
        <f>MONTH(A:A)</f>
        <v>#VALUE!</v>
      </c>
      <c r="M164" t="e">
        <f>YEAR(Data__1_[[#This Row],[Date]])</f>
        <v>#VALUE!</v>
      </c>
      <c r="N164" cm="1">
        <f t="array" ref="N164">Data__1_[[#This Row],[RawMaterial_Used]]*1000*_xlfn.IFS(Data__1_[[#This Row],[Plant]]=$R$15,$S$15,Data__1_[[#This Row],[Plant]]=$R$16,$S$16,Data__1_[[#This Row],[Plant]]=$R$17,$S$17,Data__1_[[#This Row],[Plant]]=$R$18,$S$18)</f>
        <v>29755.166143999999</v>
      </c>
      <c r="O164">
        <f>Data__1_[[#This Row],[input_total thousands]]+Data__1_[[#This Row],[Labor_Costs_Direct]]+Data__1_[[#This Row],[Labor_Costs_Indirect]]</f>
        <v>41475.166144000003</v>
      </c>
      <c r="P164" s="5" cm="1">
        <f t="array" ref="P164">Data__1_[[#This Row],[Output]]*1000*_xlfn.IFS(Data__1_[[#This Row],[Plant]]=$R$8,$S$8,Data__1_[[#This Row],[Plant]]=$R$9,$S$9,Data__1_[[#This Row],[Plant]]=$R$10,$S$10,Data__1_[[#This Row],[Plant]]=$R$11,$S$11)</f>
        <v>6017.1415499999994</v>
      </c>
      <c r="Q164" s="5" cm="1">
        <f t="array" ref="Q164">Data__1_[[#This Row],[Total_cost]]/(Data__1_[[#This Row],[Total Operating Cost]]+_xlfn.IFS(Data__1_[[#This Row],[Plant]]=$R$21,$S$21,Data__1_[[#This Row],[Plant]]=$R$22,$S$22,Data__1_[[#This Row],[Plant]]=$R$24,$S$24,Data__1_[[#This Row],[Plant]]=$R$23,$S$23))</f>
        <v>6.8916900341102822</v>
      </c>
    </row>
    <row r="165" spans="1:17" x14ac:dyDescent="0.4">
      <c r="A165" s="1" t="s">
        <v>292</v>
      </c>
      <c r="B165" t="s">
        <v>11</v>
      </c>
      <c r="C165">
        <v>13</v>
      </c>
      <c r="D165">
        <v>17</v>
      </c>
      <c r="E165">
        <v>124800</v>
      </c>
      <c r="F165">
        <v>130560</v>
      </c>
      <c r="G165">
        <v>1.1713922999999999E-2</v>
      </c>
      <c r="H165">
        <f>Data__1_[[#This Row],[Output]]*1000</f>
        <v>11.713922999999999</v>
      </c>
      <c r="I165">
        <f>Data__1_[[#This Row],[Output]]*1000/(Data__1_[[#This Row],[Num_Workers_Indirect]]+Data__1_[[#This Row],[Num_Workers_Direct]])</f>
        <v>0.39046409999999998</v>
      </c>
      <c r="J165">
        <v>1.4642403999999999E-2</v>
      </c>
      <c r="K165">
        <f>Data__1_[[#This Row],[RawMaterial_Used]]*1000</f>
        <v>14.642403999999999</v>
      </c>
      <c r="L165" t="e">
        <f>MONTH(A:A)</f>
        <v>#VALUE!</v>
      </c>
      <c r="M165" t="e">
        <f>YEAR(Data__1_[[#This Row],[Date]])</f>
        <v>#VALUE!</v>
      </c>
      <c r="N165" cm="1">
        <f t="array" ref="N165">Data__1_[[#This Row],[RawMaterial_Used]]*1000*_xlfn.IFS(Data__1_[[#This Row],[Plant]]=$R$15,$S$15,Data__1_[[#This Row],[Plant]]=$R$16,$S$16,Data__1_[[#This Row],[Plant]]=$R$17,$S$17,Data__1_[[#This Row],[Plant]]=$R$18,$S$18)</f>
        <v>13441.726871999999</v>
      </c>
      <c r="O165">
        <f>Data__1_[[#This Row],[input_total thousands]]+Data__1_[[#This Row],[Labor_Costs_Direct]]+Data__1_[[#This Row],[Labor_Costs_Indirect]]</f>
        <v>268801.72687200003</v>
      </c>
      <c r="P165" s="5" cm="1">
        <f t="array" ref="P165">Data__1_[[#This Row],[Output]]*1000*_xlfn.IFS(Data__1_[[#This Row],[Plant]]=$R$8,$S$8,Data__1_[[#This Row],[Plant]]=$R$9,$S$9,Data__1_[[#This Row],[Plant]]=$R$10,$S$10,Data__1_[[#This Row],[Plant]]=$R$11,$S$11)</f>
        <v>4685.5691999999999</v>
      </c>
      <c r="Q165" s="5" cm="1">
        <f t="array" ref="Q165">Data__1_[[#This Row],[Total_cost]]/(Data__1_[[#This Row],[Total Operating Cost]]+_xlfn.IFS(Data__1_[[#This Row],[Plant]]=$R$21,$S$21,Data__1_[[#This Row],[Plant]]=$R$22,$S$22,Data__1_[[#This Row],[Plant]]=$R$24,$S$24,Data__1_[[#This Row],[Plant]]=$R$23,$S$23))</f>
        <v>56.312445685340066</v>
      </c>
    </row>
    <row r="166" spans="1:17" x14ac:dyDescent="0.4">
      <c r="A166" s="1" t="s">
        <v>291</v>
      </c>
      <c r="B166" t="s">
        <v>8</v>
      </c>
      <c r="C166">
        <v>19</v>
      </c>
      <c r="D166">
        <v>20</v>
      </c>
      <c r="E166">
        <v>9120</v>
      </c>
      <c r="F166">
        <v>8000</v>
      </c>
      <c r="G166">
        <v>4.7201347999999997E-2</v>
      </c>
      <c r="H166">
        <f>Data__1_[[#This Row],[Output]]*1000</f>
        <v>47.201347999999996</v>
      </c>
      <c r="I166">
        <f>Data__1_[[#This Row],[Output]]*1000/(Data__1_[[#This Row],[Num_Workers_Indirect]]+Data__1_[[#This Row],[Num_Workers_Direct]])</f>
        <v>1.2102909743589743</v>
      </c>
      <c r="J166">
        <v>5.6641617999999998E-2</v>
      </c>
      <c r="K166">
        <f>Data__1_[[#This Row],[RawMaterial_Used]]*1000</f>
        <v>56.641618000000001</v>
      </c>
      <c r="L166" t="e">
        <f>MONTH(A:A)</f>
        <v>#VALUE!</v>
      </c>
      <c r="M166" t="e">
        <f>YEAR(Data__1_[[#This Row],[Date]])</f>
        <v>#VALUE!</v>
      </c>
      <c r="N166" cm="1">
        <f t="array" ref="N166">Data__1_[[#This Row],[RawMaterial_Used]]*1000*_xlfn.IFS(Data__1_[[#This Row],[Plant]]=$R$15,$S$15,Data__1_[[#This Row],[Plant]]=$R$16,$S$16,Data__1_[[#This Row],[Plant]]=$R$17,$S$17,Data__1_[[#This Row],[Plant]]=$R$18,$S$18)</f>
        <v>39649.132599999997</v>
      </c>
      <c r="O166">
        <f>Data__1_[[#This Row],[input_total thousands]]+Data__1_[[#This Row],[Labor_Costs_Direct]]+Data__1_[[#This Row],[Labor_Costs_Indirect]]</f>
        <v>56769.132599999997</v>
      </c>
      <c r="P166" s="5" cm="1">
        <f t="array" ref="P166">Data__1_[[#This Row],[Output]]*1000*_xlfn.IFS(Data__1_[[#This Row],[Plant]]=$R$8,$S$8,Data__1_[[#This Row],[Plant]]=$R$9,$S$9,Data__1_[[#This Row],[Plant]]=$R$10,$S$10,Data__1_[[#This Row],[Plant]]=$R$11,$S$11)</f>
        <v>5192.1482799999994</v>
      </c>
      <c r="Q166" s="5" cm="1">
        <f t="array" ref="Q166">Data__1_[[#This Row],[Total_cost]]/(Data__1_[[#This Row],[Total Operating Cost]]+_xlfn.IFS(Data__1_[[#This Row],[Plant]]=$R$21,$S$21,Data__1_[[#This Row],[Plant]]=$R$22,$S$22,Data__1_[[#This Row],[Plant]]=$R$24,$S$24,Data__1_[[#This Row],[Plant]]=$R$23,$S$23))</f>
        <v>10.907086899712565</v>
      </c>
    </row>
    <row r="167" spans="1:17" x14ac:dyDescent="0.4">
      <c r="A167" s="1" t="s">
        <v>291</v>
      </c>
      <c r="B167" t="s">
        <v>9</v>
      </c>
      <c r="C167">
        <v>40</v>
      </c>
      <c r="D167">
        <v>36</v>
      </c>
      <c r="E167">
        <v>9280</v>
      </c>
      <c r="F167">
        <v>6912</v>
      </c>
      <c r="G167">
        <v>9.7362744000000001E-2</v>
      </c>
      <c r="H167">
        <f>Data__1_[[#This Row],[Output]]*1000</f>
        <v>97.362744000000006</v>
      </c>
      <c r="I167">
        <f>Data__1_[[#This Row],[Output]]*1000/(Data__1_[[#This Row],[Num_Workers_Indirect]]+Data__1_[[#This Row],[Num_Workers_Direct]])</f>
        <v>1.2810887368421053</v>
      </c>
      <c r="J167">
        <v>0.118782548</v>
      </c>
      <c r="K167">
        <f>Data__1_[[#This Row],[RawMaterial_Used]]*1000</f>
        <v>118.78254800000001</v>
      </c>
      <c r="L167" t="e">
        <f>MONTH(A:A)</f>
        <v>#VALUE!</v>
      </c>
      <c r="M167" t="e">
        <f>YEAR(Data__1_[[#This Row],[Date]])</f>
        <v>#VALUE!</v>
      </c>
      <c r="N167" cm="1">
        <f t="array" ref="N167">Data__1_[[#This Row],[RawMaterial_Used]]*1000*_xlfn.IFS(Data__1_[[#This Row],[Plant]]=$R$15,$S$15,Data__1_[[#This Row],[Plant]]=$R$16,$S$16,Data__1_[[#This Row],[Plant]]=$R$17,$S$17,Data__1_[[#This Row],[Plant]]=$R$18,$S$18)</f>
        <v>62954.750440000003</v>
      </c>
      <c r="O167">
        <f>Data__1_[[#This Row],[input_total thousands]]+Data__1_[[#This Row],[Labor_Costs_Direct]]+Data__1_[[#This Row],[Labor_Costs_Indirect]]</f>
        <v>79146.750440000003</v>
      </c>
      <c r="P167" s="5" cm="1">
        <f t="array" ref="P167">Data__1_[[#This Row],[Output]]*1000*_xlfn.IFS(Data__1_[[#This Row],[Plant]]=$R$8,$S$8,Data__1_[[#This Row],[Plant]]=$R$9,$S$9,Data__1_[[#This Row],[Plant]]=$R$10,$S$10,Data__1_[[#This Row],[Plant]]=$R$11,$S$11)</f>
        <v>8762.64696</v>
      </c>
      <c r="Q167" s="5" cm="1">
        <f t="array" ref="Q167">Data__1_[[#This Row],[Total_cost]]/(Data__1_[[#This Row],[Total Operating Cost]]+_xlfn.IFS(Data__1_[[#This Row],[Plant]]=$R$21,$S$21,Data__1_[[#This Row],[Plant]]=$R$22,$S$22,Data__1_[[#This Row],[Plant]]=$R$24,$S$24,Data__1_[[#This Row],[Plant]]=$R$23,$S$23))</f>
        <v>9.0315097722620052</v>
      </c>
    </row>
    <row r="168" spans="1:17" x14ac:dyDescent="0.4">
      <c r="A168" s="1" t="s">
        <v>291</v>
      </c>
      <c r="B168" t="s">
        <v>10</v>
      </c>
      <c r="C168">
        <v>21</v>
      </c>
      <c r="D168">
        <v>29</v>
      </c>
      <c r="E168">
        <v>5040</v>
      </c>
      <c r="F168">
        <v>5800</v>
      </c>
      <c r="G168">
        <v>3.7154621999999998E-2</v>
      </c>
      <c r="H168">
        <f>Data__1_[[#This Row],[Output]]*1000</f>
        <v>37.154621999999996</v>
      </c>
      <c r="I168">
        <f>Data__1_[[#This Row],[Output]]*1000/(Data__1_[[#This Row],[Num_Workers_Indirect]]+Data__1_[[#This Row],[Num_Workers_Direct]])</f>
        <v>0.74309243999999997</v>
      </c>
      <c r="J168">
        <v>4.5328638999999997E-2</v>
      </c>
      <c r="K168">
        <f>Data__1_[[#This Row],[RawMaterial_Used]]*1000</f>
        <v>45.328638999999995</v>
      </c>
      <c r="L168" t="e">
        <f>MONTH(A:A)</f>
        <v>#VALUE!</v>
      </c>
      <c r="M168" t="e">
        <f>YEAR(Data__1_[[#This Row],[Date]])</f>
        <v>#VALUE!</v>
      </c>
      <c r="N168" cm="1">
        <f t="array" ref="N168">Data__1_[[#This Row],[RawMaterial_Used]]*1000*_xlfn.IFS(Data__1_[[#This Row],[Plant]]=$R$15,$S$15,Data__1_[[#This Row],[Plant]]=$R$16,$S$16,Data__1_[[#This Row],[Plant]]=$R$17,$S$17,Data__1_[[#This Row],[Plant]]=$R$18,$S$18)</f>
        <v>27559.812511999997</v>
      </c>
      <c r="O168">
        <f>Data__1_[[#This Row],[input_total thousands]]+Data__1_[[#This Row],[Labor_Costs_Direct]]+Data__1_[[#This Row],[Labor_Costs_Indirect]]</f>
        <v>38399.812511999997</v>
      </c>
      <c r="P168" s="5" cm="1">
        <f t="array" ref="P168">Data__1_[[#This Row],[Output]]*1000*_xlfn.IFS(Data__1_[[#This Row],[Plant]]=$R$8,$S$8,Data__1_[[#This Row],[Plant]]=$R$9,$S$9,Data__1_[[#This Row],[Plant]]=$R$10,$S$10,Data__1_[[#This Row],[Plant]]=$R$11,$S$11)</f>
        <v>5573.193299999999</v>
      </c>
      <c r="Q168" s="5" cm="1">
        <f t="array" ref="Q168">Data__1_[[#This Row],[Total_cost]]/(Data__1_[[#This Row],[Total Operating Cost]]+_xlfn.IFS(Data__1_[[#This Row],[Plant]]=$R$21,$S$21,Data__1_[[#This Row],[Plant]]=$R$22,$S$22,Data__1_[[#This Row],[Plant]]=$R$24,$S$24,Data__1_[[#This Row],[Plant]]=$R$23,$S$23))</f>
        <v>6.8888555608575688</v>
      </c>
    </row>
    <row r="169" spans="1:17" x14ac:dyDescent="0.4">
      <c r="A169" s="1" t="s">
        <v>291</v>
      </c>
      <c r="B169" t="s">
        <v>11</v>
      </c>
      <c r="C169">
        <v>13</v>
      </c>
      <c r="D169">
        <v>13</v>
      </c>
      <c r="E169">
        <v>124800</v>
      </c>
      <c r="F169">
        <v>99840</v>
      </c>
      <c r="G169">
        <v>1.0147088E-2</v>
      </c>
      <c r="H169">
        <f>Data__1_[[#This Row],[Output]]*1000</f>
        <v>10.147088</v>
      </c>
      <c r="I169">
        <f>Data__1_[[#This Row],[Output]]*1000/(Data__1_[[#This Row],[Num_Workers_Indirect]]+Data__1_[[#This Row],[Num_Workers_Direct]])</f>
        <v>0.39027261538461538</v>
      </c>
      <c r="J169">
        <v>1.2683860999999999E-2</v>
      </c>
      <c r="K169">
        <f>Data__1_[[#This Row],[RawMaterial_Used]]*1000</f>
        <v>12.683861</v>
      </c>
      <c r="L169" t="e">
        <f>MONTH(A:A)</f>
        <v>#VALUE!</v>
      </c>
      <c r="M169" t="e">
        <f>YEAR(Data__1_[[#This Row],[Date]])</f>
        <v>#VALUE!</v>
      </c>
      <c r="N169" cm="1">
        <f t="array" ref="N169">Data__1_[[#This Row],[RawMaterial_Used]]*1000*_xlfn.IFS(Data__1_[[#This Row],[Plant]]=$R$15,$S$15,Data__1_[[#This Row],[Plant]]=$R$16,$S$16,Data__1_[[#This Row],[Plant]]=$R$17,$S$17,Data__1_[[#This Row],[Plant]]=$R$18,$S$18)</f>
        <v>11643.784398</v>
      </c>
      <c r="O169">
        <f>Data__1_[[#This Row],[input_total thousands]]+Data__1_[[#This Row],[Labor_Costs_Direct]]+Data__1_[[#This Row],[Labor_Costs_Indirect]]</f>
        <v>236283.78439799999</v>
      </c>
      <c r="P169" s="5" cm="1">
        <f t="array" ref="P169">Data__1_[[#This Row],[Output]]*1000*_xlfn.IFS(Data__1_[[#This Row],[Plant]]=$R$8,$S$8,Data__1_[[#This Row],[Plant]]=$R$9,$S$9,Data__1_[[#This Row],[Plant]]=$R$10,$S$10,Data__1_[[#This Row],[Plant]]=$R$11,$S$11)</f>
        <v>4058.8352</v>
      </c>
      <c r="Q169" s="5" cm="1">
        <f t="array" ref="Q169">Data__1_[[#This Row],[Total_cost]]/(Data__1_[[#This Row],[Total Operating Cost]]+_xlfn.IFS(Data__1_[[#This Row],[Plant]]=$R$21,$S$21,Data__1_[[#This Row],[Plant]]=$R$22,$S$22,Data__1_[[#This Row],[Plant]]=$R$24,$S$24,Data__1_[[#This Row],[Plant]]=$R$23,$S$23))</f>
        <v>56.981653927511175</v>
      </c>
    </row>
    <row r="170" spans="1:17" x14ac:dyDescent="0.4">
      <c r="A170" s="1" t="s">
        <v>290</v>
      </c>
      <c r="B170" t="s">
        <v>8</v>
      </c>
      <c r="C170">
        <v>17</v>
      </c>
      <c r="D170">
        <v>24</v>
      </c>
      <c r="E170">
        <v>8160</v>
      </c>
      <c r="F170">
        <v>9600</v>
      </c>
      <c r="G170">
        <v>4.9610600999999997E-2</v>
      </c>
      <c r="H170">
        <f>Data__1_[[#This Row],[Output]]*1000</f>
        <v>49.610600999999996</v>
      </c>
      <c r="I170">
        <f>Data__1_[[#This Row],[Output]]*1000/(Data__1_[[#This Row],[Num_Workers_Indirect]]+Data__1_[[#This Row],[Num_Workers_Direct]])</f>
        <v>1.2100146585365852</v>
      </c>
      <c r="J170">
        <v>5.9532720999999997E-2</v>
      </c>
      <c r="K170">
        <f>Data__1_[[#This Row],[RawMaterial_Used]]*1000</f>
        <v>59.532720999999995</v>
      </c>
      <c r="L170" t="e">
        <f>MONTH(A:A)</f>
        <v>#VALUE!</v>
      </c>
      <c r="M170" t="e">
        <f>YEAR(Data__1_[[#This Row],[Date]])</f>
        <v>#VALUE!</v>
      </c>
      <c r="N170" cm="1">
        <f t="array" ref="N170">Data__1_[[#This Row],[RawMaterial_Used]]*1000*_xlfn.IFS(Data__1_[[#This Row],[Plant]]=$R$15,$S$15,Data__1_[[#This Row],[Plant]]=$R$16,$S$16,Data__1_[[#This Row],[Plant]]=$R$17,$S$17,Data__1_[[#This Row],[Plant]]=$R$18,$S$18)</f>
        <v>41672.904699999999</v>
      </c>
      <c r="O170">
        <f>Data__1_[[#This Row],[input_total thousands]]+Data__1_[[#This Row],[Labor_Costs_Direct]]+Data__1_[[#This Row],[Labor_Costs_Indirect]]</f>
        <v>59432.904699999999</v>
      </c>
      <c r="P170" s="5" cm="1">
        <f t="array" ref="P170">Data__1_[[#This Row],[Output]]*1000*_xlfn.IFS(Data__1_[[#This Row],[Plant]]=$R$8,$S$8,Data__1_[[#This Row],[Plant]]=$R$9,$S$9,Data__1_[[#This Row],[Plant]]=$R$10,$S$10,Data__1_[[#This Row],[Plant]]=$R$11,$S$11)</f>
        <v>5457.1661099999992</v>
      </c>
      <c r="Q170" s="5" cm="1">
        <f t="array" ref="Q170">Data__1_[[#This Row],[Total_cost]]/(Data__1_[[#This Row],[Total Operating Cost]]+_xlfn.IFS(Data__1_[[#This Row],[Plant]]=$R$21,$S$21,Data__1_[[#This Row],[Plant]]=$R$22,$S$22,Data__1_[[#This Row],[Plant]]=$R$24,$S$24,Data__1_[[#This Row],[Plant]]=$R$23,$S$23))</f>
        <v>10.865622871572983</v>
      </c>
    </row>
    <row r="171" spans="1:17" x14ac:dyDescent="0.4">
      <c r="A171" s="1" t="s">
        <v>290</v>
      </c>
      <c r="B171" t="s">
        <v>9</v>
      </c>
      <c r="C171">
        <v>45</v>
      </c>
      <c r="D171">
        <v>39</v>
      </c>
      <c r="E171">
        <v>10440</v>
      </c>
      <c r="F171">
        <v>7488</v>
      </c>
      <c r="G171">
        <v>0.10766838300000001</v>
      </c>
      <c r="H171">
        <f>Data__1_[[#This Row],[Output]]*1000</f>
        <v>107.66838300000001</v>
      </c>
      <c r="I171">
        <f>Data__1_[[#This Row],[Output]]*1000/(Data__1_[[#This Row],[Num_Workers_Indirect]]+Data__1_[[#This Row],[Num_Workers_Direct]])</f>
        <v>1.2817664642857143</v>
      </c>
      <c r="J171">
        <v>0.131355427</v>
      </c>
      <c r="K171">
        <f>Data__1_[[#This Row],[RawMaterial_Used]]*1000</f>
        <v>131.35542699999999</v>
      </c>
      <c r="L171" t="e">
        <f>MONTH(A:A)</f>
        <v>#VALUE!</v>
      </c>
      <c r="M171" t="e">
        <f>YEAR(Data__1_[[#This Row],[Date]])</f>
        <v>#VALUE!</v>
      </c>
      <c r="N171" cm="1">
        <f t="array" ref="N171">Data__1_[[#This Row],[RawMaterial_Used]]*1000*_xlfn.IFS(Data__1_[[#This Row],[Plant]]=$R$15,$S$15,Data__1_[[#This Row],[Plant]]=$R$16,$S$16,Data__1_[[#This Row],[Plant]]=$R$17,$S$17,Data__1_[[#This Row],[Plant]]=$R$18,$S$18)</f>
        <v>69618.376309999992</v>
      </c>
      <c r="O171">
        <f>Data__1_[[#This Row],[input_total thousands]]+Data__1_[[#This Row],[Labor_Costs_Direct]]+Data__1_[[#This Row],[Labor_Costs_Indirect]]</f>
        <v>87546.376309999992</v>
      </c>
      <c r="P171" s="5" cm="1">
        <f t="array" ref="P171">Data__1_[[#This Row],[Output]]*1000*_xlfn.IFS(Data__1_[[#This Row],[Plant]]=$R$8,$S$8,Data__1_[[#This Row],[Plant]]=$R$9,$S$9,Data__1_[[#This Row],[Plant]]=$R$10,$S$10,Data__1_[[#This Row],[Plant]]=$R$11,$S$11)</f>
        <v>9690.1544700000013</v>
      </c>
      <c r="Q171" s="5" cm="1">
        <f t="array" ref="Q171">Data__1_[[#This Row],[Total_cost]]/(Data__1_[[#This Row],[Total Operating Cost]]+_xlfn.IFS(Data__1_[[#This Row],[Plant]]=$R$21,$S$21,Data__1_[[#This Row],[Plant]]=$R$22,$S$22,Data__1_[[#This Row],[Plant]]=$R$24,$S$24,Data__1_[[#This Row],[Plant]]=$R$23,$S$23))</f>
        <v>9.0338658699697856</v>
      </c>
    </row>
    <row r="172" spans="1:17" x14ac:dyDescent="0.4">
      <c r="A172" s="1" t="s">
        <v>290</v>
      </c>
      <c r="B172" t="s">
        <v>10</v>
      </c>
      <c r="C172">
        <v>23</v>
      </c>
      <c r="D172">
        <v>25</v>
      </c>
      <c r="E172">
        <v>5520</v>
      </c>
      <c r="F172">
        <v>5000</v>
      </c>
      <c r="G172">
        <v>3.5672304000000002E-2</v>
      </c>
      <c r="H172">
        <f>Data__1_[[#This Row],[Output]]*1000</f>
        <v>35.672304000000004</v>
      </c>
      <c r="I172">
        <f>Data__1_[[#This Row],[Output]]*1000/(Data__1_[[#This Row],[Num_Workers_Indirect]]+Data__1_[[#This Row],[Num_Workers_Direct]])</f>
        <v>0.74317300000000008</v>
      </c>
      <c r="J172">
        <v>4.3520211000000003E-2</v>
      </c>
      <c r="K172">
        <f>Data__1_[[#This Row],[RawMaterial_Used]]*1000</f>
        <v>43.520211000000003</v>
      </c>
      <c r="L172" t="e">
        <f>MONTH(A:A)</f>
        <v>#VALUE!</v>
      </c>
      <c r="M172" t="e">
        <f>YEAR(Data__1_[[#This Row],[Date]])</f>
        <v>#VALUE!</v>
      </c>
      <c r="N172" cm="1">
        <f t="array" ref="N172">Data__1_[[#This Row],[RawMaterial_Used]]*1000*_xlfn.IFS(Data__1_[[#This Row],[Plant]]=$R$15,$S$15,Data__1_[[#This Row],[Plant]]=$R$16,$S$16,Data__1_[[#This Row],[Plant]]=$R$17,$S$17,Data__1_[[#This Row],[Plant]]=$R$18,$S$18)</f>
        <v>26460.288288000003</v>
      </c>
      <c r="O172">
        <f>Data__1_[[#This Row],[input_total thousands]]+Data__1_[[#This Row],[Labor_Costs_Direct]]+Data__1_[[#This Row],[Labor_Costs_Indirect]]</f>
        <v>36980.288288000003</v>
      </c>
      <c r="P172" s="5" cm="1">
        <f t="array" ref="P172">Data__1_[[#This Row],[Output]]*1000*_xlfn.IFS(Data__1_[[#This Row],[Plant]]=$R$8,$S$8,Data__1_[[#This Row],[Plant]]=$R$9,$S$9,Data__1_[[#This Row],[Plant]]=$R$10,$S$10,Data__1_[[#This Row],[Plant]]=$R$11,$S$11)</f>
        <v>5350.8456000000006</v>
      </c>
      <c r="Q172" s="5" cm="1">
        <f t="array" ref="Q172">Data__1_[[#This Row],[Total_cost]]/(Data__1_[[#This Row],[Total Operating Cost]]+_xlfn.IFS(Data__1_[[#This Row],[Plant]]=$R$21,$S$21,Data__1_[[#This Row],[Plant]]=$R$22,$S$22,Data__1_[[#This Row],[Plant]]=$R$24,$S$24,Data__1_[[#This Row],[Plant]]=$R$23,$S$23))</f>
        <v>6.9098197242461552</v>
      </c>
    </row>
    <row r="173" spans="1:17" x14ac:dyDescent="0.4">
      <c r="A173" s="1" t="s">
        <v>290</v>
      </c>
      <c r="B173" t="s">
        <v>11</v>
      </c>
      <c r="C173">
        <v>12</v>
      </c>
      <c r="D173">
        <v>13</v>
      </c>
      <c r="E173">
        <v>115200</v>
      </c>
      <c r="F173">
        <v>99840</v>
      </c>
      <c r="G173">
        <v>9.7597529999999995E-3</v>
      </c>
      <c r="H173">
        <f>Data__1_[[#This Row],[Output]]*1000</f>
        <v>9.7597529999999999</v>
      </c>
      <c r="I173">
        <f>Data__1_[[#This Row],[Output]]*1000/(Data__1_[[#This Row],[Num_Workers_Indirect]]+Data__1_[[#This Row],[Num_Workers_Direct]])</f>
        <v>0.39039012000000001</v>
      </c>
      <c r="J173">
        <v>1.2199691E-2</v>
      </c>
      <c r="K173">
        <f>Data__1_[[#This Row],[RawMaterial_Used]]*1000</f>
        <v>12.199691</v>
      </c>
      <c r="L173" t="e">
        <f>MONTH(A:A)</f>
        <v>#VALUE!</v>
      </c>
      <c r="M173" t="e">
        <f>YEAR(Data__1_[[#This Row],[Date]])</f>
        <v>#VALUE!</v>
      </c>
      <c r="N173" cm="1">
        <f t="array" ref="N173">Data__1_[[#This Row],[RawMaterial_Used]]*1000*_xlfn.IFS(Data__1_[[#This Row],[Plant]]=$R$15,$S$15,Data__1_[[#This Row],[Plant]]=$R$16,$S$16,Data__1_[[#This Row],[Plant]]=$R$17,$S$17,Data__1_[[#This Row],[Plant]]=$R$18,$S$18)</f>
        <v>11199.316338000001</v>
      </c>
      <c r="O173">
        <f>Data__1_[[#This Row],[input_total thousands]]+Data__1_[[#This Row],[Labor_Costs_Direct]]+Data__1_[[#This Row],[Labor_Costs_Indirect]]</f>
        <v>226239.316338</v>
      </c>
      <c r="P173" s="5" cm="1">
        <f t="array" ref="P173">Data__1_[[#This Row],[Output]]*1000*_xlfn.IFS(Data__1_[[#This Row],[Plant]]=$R$8,$S$8,Data__1_[[#This Row],[Plant]]=$R$9,$S$9,Data__1_[[#This Row],[Plant]]=$R$10,$S$10,Data__1_[[#This Row],[Plant]]=$R$11,$S$11)</f>
        <v>3903.9011999999998</v>
      </c>
      <c r="Q173" s="5" cm="1">
        <f t="array" ref="Q173">Data__1_[[#This Row],[Total_cost]]/(Data__1_[[#This Row],[Total Operating Cost]]+_xlfn.IFS(Data__1_[[#This Row],[Plant]]=$R$21,$S$21,Data__1_[[#This Row],[Plant]]=$R$22,$S$22,Data__1_[[#This Row],[Plant]]=$R$24,$S$24,Data__1_[[#This Row],[Plant]]=$R$23,$S$23))</f>
        <v>56.677005960472982</v>
      </c>
    </row>
    <row r="174" spans="1:17" x14ac:dyDescent="0.4">
      <c r="A174" s="1" t="s">
        <v>289</v>
      </c>
      <c r="B174" t="s">
        <v>8</v>
      </c>
      <c r="C174">
        <v>16</v>
      </c>
      <c r="D174">
        <v>21</v>
      </c>
      <c r="E174">
        <v>7680</v>
      </c>
      <c r="F174">
        <v>8400</v>
      </c>
      <c r="G174">
        <v>4.4817021999999998E-2</v>
      </c>
      <c r="H174">
        <f>Data__1_[[#This Row],[Output]]*1000</f>
        <v>44.817022000000001</v>
      </c>
      <c r="I174">
        <f>Data__1_[[#This Row],[Output]]*1000/(Data__1_[[#This Row],[Num_Workers_Indirect]]+Data__1_[[#This Row],[Num_Workers_Direct]])</f>
        <v>1.2112708648648649</v>
      </c>
      <c r="J174">
        <v>5.3780426999999999E-2</v>
      </c>
      <c r="K174">
        <f>Data__1_[[#This Row],[RawMaterial_Used]]*1000</f>
        <v>53.780426999999996</v>
      </c>
      <c r="L174" t="e">
        <f>MONTH(A:A)</f>
        <v>#VALUE!</v>
      </c>
      <c r="M174" t="e">
        <f>YEAR(Data__1_[[#This Row],[Date]])</f>
        <v>#VALUE!</v>
      </c>
      <c r="N174" cm="1">
        <f t="array" ref="N174">Data__1_[[#This Row],[RawMaterial_Used]]*1000*_xlfn.IFS(Data__1_[[#This Row],[Plant]]=$R$15,$S$15,Data__1_[[#This Row],[Plant]]=$R$16,$S$16,Data__1_[[#This Row],[Plant]]=$R$17,$S$17,Data__1_[[#This Row],[Plant]]=$R$18,$S$18)</f>
        <v>37646.298899999994</v>
      </c>
      <c r="O174">
        <f>Data__1_[[#This Row],[input_total thousands]]+Data__1_[[#This Row],[Labor_Costs_Direct]]+Data__1_[[#This Row],[Labor_Costs_Indirect]]</f>
        <v>53726.298899999994</v>
      </c>
      <c r="P174" s="5" cm="1">
        <f t="array" ref="P174">Data__1_[[#This Row],[Output]]*1000*_xlfn.IFS(Data__1_[[#This Row],[Plant]]=$R$8,$S$8,Data__1_[[#This Row],[Plant]]=$R$9,$S$9,Data__1_[[#This Row],[Plant]]=$R$10,$S$10,Data__1_[[#This Row],[Plant]]=$R$11,$S$11)</f>
        <v>4929.8724200000006</v>
      </c>
      <c r="Q174" s="5" cm="1">
        <f t="array" ref="Q174">Data__1_[[#This Row],[Total_cost]]/(Data__1_[[#This Row],[Total Operating Cost]]+_xlfn.IFS(Data__1_[[#This Row],[Plant]]=$R$21,$S$21,Data__1_[[#This Row],[Plant]]=$R$22,$S$22,Data__1_[[#This Row],[Plant]]=$R$24,$S$24,Data__1_[[#This Row],[Plant]]=$R$23,$S$23))</f>
        <v>10.870229547921348</v>
      </c>
    </row>
    <row r="175" spans="1:17" x14ac:dyDescent="0.4">
      <c r="A175" s="1" t="s">
        <v>289</v>
      </c>
      <c r="B175" t="s">
        <v>9</v>
      </c>
      <c r="C175">
        <v>40</v>
      </c>
      <c r="D175">
        <v>37</v>
      </c>
      <c r="E175">
        <v>9280</v>
      </c>
      <c r="F175">
        <v>7104</v>
      </c>
      <c r="G175">
        <v>9.8657404000000004E-2</v>
      </c>
      <c r="H175">
        <f>Data__1_[[#This Row],[Output]]*1000</f>
        <v>98.657404</v>
      </c>
      <c r="I175">
        <f>Data__1_[[#This Row],[Output]]*1000/(Data__1_[[#This Row],[Num_Workers_Indirect]]+Data__1_[[#This Row],[Num_Workers_Direct]])</f>
        <v>1.2812649870129871</v>
      </c>
      <c r="J175">
        <v>0.12036203299999999</v>
      </c>
      <c r="K175">
        <f>Data__1_[[#This Row],[RawMaterial_Used]]*1000</f>
        <v>120.362033</v>
      </c>
      <c r="L175" t="e">
        <f>MONTH(A:A)</f>
        <v>#VALUE!</v>
      </c>
      <c r="M175" t="e">
        <f>YEAR(Data__1_[[#This Row],[Date]])</f>
        <v>#VALUE!</v>
      </c>
      <c r="N175" cm="1">
        <f t="array" ref="N175">Data__1_[[#This Row],[RawMaterial_Used]]*1000*_xlfn.IFS(Data__1_[[#This Row],[Plant]]=$R$15,$S$15,Data__1_[[#This Row],[Plant]]=$R$16,$S$16,Data__1_[[#This Row],[Plant]]=$R$17,$S$17,Data__1_[[#This Row],[Plant]]=$R$18,$S$18)</f>
        <v>63791.877489999999</v>
      </c>
      <c r="O175">
        <f>Data__1_[[#This Row],[input_total thousands]]+Data__1_[[#This Row],[Labor_Costs_Direct]]+Data__1_[[#This Row],[Labor_Costs_Indirect]]</f>
        <v>80175.877489999999</v>
      </c>
      <c r="P175" s="5" cm="1">
        <f t="array" ref="P175">Data__1_[[#This Row],[Output]]*1000*_xlfn.IFS(Data__1_[[#This Row],[Plant]]=$R$8,$S$8,Data__1_[[#This Row],[Plant]]=$R$9,$S$9,Data__1_[[#This Row],[Plant]]=$R$10,$S$10,Data__1_[[#This Row],[Plant]]=$R$11,$S$11)</f>
        <v>8879.1663599999993</v>
      </c>
      <c r="Q175" s="5" cm="1">
        <f t="array" ref="Q175">Data__1_[[#This Row],[Total_cost]]/(Data__1_[[#This Row],[Total Operating Cost]]+_xlfn.IFS(Data__1_[[#This Row],[Plant]]=$R$21,$S$21,Data__1_[[#This Row],[Plant]]=$R$22,$S$22,Data__1_[[#This Row],[Plant]]=$R$24,$S$24,Data__1_[[#This Row],[Plant]]=$R$23,$S$23))</f>
        <v>9.0288949912502385</v>
      </c>
    </row>
    <row r="176" spans="1:17" x14ac:dyDescent="0.4">
      <c r="A176" s="1" t="s">
        <v>289</v>
      </c>
      <c r="B176" t="s">
        <v>10</v>
      </c>
      <c r="C176">
        <v>24</v>
      </c>
      <c r="D176">
        <v>29</v>
      </c>
      <c r="E176">
        <v>5760</v>
      </c>
      <c r="F176">
        <v>5800</v>
      </c>
      <c r="G176">
        <v>3.9357924000000002E-2</v>
      </c>
      <c r="H176">
        <f>Data__1_[[#This Row],[Output]]*1000</f>
        <v>39.357924000000004</v>
      </c>
      <c r="I176">
        <f>Data__1_[[#This Row],[Output]]*1000/(Data__1_[[#This Row],[Num_Workers_Indirect]]+Data__1_[[#This Row],[Num_Workers_Direct]])</f>
        <v>0.74260233962264155</v>
      </c>
      <c r="J176">
        <v>4.8016667999999998E-2</v>
      </c>
      <c r="K176">
        <f>Data__1_[[#This Row],[RawMaterial_Used]]*1000</f>
        <v>48.016667999999996</v>
      </c>
      <c r="L176" t="e">
        <f>MONTH(A:A)</f>
        <v>#VALUE!</v>
      </c>
      <c r="M176" t="e">
        <f>YEAR(Data__1_[[#This Row],[Date]])</f>
        <v>#VALUE!</v>
      </c>
      <c r="N176" cm="1">
        <f t="array" ref="N176">Data__1_[[#This Row],[RawMaterial_Used]]*1000*_xlfn.IFS(Data__1_[[#This Row],[Plant]]=$R$15,$S$15,Data__1_[[#This Row],[Plant]]=$R$16,$S$16,Data__1_[[#This Row],[Plant]]=$R$17,$S$17,Data__1_[[#This Row],[Plant]]=$R$18,$S$18)</f>
        <v>29194.134143999996</v>
      </c>
      <c r="O176">
        <f>Data__1_[[#This Row],[input_total thousands]]+Data__1_[[#This Row],[Labor_Costs_Direct]]+Data__1_[[#This Row],[Labor_Costs_Indirect]]</f>
        <v>40754.134143999996</v>
      </c>
      <c r="P176" s="5" cm="1">
        <f t="array" ref="P176">Data__1_[[#This Row],[Output]]*1000*_xlfn.IFS(Data__1_[[#This Row],[Plant]]=$R$8,$S$8,Data__1_[[#This Row],[Plant]]=$R$9,$S$9,Data__1_[[#This Row],[Plant]]=$R$10,$S$10,Data__1_[[#This Row],[Plant]]=$R$11,$S$11)</f>
        <v>5903.6886000000004</v>
      </c>
      <c r="Q176" s="5" cm="1">
        <f t="array" ref="Q176">Data__1_[[#This Row],[Total_cost]]/(Data__1_[[#This Row],[Total Operating Cost]]+_xlfn.IFS(Data__1_[[#This Row],[Plant]]=$R$21,$S$21,Data__1_[[#This Row],[Plant]]=$R$22,$S$22,Data__1_[[#This Row],[Plant]]=$R$24,$S$24,Data__1_[[#This Row],[Plant]]=$R$23,$S$23))</f>
        <v>6.9019954996441291</v>
      </c>
    </row>
    <row r="177" spans="1:17" x14ac:dyDescent="0.4">
      <c r="A177" s="1" t="s">
        <v>289</v>
      </c>
      <c r="B177" t="s">
        <v>11</v>
      </c>
      <c r="C177">
        <v>14</v>
      </c>
      <c r="D177">
        <v>14</v>
      </c>
      <c r="E177">
        <v>134400</v>
      </c>
      <c r="F177">
        <v>107520</v>
      </c>
      <c r="G177">
        <v>1.0930281E-2</v>
      </c>
      <c r="H177">
        <f>Data__1_[[#This Row],[Output]]*1000</f>
        <v>10.930281000000001</v>
      </c>
      <c r="I177">
        <f>Data__1_[[#This Row],[Output]]*1000/(Data__1_[[#This Row],[Num_Workers_Indirect]]+Data__1_[[#This Row],[Num_Workers_Direct]])</f>
        <v>0.39036717857142861</v>
      </c>
      <c r="J177">
        <v>1.3662852E-2</v>
      </c>
      <c r="K177">
        <f>Data__1_[[#This Row],[RawMaterial_Used]]*1000</f>
        <v>13.662851999999999</v>
      </c>
      <c r="L177" t="e">
        <f>MONTH(A:A)</f>
        <v>#VALUE!</v>
      </c>
      <c r="M177" t="e">
        <f>YEAR(Data__1_[[#This Row],[Date]])</f>
        <v>#VALUE!</v>
      </c>
      <c r="N177" cm="1">
        <f t="array" ref="N177">Data__1_[[#This Row],[RawMaterial_Used]]*1000*_xlfn.IFS(Data__1_[[#This Row],[Plant]]=$R$15,$S$15,Data__1_[[#This Row],[Plant]]=$R$16,$S$16,Data__1_[[#This Row],[Plant]]=$R$17,$S$17,Data__1_[[#This Row],[Plant]]=$R$18,$S$18)</f>
        <v>12542.498135999998</v>
      </c>
      <c r="O177">
        <f>Data__1_[[#This Row],[input_total thousands]]+Data__1_[[#This Row],[Labor_Costs_Direct]]+Data__1_[[#This Row],[Labor_Costs_Indirect]]</f>
        <v>254462.49813600001</v>
      </c>
      <c r="P177" s="5" cm="1">
        <f t="array" ref="P177">Data__1_[[#This Row],[Output]]*1000*_xlfn.IFS(Data__1_[[#This Row],[Plant]]=$R$8,$S$8,Data__1_[[#This Row],[Plant]]=$R$9,$S$9,Data__1_[[#This Row],[Plant]]=$R$10,$S$10,Data__1_[[#This Row],[Plant]]=$R$11,$S$11)</f>
        <v>4372.1124</v>
      </c>
      <c r="Q177" s="5" cm="1">
        <f t="array" ref="Q177">Data__1_[[#This Row],[Total_cost]]/(Data__1_[[#This Row],[Total Operating Cost]]+_xlfn.IFS(Data__1_[[#This Row],[Plant]]=$R$21,$S$21,Data__1_[[#This Row],[Plant]]=$R$22,$S$22,Data__1_[[#This Row],[Plant]]=$R$24,$S$24,Data__1_[[#This Row],[Plant]]=$R$23,$S$23))</f>
        <v>57.055121427380193</v>
      </c>
    </row>
    <row r="178" spans="1:17" x14ac:dyDescent="0.4">
      <c r="A178" s="1" t="s">
        <v>288</v>
      </c>
      <c r="B178" t="s">
        <v>8</v>
      </c>
      <c r="C178">
        <v>15</v>
      </c>
      <c r="D178">
        <v>18</v>
      </c>
      <c r="E178">
        <v>7200</v>
      </c>
      <c r="F178">
        <v>7200</v>
      </c>
      <c r="G178">
        <v>3.9931503E-2</v>
      </c>
      <c r="H178">
        <f>Data__1_[[#This Row],[Output]]*1000</f>
        <v>39.931502999999999</v>
      </c>
      <c r="I178">
        <f>Data__1_[[#This Row],[Output]]*1000/(Data__1_[[#This Row],[Num_Workers_Indirect]]+Data__1_[[#This Row],[Num_Workers_Direct]])</f>
        <v>1.2100455454545453</v>
      </c>
      <c r="J178">
        <v>4.7917804000000001E-2</v>
      </c>
      <c r="K178">
        <f>Data__1_[[#This Row],[RawMaterial_Used]]*1000</f>
        <v>47.917804000000004</v>
      </c>
      <c r="L178" t="e">
        <f>MONTH(A:A)</f>
        <v>#VALUE!</v>
      </c>
      <c r="M178" t="e">
        <f>YEAR(Data__1_[[#This Row],[Date]])</f>
        <v>#VALUE!</v>
      </c>
      <c r="N178" cm="1">
        <f t="array" ref="N178">Data__1_[[#This Row],[RawMaterial_Used]]*1000*_xlfn.IFS(Data__1_[[#This Row],[Plant]]=$R$15,$S$15,Data__1_[[#This Row],[Plant]]=$R$16,$S$16,Data__1_[[#This Row],[Plant]]=$R$17,$S$17,Data__1_[[#This Row],[Plant]]=$R$18,$S$18)</f>
        <v>33542.462800000001</v>
      </c>
      <c r="O178">
        <f>Data__1_[[#This Row],[input_total thousands]]+Data__1_[[#This Row],[Labor_Costs_Direct]]+Data__1_[[#This Row],[Labor_Costs_Indirect]]</f>
        <v>47942.462800000001</v>
      </c>
      <c r="P178" s="5" cm="1">
        <f t="array" ref="P178">Data__1_[[#This Row],[Output]]*1000*_xlfn.IFS(Data__1_[[#This Row],[Plant]]=$R$8,$S$8,Data__1_[[#This Row],[Plant]]=$R$9,$S$9,Data__1_[[#This Row],[Plant]]=$R$10,$S$10,Data__1_[[#This Row],[Plant]]=$R$11,$S$11)</f>
        <v>4392.46533</v>
      </c>
      <c r="Q178" s="5" cm="1">
        <f t="array" ref="Q178">Data__1_[[#This Row],[Total_cost]]/(Data__1_[[#This Row],[Total Operating Cost]]+_xlfn.IFS(Data__1_[[#This Row],[Plant]]=$R$21,$S$21,Data__1_[[#This Row],[Plant]]=$R$22,$S$22,Data__1_[[#This Row],[Plant]]=$R$24,$S$24,Data__1_[[#This Row],[Plant]]=$R$23,$S$23))</f>
        <v>10.883373901783749</v>
      </c>
    </row>
    <row r="179" spans="1:17" x14ac:dyDescent="0.4">
      <c r="A179" s="1" t="s">
        <v>288</v>
      </c>
      <c r="B179" t="s">
        <v>9</v>
      </c>
      <c r="C179">
        <v>42</v>
      </c>
      <c r="D179">
        <v>36</v>
      </c>
      <c r="E179">
        <v>9744</v>
      </c>
      <c r="F179">
        <v>6912</v>
      </c>
      <c r="G179">
        <v>9.9980686999999999E-2</v>
      </c>
      <c r="H179">
        <f>Data__1_[[#This Row],[Output]]*1000</f>
        <v>99.980687000000003</v>
      </c>
      <c r="I179">
        <f>Data__1_[[#This Row],[Output]]*1000/(Data__1_[[#This Row],[Num_Workers_Indirect]]+Data__1_[[#This Row],[Num_Workers_Direct]])</f>
        <v>1.2818036794871794</v>
      </c>
      <c r="J179">
        <v>0.12197643900000001</v>
      </c>
      <c r="K179">
        <f>Data__1_[[#This Row],[RawMaterial_Used]]*1000</f>
        <v>121.976439</v>
      </c>
      <c r="L179" t="e">
        <f>MONTH(A:A)</f>
        <v>#VALUE!</v>
      </c>
      <c r="M179" t="e">
        <f>YEAR(Data__1_[[#This Row],[Date]])</f>
        <v>#VALUE!</v>
      </c>
      <c r="N179" cm="1">
        <f t="array" ref="N179">Data__1_[[#This Row],[RawMaterial_Used]]*1000*_xlfn.IFS(Data__1_[[#This Row],[Plant]]=$R$15,$S$15,Data__1_[[#This Row],[Plant]]=$R$16,$S$16,Data__1_[[#This Row],[Plant]]=$R$17,$S$17,Data__1_[[#This Row],[Plant]]=$R$18,$S$18)</f>
        <v>64647.512669999996</v>
      </c>
      <c r="O179">
        <f>Data__1_[[#This Row],[input_total thousands]]+Data__1_[[#This Row],[Labor_Costs_Direct]]+Data__1_[[#This Row],[Labor_Costs_Indirect]]</f>
        <v>81303.512669999996</v>
      </c>
      <c r="P179" s="5" cm="1">
        <f t="array" ref="P179">Data__1_[[#This Row],[Output]]*1000*_xlfn.IFS(Data__1_[[#This Row],[Plant]]=$R$8,$S$8,Data__1_[[#This Row],[Plant]]=$R$9,$S$9,Data__1_[[#This Row],[Plant]]=$R$10,$S$10,Data__1_[[#This Row],[Plant]]=$R$11,$S$11)</f>
        <v>8998.2618299999995</v>
      </c>
      <c r="Q179" s="5" cm="1">
        <f t="array" ref="Q179">Data__1_[[#This Row],[Total_cost]]/(Data__1_[[#This Row],[Total Operating Cost]]+_xlfn.IFS(Data__1_[[#This Row],[Plant]]=$R$21,$S$21,Data__1_[[#This Row],[Plant]]=$R$22,$S$22,Data__1_[[#This Row],[Plant]]=$R$24,$S$24,Data__1_[[#This Row],[Plant]]=$R$23,$S$23))</f>
        <v>9.0347105918236199</v>
      </c>
    </row>
    <row r="180" spans="1:17" x14ac:dyDescent="0.4">
      <c r="A180" s="1" t="s">
        <v>288</v>
      </c>
      <c r="B180" t="s">
        <v>10</v>
      </c>
      <c r="C180">
        <v>20</v>
      </c>
      <c r="D180">
        <v>31</v>
      </c>
      <c r="E180">
        <v>4800</v>
      </c>
      <c r="F180">
        <v>6200</v>
      </c>
      <c r="G180">
        <v>3.7893088999999998E-2</v>
      </c>
      <c r="H180">
        <f>Data__1_[[#This Row],[Output]]*1000</f>
        <v>37.893088999999996</v>
      </c>
      <c r="I180">
        <f>Data__1_[[#This Row],[Output]]*1000/(Data__1_[[#This Row],[Num_Workers_Indirect]]+Data__1_[[#This Row],[Num_Workers_Direct]])</f>
        <v>0.74300174509803918</v>
      </c>
      <c r="J180">
        <v>4.6229567999999999E-2</v>
      </c>
      <c r="K180">
        <f>Data__1_[[#This Row],[RawMaterial_Used]]*1000</f>
        <v>46.229568</v>
      </c>
      <c r="L180" t="e">
        <f>MONTH(A:A)</f>
        <v>#VALUE!</v>
      </c>
      <c r="M180" t="e">
        <f>YEAR(Data__1_[[#This Row],[Date]])</f>
        <v>#VALUE!</v>
      </c>
      <c r="N180" cm="1">
        <f t="array" ref="N180">Data__1_[[#This Row],[RawMaterial_Used]]*1000*_xlfn.IFS(Data__1_[[#This Row],[Plant]]=$R$15,$S$15,Data__1_[[#This Row],[Plant]]=$R$16,$S$16,Data__1_[[#This Row],[Plant]]=$R$17,$S$17,Data__1_[[#This Row],[Plant]]=$R$18,$S$18)</f>
        <v>28107.577344000001</v>
      </c>
      <c r="O180">
        <f>Data__1_[[#This Row],[input_total thousands]]+Data__1_[[#This Row],[Labor_Costs_Direct]]+Data__1_[[#This Row],[Labor_Costs_Indirect]]</f>
        <v>39107.577344000005</v>
      </c>
      <c r="P180" s="5" cm="1">
        <f t="array" ref="P180">Data__1_[[#This Row],[Output]]*1000*_xlfn.IFS(Data__1_[[#This Row],[Plant]]=$R$8,$S$8,Data__1_[[#This Row],[Plant]]=$R$9,$S$9,Data__1_[[#This Row],[Plant]]=$R$10,$S$10,Data__1_[[#This Row],[Plant]]=$R$11,$S$11)</f>
        <v>5683.9633499999991</v>
      </c>
      <c r="Q180" s="5" cm="1">
        <f t="array" ref="Q180">Data__1_[[#This Row],[Total_cost]]/(Data__1_[[#This Row],[Total Operating Cost]]+_xlfn.IFS(Data__1_[[#This Row],[Plant]]=$R$21,$S$21,Data__1_[[#This Row],[Plant]]=$R$22,$S$22,Data__1_[[#This Row],[Plant]]=$R$24,$S$24,Data__1_[[#This Row],[Plant]]=$R$23,$S$23))</f>
        <v>6.879125675278102</v>
      </c>
    </row>
    <row r="181" spans="1:17" x14ac:dyDescent="0.4">
      <c r="A181" s="1" t="s">
        <v>288</v>
      </c>
      <c r="B181" t="s">
        <v>11</v>
      </c>
      <c r="C181">
        <v>14</v>
      </c>
      <c r="D181">
        <v>13</v>
      </c>
      <c r="E181">
        <v>134400</v>
      </c>
      <c r="F181">
        <v>99840</v>
      </c>
      <c r="G181">
        <v>1.0535350000000001E-2</v>
      </c>
      <c r="H181">
        <f>Data__1_[[#This Row],[Output]]*1000</f>
        <v>10.535350000000001</v>
      </c>
      <c r="I181">
        <f>Data__1_[[#This Row],[Output]]*1000/(Data__1_[[#This Row],[Num_Workers_Indirect]]+Data__1_[[#This Row],[Num_Workers_Direct]])</f>
        <v>0.39019814814814818</v>
      </c>
      <c r="J181">
        <v>1.3169188E-2</v>
      </c>
      <c r="K181">
        <f>Data__1_[[#This Row],[RawMaterial_Used]]*1000</f>
        <v>13.169188</v>
      </c>
      <c r="L181" t="e">
        <f>MONTH(A:A)</f>
        <v>#VALUE!</v>
      </c>
      <c r="M181" t="e">
        <f>YEAR(Data__1_[[#This Row],[Date]])</f>
        <v>#VALUE!</v>
      </c>
      <c r="N181" cm="1">
        <f t="array" ref="N181">Data__1_[[#This Row],[RawMaterial_Used]]*1000*_xlfn.IFS(Data__1_[[#This Row],[Plant]]=$R$15,$S$15,Data__1_[[#This Row],[Plant]]=$R$16,$S$16,Data__1_[[#This Row],[Plant]]=$R$17,$S$17,Data__1_[[#This Row],[Plant]]=$R$18,$S$18)</f>
        <v>12089.314584</v>
      </c>
      <c r="O181">
        <f>Data__1_[[#This Row],[input_total thousands]]+Data__1_[[#This Row],[Labor_Costs_Direct]]+Data__1_[[#This Row],[Labor_Costs_Indirect]]</f>
        <v>246329.31458400001</v>
      </c>
      <c r="P181" s="5" cm="1">
        <f t="array" ref="P181">Data__1_[[#This Row],[Output]]*1000*_xlfn.IFS(Data__1_[[#This Row],[Plant]]=$R$8,$S$8,Data__1_[[#This Row],[Plant]]=$R$9,$S$9,Data__1_[[#This Row],[Plant]]=$R$10,$S$10,Data__1_[[#This Row],[Plant]]=$R$11,$S$11)</f>
        <v>4214.1400000000003</v>
      </c>
      <c r="Q181" s="5" cm="1">
        <f t="array" ref="Q181">Data__1_[[#This Row],[Total_cost]]/(Data__1_[[#This Row],[Total Operating Cost]]+_xlfn.IFS(Data__1_[[#This Row],[Plant]]=$R$21,$S$21,Data__1_[[#This Row],[Plant]]=$R$22,$S$22,Data__1_[[#This Row],[Plant]]=$R$24,$S$24,Data__1_[[#This Row],[Plant]]=$R$23,$S$23))</f>
        <v>57.259667511318654</v>
      </c>
    </row>
    <row r="182" spans="1:17" x14ac:dyDescent="0.4">
      <c r="A182" s="1" t="s">
        <v>287</v>
      </c>
      <c r="B182" t="s">
        <v>8</v>
      </c>
      <c r="C182">
        <v>20</v>
      </c>
      <c r="D182">
        <v>24</v>
      </c>
      <c r="E182">
        <v>9600</v>
      </c>
      <c r="F182">
        <v>9600</v>
      </c>
      <c r="G182">
        <v>5.3295219999999997E-2</v>
      </c>
      <c r="H182">
        <f>Data__1_[[#This Row],[Output]]*1000</f>
        <v>53.29522</v>
      </c>
      <c r="I182">
        <f>Data__1_[[#This Row],[Output]]*1000/(Data__1_[[#This Row],[Num_Workers_Indirect]]+Data__1_[[#This Row],[Num_Workers_Direct]])</f>
        <v>1.211255</v>
      </c>
      <c r="J182">
        <v>6.3954263999999997E-2</v>
      </c>
      <c r="K182">
        <f>Data__1_[[#This Row],[RawMaterial_Used]]*1000</f>
        <v>63.954263999999995</v>
      </c>
      <c r="L182" t="e">
        <f>MONTH(A:A)</f>
        <v>#VALUE!</v>
      </c>
      <c r="M182" t="e">
        <f>YEAR(Data__1_[[#This Row],[Date]])</f>
        <v>#VALUE!</v>
      </c>
      <c r="N182" cm="1">
        <f t="array" ref="N182">Data__1_[[#This Row],[RawMaterial_Used]]*1000*_xlfn.IFS(Data__1_[[#This Row],[Plant]]=$R$15,$S$15,Data__1_[[#This Row],[Plant]]=$R$16,$S$16,Data__1_[[#This Row],[Plant]]=$R$17,$S$17,Data__1_[[#This Row],[Plant]]=$R$18,$S$18)</f>
        <v>44767.984799999998</v>
      </c>
      <c r="O182">
        <f>Data__1_[[#This Row],[input_total thousands]]+Data__1_[[#This Row],[Labor_Costs_Direct]]+Data__1_[[#This Row],[Labor_Costs_Indirect]]</f>
        <v>63967.984799999998</v>
      </c>
      <c r="P182" s="5" cm="1">
        <f t="array" ref="P182">Data__1_[[#This Row],[Output]]*1000*_xlfn.IFS(Data__1_[[#This Row],[Plant]]=$R$8,$S$8,Data__1_[[#This Row],[Plant]]=$R$9,$S$9,Data__1_[[#This Row],[Plant]]=$R$10,$S$10,Data__1_[[#This Row],[Plant]]=$R$11,$S$11)</f>
        <v>5862.4741999999997</v>
      </c>
      <c r="Q182" s="5" cm="1">
        <f t="array" ref="Q182">Data__1_[[#This Row],[Total_cost]]/(Data__1_[[#This Row],[Total Operating Cost]]+_xlfn.IFS(Data__1_[[#This Row],[Plant]]=$R$21,$S$21,Data__1_[[#This Row],[Plant]]=$R$22,$S$22,Data__1_[[#This Row],[Plant]]=$R$24,$S$24,Data__1_[[#This Row],[Plant]]=$R$23,$S$23))</f>
        <v>10.8879467160428</v>
      </c>
    </row>
    <row r="183" spans="1:17" x14ac:dyDescent="0.4">
      <c r="A183" s="1" t="s">
        <v>287</v>
      </c>
      <c r="B183" t="s">
        <v>9</v>
      </c>
      <c r="C183">
        <v>44</v>
      </c>
      <c r="D183">
        <v>39</v>
      </c>
      <c r="E183">
        <v>10208</v>
      </c>
      <c r="F183">
        <v>7488</v>
      </c>
      <c r="G183">
        <v>0.106316776</v>
      </c>
      <c r="H183">
        <f>Data__1_[[#This Row],[Output]]*1000</f>
        <v>106.316776</v>
      </c>
      <c r="I183">
        <f>Data__1_[[#This Row],[Output]]*1000/(Data__1_[[#This Row],[Num_Workers_Indirect]]+Data__1_[[#This Row],[Num_Workers_Direct]])</f>
        <v>1.2809250120481928</v>
      </c>
      <c r="J183">
        <v>0.12970646699999999</v>
      </c>
      <c r="K183">
        <f>Data__1_[[#This Row],[RawMaterial_Used]]*1000</f>
        <v>129.706467</v>
      </c>
      <c r="L183" t="e">
        <f>MONTH(A:A)</f>
        <v>#VALUE!</v>
      </c>
      <c r="M183" t="e">
        <f>YEAR(Data__1_[[#This Row],[Date]])</f>
        <v>#VALUE!</v>
      </c>
      <c r="N183" cm="1">
        <f t="array" ref="N183">Data__1_[[#This Row],[RawMaterial_Used]]*1000*_xlfn.IFS(Data__1_[[#This Row],[Plant]]=$R$15,$S$15,Data__1_[[#This Row],[Plant]]=$R$16,$S$16,Data__1_[[#This Row],[Plant]]=$R$17,$S$17,Data__1_[[#This Row],[Plant]]=$R$18,$S$18)</f>
        <v>68744.427510000009</v>
      </c>
      <c r="O183">
        <f>Data__1_[[#This Row],[input_total thousands]]+Data__1_[[#This Row],[Labor_Costs_Direct]]+Data__1_[[#This Row],[Labor_Costs_Indirect]]</f>
        <v>86440.427510000009</v>
      </c>
      <c r="P183" s="5" cm="1">
        <f t="array" ref="P183">Data__1_[[#This Row],[Output]]*1000*_xlfn.IFS(Data__1_[[#This Row],[Plant]]=$R$8,$S$8,Data__1_[[#This Row],[Plant]]=$R$9,$S$9,Data__1_[[#This Row],[Plant]]=$R$10,$S$10,Data__1_[[#This Row],[Plant]]=$R$11,$S$11)</f>
        <v>9568.5098400000006</v>
      </c>
      <c r="Q183" s="5" cm="1">
        <f t="array" ref="Q183">Data__1_[[#This Row],[Total_cost]]/(Data__1_[[#This Row],[Total Operating Cost]]+_xlfn.IFS(Data__1_[[#This Row],[Plant]]=$R$21,$S$21,Data__1_[[#This Row],[Plant]]=$R$22,$S$22,Data__1_[[#This Row],[Plant]]=$R$24,$S$24,Data__1_[[#This Row],[Plant]]=$R$23,$S$23))</f>
        <v>9.0331314845289636</v>
      </c>
    </row>
    <row r="184" spans="1:17" x14ac:dyDescent="0.4">
      <c r="A184" s="1" t="s">
        <v>287</v>
      </c>
      <c r="B184" t="s">
        <v>10</v>
      </c>
      <c r="C184">
        <v>21</v>
      </c>
      <c r="D184">
        <v>25</v>
      </c>
      <c r="E184">
        <v>5040</v>
      </c>
      <c r="F184">
        <v>5000</v>
      </c>
      <c r="G184">
        <v>3.4182204000000001E-2</v>
      </c>
      <c r="H184">
        <f>Data__1_[[#This Row],[Output]]*1000</f>
        <v>34.182203999999999</v>
      </c>
      <c r="I184">
        <f>Data__1_[[#This Row],[Output]]*1000/(Data__1_[[#This Row],[Num_Workers_Indirect]]+Data__1_[[#This Row],[Num_Workers_Direct]])</f>
        <v>0.74309139130434776</v>
      </c>
      <c r="J184">
        <v>4.1702288999999997E-2</v>
      </c>
      <c r="K184">
        <f>Data__1_[[#This Row],[RawMaterial_Used]]*1000</f>
        <v>41.702288999999993</v>
      </c>
      <c r="L184" t="e">
        <f>MONTH(A:A)</f>
        <v>#VALUE!</v>
      </c>
      <c r="M184" t="e">
        <f>YEAR(Data__1_[[#This Row],[Date]])</f>
        <v>#VALUE!</v>
      </c>
      <c r="N184" cm="1">
        <f t="array" ref="N184">Data__1_[[#This Row],[RawMaterial_Used]]*1000*_xlfn.IFS(Data__1_[[#This Row],[Plant]]=$R$15,$S$15,Data__1_[[#This Row],[Plant]]=$R$16,$S$16,Data__1_[[#This Row],[Plant]]=$R$17,$S$17,Data__1_[[#This Row],[Plant]]=$R$18,$S$18)</f>
        <v>25354.991711999995</v>
      </c>
      <c r="O184">
        <f>Data__1_[[#This Row],[input_total thousands]]+Data__1_[[#This Row],[Labor_Costs_Direct]]+Data__1_[[#This Row],[Labor_Costs_Indirect]]</f>
        <v>35394.991711999995</v>
      </c>
      <c r="P184" s="5" cm="1">
        <f t="array" ref="P184">Data__1_[[#This Row],[Output]]*1000*_xlfn.IFS(Data__1_[[#This Row],[Plant]]=$R$8,$S$8,Data__1_[[#This Row],[Plant]]=$R$9,$S$9,Data__1_[[#This Row],[Plant]]=$R$10,$S$10,Data__1_[[#This Row],[Plant]]=$R$11,$S$11)</f>
        <v>5127.3306000000002</v>
      </c>
      <c r="Q184" s="5" cm="1">
        <f t="array" ref="Q184">Data__1_[[#This Row],[Total_cost]]/(Data__1_[[#This Row],[Total Operating Cost]]+_xlfn.IFS(Data__1_[[#This Row],[Plant]]=$R$21,$S$21,Data__1_[[#This Row],[Plant]]=$R$22,$S$22,Data__1_[[#This Row],[Plant]]=$R$24,$S$24,Data__1_[[#This Row],[Plant]]=$R$23,$S$23))</f>
        <v>6.9018545161655513</v>
      </c>
    </row>
    <row r="185" spans="1:17" x14ac:dyDescent="0.4">
      <c r="A185" s="1" t="s">
        <v>287</v>
      </c>
      <c r="B185" t="s">
        <v>11</v>
      </c>
      <c r="C185">
        <v>13</v>
      </c>
      <c r="D185">
        <v>16</v>
      </c>
      <c r="E185">
        <v>124800</v>
      </c>
      <c r="F185">
        <v>122880</v>
      </c>
      <c r="G185">
        <v>1.1324097999999999E-2</v>
      </c>
      <c r="H185">
        <f>Data__1_[[#This Row],[Output]]*1000</f>
        <v>11.324097999999999</v>
      </c>
      <c r="I185">
        <f>Data__1_[[#This Row],[Output]]*1000/(Data__1_[[#This Row],[Num_Workers_Indirect]]+Data__1_[[#This Row],[Num_Workers_Direct]])</f>
        <v>0.39048613793103448</v>
      </c>
      <c r="J185">
        <v>1.4155123E-2</v>
      </c>
      <c r="K185">
        <f>Data__1_[[#This Row],[RawMaterial_Used]]*1000</f>
        <v>14.155123</v>
      </c>
      <c r="L185" t="e">
        <f>MONTH(A:A)</f>
        <v>#VALUE!</v>
      </c>
      <c r="M185" t="e">
        <f>YEAR(Data__1_[[#This Row],[Date]])</f>
        <v>#VALUE!</v>
      </c>
      <c r="N185" cm="1">
        <f t="array" ref="N185">Data__1_[[#This Row],[RawMaterial_Used]]*1000*_xlfn.IFS(Data__1_[[#This Row],[Plant]]=$R$15,$S$15,Data__1_[[#This Row],[Plant]]=$R$16,$S$16,Data__1_[[#This Row],[Plant]]=$R$17,$S$17,Data__1_[[#This Row],[Plant]]=$R$18,$S$18)</f>
        <v>12994.402914</v>
      </c>
      <c r="O185">
        <f>Data__1_[[#This Row],[input_total thousands]]+Data__1_[[#This Row],[Labor_Costs_Direct]]+Data__1_[[#This Row],[Labor_Costs_Indirect]]</f>
        <v>260674.40291400001</v>
      </c>
      <c r="P185" s="5" cm="1">
        <f t="array" ref="P185">Data__1_[[#This Row],[Output]]*1000*_xlfn.IFS(Data__1_[[#This Row],[Plant]]=$R$8,$S$8,Data__1_[[#This Row],[Plant]]=$R$9,$S$9,Data__1_[[#This Row],[Plant]]=$R$10,$S$10,Data__1_[[#This Row],[Plant]]=$R$11,$S$11)</f>
        <v>4529.6391999999996</v>
      </c>
      <c r="Q185" s="5" cm="1">
        <f t="array" ref="Q185">Data__1_[[#This Row],[Total_cost]]/(Data__1_[[#This Row],[Total Operating Cost]]+_xlfn.IFS(Data__1_[[#This Row],[Plant]]=$R$21,$S$21,Data__1_[[#This Row],[Plant]]=$R$22,$S$22,Data__1_[[#This Row],[Plant]]=$R$24,$S$24,Data__1_[[#This Row],[Plant]]=$R$23,$S$23))</f>
        <v>56.453968197117206</v>
      </c>
    </row>
    <row r="186" spans="1:17" x14ac:dyDescent="0.4">
      <c r="A186" s="1" t="s">
        <v>286</v>
      </c>
      <c r="B186" t="s">
        <v>8</v>
      </c>
      <c r="C186">
        <v>19</v>
      </c>
      <c r="D186">
        <v>18</v>
      </c>
      <c r="E186">
        <v>9120</v>
      </c>
      <c r="F186">
        <v>7200</v>
      </c>
      <c r="G186">
        <v>4.4816201999999999E-2</v>
      </c>
      <c r="H186">
        <f>Data__1_[[#This Row],[Output]]*1000</f>
        <v>44.816201999999997</v>
      </c>
      <c r="I186">
        <f>Data__1_[[#This Row],[Output]]*1000/(Data__1_[[#This Row],[Num_Workers_Indirect]]+Data__1_[[#This Row],[Num_Workers_Direct]])</f>
        <v>1.2112487027027026</v>
      </c>
      <c r="J186">
        <v>5.3779441999999997E-2</v>
      </c>
      <c r="K186">
        <f>Data__1_[[#This Row],[RawMaterial_Used]]*1000</f>
        <v>53.779441999999996</v>
      </c>
      <c r="L186" t="e">
        <f>MONTH(A:A)</f>
        <v>#VALUE!</v>
      </c>
      <c r="M186" t="e">
        <f>YEAR(Data__1_[[#This Row],[Date]])</f>
        <v>#VALUE!</v>
      </c>
      <c r="N186" cm="1">
        <f t="array" ref="N186">Data__1_[[#This Row],[RawMaterial_Used]]*1000*_xlfn.IFS(Data__1_[[#This Row],[Plant]]=$R$15,$S$15,Data__1_[[#This Row],[Plant]]=$R$16,$S$16,Data__1_[[#This Row],[Plant]]=$R$17,$S$17,Data__1_[[#This Row],[Plant]]=$R$18,$S$18)</f>
        <v>37645.609399999994</v>
      </c>
      <c r="O186">
        <f>Data__1_[[#This Row],[input_total thousands]]+Data__1_[[#This Row],[Labor_Costs_Direct]]+Data__1_[[#This Row],[Labor_Costs_Indirect]]</f>
        <v>53965.609399999994</v>
      </c>
      <c r="P186" s="5" cm="1">
        <f t="array" ref="P186">Data__1_[[#This Row],[Output]]*1000*_xlfn.IFS(Data__1_[[#This Row],[Plant]]=$R$8,$S$8,Data__1_[[#This Row],[Plant]]=$R$9,$S$9,Data__1_[[#This Row],[Plant]]=$R$10,$S$10,Data__1_[[#This Row],[Plant]]=$R$11,$S$11)</f>
        <v>4929.7822200000001</v>
      </c>
      <c r="Q186" s="5" cm="1">
        <f t="array" ref="Q186">Data__1_[[#This Row],[Total_cost]]/(Data__1_[[#This Row],[Total Operating Cost]]+_xlfn.IFS(Data__1_[[#This Row],[Plant]]=$R$21,$S$21,Data__1_[[#This Row],[Plant]]=$R$22,$S$22,Data__1_[[#This Row],[Plant]]=$R$24,$S$24,Data__1_[[#This Row],[Plant]]=$R$23,$S$23))</f>
        <v>10.918847561704711</v>
      </c>
    </row>
    <row r="187" spans="1:17" x14ac:dyDescent="0.4">
      <c r="A187" s="1" t="s">
        <v>286</v>
      </c>
      <c r="B187" t="s">
        <v>9</v>
      </c>
      <c r="C187">
        <v>40</v>
      </c>
      <c r="D187">
        <v>39</v>
      </c>
      <c r="E187">
        <v>9280</v>
      </c>
      <c r="F187">
        <v>7488</v>
      </c>
      <c r="G187">
        <v>0.101275649</v>
      </c>
      <c r="H187">
        <f>Data__1_[[#This Row],[Output]]*1000</f>
        <v>101.275649</v>
      </c>
      <c r="I187">
        <f>Data__1_[[#This Row],[Output]]*1000/(Data__1_[[#This Row],[Num_Workers_Indirect]]+Data__1_[[#This Row],[Num_Workers_Direct]])</f>
        <v>1.2819702405063291</v>
      </c>
      <c r="J187">
        <v>0.123556291</v>
      </c>
      <c r="K187">
        <f>Data__1_[[#This Row],[RawMaterial_Used]]*1000</f>
        <v>123.556291</v>
      </c>
      <c r="L187" t="e">
        <f>MONTH(A:A)</f>
        <v>#VALUE!</v>
      </c>
      <c r="M187" t="e">
        <f>YEAR(Data__1_[[#This Row],[Date]])</f>
        <v>#VALUE!</v>
      </c>
      <c r="N187" cm="1">
        <f t="array" ref="N187">Data__1_[[#This Row],[RawMaterial_Used]]*1000*_xlfn.IFS(Data__1_[[#This Row],[Plant]]=$R$15,$S$15,Data__1_[[#This Row],[Plant]]=$R$16,$S$16,Data__1_[[#This Row],[Plant]]=$R$17,$S$17,Data__1_[[#This Row],[Plant]]=$R$18,$S$18)</f>
        <v>65484.83423</v>
      </c>
      <c r="O187">
        <f>Data__1_[[#This Row],[input_total thousands]]+Data__1_[[#This Row],[Labor_Costs_Direct]]+Data__1_[[#This Row],[Labor_Costs_Indirect]]</f>
        <v>82252.834230000008</v>
      </c>
      <c r="P187" s="5" cm="1">
        <f t="array" ref="P187">Data__1_[[#This Row],[Output]]*1000*_xlfn.IFS(Data__1_[[#This Row],[Plant]]=$R$8,$S$8,Data__1_[[#This Row],[Plant]]=$R$9,$S$9,Data__1_[[#This Row],[Plant]]=$R$10,$S$10,Data__1_[[#This Row],[Plant]]=$R$11,$S$11)</f>
        <v>9114.8084099999996</v>
      </c>
      <c r="Q187" s="5" cm="1">
        <f t="array" ref="Q187">Data__1_[[#This Row],[Total_cost]]/(Data__1_[[#This Row],[Total Operating Cost]]+_xlfn.IFS(Data__1_[[#This Row],[Plant]]=$R$21,$S$21,Data__1_[[#This Row],[Plant]]=$R$22,$S$22,Data__1_[[#This Row],[Plant]]=$R$24,$S$24,Data__1_[[#This Row],[Plant]]=$R$23,$S$23))</f>
        <v>9.0233406900298245</v>
      </c>
    </row>
    <row r="188" spans="1:17" x14ac:dyDescent="0.4">
      <c r="A188" s="1" t="s">
        <v>286</v>
      </c>
      <c r="B188" t="s">
        <v>10</v>
      </c>
      <c r="C188">
        <v>24</v>
      </c>
      <c r="D188">
        <v>30</v>
      </c>
      <c r="E188">
        <v>5760</v>
      </c>
      <c r="F188">
        <v>6000</v>
      </c>
      <c r="G188">
        <v>4.0106088999999998E-2</v>
      </c>
      <c r="H188">
        <f>Data__1_[[#This Row],[Output]]*1000</f>
        <v>40.106088999999997</v>
      </c>
      <c r="I188">
        <f>Data__1_[[#This Row],[Output]]*1000/(Data__1_[[#This Row],[Num_Workers_Indirect]]+Data__1_[[#This Row],[Num_Workers_Direct]])</f>
        <v>0.74270535185185182</v>
      </c>
      <c r="J188">
        <v>4.8929429000000003E-2</v>
      </c>
      <c r="K188">
        <f>Data__1_[[#This Row],[RawMaterial_Used]]*1000</f>
        <v>48.929429000000006</v>
      </c>
      <c r="L188" t="e">
        <f>MONTH(A:A)</f>
        <v>#VALUE!</v>
      </c>
      <c r="M188" t="e">
        <f>YEAR(Data__1_[[#This Row],[Date]])</f>
        <v>#VALUE!</v>
      </c>
      <c r="N188" cm="1">
        <f t="array" ref="N188">Data__1_[[#This Row],[RawMaterial_Used]]*1000*_xlfn.IFS(Data__1_[[#This Row],[Plant]]=$R$15,$S$15,Data__1_[[#This Row],[Plant]]=$R$16,$S$16,Data__1_[[#This Row],[Plant]]=$R$17,$S$17,Data__1_[[#This Row],[Plant]]=$R$18,$S$18)</f>
        <v>29749.092832000002</v>
      </c>
      <c r="O188">
        <f>Data__1_[[#This Row],[input_total thousands]]+Data__1_[[#This Row],[Labor_Costs_Direct]]+Data__1_[[#This Row],[Labor_Costs_Indirect]]</f>
        <v>41509.092832000002</v>
      </c>
      <c r="P188" s="5" cm="1">
        <f t="array" ref="P188">Data__1_[[#This Row],[Output]]*1000*_xlfn.IFS(Data__1_[[#This Row],[Plant]]=$R$8,$S$8,Data__1_[[#This Row],[Plant]]=$R$9,$S$9,Data__1_[[#This Row],[Plant]]=$R$10,$S$10,Data__1_[[#This Row],[Plant]]=$R$11,$S$11)</f>
        <v>6015.9133499999998</v>
      </c>
      <c r="Q188" s="5" cm="1">
        <f t="array" ref="Q188">Data__1_[[#This Row],[Total_cost]]/(Data__1_[[#This Row],[Total Operating Cost]]+_xlfn.IFS(Data__1_[[#This Row],[Plant]]=$R$21,$S$21,Data__1_[[#This Row],[Plant]]=$R$22,$S$22,Data__1_[[#This Row],[Plant]]=$R$24,$S$24,Data__1_[[#This Row],[Plant]]=$R$23,$S$23))</f>
        <v>6.8987353510749836</v>
      </c>
    </row>
    <row r="189" spans="1:17" x14ac:dyDescent="0.4">
      <c r="A189" s="1" t="s">
        <v>286</v>
      </c>
      <c r="B189" t="s">
        <v>11</v>
      </c>
      <c r="C189">
        <v>14</v>
      </c>
      <c r="D189">
        <v>14</v>
      </c>
      <c r="E189">
        <v>134400</v>
      </c>
      <c r="F189">
        <v>107520</v>
      </c>
      <c r="G189">
        <v>1.0929583E-2</v>
      </c>
      <c r="H189">
        <f>Data__1_[[#This Row],[Output]]*1000</f>
        <v>10.929582999999999</v>
      </c>
      <c r="I189">
        <f>Data__1_[[#This Row],[Output]]*1000/(Data__1_[[#This Row],[Num_Workers_Indirect]]+Data__1_[[#This Row],[Num_Workers_Direct]])</f>
        <v>0.39034224999999995</v>
      </c>
      <c r="J189">
        <v>1.3661978999999999E-2</v>
      </c>
      <c r="K189">
        <f>Data__1_[[#This Row],[RawMaterial_Used]]*1000</f>
        <v>13.661978999999999</v>
      </c>
      <c r="L189" t="e">
        <f>MONTH(A:A)</f>
        <v>#VALUE!</v>
      </c>
      <c r="M189" t="e">
        <f>YEAR(Data__1_[[#This Row],[Date]])</f>
        <v>#VALUE!</v>
      </c>
      <c r="N189" cm="1">
        <f t="array" ref="N189">Data__1_[[#This Row],[RawMaterial_Used]]*1000*_xlfn.IFS(Data__1_[[#This Row],[Plant]]=$R$15,$S$15,Data__1_[[#This Row],[Plant]]=$R$16,$S$16,Data__1_[[#This Row],[Plant]]=$R$17,$S$17,Data__1_[[#This Row],[Plant]]=$R$18,$S$18)</f>
        <v>12541.696721999999</v>
      </c>
      <c r="O189">
        <f>Data__1_[[#This Row],[input_total thousands]]+Data__1_[[#This Row],[Labor_Costs_Direct]]+Data__1_[[#This Row],[Labor_Costs_Indirect]]</f>
        <v>254461.69672199999</v>
      </c>
      <c r="P189" s="5" cm="1">
        <f t="array" ref="P189">Data__1_[[#This Row],[Output]]*1000*_xlfn.IFS(Data__1_[[#This Row],[Plant]]=$R$8,$S$8,Data__1_[[#This Row],[Plant]]=$R$9,$S$9,Data__1_[[#This Row],[Plant]]=$R$10,$S$10,Data__1_[[#This Row],[Plant]]=$R$11,$S$11)</f>
        <v>4371.8332</v>
      </c>
      <c r="Q189" s="5" cm="1">
        <f t="array" ref="Q189">Data__1_[[#This Row],[Total_cost]]/(Data__1_[[#This Row],[Total Operating Cost]]+_xlfn.IFS(Data__1_[[#This Row],[Plant]]=$R$21,$S$21,Data__1_[[#This Row],[Plant]]=$R$22,$S$22,Data__1_[[#This Row],[Plant]]=$R$24,$S$24,Data__1_[[#This Row],[Plant]]=$R$23,$S$23))</f>
        <v>57.058513696844571</v>
      </c>
    </row>
    <row r="190" spans="1:17" x14ac:dyDescent="0.4">
      <c r="A190" s="1" t="s">
        <v>285</v>
      </c>
      <c r="B190" t="s">
        <v>8</v>
      </c>
      <c r="C190">
        <v>16</v>
      </c>
      <c r="D190">
        <v>22</v>
      </c>
      <c r="E190">
        <v>7680</v>
      </c>
      <c r="F190">
        <v>8800</v>
      </c>
      <c r="G190">
        <v>4.6011194999999998E-2</v>
      </c>
      <c r="H190">
        <f>Data__1_[[#This Row],[Output]]*1000</f>
        <v>46.011195000000001</v>
      </c>
      <c r="I190">
        <f>Data__1_[[#This Row],[Output]]*1000/(Data__1_[[#This Row],[Num_Workers_Indirect]]+Data__1_[[#This Row],[Num_Workers_Direct]])</f>
        <v>1.2108209210526315</v>
      </c>
      <c r="J190">
        <v>5.5213433999999999E-2</v>
      </c>
      <c r="K190">
        <f>Data__1_[[#This Row],[RawMaterial_Used]]*1000</f>
        <v>55.213433999999999</v>
      </c>
      <c r="L190" t="e">
        <f>MONTH(A:A)</f>
        <v>#VALUE!</v>
      </c>
      <c r="M190" t="e">
        <f>YEAR(Data__1_[[#This Row],[Date]])</f>
        <v>#VALUE!</v>
      </c>
      <c r="N190" cm="1">
        <f t="array" ref="N190">Data__1_[[#This Row],[RawMaterial_Used]]*1000*_xlfn.IFS(Data__1_[[#This Row],[Plant]]=$R$15,$S$15,Data__1_[[#This Row],[Plant]]=$R$16,$S$16,Data__1_[[#This Row],[Plant]]=$R$17,$S$17,Data__1_[[#This Row],[Plant]]=$R$18,$S$18)</f>
        <v>38649.4038</v>
      </c>
      <c r="O190">
        <f>Data__1_[[#This Row],[input_total thousands]]+Data__1_[[#This Row],[Labor_Costs_Direct]]+Data__1_[[#This Row],[Labor_Costs_Indirect]]</f>
        <v>55129.4038</v>
      </c>
      <c r="P190" s="5" cm="1">
        <f t="array" ref="P190">Data__1_[[#This Row],[Output]]*1000*_xlfn.IFS(Data__1_[[#This Row],[Plant]]=$R$8,$S$8,Data__1_[[#This Row],[Plant]]=$R$9,$S$9,Data__1_[[#This Row],[Plant]]=$R$10,$S$10,Data__1_[[#This Row],[Plant]]=$R$11,$S$11)</f>
        <v>5061.2314500000002</v>
      </c>
      <c r="Q190" s="5" cm="1">
        <f t="array" ref="Q190">Data__1_[[#This Row],[Total_cost]]/(Data__1_[[#This Row],[Total Operating Cost]]+_xlfn.IFS(Data__1_[[#This Row],[Plant]]=$R$21,$S$21,Data__1_[[#This Row],[Plant]]=$R$22,$S$22,Data__1_[[#This Row],[Plant]]=$R$24,$S$24,Data__1_[[#This Row],[Plant]]=$R$23,$S$23))</f>
        <v>10.865342178365418</v>
      </c>
    </row>
    <row r="191" spans="1:17" x14ac:dyDescent="0.4">
      <c r="A191" s="1" t="s">
        <v>285</v>
      </c>
      <c r="B191" t="s">
        <v>9</v>
      </c>
      <c r="C191">
        <v>45</v>
      </c>
      <c r="D191">
        <v>36</v>
      </c>
      <c r="E191">
        <v>10440</v>
      </c>
      <c r="F191">
        <v>6912</v>
      </c>
      <c r="G191">
        <v>0.10386174400000001</v>
      </c>
      <c r="H191">
        <f>Data__1_[[#This Row],[Output]]*1000</f>
        <v>103.861744</v>
      </c>
      <c r="I191">
        <f>Data__1_[[#This Row],[Output]]*1000/(Data__1_[[#This Row],[Num_Workers_Indirect]]+Data__1_[[#This Row],[Num_Workers_Direct]])</f>
        <v>1.2822437530864197</v>
      </c>
      <c r="J191">
        <v>0.12671132700000001</v>
      </c>
      <c r="K191">
        <f>Data__1_[[#This Row],[RawMaterial_Used]]*1000</f>
        <v>126.71132700000001</v>
      </c>
      <c r="L191" t="e">
        <f>MONTH(A:A)</f>
        <v>#VALUE!</v>
      </c>
      <c r="M191" t="e">
        <f>YEAR(Data__1_[[#This Row],[Date]])</f>
        <v>#VALUE!</v>
      </c>
      <c r="N191" cm="1">
        <f t="array" ref="N191">Data__1_[[#This Row],[RawMaterial_Used]]*1000*_xlfn.IFS(Data__1_[[#This Row],[Plant]]=$R$15,$S$15,Data__1_[[#This Row],[Plant]]=$R$16,$S$16,Data__1_[[#This Row],[Plant]]=$R$17,$S$17,Data__1_[[#This Row],[Plant]]=$R$18,$S$18)</f>
        <v>67157.00331</v>
      </c>
      <c r="O191">
        <f>Data__1_[[#This Row],[input_total thousands]]+Data__1_[[#This Row],[Labor_Costs_Direct]]+Data__1_[[#This Row],[Labor_Costs_Indirect]]</f>
        <v>84509.00331</v>
      </c>
      <c r="P191" s="5" cm="1">
        <f t="array" ref="P191">Data__1_[[#This Row],[Output]]*1000*_xlfn.IFS(Data__1_[[#This Row],[Plant]]=$R$8,$S$8,Data__1_[[#This Row],[Plant]]=$R$9,$S$9,Data__1_[[#This Row],[Plant]]=$R$10,$S$10,Data__1_[[#This Row],[Plant]]=$R$11,$S$11)</f>
        <v>9347.5569599999999</v>
      </c>
      <c r="Q191" s="5" cm="1">
        <f t="array" ref="Q191">Data__1_[[#This Row],[Total_cost]]/(Data__1_[[#This Row],[Total Operating Cost]]+_xlfn.IFS(Data__1_[[#This Row],[Plant]]=$R$21,$S$21,Data__1_[[#This Row],[Plant]]=$R$22,$S$22,Data__1_[[#This Row],[Plant]]=$R$24,$S$24,Data__1_[[#This Row],[Plant]]=$R$23,$S$23))</f>
        <v>9.0400281539171061</v>
      </c>
    </row>
    <row r="192" spans="1:17" x14ac:dyDescent="0.4">
      <c r="A192" s="1" t="s">
        <v>285</v>
      </c>
      <c r="B192" t="s">
        <v>10</v>
      </c>
      <c r="C192">
        <v>21</v>
      </c>
      <c r="D192">
        <v>26</v>
      </c>
      <c r="E192">
        <v>5040</v>
      </c>
      <c r="F192">
        <v>5200</v>
      </c>
      <c r="G192">
        <v>3.4929167999999997E-2</v>
      </c>
      <c r="H192">
        <f>Data__1_[[#This Row],[Output]]*1000</f>
        <v>34.929167999999997</v>
      </c>
      <c r="I192">
        <f>Data__1_[[#This Row],[Output]]*1000/(Data__1_[[#This Row],[Num_Workers_Indirect]]+Data__1_[[#This Row],[Num_Workers_Direct]])</f>
        <v>0.74317378723404248</v>
      </c>
      <c r="J192">
        <v>4.2613585000000002E-2</v>
      </c>
      <c r="K192">
        <f>Data__1_[[#This Row],[RawMaterial_Used]]*1000</f>
        <v>42.613585</v>
      </c>
      <c r="L192" t="e">
        <f>MONTH(A:A)</f>
        <v>#VALUE!</v>
      </c>
      <c r="M192" t="e">
        <f>YEAR(Data__1_[[#This Row],[Date]])</f>
        <v>#VALUE!</v>
      </c>
      <c r="N192" cm="1">
        <f t="array" ref="N192">Data__1_[[#This Row],[RawMaterial_Used]]*1000*_xlfn.IFS(Data__1_[[#This Row],[Plant]]=$R$15,$S$15,Data__1_[[#This Row],[Plant]]=$R$16,$S$16,Data__1_[[#This Row],[Plant]]=$R$17,$S$17,Data__1_[[#This Row],[Plant]]=$R$18,$S$18)</f>
        <v>25909.059679999998</v>
      </c>
      <c r="O192">
        <f>Data__1_[[#This Row],[input_total thousands]]+Data__1_[[#This Row],[Labor_Costs_Direct]]+Data__1_[[#This Row],[Labor_Costs_Indirect]]</f>
        <v>36149.059679999998</v>
      </c>
      <c r="P192" s="5" cm="1">
        <f t="array" ref="P192">Data__1_[[#This Row],[Output]]*1000*_xlfn.IFS(Data__1_[[#This Row],[Plant]]=$R$8,$S$8,Data__1_[[#This Row],[Plant]]=$R$9,$S$9,Data__1_[[#This Row],[Plant]]=$R$10,$S$10,Data__1_[[#This Row],[Plant]]=$R$11,$S$11)</f>
        <v>5239.3751999999995</v>
      </c>
      <c r="Q192" s="5" cm="1">
        <f t="array" ref="Q192">Data__1_[[#This Row],[Total_cost]]/(Data__1_[[#This Row],[Total Operating Cost]]+_xlfn.IFS(Data__1_[[#This Row],[Plant]]=$R$21,$S$21,Data__1_[[#This Row],[Plant]]=$R$22,$S$22,Data__1_[[#This Row],[Plant]]=$R$24,$S$24,Data__1_[[#This Row],[Plant]]=$R$23,$S$23))</f>
        <v>6.898181580586062</v>
      </c>
    </row>
    <row r="193" spans="1:17" x14ac:dyDescent="0.4">
      <c r="A193" s="1" t="s">
        <v>285</v>
      </c>
      <c r="B193" t="s">
        <v>11</v>
      </c>
      <c r="C193">
        <v>13</v>
      </c>
      <c r="D193">
        <v>17</v>
      </c>
      <c r="E193">
        <v>124800</v>
      </c>
      <c r="F193">
        <v>130560</v>
      </c>
      <c r="G193">
        <v>1.1715929999999999E-2</v>
      </c>
      <c r="H193">
        <f>Data__1_[[#This Row],[Output]]*1000</f>
        <v>11.71593</v>
      </c>
      <c r="I193">
        <f>Data__1_[[#This Row],[Output]]*1000/(Data__1_[[#This Row],[Num_Workers_Indirect]]+Data__1_[[#This Row],[Num_Workers_Direct]])</f>
        <v>0.39053100000000002</v>
      </c>
      <c r="J193">
        <v>1.4644913000000001E-2</v>
      </c>
      <c r="K193">
        <f>Data__1_[[#This Row],[RawMaterial_Used]]*1000</f>
        <v>14.644913000000001</v>
      </c>
      <c r="L193" t="e">
        <f>MONTH(A:A)</f>
        <v>#VALUE!</v>
      </c>
      <c r="M193" t="e">
        <f>YEAR(Data__1_[[#This Row],[Date]])</f>
        <v>#VALUE!</v>
      </c>
      <c r="N193" cm="1">
        <f t="array" ref="N193">Data__1_[[#This Row],[RawMaterial_Used]]*1000*_xlfn.IFS(Data__1_[[#This Row],[Plant]]=$R$15,$S$15,Data__1_[[#This Row],[Plant]]=$R$16,$S$16,Data__1_[[#This Row],[Plant]]=$R$17,$S$17,Data__1_[[#This Row],[Plant]]=$R$18,$S$18)</f>
        <v>13444.030134000001</v>
      </c>
      <c r="O193">
        <f>Data__1_[[#This Row],[input_total thousands]]+Data__1_[[#This Row],[Labor_Costs_Direct]]+Data__1_[[#This Row],[Labor_Costs_Indirect]]</f>
        <v>268804.030134</v>
      </c>
      <c r="P193" s="5" cm="1">
        <f t="array" ref="P193">Data__1_[[#This Row],[Output]]*1000*_xlfn.IFS(Data__1_[[#This Row],[Plant]]=$R$8,$S$8,Data__1_[[#This Row],[Plant]]=$R$9,$S$9,Data__1_[[#This Row],[Plant]]=$R$10,$S$10,Data__1_[[#This Row],[Plant]]=$R$11,$S$11)</f>
        <v>4686.3720000000003</v>
      </c>
      <c r="Q193" s="5" cm="1">
        <f t="array" ref="Q193">Data__1_[[#This Row],[Total_cost]]/(Data__1_[[#This Row],[Total Operating Cost]]+_xlfn.IFS(Data__1_[[#This Row],[Plant]]=$R$21,$S$21,Data__1_[[#This Row],[Plant]]=$R$22,$S$22,Data__1_[[#This Row],[Plant]]=$R$24,$S$24,Data__1_[[#This Row],[Plant]]=$R$23,$S$23))</f>
        <v>56.303458973344441</v>
      </c>
    </row>
    <row r="194" spans="1:17" x14ac:dyDescent="0.4">
      <c r="A194" s="1" t="s">
        <v>284</v>
      </c>
      <c r="B194" t="s">
        <v>8</v>
      </c>
      <c r="C194">
        <v>16</v>
      </c>
      <c r="D194">
        <v>23</v>
      </c>
      <c r="E194">
        <v>7680</v>
      </c>
      <c r="F194">
        <v>9200</v>
      </c>
      <c r="G194">
        <v>4.7238245999999998E-2</v>
      </c>
      <c r="H194">
        <f>Data__1_[[#This Row],[Output]]*1000</f>
        <v>47.238245999999997</v>
      </c>
      <c r="I194">
        <f>Data__1_[[#This Row],[Output]]*1000/(Data__1_[[#This Row],[Num_Workers_Indirect]]+Data__1_[[#This Row],[Num_Workers_Direct]])</f>
        <v>1.2112370769230769</v>
      </c>
      <c r="J194">
        <v>5.6685895E-2</v>
      </c>
      <c r="K194">
        <f>Data__1_[[#This Row],[RawMaterial_Used]]*1000</f>
        <v>56.685895000000002</v>
      </c>
      <c r="L194" t="e">
        <f>MONTH(A:A)</f>
        <v>#VALUE!</v>
      </c>
      <c r="M194" t="e">
        <f>YEAR(Data__1_[[#This Row],[Date]])</f>
        <v>#VALUE!</v>
      </c>
      <c r="N194" cm="1">
        <f t="array" ref="N194">Data__1_[[#This Row],[RawMaterial_Used]]*1000*_xlfn.IFS(Data__1_[[#This Row],[Plant]]=$R$15,$S$15,Data__1_[[#This Row],[Plant]]=$R$16,$S$16,Data__1_[[#This Row],[Plant]]=$R$17,$S$17,Data__1_[[#This Row],[Plant]]=$R$18,$S$18)</f>
        <v>39680.126499999998</v>
      </c>
      <c r="O194">
        <f>Data__1_[[#This Row],[input_total thousands]]+Data__1_[[#This Row],[Labor_Costs_Direct]]+Data__1_[[#This Row],[Labor_Costs_Indirect]]</f>
        <v>56560.126499999998</v>
      </c>
      <c r="P194" s="5" cm="1">
        <f t="array" ref="P194">Data__1_[[#This Row],[Output]]*1000*_xlfn.IFS(Data__1_[[#This Row],[Plant]]=$R$8,$S$8,Data__1_[[#This Row],[Plant]]=$R$9,$S$9,Data__1_[[#This Row],[Plant]]=$R$10,$S$10,Data__1_[[#This Row],[Plant]]=$R$11,$S$11)</f>
        <v>5196.2070599999997</v>
      </c>
      <c r="Q194" s="5" cm="1">
        <f t="array" ref="Q194">Data__1_[[#This Row],[Total_cost]]/(Data__1_[[#This Row],[Total Operating Cost]]+_xlfn.IFS(Data__1_[[#This Row],[Plant]]=$R$21,$S$21,Data__1_[[#This Row],[Plant]]=$R$22,$S$22,Data__1_[[#This Row],[Plant]]=$R$24,$S$24,Data__1_[[#This Row],[Plant]]=$R$23,$S$23))</f>
        <v>10.858462833747671</v>
      </c>
    </row>
    <row r="195" spans="1:17" x14ac:dyDescent="0.4">
      <c r="A195" s="1" t="s">
        <v>284</v>
      </c>
      <c r="B195" t="s">
        <v>9</v>
      </c>
      <c r="C195">
        <v>43</v>
      </c>
      <c r="D195">
        <v>36</v>
      </c>
      <c r="E195">
        <v>9976</v>
      </c>
      <c r="F195">
        <v>6912</v>
      </c>
      <c r="G195">
        <v>0.101259319</v>
      </c>
      <c r="H195">
        <f>Data__1_[[#This Row],[Output]]*1000</f>
        <v>101.259319</v>
      </c>
      <c r="I195">
        <f>Data__1_[[#This Row],[Output]]*1000/(Data__1_[[#This Row],[Num_Workers_Indirect]]+Data__1_[[#This Row],[Num_Workers_Direct]])</f>
        <v>1.2817635316455698</v>
      </c>
      <c r="J195">
        <v>0.12353636899999999</v>
      </c>
      <c r="K195">
        <f>Data__1_[[#This Row],[RawMaterial_Used]]*1000</f>
        <v>123.53636899999999</v>
      </c>
      <c r="L195" t="e">
        <f>MONTH(A:A)</f>
        <v>#VALUE!</v>
      </c>
      <c r="M195" t="e">
        <f>YEAR(Data__1_[[#This Row],[Date]])</f>
        <v>#VALUE!</v>
      </c>
      <c r="N195" cm="1">
        <f t="array" ref="N195">Data__1_[[#This Row],[RawMaterial_Used]]*1000*_xlfn.IFS(Data__1_[[#This Row],[Plant]]=$R$15,$S$15,Data__1_[[#This Row],[Plant]]=$R$16,$S$16,Data__1_[[#This Row],[Plant]]=$R$17,$S$17,Data__1_[[#This Row],[Plant]]=$R$18,$S$18)</f>
        <v>65474.275569999998</v>
      </c>
      <c r="O195">
        <f>Data__1_[[#This Row],[input_total thousands]]+Data__1_[[#This Row],[Labor_Costs_Direct]]+Data__1_[[#This Row],[Labor_Costs_Indirect]]</f>
        <v>82362.275569999998</v>
      </c>
      <c r="P195" s="5" cm="1">
        <f t="array" ref="P195">Data__1_[[#This Row],[Output]]*1000*_xlfn.IFS(Data__1_[[#This Row],[Plant]]=$R$8,$S$8,Data__1_[[#This Row],[Plant]]=$R$9,$S$9,Data__1_[[#This Row],[Plant]]=$R$10,$S$10,Data__1_[[#This Row],[Plant]]=$R$11,$S$11)</f>
        <v>9113.33871</v>
      </c>
      <c r="Q195" s="5" cm="1">
        <f t="array" ref="Q195">Data__1_[[#This Row],[Total_cost]]/(Data__1_[[#This Row],[Total Operating Cost]]+_xlfn.IFS(Data__1_[[#This Row],[Plant]]=$R$21,$S$21,Data__1_[[#This Row],[Plant]]=$R$22,$S$22,Data__1_[[#This Row],[Plant]]=$R$24,$S$24,Data__1_[[#This Row],[Plant]]=$R$23,$S$23))</f>
        <v>9.0368036790791351</v>
      </c>
    </row>
    <row r="196" spans="1:17" x14ac:dyDescent="0.4">
      <c r="A196" s="1" t="s">
        <v>284</v>
      </c>
      <c r="B196" t="s">
        <v>10</v>
      </c>
      <c r="C196">
        <v>21</v>
      </c>
      <c r="D196">
        <v>32</v>
      </c>
      <c r="E196">
        <v>5040</v>
      </c>
      <c r="F196">
        <v>6400</v>
      </c>
      <c r="G196">
        <v>3.9377383000000002E-2</v>
      </c>
      <c r="H196">
        <f>Data__1_[[#This Row],[Output]]*1000</f>
        <v>39.377383000000002</v>
      </c>
      <c r="I196">
        <f>Data__1_[[#This Row],[Output]]*1000/(Data__1_[[#This Row],[Num_Workers_Indirect]]+Data__1_[[#This Row],[Num_Workers_Direct]])</f>
        <v>0.74296949056603778</v>
      </c>
      <c r="J196">
        <v>4.8040407E-2</v>
      </c>
      <c r="K196">
        <f>Data__1_[[#This Row],[RawMaterial_Used]]*1000</f>
        <v>48.040407000000002</v>
      </c>
      <c r="L196" t="e">
        <f>MONTH(A:A)</f>
        <v>#VALUE!</v>
      </c>
      <c r="M196" t="e">
        <f>YEAR(Data__1_[[#This Row],[Date]])</f>
        <v>#VALUE!</v>
      </c>
      <c r="N196" cm="1">
        <f t="array" ref="N196">Data__1_[[#This Row],[RawMaterial_Used]]*1000*_xlfn.IFS(Data__1_[[#This Row],[Plant]]=$R$15,$S$15,Data__1_[[#This Row],[Plant]]=$R$16,$S$16,Data__1_[[#This Row],[Plant]]=$R$17,$S$17,Data__1_[[#This Row],[Plant]]=$R$18,$S$18)</f>
        <v>29208.567456000001</v>
      </c>
      <c r="O196">
        <f>Data__1_[[#This Row],[input_total thousands]]+Data__1_[[#This Row],[Labor_Costs_Direct]]+Data__1_[[#This Row],[Labor_Costs_Indirect]]</f>
        <v>40648.567456000004</v>
      </c>
      <c r="P196" s="5" cm="1">
        <f t="array" ref="P196">Data__1_[[#This Row],[Output]]*1000*_xlfn.IFS(Data__1_[[#This Row],[Plant]]=$R$8,$S$8,Data__1_[[#This Row],[Plant]]=$R$9,$S$9,Data__1_[[#This Row],[Plant]]=$R$10,$S$10,Data__1_[[#This Row],[Plant]]=$R$11,$S$11)</f>
        <v>5906.6074500000004</v>
      </c>
      <c r="Q196" s="5" cm="1">
        <f t="array" ref="Q196">Data__1_[[#This Row],[Total_cost]]/(Data__1_[[#This Row],[Total Operating Cost]]+_xlfn.IFS(Data__1_[[#This Row],[Plant]]=$R$21,$S$21,Data__1_[[#This Row],[Plant]]=$R$22,$S$22,Data__1_[[#This Row],[Plant]]=$R$24,$S$24,Data__1_[[#This Row],[Plant]]=$R$23,$S$23))</f>
        <v>6.8807157212180714</v>
      </c>
    </row>
    <row r="197" spans="1:17" x14ac:dyDescent="0.4">
      <c r="A197" s="1" t="s">
        <v>284</v>
      </c>
      <c r="B197" t="s">
        <v>11</v>
      </c>
      <c r="C197">
        <v>12</v>
      </c>
      <c r="D197">
        <v>15</v>
      </c>
      <c r="E197">
        <v>115200</v>
      </c>
      <c r="F197">
        <v>115200</v>
      </c>
      <c r="G197">
        <v>1.0543636E-2</v>
      </c>
      <c r="H197">
        <f>Data__1_[[#This Row],[Output]]*1000</f>
        <v>10.543636000000001</v>
      </c>
      <c r="I197">
        <f>Data__1_[[#This Row],[Output]]*1000/(Data__1_[[#This Row],[Num_Workers_Indirect]]+Data__1_[[#This Row],[Num_Workers_Direct]])</f>
        <v>0.39050503703703709</v>
      </c>
      <c r="J197">
        <v>1.3179544E-2</v>
      </c>
      <c r="K197">
        <f>Data__1_[[#This Row],[RawMaterial_Used]]*1000</f>
        <v>13.179544</v>
      </c>
      <c r="L197" t="e">
        <f>MONTH(A:A)</f>
        <v>#VALUE!</v>
      </c>
      <c r="M197" t="e">
        <f>YEAR(Data__1_[[#This Row],[Date]])</f>
        <v>#VALUE!</v>
      </c>
      <c r="N197" cm="1">
        <f t="array" ref="N197">Data__1_[[#This Row],[RawMaterial_Used]]*1000*_xlfn.IFS(Data__1_[[#This Row],[Plant]]=$R$15,$S$15,Data__1_[[#This Row],[Plant]]=$R$16,$S$16,Data__1_[[#This Row],[Plant]]=$R$17,$S$17,Data__1_[[#This Row],[Plant]]=$R$18,$S$18)</f>
        <v>12098.821392</v>
      </c>
      <c r="O197">
        <f>Data__1_[[#This Row],[input_total thousands]]+Data__1_[[#This Row],[Labor_Costs_Direct]]+Data__1_[[#This Row],[Labor_Costs_Indirect]]</f>
        <v>242498.82139200001</v>
      </c>
      <c r="P197" s="5" cm="1">
        <f t="array" ref="P197">Data__1_[[#This Row],[Output]]*1000*_xlfn.IFS(Data__1_[[#This Row],[Plant]]=$R$8,$S$8,Data__1_[[#This Row],[Plant]]=$R$9,$S$9,Data__1_[[#This Row],[Plant]]=$R$10,$S$10,Data__1_[[#This Row],[Plant]]=$R$11,$S$11)</f>
        <v>4217.4544000000005</v>
      </c>
      <c r="Q197" s="5" cm="1">
        <f t="array" ref="Q197">Data__1_[[#This Row],[Total_cost]]/(Data__1_[[#This Row],[Total Operating Cost]]+_xlfn.IFS(Data__1_[[#This Row],[Plant]]=$R$21,$S$21,Data__1_[[#This Row],[Plant]]=$R$22,$S$22,Data__1_[[#This Row],[Plant]]=$R$24,$S$24,Data__1_[[#This Row],[Plant]]=$R$23,$S$23))</f>
        <v>56.325867280188803</v>
      </c>
    </row>
    <row r="198" spans="1:17" x14ac:dyDescent="0.4">
      <c r="A198" s="1" t="s">
        <v>266</v>
      </c>
      <c r="B198" t="s">
        <v>8</v>
      </c>
      <c r="C198">
        <v>15</v>
      </c>
      <c r="D198">
        <v>22</v>
      </c>
      <c r="E198">
        <v>7200</v>
      </c>
      <c r="F198">
        <v>8800</v>
      </c>
      <c r="G198">
        <v>4.4816342000000002E-2</v>
      </c>
      <c r="H198">
        <f>Data__1_[[#This Row],[Output]]*1000</f>
        <v>44.816341999999999</v>
      </c>
      <c r="I198">
        <f>Data__1_[[#This Row],[Output]]*1000/(Data__1_[[#This Row],[Num_Workers_Indirect]]+Data__1_[[#This Row],[Num_Workers_Direct]])</f>
        <v>1.2112524864864864</v>
      </c>
      <c r="J198">
        <v>5.3779609999999999E-2</v>
      </c>
      <c r="K198">
        <f>Data__1_[[#This Row],[RawMaterial_Used]]*1000</f>
        <v>53.779609999999998</v>
      </c>
      <c r="L198">
        <f>MONTH(A:A)</f>
        <v>2</v>
      </c>
      <c r="M198">
        <f>YEAR(Data__1_[[#This Row],[Date]])</f>
        <v>2010</v>
      </c>
      <c r="N198" cm="1">
        <f t="array" ref="N198">Data__1_[[#This Row],[RawMaterial_Used]]*1000*_xlfn.IFS(Data__1_[[#This Row],[Plant]]=$R$15,$S$15,Data__1_[[#This Row],[Plant]]=$R$16,$S$16,Data__1_[[#This Row],[Plant]]=$R$17,$S$17,Data__1_[[#This Row],[Plant]]=$R$18,$S$18)</f>
        <v>37645.726999999999</v>
      </c>
      <c r="O198">
        <f>Data__1_[[#This Row],[input_total thousands]]+Data__1_[[#This Row],[Labor_Costs_Direct]]+Data__1_[[#This Row],[Labor_Costs_Indirect]]</f>
        <v>53645.726999999999</v>
      </c>
      <c r="P198" s="5" cm="1">
        <f t="array" ref="P198">Data__1_[[#This Row],[Output]]*1000*_xlfn.IFS(Data__1_[[#This Row],[Plant]]=$R$8,$S$8,Data__1_[[#This Row],[Plant]]=$R$9,$S$9,Data__1_[[#This Row],[Plant]]=$R$10,$S$10,Data__1_[[#This Row],[Plant]]=$R$11,$S$11)</f>
        <v>4929.7976200000003</v>
      </c>
      <c r="Q198" s="5" cm="1">
        <f t="array" ref="Q198">Data__1_[[#This Row],[Total_cost]]/(Data__1_[[#This Row],[Total Operating Cost]]+_xlfn.IFS(Data__1_[[#This Row],[Plant]]=$R$21,$S$21,Data__1_[[#This Row],[Plant]]=$R$22,$S$22,Data__1_[[#This Row],[Plant]]=$R$24,$S$24,Data__1_[[#This Row],[Plant]]=$R$23,$S$23))</f>
        <v>10.854092019787574</v>
      </c>
    </row>
    <row r="199" spans="1:17" x14ac:dyDescent="0.4">
      <c r="A199" s="1" t="s">
        <v>266</v>
      </c>
      <c r="B199" t="s">
        <v>9</v>
      </c>
      <c r="C199">
        <v>46</v>
      </c>
      <c r="D199">
        <v>40</v>
      </c>
      <c r="E199">
        <v>10672</v>
      </c>
      <c r="F199">
        <v>7680</v>
      </c>
      <c r="G199">
        <v>0.110257402</v>
      </c>
      <c r="H199">
        <f>Data__1_[[#This Row],[Output]]*1000</f>
        <v>110.257402</v>
      </c>
      <c r="I199">
        <f>Data__1_[[#This Row],[Output]]*1000/(Data__1_[[#This Row],[Num_Workers_Indirect]]+Data__1_[[#This Row],[Num_Workers_Direct]])</f>
        <v>1.2820628139534884</v>
      </c>
      <c r="J199">
        <v>0.13451403100000001</v>
      </c>
      <c r="K199">
        <f>Data__1_[[#This Row],[RawMaterial_Used]]*1000</f>
        <v>134.51403100000002</v>
      </c>
      <c r="L199">
        <f>MONTH(A:A)</f>
        <v>2</v>
      </c>
      <c r="M199">
        <f>YEAR(Data__1_[[#This Row],[Date]])</f>
        <v>2010</v>
      </c>
      <c r="N199" cm="1">
        <f t="array" ref="N199">Data__1_[[#This Row],[RawMaterial_Used]]*1000*_xlfn.IFS(Data__1_[[#This Row],[Plant]]=$R$15,$S$15,Data__1_[[#This Row],[Plant]]=$R$16,$S$16,Data__1_[[#This Row],[Plant]]=$R$17,$S$17,Data__1_[[#This Row],[Plant]]=$R$18,$S$18)</f>
        <v>71292.436430000016</v>
      </c>
      <c r="O199">
        <f>Data__1_[[#This Row],[input_total thousands]]+Data__1_[[#This Row],[Labor_Costs_Direct]]+Data__1_[[#This Row],[Labor_Costs_Indirect]]</f>
        <v>89644.436430000016</v>
      </c>
      <c r="P199" s="5" cm="1">
        <f t="array" ref="P199">Data__1_[[#This Row],[Output]]*1000*_xlfn.IFS(Data__1_[[#This Row],[Plant]]=$R$8,$S$8,Data__1_[[#This Row],[Plant]]=$R$9,$S$9,Data__1_[[#This Row],[Plant]]=$R$10,$S$10,Data__1_[[#This Row],[Plant]]=$R$11,$S$11)</f>
        <v>9923.1661800000002</v>
      </c>
      <c r="Q199" s="5" cm="1">
        <f t="array" ref="Q199">Data__1_[[#This Row],[Total_cost]]/(Data__1_[[#This Row],[Total Operating Cost]]+_xlfn.IFS(Data__1_[[#This Row],[Plant]]=$R$21,$S$21,Data__1_[[#This Row],[Plant]]=$R$22,$S$22,Data__1_[[#This Row],[Plant]]=$R$24,$S$24,Data__1_[[#This Row],[Plant]]=$R$23,$S$23))</f>
        <v>9.0331669109447752</v>
      </c>
    </row>
    <row r="200" spans="1:17" x14ac:dyDescent="0.4">
      <c r="A200" s="1" t="s">
        <v>266</v>
      </c>
      <c r="B200" t="s">
        <v>10</v>
      </c>
      <c r="C200">
        <v>23</v>
      </c>
      <c r="D200">
        <v>33</v>
      </c>
      <c r="E200">
        <v>5520</v>
      </c>
      <c r="F200">
        <v>6600</v>
      </c>
      <c r="G200">
        <v>4.1615829E-2</v>
      </c>
      <c r="H200">
        <f>Data__1_[[#This Row],[Output]]*1000</f>
        <v>41.615828999999998</v>
      </c>
      <c r="I200">
        <f>Data__1_[[#This Row],[Output]]*1000/(Data__1_[[#This Row],[Num_Workers_Indirect]]+Data__1_[[#This Row],[Num_Workers_Direct]])</f>
        <v>0.7431398035714285</v>
      </c>
      <c r="J200">
        <v>5.0771311E-2</v>
      </c>
      <c r="K200">
        <f>Data__1_[[#This Row],[RawMaterial_Used]]*1000</f>
        <v>50.771310999999997</v>
      </c>
      <c r="L200">
        <f>MONTH(A:A)</f>
        <v>2</v>
      </c>
      <c r="M200">
        <f>YEAR(Data__1_[[#This Row],[Date]])</f>
        <v>2010</v>
      </c>
      <c r="N200" cm="1">
        <f t="array" ref="N200">Data__1_[[#This Row],[RawMaterial_Used]]*1000*_xlfn.IFS(Data__1_[[#This Row],[Plant]]=$R$15,$S$15,Data__1_[[#This Row],[Plant]]=$R$16,$S$16,Data__1_[[#This Row],[Plant]]=$R$17,$S$17,Data__1_[[#This Row],[Plant]]=$R$18,$S$18)</f>
        <v>30868.957087999999</v>
      </c>
      <c r="O200">
        <f>Data__1_[[#This Row],[input_total thousands]]+Data__1_[[#This Row],[Labor_Costs_Direct]]+Data__1_[[#This Row],[Labor_Costs_Indirect]]</f>
        <v>42988.957087999996</v>
      </c>
      <c r="P200" s="5" cm="1">
        <f t="array" ref="P200">Data__1_[[#This Row],[Output]]*1000*_xlfn.IFS(Data__1_[[#This Row],[Plant]]=$R$8,$S$8,Data__1_[[#This Row],[Plant]]=$R$9,$S$9,Data__1_[[#This Row],[Plant]]=$R$10,$S$10,Data__1_[[#This Row],[Plant]]=$R$11,$S$11)</f>
        <v>6242.37435</v>
      </c>
      <c r="Q200" s="5" cm="1">
        <f t="array" ref="Q200">Data__1_[[#This Row],[Total_cost]]/(Data__1_[[#This Row],[Total Operating Cost]]+_xlfn.IFS(Data__1_[[#This Row],[Plant]]=$R$21,$S$21,Data__1_[[#This Row],[Plant]]=$R$22,$S$22,Data__1_[[#This Row],[Plant]]=$R$24,$S$24,Data__1_[[#This Row],[Plant]]=$R$23,$S$23))</f>
        <v>6.8855325146409001</v>
      </c>
    </row>
    <row r="201" spans="1:17" x14ac:dyDescent="0.4">
      <c r="A201" s="1" t="s">
        <v>266</v>
      </c>
      <c r="B201" t="s">
        <v>11</v>
      </c>
      <c r="C201">
        <v>14</v>
      </c>
      <c r="D201">
        <v>14</v>
      </c>
      <c r="E201">
        <v>134400</v>
      </c>
      <c r="F201">
        <v>107520</v>
      </c>
      <c r="G201">
        <v>1.0934803999999999E-2</v>
      </c>
      <c r="H201">
        <f>Data__1_[[#This Row],[Output]]*1000</f>
        <v>10.934804</v>
      </c>
      <c r="I201">
        <f>Data__1_[[#This Row],[Output]]*1000/(Data__1_[[#This Row],[Num_Workers_Indirect]]+Data__1_[[#This Row],[Num_Workers_Direct]])</f>
        <v>0.39052871428571428</v>
      </c>
      <c r="J201">
        <v>1.3668504999999999E-2</v>
      </c>
      <c r="K201">
        <f>Data__1_[[#This Row],[RawMaterial_Used]]*1000</f>
        <v>13.668505</v>
      </c>
      <c r="L201">
        <f>MONTH(A:A)</f>
        <v>2</v>
      </c>
      <c r="M201">
        <f>YEAR(Data__1_[[#This Row],[Date]])</f>
        <v>2010</v>
      </c>
      <c r="N201" cm="1">
        <f t="array" ref="N201">Data__1_[[#This Row],[RawMaterial_Used]]*1000*_xlfn.IFS(Data__1_[[#This Row],[Plant]]=$R$15,$S$15,Data__1_[[#This Row],[Plant]]=$R$16,$S$16,Data__1_[[#This Row],[Plant]]=$R$17,$S$17,Data__1_[[#This Row],[Plant]]=$R$18,$S$18)</f>
        <v>12547.68759</v>
      </c>
      <c r="O201">
        <f>Data__1_[[#This Row],[input_total thousands]]+Data__1_[[#This Row],[Labor_Costs_Direct]]+Data__1_[[#This Row],[Labor_Costs_Indirect]]</f>
        <v>254467.68758999999</v>
      </c>
      <c r="P201" s="5" cm="1">
        <f t="array" ref="P201">Data__1_[[#This Row],[Output]]*1000*_xlfn.IFS(Data__1_[[#This Row],[Plant]]=$R$8,$S$8,Data__1_[[#This Row],[Plant]]=$R$9,$S$9,Data__1_[[#This Row],[Plant]]=$R$10,$S$10,Data__1_[[#This Row],[Plant]]=$R$11,$S$11)</f>
        <v>4373.9215999999997</v>
      </c>
      <c r="Q201" s="5" cm="1">
        <f t="array" ref="Q201">Data__1_[[#This Row],[Total_cost]]/(Data__1_[[#This Row],[Total Operating Cost]]+_xlfn.IFS(Data__1_[[#This Row],[Plant]]=$R$21,$S$21,Data__1_[[#This Row],[Plant]]=$R$22,$S$22,Data__1_[[#This Row],[Plant]]=$R$24,$S$24,Data__1_[[#This Row],[Plant]]=$R$23,$S$23))</f>
        <v>57.033149183641065</v>
      </c>
    </row>
    <row r="202" spans="1:17" x14ac:dyDescent="0.4">
      <c r="A202" s="1" t="s">
        <v>283</v>
      </c>
      <c r="B202" t="s">
        <v>8</v>
      </c>
      <c r="C202">
        <v>15</v>
      </c>
      <c r="D202">
        <v>24</v>
      </c>
      <c r="E202">
        <v>7200</v>
      </c>
      <c r="F202">
        <v>9600</v>
      </c>
      <c r="G202">
        <v>4.7217534999999998E-2</v>
      </c>
      <c r="H202">
        <f>Data__1_[[#This Row],[Output]]*1000</f>
        <v>47.217534999999998</v>
      </c>
      <c r="I202">
        <f>Data__1_[[#This Row],[Output]]*1000/(Data__1_[[#This Row],[Num_Workers_Indirect]]+Data__1_[[#This Row],[Num_Workers_Direct]])</f>
        <v>1.2107060256410256</v>
      </c>
      <c r="J202">
        <v>5.6661043000000001E-2</v>
      </c>
      <c r="K202">
        <f>Data__1_[[#This Row],[RawMaterial_Used]]*1000</f>
        <v>56.661042999999999</v>
      </c>
      <c r="L202" t="e">
        <f>MONTH(A:A)</f>
        <v>#VALUE!</v>
      </c>
      <c r="M202" t="e">
        <f>YEAR(Data__1_[[#This Row],[Date]])</f>
        <v>#VALUE!</v>
      </c>
      <c r="N202" cm="1">
        <f t="array" ref="N202">Data__1_[[#This Row],[RawMaterial_Used]]*1000*_xlfn.IFS(Data__1_[[#This Row],[Plant]]=$R$15,$S$15,Data__1_[[#This Row],[Plant]]=$R$16,$S$16,Data__1_[[#This Row],[Plant]]=$R$17,$S$17,Data__1_[[#This Row],[Plant]]=$R$18,$S$18)</f>
        <v>39662.730100000001</v>
      </c>
      <c r="O202">
        <f>Data__1_[[#This Row],[input_total thousands]]+Data__1_[[#This Row],[Labor_Costs_Direct]]+Data__1_[[#This Row],[Labor_Costs_Indirect]]</f>
        <v>56462.730100000001</v>
      </c>
      <c r="P202" s="5" cm="1">
        <f t="array" ref="P202">Data__1_[[#This Row],[Output]]*1000*_xlfn.IFS(Data__1_[[#This Row],[Plant]]=$R$8,$S$8,Data__1_[[#This Row],[Plant]]=$R$9,$S$9,Data__1_[[#This Row],[Plant]]=$R$10,$S$10,Data__1_[[#This Row],[Plant]]=$R$11,$S$11)</f>
        <v>5193.9288500000002</v>
      </c>
      <c r="Q202" s="5" cm="1">
        <f t="array" ref="Q202">Data__1_[[#This Row],[Total_cost]]/(Data__1_[[#This Row],[Total Operating Cost]]+_xlfn.IFS(Data__1_[[#This Row],[Plant]]=$R$21,$S$21,Data__1_[[#This Row],[Plant]]=$R$22,$S$22,Data__1_[[#This Row],[Plant]]=$R$24,$S$24,Data__1_[[#This Row],[Plant]]=$R$23,$S$23))</f>
        <v>10.84450767945988</v>
      </c>
    </row>
    <row r="203" spans="1:17" x14ac:dyDescent="0.4">
      <c r="A203" s="1" t="s">
        <v>283</v>
      </c>
      <c r="B203" t="s">
        <v>9</v>
      </c>
      <c r="C203">
        <v>40</v>
      </c>
      <c r="D203">
        <v>36</v>
      </c>
      <c r="E203">
        <v>9280</v>
      </c>
      <c r="F203">
        <v>6912</v>
      </c>
      <c r="G203">
        <v>9.7358856999999993E-2</v>
      </c>
      <c r="H203">
        <f>Data__1_[[#This Row],[Output]]*1000</f>
        <v>97.358856999999986</v>
      </c>
      <c r="I203">
        <f>Data__1_[[#This Row],[Output]]*1000/(Data__1_[[#This Row],[Num_Workers_Indirect]]+Data__1_[[#This Row],[Num_Workers_Direct]])</f>
        <v>1.281037592105263</v>
      </c>
      <c r="J203">
        <v>0.118777806</v>
      </c>
      <c r="K203">
        <f>Data__1_[[#This Row],[RawMaterial_Used]]*1000</f>
        <v>118.777806</v>
      </c>
      <c r="L203" t="e">
        <f>MONTH(A:A)</f>
        <v>#VALUE!</v>
      </c>
      <c r="M203" t="e">
        <f>YEAR(Data__1_[[#This Row],[Date]])</f>
        <v>#VALUE!</v>
      </c>
      <c r="N203" cm="1">
        <f t="array" ref="N203">Data__1_[[#This Row],[RawMaterial_Used]]*1000*_xlfn.IFS(Data__1_[[#This Row],[Plant]]=$R$15,$S$15,Data__1_[[#This Row],[Plant]]=$R$16,$S$16,Data__1_[[#This Row],[Plant]]=$R$17,$S$17,Data__1_[[#This Row],[Plant]]=$R$18,$S$18)</f>
        <v>62952.237179999996</v>
      </c>
      <c r="O203">
        <f>Data__1_[[#This Row],[input_total thousands]]+Data__1_[[#This Row],[Labor_Costs_Direct]]+Data__1_[[#This Row],[Labor_Costs_Indirect]]</f>
        <v>79144.237179999996</v>
      </c>
      <c r="P203" s="5" cm="1">
        <f t="array" ref="P203">Data__1_[[#This Row],[Output]]*1000*_xlfn.IFS(Data__1_[[#This Row],[Plant]]=$R$8,$S$8,Data__1_[[#This Row],[Plant]]=$R$9,$S$9,Data__1_[[#This Row],[Plant]]=$R$10,$S$10,Data__1_[[#This Row],[Plant]]=$R$11,$S$11)</f>
        <v>8762.297129999999</v>
      </c>
      <c r="Q203" s="5" cm="1">
        <f t="array" ref="Q203">Data__1_[[#This Row],[Total_cost]]/(Data__1_[[#This Row],[Total Operating Cost]]+_xlfn.IFS(Data__1_[[#This Row],[Plant]]=$R$21,$S$21,Data__1_[[#This Row],[Plant]]=$R$22,$S$22,Data__1_[[#This Row],[Plant]]=$R$24,$S$24,Data__1_[[#This Row],[Plant]]=$R$23,$S$23))</f>
        <v>9.0315835174656218</v>
      </c>
    </row>
    <row r="204" spans="1:17" x14ac:dyDescent="0.4">
      <c r="A204" s="1" t="s">
        <v>283</v>
      </c>
      <c r="B204" t="s">
        <v>10</v>
      </c>
      <c r="C204">
        <v>23</v>
      </c>
      <c r="D204">
        <v>25</v>
      </c>
      <c r="E204">
        <v>5520</v>
      </c>
      <c r="F204">
        <v>5000</v>
      </c>
      <c r="G204">
        <v>3.5661388000000002E-2</v>
      </c>
      <c r="H204">
        <f>Data__1_[[#This Row],[Output]]*1000</f>
        <v>35.661388000000002</v>
      </c>
      <c r="I204">
        <f>Data__1_[[#This Row],[Output]]*1000/(Data__1_[[#This Row],[Num_Workers_Indirect]]+Data__1_[[#This Row],[Num_Workers_Direct]])</f>
        <v>0.74294558333333338</v>
      </c>
      <c r="J204">
        <v>4.3506893999999997E-2</v>
      </c>
      <c r="K204">
        <f>Data__1_[[#This Row],[RawMaterial_Used]]*1000</f>
        <v>43.506893999999996</v>
      </c>
      <c r="L204" t="e">
        <f>MONTH(A:A)</f>
        <v>#VALUE!</v>
      </c>
      <c r="M204" t="e">
        <f>YEAR(Data__1_[[#This Row],[Date]])</f>
        <v>#VALUE!</v>
      </c>
      <c r="N204" cm="1">
        <f t="array" ref="N204">Data__1_[[#This Row],[RawMaterial_Used]]*1000*_xlfn.IFS(Data__1_[[#This Row],[Plant]]=$R$15,$S$15,Data__1_[[#This Row],[Plant]]=$R$16,$S$16,Data__1_[[#This Row],[Plant]]=$R$17,$S$17,Data__1_[[#This Row],[Plant]]=$R$18,$S$18)</f>
        <v>26452.191551999997</v>
      </c>
      <c r="O204">
        <f>Data__1_[[#This Row],[input_total thousands]]+Data__1_[[#This Row],[Labor_Costs_Direct]]+Data__1_[[#This Row],[Labor_Costs_Indirect]]</f>
        <v>36972.191551999997</v>
      </c>
      <c r="P204" s="5" cm="1">
        <f t="array" ref="P204">Data__1_[[#This Row],[Output]]*1000*_xlfn.IFS(Data__1_[[#This Row],[Plant]]=$R$8,$S$8,Data__1_[[#This Row],[Plant]]=$R$9,$S$9,Data__1_[[#This Row],[Plant]]=$R$10,$S$10,Data__1_[[#This Row],[Plant]]=$R$11,$S$11)</f>
        <v>5349.2082</v>
      </c>
      <c r="Q204" s="5" cm="1">
        <f t="array" ref="Q204">Data__1_[[#This Row],[Total_cost]]/(Data__1_[[#This Row],[Total Operating Cost]]+_xlfn.IFS(Data__1_[[#This Row],[Plant]]=$R$21,$S$21,Data__1_[[#This Row],[Plant]]=$R$22,$S$22,Data__1_[[#This Row],[Plant]]=$R$24,$S$24,Data__1_[[#This Row],[Plant]]=$R$23,$S$23))</f>
        <v>6.9104210845476999</v>
      </c>
    </row>
    <row r="205" spans="1:17" x14ac:dyDescent="0.4">
      <c r="A205" s="1" t="s">
        <v>283</v>
      </c>
      <c r="B205" t="s">
        <v>11</v>
      </c>
      <c r="C205">
        <v>12</v>
      </c>
      <c r="D205">
        <v>17</v>
      </c>
      <c r="E205">
        <v>115200</v>
      </c>
      <c r="F205">
        <v>130560</v>
      </c>
      <c r="G205">
        <v>1.1314149000000001E-2</v>
      </c>
      <c r="H205">
        <f>Data__1_[[#This Row],[Output]]*1000</f>
        <v>11.314149</v>
      </c>
      <c r="I205">
        <f>Data__1_[[#This Row],[Output]]*1000/(Data__1_[[#This Row],[Num_Workers_Indirect]]+Data__1_[[#This Row],[Num_Workers_Direct]])</f>
        <v>0.39014306896551726</v>
      </c>
      <c r="J205">
        <v>1.4142686E-2</v>
      </c>
      <c r="K205">
        <f>Data__1_[[#This Row],[RawMaterial_Used]]*1000</f>
        <v>14.142685999999999</v>
      </c>
      <c r="L205" t="e">
        <f>MONTH(A:A)</f>
        <v>#VALUE!</v>
      </c>
      <c r="M205" t="e">
        <f>YEAR(Data__1_[[#This Row],[Date]])</f>
        <v>#VALUE!</v>
      </c>
      <c r="N205" cm="1">
        <f t="array" ref="N205">Data__1_[[#This Row],[RawMaterial_Used]]*1000*_xlfn.IFS(Data__1_[[#This Row],[Plant]]=$R$15,$S$15,Data__1_[[#This Row],[Plant]]=$R$16,$S$16,Data__1_[[#This Row],[Plant]]=$R$17,$S$17,Data__1_[[#This Row],[Plant]]=$R$18,$S$18)</f>
        <v>12982.985747999999</v>
      </c>
      <c r="O205">
        <f>Data__1_[[#This Row],[input_total thousands]]+Data__1_[[#This Row],[Labor_Costs_Direct]]+Data__1_[[#This Row],[Labor_Costs_Indirect]]</f>
        <v>258742.98574800001</v>
      </c>
      <c r="P205" s="5" cm="1">
        <f t="array" ref="P205">Data__1_[[#This Row],[Output]]*1000*_xlfn.IFS(Data__1_[[#This Row],[Plant]]=$R$8,$S$8,Data__1_[[#This Row],[Plant]]=$R$9,$S$9,Data__1_[[#This Row],[Plant]]=$R$10,$S$10,Data__1_[[#This Row],[Plant]]=$R$11,$S$11)</f>
        <v>4525.6596</v>
      </c>
      <c r="Q205" s="5" cm="1">
        <f t="array" ref="Q205">Data__1_[[#This Row],[Total_cost]]/(Data__1_[[#This Row],[Total Operating Cost]]+_xlfn.IFS(Data__1_[[#This Row],[Plant]]=$R$21,$S$21,Data__1_[[#This Row],[Plant]]=$R$22,$S$22,Data__1_[[#This Row],[Plant]]=$R$24,$S$24,Data__1_[[#This Row],[Plant]]=$R$23,$S$23))</f>
        <v>56.084019747659077</v>
      </c>
    </row>
    <row r="206" spans="1:17" x14ac:dyDescent="0.4">
      <c r="A206" s="1" t="s">
        <v>282</v>
      </c>
      <c r="B206" t="s">
        <v>8</v>
      </c>
      <c r="C206">
        <v>17</v>
      </c>
      <c r="D206">
        <v>20</v>
      </c>
      <c r="E206">
        <v>8160</v>
      </c>
      <c r="F206">
        <v>8000</v>
      </c>
      <c r="G206">
        <v>4.4815576000000003E-2</v>
      </c>
      <c r="H206">
        <f>Data__1_[[#This Row],[Output]]*1000</f>
        <v>44.815576</v>
      </c>
      <c r="I206">
        <f>Data__1_[[#This Row],[Output]]*1000/(Data__1_[[#This Row],[Num_Workers_Indirect]]+Data__1_[[#This Row],[Num_Workers_Direct]])</f>
        <v>1.2112317837837838</v>
      </c>
      <c r="J206">
        <v>5.3778692000000003E-2</v>
      </c>
      <c r="K206">
        <f>Data__1_[[#This Row],[RawMaterial_Used]]*1000</f>
        <v>53.778691999999999</v>
      </c>
      <c r="L206" t="e">
        <f>MONTH(A:A)</f>
        <v>#VALUE!</v>
      </c>
      <c r="M206" t="e">
        <f>YEAR(Data__1_[[#This Row],[Date]])</f>
        <v>#VALUE!</v>
      </c>
      <c r="N206" cm="1">
        <f t="array" ref="N206">Data__1_[[#This Row],[RawMaterial_Used]]*1000*_xlfn.IFS(Data__1_[[#This Row],[Plant]]=$R$15,$S$15,Data__1_[[#This Row],[Plant]]=$R$16,$S$16,Data__1_[[#This Row],[Plant]]=$R$17,$S$17,Data__1_[[#This Row],[Plant]]=$R$18,$S$18)</f>
        <v>37645.0844</v>
      </c>
      <c r="O206">
        <f>Data__1_[[#This Row],[input_total thousands]]+Data__1_[[#This Row],[Labor_Costs_Direct]]+Data__1_[[#This Row],[Labor_Costs_Indirect]]</f>
        <v>53805.0844</v>
      </c>
      <c r="P206" s="5" cm="1">
        <f t="array" ref="P206">Data__1_[[#This Row],[Output]]*1000*_xlfn.IFS(Data__1_[[#This Row],[Plant]]=$R$8,$S$8,Data__1_[[#This Row],[Plant]]=$R$9,$S$9,Data__1_[[#This Row],[Plant]]=$R$10,$S$10,Data__1_[[#This Row],[Plant]]=$R$11,$S$11)</f>
        <v>4929.7133599999997</v>
      </c>
      <c r="Q206" s="5" cm="1">
        <f t="array" ref="Q206">Data__1_[[#This Row],[Total_cost]]/(Data__1_[[#This Row],[Total Operating Cost]]+_xlfn.IFS(Data__1_[[#This Row],[Plant]]=$R$21,$S$21,Data__1_[[#This Row],[Plant]]=$R$22,$S$22,Data__1_[[#This Row],[Plant]]=$R$24,$S$24,Data__1_[[#This Row],[Plant]]=$R$23,$S$23))</f>
        <v>10.886520256293192</v>
      </c>
    </row>
    <row r="207" spans="1:17" x14ac:dyDescent="0.4">
      <c r="A207" s="1" t="s">
        <v>282</v>
      </c>
      <c r="B207" t="s">
        <v>9</v>
      </c>
      <c r="C207">
        <v>41</v>
      </c>
      <c r="D207">
        <v>39</v>
      </c>
      <c r="E207">
        <v>9512</v>
      </c>
      <c r="F207">
        <v>7488</v>
      </c>
      <c r="G207">
        <v>0.10256145699999999</v>
      </c>
      <c r="H207">
        <f>Data__1_[[#This Row],[Output]]*1000</f>
        <v>102.56145699999999</v>
      </c>
      <c r="I207">
        <f>Data__1_[[#This Row],[Output]]*1000/(Data__1_[[#This Row],[Num_Workers_Indirect]]+Data__1_[[#This Row],[Num_Workers_Direct]])</f>
        <v>1.2820182124999999</v>
      </c>
      <c r="J207">
        <v>0.125124978</v>
      </c>
      <c r="K207">
        <f>Data__1_[[#This Row],[RawMaterial_Used]]*1000</f>
        <v>125.124978</v>
      </c>
      <c r="L207" t="e">
        <f>MONTH(A:A)</f>
        <v>#VALUE!</v>
      </c>
      <c r="M207" t="e">
        <f>YEAR(Data__1_[[#This Row],[Date]])</f>
        <v>#VALUE!</v>
      </c>
      <c r="N207" cm="1">
        <f t="array" ref="N207">Data__1_[[#This Row],[RawMaterial_Used]]*1000*_xlfn.IFS(Data__1_[[#This Row],[Plant]]=$R$15,$S$15,Data__1_[[#This Row],[Plant]]=$R$16,$S$16,Data__1_[[#This Row],[Plant]]=$R$17,$S$17,Data__1_[[#This Row],[Plant]]=$R$18,$S$18)</f>
        <v>66316.238339999996</v>
      </c>
      <c r="O207">
        <f>Data__1_[[#This Row],[input_total thousands]]+Data__1_[[#This Row],[Labor_Costs_Direct]]+Data__1_[[#This Row],[Labor_Costs_Indirect]]</f>
        <v>83316.238339999996</v>
      </c>
      <c r="P207" s="5" cm="1">
        <f t="array" ref="P207">Data__1_[[#This Row],[Output]]*1000*_xlfn.IFS(Data__1_[[#This Row],[Plant]]=$R$8,$S$8,Data__1_[[#This Row],[Plant]]=$R$9,$S$9,Data__1_[[#This Row],[Plant]]=$R$10,$S$10,Data__1_[[#This Row],[Plant]]=$R$11,$S$11)</f>
        <v>9230.5311299999994</v>
      </c>
      <c r="Q207" s="5" cm="1">
        <f t="array" ref="Q207">Data__1_[[#This Row],[Total_cost]]/(Data__1_[[#This Row],[Total Operating Cost]]+_xlfn.IFS(Data__1_[[#This Row],[Plant]]=$R$21,$S$21,Data__1_[[#This Row],[Plant]]=$R$22,$S$22,Data__1_[[#This Row],[Plant]]=$R$24,$S$24,Data__1_[[#This Row],[Plant]]=$R$23,$S$23))</f>
        <v>9.0254204199388202</v>
      </c>
    </row>
    <row r="208" spans="1:17" x14ac:dyDescent="0.4">
      <c r="A208" s="1" t="s">
        <v>282</v>
      </c>
      <c r="B208" t="s">
        <v>10</v>
      </c>
      <c r="C208">
        <v>21</v>
      </c>
      <c r="D208">
        <v>33</v>
      </c>
      <c r="E208">
        <v>5040</v>
      </c>
      <c r="F208">
        <v>6600</v>
      </c>
      <c r="G208">
        <v>4.0123021000000002E-2</v>
      </c>
      <c r="H208">
        <f>Data__1_[[#This Row],[Output]]*1000</f>
        <v>40.123021000000001</v>
      </c>
      <c r="I208">
        <f>Data__1_[[#This Row],[Output]]*1000/(Data__1_[[#This Row],[Num_Workers_Indirect]]+Data__1_[[#This Row],[Num_Workers_Direct]])</f>
        <v>0.74301890740740739</v>
      </c>
      <c r="J208">
        <v>4.8950085999999997E-2</v>
      </c>
      <c r="K208">
        <f>Data__1_[[#This Row],[RawMaterial_Used]]*1000</f>
        <v>48.950085999999999</v>
      </c>
      <c r="L208" t="e">
        <f>MONTH(A:A)</f>
        <v>#VALUE!</v>
      </c>
      <c r="M208" t="e">
        <f>YEAR(Data__1_[[#This Row],[Date]])</f>
        <v>#VALUE!</v>
      </c>
      <c r="N208" cm="1">
        <f t="array" ref="N208">Data__1_[[#This Row],[RawMaterial_Used]]*1000*_xlfn.IFS(Data__1_[[#This Row],[Plant]]=$R$15,$S$15,Data__1_[[#This Row],[Plant]]=$R$16,$S$16,Data__1_[[#This Row],[Plant]]=$R$17,$S$17,Data__1_[[#This Row],[Plant]]=$R$18,$S$18)</f>
        <v>29761.652287999997</v>
      </c>
      <c r="O208">
        <f>Data__1_[[#This Row],[input_total thousands]]+Data__1_[[#This Row],[Labor_Costs_Direct]]+Data__1_[[#This Row],[Labor_Costs_Indirect]]</f>
        <v>41401.652287999997</v>
      </c>
      <c r="P208" s="5" cm="1">
        <f t="array" ref="P208">Data__1_[[#This Row],[Output]]*1000*_xlfn.IFS(Data__1_[[#This Row],[Plant]]=$R$8,$S$8,Data__1_[[#This Row],[Plant]]=$R$9,$S$9,Data__1_[[#This Row],[Plant]]=$R$10,$S$10,Data__1_[[#This Row],[Plant]]=$R$11,$S$11)</f>
        <v>6018.4531500000003</v>
      </c>
      <c r="Q208" s="5" cm="1">
        <f t="array" ref="Q208">Data__1_[[#This Row],[Total_cost]]/(Data__1_[[#This Row],[Total Operating Cost]]+_xlfn.IFS(Data__1_[[#This Row],[Plant]]=$R$21,$S$21,Data__1_[[#This Row],[Plant]]=$R$22,$S$22,Data__1_[[#This Row],[Plant]]=$R$24,$S$24,Data__1_[[#This Row],[Plant]]=$R$23,$S$23))</f>
        <v>6.8779756659456677</v>
      </c>
    </row>
    <row r="209" spans="1:17" x14ac:dyDescent="0.4">
      <c r="A209" s="1" t="s">
        <v>282</v>
      </c>
      <c r="B209" t="s">
        <v>11</v>
      </c>
      <c r="C209">
        <v>13</v>
      </c>
      <c r="D209">
        <v>17</v>
      </c>
      <c r="E209">
        <v>124800</v>
      </c>
      <c r="F209">
        <v>130560</v>
      </c>
      <c r="G209">
        <v>1.1706581000000001E-2</v>
      </c>
      <c r="H209">
        <f>Data__1_[[#This Row],[Output]]*1000</f>
        <v>11.706581</v>
      </c>
      <c r="I209">
        <f>Data__1_[[#This Row],[Output]]*1000/(Data__1_[[#This Row],[Num_Workers_Indirect]]+Data__1_[[#This Row],[Num_Workers_Direct]])</f>
        <v>0.39021936666666668</v>
      </c>
      <c r="J209">
        <v>1.4633227E-2</v>
      </c>
      <c r="K209">
        <f>Data__1_[[#This Row],[RawMaterial_Used]]*1000</f>
        <v>14.633227</v>
      </c>
      <c r="L209" t="e">
        <f>MONTH(A:A)</f>
        <v>#VALUE!</v>
      </c>
      <c r="M209" t="e">
        <f>YEAR(Data__1_[[#This Row],[Date]])</f>
        <v>#VALUE!</v>
      </c>
      <c r="N209" cm="1">
        <f t="array" ref="N209">Data__1_[[#This Row],[RawMaterial_Used]]*1000*_xlfn.IFS(Data__1_[[#This Row],[Plant]]=$R$15,$S$15,Data__1_[[#This Row],[Plant]]=$R$16,$S$16,Data__1_[[#This Row],[Plant]]=$R$17,$S$17,Data__1_[[#This Row],[Plant]]=$R$18,$S$18)</f>
        <v>13433.302385999999</v>
      </c>
      <c r="O209">
        <f>Data__1_[[#This Row],[input_total thousands]]+Data__1_[[#This Row],[Labor_Costs_Direct]]+Data__1_[[#This Row],[Labor_Costs_Indirect]]</f>
        <v>268793.302386</v>
      </c>
      <c r="P209" s="5" cm="1">
        <f t="array" ref="P209">Data__1_[[#This Row],[Output]]*1000*_xlfn.IFS(Data__1_[[#This Row],[Plant]]=$R$8,$S$8,Data__1_[[#This Row],[Plant]]=$R$9,$S$9,Data__1_[[#This Row],[Plant]]=$R$10,$S$10,Data__1_[[#This Row],[Plant]]=$R$11,$S$11)</f>
        <v>4682.6324000000004</v>
      </c>
      <c r="Q209" s="5" cm="1">
        <f t="array" ref="Q209">Data__1_[[#This Row],[Total_cost]]/(Data__1_[[#This Row],[Total Operating Cost]]+_xlfn.IFS(Data__1_[[#This Row],[Plant]]=$R$21,$S$21,Data__1_[[#This Row],[Plant]]=$R$22,$S$22,Data__1_[[#This Row],[Plant]]=$R$24,$S$24,Data__1_[[#This Row],[Plant]]=$R$23,$S$23))</f>
        <v>56.345346885313859</v>
      </c>
    </row>
    <row r="210" spans="1:17" x14ac:dyDescent="0.4">
      <c r="A210" s="1" t="s">
        <v>281</v>
      </c>
      <c r="B210" t="s">
        <v>8</v>
      </c>
      <c r="C210">
        <v>17</v>
      </c>
      <c r="D210">
        <v>18</v>
      </c>
      <c r="E210">
        <v>8160</v>
      </c>
      <c r="F210">
        <v>7200</v>
      </c>
      <c r="G210">
        <v>4.2383556000000003E-2</v>
      </c>
      <c r="H210">
        <f>Data__1_[[#This Row],[Output]]*1000</f>
        <v>42.383556000000006</v>
      </c>
      <c r="I210">
        <f>Data__1_[[#This Row],[Output]]*1000/(Data__1_[[#This Row],[Num_Workers_Indirect]]+Data__1_[[#This Row],[Num_Workers_Direct]])</f>
        <v>1.2109587428571431</v>
      </c>
      <c r="J210">
        <v>5.0860268E-2</v>
      </c>
      <c r="K210">
        <f>Data__1_[[#This Row],[RawMaterial_Used]]*1000</f>
        <v>50.860267999999998</v>
      </c>
      <c r="L210" t="e">
        <f>MONTH(A:A)</f>
        <v>#VALUE!</v>
      </c>
      <c r="M210" t="e">
        <f>YEAR(Data__1_[[#This Row],[Date]])</f>
        <v>#VALUE!</v>
      </c>
      <c r="N210" cm="1">
        <f t="array" ref="N210">Data__1_[[#This Row],[RawMaterial_Used]]*1000*_xlfn.IFS(Data__1_[[#This Row],[Plant]]=$R$15,$S$15,Data__1_[[#This Row],[Plant]]=$R$16,$S$16,Data__1_[[#This Row],[Plant]]=$R$17,$S$17,Data__1_[[#This Row],[Plant]]=$R$18,$S$18)</f>
        <v>35602.187599999997</v>
      </c>
      <c r="O210">
        <f>Data__1_[[#This Row],[input_total thousands]]+Data__1_[[#This Row],[Labor_Costs_Direct]]+Data__1_[[#This Row],[Labor_Costs_Indirect]]</f>
        <v>50962.187599999997</v>
      </c>
      <c r="P210" s="5" cm="1">
        <f t="array" ref="P210">Data__1_[[#This Row],[Output]]*1000*_xlfn.IFS(Data__1_[[#This Row],[Plant]]=$R$8,$S$8,Data__1_[[#This Row],[Plant]]=$R$9,$S$9,Data__1_[[#This Row],[Plant]]=$R$10,$S$10,Data__1_[[#This Row],[Plant]]=$R$11,$S$11)</f>
        <v>4662.1911600000003</v>
      </c>
      <c r="Q210" s="5" cm="1">
        <f t="array" ref="Q210">Data__1_[[#This Row],[Total_cost]]/(Data__1_[[#This Row],[Total Operating Cost]]+_xlfn.IFS(Data__1_[[#This Row],[Plant]]=$R$21,$S$21,Data__1_[[#This Row],[Plant]]=$R$22,$S$22,Data__1_[[#This Row],[Plant]]=$R$24,$S$24,Data__1_[[#This Row],[Plant]]=$R$23,$S$23))</f>
        <v>10.901384745000344</v>
      </c>
    </row>
    <row r="211" spans="1:17" x14ac:dyDescent="0.4">
      <c r="A211" s="1" t="s">
        <v>281</v>
      </c>
      <c r="B211" t="s">
        <v>9</v>
      </c>
      <c r="C211">
        <v>45</v>
      </c>
      <c r="D211">
        <v>37</v>
      </c>
      <c r="E211">
        <v>10440</v>
      </c>
      <c r="F211">
        <v>7104</v>
      </c>
      <c r="G211">
        <v>0.105099128</v>
      </c>
      <c r="H211">
        <f>Data__1_[[#This Row],[Output]]*1000</f>
        <v>105.09912799999999</v>
      </c>
      <c r="I211">
        <f>Data__1_[[#This Row],[Output]]*1000/(Data__1_[[#This Row],[Num_Workers_Indirect]]+Data__1_[[#This Row],[Num_Workers_Direct]])</f>
        <v>1.2816966829268293</v>
      </c>
      <c r="J211">
        <v>0.12822093600000001</v>
      </c>
      <c r="K211">
        <f>Data__1_[[#This Row],[RawMaterial_Used]]*1000</f>
        <v>128.22093599999999</v>
      </c>
      <c r="L211" t="e">
        <f>MONTH(A:A)</f>
        <v>#VALUE!</v>
      </c>
      <c r="M211" t="e">
        <f>YEAR(Data__1_[[#This Row],[Date]])</f>
        <v>#VALUE!</v>
      </c>
      <c r="N211" cm="1">
        <f t="array" ref="N211">Data__1_[[#This Row],[RawMaterial_Used]]*1000*_xlfn.IFS(Data__1_[[#This Row],[Plant]]=$R$15,$S$15,Data__1_[[#This Row],[Plant]]=$R$16,$S$16,Data__1_[[#This Row],[Plant]]=$R$17,$S$17,Data__1_[[#This Row],[Plant]]=$R$18,$S$18)</f>
        <v>67957.096080000003</v>
      </c>
      <c r="O211">
        <f>Data__1_[[#This Row],[input_total thousands]]+Data__1_[[#This Row],[Labor_Costs_Direct]]+Data__1_[[#This Row],[Labor_Costs_Indirect]]</f>
        <v>85501.096080000003</v>
      </c>
      <c r="P211" s="5" cm="1">
        <f t="array" ref="P211">Data__1_[[#This Row],[Output]]*1000*_xlfn.IFS(Data__1_[[#This Row],[Plant]]=$R$8,$S$8,Data__1_[[#This Row],[Plant]]=$R$9,$S$9,Data__1_[[#This Row],[Plant]]=$R$10,$S$10,Data__1_[[#This Row],[Plant]]=$R$11,$S$11)</f>
        <v>9458.9215199999999</v>
      </c>
      <c r="Q211" s="5" cm="1">
        <f t="array" ref="Q211">Data__1_[[#This Row],[Total_cost]]/(Data__1_[[#This Row],[Total Operating Cost]]+_xlfn.IFS(Data__1_[[#This Row],[Plant]]=$R$21,$S$21,Data__1_[[#This Row],[Plant]]=$R$22,$S$22,Data__1_[[#This Row],[Plant]]=$R$24,$S$24,Data__1_[[#This Row],[Plant]]=$R$23,$S$23))</f>
        <v>9.0384798993105537</v>
      </c>
    </row>
    <row r="212" spans="1:17" x14ac:dyDescent="0.4">
      <c r="A212" s="1" t="s">
        <v>281</v>
      </c>
      <c r="B212" t="s">
        <v>10</v>
      </c>
      <c r="C212">
        <v>21</v>
      </c>
      <c r="D212">
        <v>28</v>
      </c>
      <c r="E212">
        <v>5040</v>
      </c>
      <c r="F212">
        <v>5600</v>
      </c>
      <c r="G212">
        <v>3.6414569000000001E-2</v>
      </c>
      <c r="H212">
        <f>Data__1_[[#This Row],[Output]]*1000</f>
        <v>36.414569</v>
      </c>
      <c r="I212">
        <f>Data__1_[[#This Row],[Output]]*1000/(Data__1_[[#This Row],[Num_Workers_Indirect]]+Data__1_[[#This Row],[Num_Workers_Direct]])</f>
        <v>0.74315446938775509</v>
      </c>
      <c r="J212">
        <v>4.4425774000000001E-2</v>
      </c>
      <c r="K212">
        <f>Data__1_[[#This Row],[RawMaterial_Used]]*1000</f>
        <v>44.425774000000004</v>
      </c>
      <c r="L212" t="e">
        <f>MONTH(A:A)</f>
        <v>#VALUE!</v>
      </c>
      <c r="M212" t="e">
        <f>YEAR(Data__1_[[#This Row],[Date]])</f>
        <v>#VALUE!</v>
      </c>
      <c r="N212" cm="1">
        <f t="array" ref="N212">Data__1_[[#This Row],[RawMaterial_Used]]*1000*_xlfn.IFS(Data__1_[[#This Row],[Plant]]=$R$15,$S$15,Data__1_[[#This Row],[Plant]]=$R$16,$S$16,Data__1_[[#This Row],[Plant]]=$R$17,$S$17,Data__1_[[#This Row],[Plant]]=$R$18,$S$18)</f>
        <v>27010.870592000003</v>
      </c>
      <c r="O212">
        <f>Data__1_[[#This Row],[input_total thousands]]+Data__1_[[#This Row],[Labor_Costs_Direct]]+Data__1_[[#This Row],[Labor_Costs_Indirect]]</f>
        <v>37650.870592000007</v>
      </c>
      <c r="P212" s="5" cm="1">
        <f t="array" ref="P212">Data__1_[[#This Row],[Output]]*1000*_xlfn.IFS(Data__1_[[#This Row],[Plant]]=$R$8,$S$8,Data__1_[[#This Row],[Plant]]=$R$9,$S$9,Data__1_[[#This Row],[Plant]]=$R$10,$S$10,Data__1_[[#This Row],[Plant]]=$R$11,$S$11)</f>
        <v>5462.1853499999997</v>
      </c>
      <c r="Q212" s="5" cm="1">
        <f t="array" ref="Q212">Data__1_[[#This Row],[Total_cost]]/(Data__1_[[#This Row],[Total Operating Cost]]+_xlfn.IFS(Data__1_[[#This Row],[Plant]]=$R$21,$S$21,Data__1_[[#This Row],[Plant]]=$R$22,$S$22,Data__1_[[#This Row],[Plant]]=$R$24,$S$24,Data__1_[[#This Row],[Plant]]=$R$23,$S$23))</f>
        <v>6.8917432193656047</v>
      </c>
    </row>
    <row r="213" spans="1:17" x14ac:dyDescent="0.4">
      <c r="A213" s="1" t="s">
        <v>281</v>
      </c>
      <c r="B213" t="s">
        <v>11</v>
      </c>
      <c r="C213">
        <v>12</v>
      </c>
      <c r="D213">
        <v>13</v>
      </c>
      <c r="E213">
        <v>115200</v>
      </c>
      <c r="F213">
        <v>99840</v>
      </c>
      <c r="G213">
        <v>9.7567550000000006E-3</v>
      </c>
      <c r="H213">
        <f>Data__1_[[#This Row],[Output]]*1000</f>
        <v>9.7567550000000001</v>
      </c>
      <c r="I213">
        <f>Data__1_[[#This Row],[Output]]*1000/(Data__1_[[#This Row],[Num_Workers_Indirect]]+Data__1_[[#This Row],[Num_Workers_Direct]])</f>
        <v>0.39027020000000001</v>
      </c>
      <c r="J213">
        <v>1.2195943000000001E-2</v>
      </c>
      <c r="K213">
        <f>Data__1_[[#This Row],[RawMaterial_Used]]*1000</f>
        <v>12.195943000000002</v>
      </c>
      <c r="L213" t="e">
        <f>MONTH(A:A)</f>
        <v>#VALUE!</v>
      </c>
      <c r="M213" t="e">
        <f>YEAR(Data__1_[[#This Row],[Date]])</f>
        <v>#VALUE!</v>
      </c>
      <c r="N213" cm="1">
        <f t="array" ref="N213">Data__1_[[#This Row],[RawMaterial_Used]]*1000*_xlfn.IFS(Data__1_[[#This Row],[Plant]]=$R$15,$S$15,Data__1_[[#This Row],[Plant]]=$R$16,$S$16,Data__1_[[#This Row],[Plant]]=$R$17,$S$17,Data__1_[[#This Row],[Plant]]=$R$18,$S$18)</f>
        <v>11195.875674000001</v>
      </c>
      <c r="O213">
        <f>Data__1_[[#This Row],[input_total thousands]]+Data__1_[[#This Row],[Labor_Costs_Direct]]+Data__1_[[#This Row],[Labor_Costs_Indirect]]</f>
        <v>226235.87567400001</v>
      </c>
      <c r="P213" s="5" cm="1">
        <f t="array" ref="P213">Data__1_[[#This Row],[Output]]*1000*_xlfn.IFS(Data__1_[[#This Row],[Plant]]=$R$8,$S$8,Data__1_[[#This Row],[Plant]]=$R$9,$S$9,Data__1_[[#This Row],[Plant]]=$R$10,$S$10,Data__1_[[#This Row],[Plant]]=$R$11,$S$11)</f>
        <v>3902.7020000000002</v>
      </c>
      <c r="Q213" s="5" cm="1">
        <f t="array" ref="Q213">Data__1_[[#This Row],[Total_cost]]/(Data__1_[[#This Row],[Total Operating Cost]]+_xlfn.IFS(Data__1_[[#This Row],[Plant]]=$R$21,$S$21,Data__1_[[#This Row],[Plant]]=$R$22,$S$22,Data__1_[[#This Row],[Plant]]=$R$24,$S$24,Data__1_[[#This Row],[Plant]]=$R$23,$S$23))</f>
        <v>56.69317583900488</v>
      </c>
    </row>
    <row r="214" spans="1:17" x14ac:dyDescent="0.4">
      <c r="A214" s="1" t="s">
        <v>280</v>
      </c>
      <c r="B214" t="s">
        <v>8</v>
      </c>
      <c r="C214">
        <v>18</v>
      </c>
      <c r="D214">
        <v>25</v>
      </c>
      <c r="E214">
        <v>8640</v>
      </c>
      <c r="F214">
        <v>10000</v>
      </c>
      <c r="G214">
        <v>5.208583E-2</v>
      </c>
      <c r="H214">
        <f>Data__1_[[#This Row],[Output]]*1000</f>
        <v>52.085830000000001</v>
      </c>
      <c r="I214">
        <f>Data__1_[[#This Row],[Output]]*1000/(Data__1_[[#This Row],[Num_Workers_Indirect]]+Data__1_[[#This Row],[Num_Workers_Direct]])</f>
        <v>1.2112983720930233</v>
      </c>
      <c r="J214">
        <v>6.2502996000000005E-2</v>
      </c>
      <c r="K214">
        <f>Data__1_[[#This Row],[RawMaterial_Used]]*1000</f>
        <v>62.502996000000003</v>
      </c>
      <c r="L214" t="e">
        <f>MONTH(A:A)</f>
        <v>#VALUE!</v>
      </c>
      <c r="M214" t="e">
        <f>YEAR(Data__1_[[#This Row],[Date]])</f>
        <v>#VALUE!</v>
      </c>
      <c r="N214" cm="1">
        <f t="array" ref="N214">Data__1_[[#This Row],[RawMaterial_Used]]*1000*_xlfn.IFS(Data__1_[[#This Row],[Plant]]=$R$15,$S$15,Data__1_[[#This Row],[Plant]]=$R$16,$S$16,Data__1_[[#This Row],[Plant]]=$R$17,$S$17,Data__1_[[#This Row],[Plant]]=$R$18,$S$18)</f>
        <v>43752.097200000004</v>
      </c>
      <c r="O214">
        <f>Data__1_[[#This Row],[input_total thousands]]+Data__1_[[#This Row],[Labor_Costs_Direct]]+Data__1_[[#This Row],[Labor_Costs_Indirect]]</f>
        <v>62392.097200000004</v>
      </c>
      <c r="P214" s="5" cm="1">
        <f t="array" ref="P214">Data__1_[[#This Row],[Output]]*1000*_xlfn.IFS(Data__1_[[#This Row],[Plant]]=$R$8,$S$8,Data__1_[[#This Row],[Plant]]=$R$9,$S$9,Data__1_[[#This Row],[Plant]]=$R$10,$S$10,Data__1_[[#This Row],[Plant]]=$R$11,$S$11)</f>
        <v>5729.4413000000004</v>
      </c>
      <c r="Q214" s="5" cm="1">
        <f t="array" ref="Q214">Data__1_[[#This Row],[Total_cost]]/(Data__1_[[#This Row],[Total Operating Cost]]+_xlfn.IFS(Data__1_[[#This Row],[Plant]]=$R$21,$S$21,Data__1_[[#This Row],[Plant]]=$R$22,$S$22,Data__1_[[#This Row],[Plant]]=$R$24,$S$24,Data__1_[[#This Row],[Plant]]=$R$23,$S$23))</f>
        <v>10.865754003035446</v>
      </c>
    </row>
    <row r="215" spans="1:17" x14ac:dyDescent="0.4">
      <c r="A215" s="1" t="s">
        <v>280</v>
      </c>
      <c r="B215" t="s">
        <v>9</v>
      </c>
      <c r="C215">
        <v>41</v>
      </c>
      <c r="D215">
        <v>39</v>
      </c>
      <c r="E215">
        <v>9512</v>
      </c>
      <c r="F215">
        <v>7488</v>
      </c>
      <c r="G215">
        <v>0.102555593</v>
      </c>
      <c r="H215">
        <f>Data__1_[[#This Row],[Output]]*1000</f>
        <v>102.555593</v>
      </c>
      <c r="I215">
        <f>Data__1_[[#This Row],[Output]]*1000/(Data__1_[[#This Row],[Num_Workers_Indirect]]+Data__1_[[#This Row],[Num_Workers_Direct]])</f>
        <v>1.2819449125</v>
      </c>
      <c r="J215">
        <v>0.12511782299999999</v>
      </c>
      <c r="K215">
        <f>Data__1_[[#This Row],[RawMaterial_Used]]*1000</f>
        <v>125.11782299999999</v>
      </c>
      <c r="L215" t="e">
        <f>MONTH(A:A)</f>
        <v>#VALUE!</v>
      </c>
      <c r="M215" t="e">
        <f>YEAR(Data__1_[[#This Row],[Date]])</f>
        <v>#VALUE!</v>
      </c>
      <c r="N215" cm="1">
        <f t="array" ref="N215">Data__1_[[#This Row],[RawMaterial_Used]]*1000*_xlfn.IFS(Data__1_[[#This Row],[Plant]]=$R$15,$S$15,Data__1_[[#This Row],[Plant]]=$R$16,$S$16,Data__1_[[#This Row],[Plant]]=$R$17,$S$17,Data__1_[[#This Row],[Plant]]=$R$18,$S$18)</f>
        <v>66312.446189999988</v>
      </c>
      <c r="O215">
        <f>Data__1_[[#This Row],[input_total thousands]]+Data__1_[[#This Row],[Labor_Costs_Direct]]+Data__1_[[#This Row],[Labor_Costs_Indirect]]</f>
        <v>83312.446189999988</v>
      </c>
      <c r="P215" s="5" cm="1">
        <f t="array" ref="P215">Data__1_[[#This Row],[Output]]*1000*_xlfn.IFS(Data__1_[[#This Row],[Plant]]=$R$8,$S$8,Data__1_[[#This Row],[Plant]]=$R$9,$S$9,Data__1_[[#This Row],[Plant]]=$R$10,$S$10,Data__1_[[#This Row],[Plant]]=$R$11,$S$11)</f>
        <v>9230.0033700000004</v>
      </c>
      <c r="Q215" s="5" cm="1">
        <f t="array" ref="Q215">Data__1_[[#This Row],[Total_cost]]/(Data__1_[[#This Row],[Total Operating Cost]]+_xlfn.IFS(Data__1_[[#This Row],[Plant]]=$R$21,$S$21,Data__1_[[#This Row],[Plant]]=$R$22,$S$22,Data__1_[[#This Row],[Plant]]=$R$24,$S$24,Data__1_[[#This Row],[Plant]]=$R$23,$S$23))</f>
        <v>9.0255256231996892</v>
      </c>
    </row>
    <row r="216" spans="1:17" x14ac:dyDescent="0.4">
      <c r="A216" s="1" t="s">
        <v>280</v>
      </c>
      <c r="B216" t="s">
        <v>10</v>
      </c>
      <c r="C216">
        <v>23</v>
      </c>
      <c r="D216">
        <v>28</v>
      </c>
      <c r="E216">
        <v>5520</v>
      </c>
      <c r="F216">
        <v>5600</v>
      </c>
      <c r="G216">
        <v>3.7899809E-2</v>
      </c>
      <c r="H216">
        <f>Data__1_[[#This Row],[Output]]*1000</f>
        <v>37.899808999999998</v>
      </c>
      <c r="I216">
        <f>Data__1_[[#This Row],[Output]]*1000/(Data__1_[[#This Row],[Num_Workers_Indirect]]+Data__1_[[#This Row],[Num_Workers_Direct]])</f>
        <v>0.74313350980392157</v>
      </c>
      <c r="J216">
        <v>4.6237766999999999E-2</v>
      </c>
      <c r="K216">
        <f>Data__1_[[#This Row],[RawMaterial_Used]]*1000</f>
        <v>46.237766999999998</v>
      </c>
      <c r="L216" t="e">
        <f>MONTH(A:A)</f>
        <v>#VALUE!</v>
      </c>
      <c r="M216" t="e">
        <f>YEAR(Data__1_[[#This Row],[Date]])</f>
        <v>#VALUE!</v>
      </c>
      <c r="N216" cm="1">
        <f t="array" ref="N216">Data__1_[[#This Row],[RawMaterial_Used]]*1000*_xlfn.IFS(Data__1_[[#This Row],[Plant]]=$R$15,$S$15,Data__1_[[#This Row],[Plant]]=$R$16,$S$16,Data__1_[[#This Row],[Plant]]=$R$17,$S$17,Data__1_[[#This Row],[Plant]]=$R$18,$S$18)</f>
        <v>28112.562335999999</v>
      </c>
      <c r="O216">
        <f>Data__1_[[#This Row],[input_total thousands]]+Data__1_[[#This Row],[Labor_Costs_Direct]]+Data__1_[[#This Row],[Labor_Costs_Indirect]]</f>
        <v>39232.562336000003</v>
      </c>
      <c r="P216" s="5" cm="1">
        <f t="array" ref="P216">Data__1_[[#This Row],[Output]]*1000*_xlfn.IFS(Data__1_[[#This Row],[Plant]]=$R$8,$S$8,Data__1_[[#This Row],[Plant]]=$R$9,$S$9,Data__1_[[#This Row],[Plant]]=$R$10,$S$10,Data__1_[[#This Row],[Plant]]=$R$11,$S$11)</f>
        <v>5684.9713499999998</v>
      </c>
      <c r="Q216" s="5" cm="1">
        <f t="array" ref="Q216">Data__1_[[#This Row],[Total_cost]]/(Data__1_[[#This Row],[Total Operating Cost]]+_xlfn.IFS(Data__1_[[#This Row],[Plant]]=$R$21,$S$21,Data__1_[[#This Row],[Plant]]=$R$22,$S$22,Data__1_[[#This Row],[Plant]]=$R$24,$S$24,Data__1_[[#This Row],[Plant]]=$R$23,$S$23))</f>
        <v>6.8998874459682256</v>
      </c>
    </row>
    <row r="217" spans="1:17" x14ac:dyDescent="0.4">
      <c r="A217" s="1" t="s">
        <v>280</v>
      </c>
      <c r="B217" t="s">
        <v>11</v>
      </c>
      <c r="C217">
        <v>13</v>
      </c>
      <c r="D217">
        <v>16</v>
      </c>
      <c r="E217">
        <v>124800</v>
      </c>
      <c r="F217">
        <v>122880</v>
      </c>
      <c r="G217">
        <v>1.1323041000000001E-2</v>
      </c>
      <c r="H217">
        <f>Data__1_[[#This Row],[Output]]*1000</f>
        <v>11.323041</v>
      </c>
      <c r="I217">
        <f>Data__1_[[#This Row],[Output]]*1000/(Data__1_[[#This Row],[Num_Workers_Indirect]]+Data__1_[[#This Row],[Num_Workers_Direct]])</f>
        <v>0.39044968965517241</v>
      </c>
      <c r="J217">
        <v>1.4153801000000001E-2</v>
      </c>
      <c r="K217">
        <f>Data__1_[[#This Row],[RawMaterial_Used]]*1000</f>
        <v>14.153801000000001</v>
      </c>
      <c r="L217" t="e">
        <f>MONTH(A:A)</f>
        <v>#VALUE!</v>
      </c>
      <c r="M217" t="e">
        <f>YEAR(Data__1_[[#This Row],[Date]])</f>
        <v>#VALUE!</v>
      </c>
      <c r="N217" cm="1">
        <f t="array" ref="N217">Data__1_[[#This Row],[RawMaterial_Used]]*1000*_xlfn.IFS(Data__1_[[#This Row],[Plant]]=$R$15,$S$15,Data__1_[[#This Row],[Plant]]=$R$16,$S$16,Data__1_[[#This Row],[Plant]]=$R$17,$S$17,Data__1_[[#This Row],[Plant]]=$R$18,$S$18)</f>
        <v>12993.189318000001</v>
      </c>
      <c r="O217">
        <f>Data__1_[[#This Row],[input_total thousands]]+Data__1_[[#This Row],[Labor_Costs_Direct]]+Data__1_[[#This Row],[Labor_Costs_Indirect]]</f>
        <v>260673.18931799999</v>
      </c>
      <c r="P217" s="5" cm="1">
        <f t="array" ref="P217">Data__1_[[#This Row],[Output]]*1000*_xlfn.IFS(Data__1_[[#This Row],[Plant]]=$R$8,$S$8,Data__1_[[#This Row],[Plant]]=$R$9,$S$9,Data__1_[[#This Row],[Plant]]=$R$10,$S$10,Data__1_[[#This Row],[Plant]]=$R$11,$S$11)</f>
        <v>4529.2164000000002</v>
      </c>
      <c r="Q217" s="5" cm="1">
        <f t="array" ref="Q217">Data__1_[[#This Row],[Total_cost]]/(Data__1_[[#This Row],[Total Operating Cost]]+_xlfn.IFS(Data__1_[[#This Row],[Plant]]=$R$21,$S$21,Data__1_[[#This Row],[Plant]]=$R$22,$S$22,Data__1_[[#This Row],[Plant]]=$R$24,$S$24,Data__1_[[#This Row],[Plant]]=$R$23,$S$23))</f>
        <v>56.458875045499873</v>
      </c>
    </row>
    <row r="218" spans="1:17" x14ac:dyDescent="0.4">
      <c r="A218" s="1" t="s">
        <v>279</v>
      </c>
      <c r="B218" t="s">
        <v>8</v>
      </c>
      <c r="C218">
        <v>17</v>
      </c>
      <c r="D218">
        <v>21</v>
      </c>
      <c r="E218">
        <v>8160</v>
      </c>
      <c r="F218">
        <v>8400</v>
      </c>
      <c r="G218">
        <v>4.6010365999999997E-2</v>
      </c>
      <c r="H218">
        <f>Data__1_[[#This Row],[Output]]*1000</f>
        <v>46.010365999999998</v>
      </c>
      <c r="I218">
        <f>Data__1_[[#This Row],[Output]]*1000/(Data__1_[[#This Row],[Num_Workers_Indirect]]+Data__1_[[#This Row],[Num_Workers_Direct]])</f>
        <v>1.2107991052631579</v>
      </c>
      <c r="J218">
        <v>5.5212439000000002E-2</v>
      </c>
      <c r="K218">
        <f>Data__1_[[#This Row],[RawMaterial_Used]]*1000</f>
        <v>55.212439000000003</v>
      </c>
      <c r="L218" t="e">
        <f>MONTH(A:A)</f>
        <v>#VALUE!</v>
      </c>
      <c r="M218" t="e">
        <f>YEAR(Data__1_[[#This Row],[Date]])</f>
        <v>#VALUE!</v>
      </c>
      <c r="N218" cm="1">
        <f t="array" ref="N218">Data__1_[[#This Row],[RawMaterial_Used]]*1000*_xlfn.IFS(Data__1_[[#This Row],[Plant]]=$R$15,$S$15,Data__1_[[#This Row],[Plant]]=$R$16,$S$16,Data__1_[[#This Row],[Plant]]=$R$17,$S$17,Data__1_[[#This Row],[Plant]]=$R$18,$S$18)</f>
        <v>38648.707300000002</v>
      </c>
      <c r="O218">
        <f>Data__1_[[#This Row],[input_total thousands]]+Data__1_[[#This Row],[Labor_Costs_Direct]]+Data__1_[[#This Row],[Labor_Costs_Indirect]]</f>
        <v>55208.707300000002</v>
      </c>
      <c r="P218" s="5" cm="1">
        <f t="array" ref="P218">Data__1_[[#This Row],[Output]]*1000*_xlfn.IFS(Data__1_[[#This Row],[Plant]]=$R$8,$S$8,Data__1_[[#This Row],[Plant]]=$R$9,$S$9,Data__1_[[#This Row],[Plant]]=$R$10,$S$10,Data__1_[[#This Row],[Plant]]=$R$11,$S$11)</f>
        <v>5061.1402600000001</v>
      </c>
      <c r="Q218" s="5" cm="1">
        <f t="array" ref="Q218">Data__1_[[#This Row],[Total_cost]]/(Data__1_[[#This Row],[Total Operating Cost]]+_xlfn.IFS(Data__1_[[#This Row],[Plant]]=$R$21,$S$21,Data__1_[[#This Row],[Plant]]=$R$22,$S$22,Data__1_[[#This Row],[Plant]]=$R$24,$S$24,Data__1_[[#This Row],[Plant]]=$R$23,$S$23))</f>
        <v>10.881167505303525</v>
      </c>
    </row>
    <row r="219" spans="1:17" x14ac:dyDescent="0.4">
      <c r="A219" s="1" t="s">
        <v>279</v>
      </c>
      <c r="B219" t="s">
        <v>9</v>
      </c>
      <c r="C219">
        <v>43</v>
      </c>
      <c r="D219">
        <v>40</v>
      </c>
      <c r="E219">
        <v>9976</v>
      </c>
      <c r="F219">
        <v>7680</v>
      </c>
      <c r="G219">
        <v>0.106337689</v>
      </c>
      <c r="H219">
        <f>Data__1_[[#This Row],[Output]]*1000</f>
        <v>106.337689</v>
      </c>
      <c r="I219">
        <f>Data__1_[[#This Row],[Output]]*1000/(Data__1_[[#This Row],[Num_Workers_Indirect]]+Data__1_[[#This Row],[Num_Workers_Direct]])</f>
        <v>1.2811769759036145</v>
      </c>
      <c r="J219">
        <v>0.129731981</v>
      </c>
      <c r="K219">
        <f>Data__1_[[#This Row],[RawMaterial_Used]]*1000</f>
        <v>129.73198099999999</v>
      </c>
      <c r="L219" t="e">
        <f>MONTH(A:A)</f>
        <v>#VALUE!</v>
      </c>
      <c r="M219" t="e">
        <f>YEAR(Data__1_[[#This Row],[Date]])</f>
        <v>#VALUE!</v>
      </c>
      <c r="N219" cm="1">
        <f t="array" ref="N219">Data__1_[[#This Row],[RawMaterial_Used]]*1000*_xlfn.IFS(Data__1_[[#This Row],[Plant]]=$R$15,$S$15,Data__1_[[#This Row],[Plant]]=$R$16,$S$16,Data__1_[[#This Row],[Plant]]=$R$17,$S$17,Data__1_[[#This Row],[Plant]]=$R$18,$S$18)</f>
        <v>68757.949929999988</v>
      </c>
      <c r="O219">
        <f>Data__1_[[#This Row],[input_total thousands]]+Data__1_[[#This Row],[Labor_Costs_Direct]]+Data__1_[[#This Row],[Labor_Costs_Indirect]]</f>
        <v>86413.949929999988</v>
      </c>
      <c r="P219" s="5" cm="1">
        <f t="array" ref="P219">Data__1_[[#This Row],[Output]]*1000*_xlfn.IFS(Data__1_[[#This Row],[Plant]]=$R$8,$S$8,Data__1_[[#This Row],[Plant]]=$R$9,$S$9,Data__1_[[#This Row],[Plant]]=$R$10,$S$10,Data__1_[[#This Row],[Plant]]=$R$11,$S$11)</f>
        <v>9570.3920099999996</v>
      </c>
      <c r="Q219" s="5" cm="1">
        <f t="array" ref="Q219">Data__1_[[#This Row],[Total_cost]]/(Data__1_[[#This Row],[Total Operating Cost]]+_xlfn.IFS(Data__1_[[#This Row],[Plant]]=$R$21,$S$21,Data__1_[[#This Row],[Plant]]=$R$22,$S$22,Data__1_[[#This Row],[Plant]]=$R$24,$S$24,Data__1_[[#This Row],[Plant]]=$R$23,$S$23))</f>
        <v>9.0285887197965007</v>
      </c>
    </row>
    <row r="220" spans="1:17" x14ac:dyDescent="0.4">
      <c r="A220" s="1" t="s">
        <v>279</v>
      </c>
      <c r="B220" t="s">
        <v>10</v>
      </c>
      <c r="C220">
        <v>24</v>
      </c>
      <c r="D220">
        <v>29</v>
      </c>
      <c r="E220">
        <v>5760</v>
      </c>
      <c r="F220">
        <v>5800</v>
      </c>
      <c r="G220">
        <v>3.9346243000000003E-2</v>
      </c>
      <c r="H220">
        <f>Data__1_[[#This Row],[Output]]*1000</f>
        <v>39.346243000000001</v>
      </c>
      <c r="I220">
        <f>Data__1_[[#This Row],[Output]]*1000/(Data__1_[[#This Row],[Num_Workers_Indirect]]+Data__1_[[#This Row],[Num_Workers_Direct]])</f>
        <v>0.74238194339622643</v>
      </c>
      <c r="J220">
        <v>4.8002416999999999E-2</v>
      </c>
      <c r="K220">
        <f>Data__1_[[#This Row],[RawMaterial_Used]]*1000</f>
        <v>48.002417000000001</v>
      </c>
      <c r="L220" t="e">
        <f>MONTH(A:A)</f>
        <v>#VALUE!</v>
      </c>
      <c r="M220" t="e">
        <f>YEAR(Data__1_[[#This Row],[Date]])</f>
        <v>#VALUE!</v>
      </c>
      <c r="N220" cm="1">
        <f t="array" ref="N220">Data__1_[[#This Row],[RawMaterial_Used]]*1000*_xlfn.IFS(Data__1_[[#This Row],[Plant]]=$R$15,$S$15,Data__1_[[#This Row],[Plant]]=$R$16,$S$16,Data__1_[[#This Row],[Plant]]=$R$17,$S$17,Data__1_[[#This Row],[Plant]]=$R$18,$S$18)</f>
        <v>29185.469536000001</v>
      </c>
      <c r="O220">
        <f>Data__1_[[#This Row],[input_total thousands]]+Data__1_[[#This Row],[Labor_Costs_Direct]]+Data__1_[[#This Row],[Labor_Costs_Indirect]]</f>
        <v>40745.469536000004</v>
      </c>
      <c r="P220" s="5" cm="1">
        <f t="array" ref="P220">Data__1_[[#This Row],[Output]]*1000*_xlfn.IFS(Data__1_[[#This Row],[Plant]]=$R$8,$S$8,Data__1_[[#This Row],[Plant]]=$R$9,$S$9,Data__1_[[#This Row],[Plant]]=$R$10,$S$10,Data__1_[[#This Row],[Plant]]=$R$11,$S$11)</f>
        <v>5901.9364500000001</v>
      </c>
      <c r="Q220" s="5" cm="1">
        <f t="array" ref="Q220">Data__1_[[#This Row],[Total_cost]]/(Data__1_[[#This Row],[Total Operating Cost]]+_xlfn.IFS(Data__1_[[#This Row],[Plant]]=$R$21,$S$21,Data__1_[[#This Row],[Plant]]=$R$22,$S$22,Data__1_[[#This Row],[Plant]]=$R$24,$S$24,Data__1_[[#This Row],[Plant]]=$R$23,$S$23))</f>
        <v>6.9025763501146962</v>
      </c>
    </row>
    <row r="221" spans="1:17" x14ac:dyDescent="0.4">
      <c r="A221" s="1" t="s">
        <v>279</v>
      </c>
      <c r="B221" t="s">
        <v>11</v>
      </c>
      <c r="C221">
        <v>14</v>
      </c>
      <c r="D221">
        <v>16</v>
      </c>
      <c r="E221">
        <v>134400</v>
      </c>
      <c r="F221">
        <v>122880</v>
      </c>
      <c r="G221">
        <v>1.1712195E-2</v>
      </c>
      <c r="H221">
        <f>Data__1_[[#This Row],[Output]]*1000</f>
        <v>11.712194999999999</v>
      </c>
      <c r="I221">
        <f>Data__1_[[#This Row],[Output]]*1000/(Data__1_[[#This Row],[Num_Workers_Indirect]]+Data__1_[[#This Row],[Num_Workers_Direct]])</f>
        <v>0.39040649999999999</v>
      </c>
      <c r="J221">
        <v>1.4640244E-2</v>
      </c>
      <c r="K221">
        <f>Data__1_[[#This Row],[RawMaterial_Used]]*1000</f>
        <v>14.640244000000001</v>
      </c>
      <c r="L221" t="e">
        <f>MONTH(A:A)</f>
        <v>#VALUE!</v>
      </c>
      <c r="M221" t="e">
        <f>YEAR(Data__1_[[#This Row],[Date]])</f>
        <v>#VALUE!</v>
      </c>
      <c r="N221" cm="1">
        <f t="array" ref="N221">Data__1_[[#This Row],[RawMaterial_Used]]*1000*_xlfn.IFS(Data__1_[[#This Row],[Plant]]=$R$15,$S$15,Data__1_[[#This Row],[Plant]]=$R$16,$S$16,Data__1_[[#This Row],[Plant]]=$R$17,$S$17,Data__1_[[#This Row],[Plant]]=$R$18,$S$18)</f>
        <v>13439.743992000002</v>
      </c>
      <c r="O221">
        <f>Data__1_[[#This Row],[input_total thousands]]+Data__1_[[#This Row],[Labor_Costs_Direct]]+Data__1_[[#This Row],[Labor_Costs_Indirect]]</f>
        <v>270719.743992</v>
      </c>
      <c r="P221" s="5" cm="1">
        <f t="array" ref="P221">Data__1_[[#This Row],[Output]]*1000*_xlfn.IFS(Data__1_[[#This Row],[Plant]]=$R$8,$S$8,Data__1_[[#This Row],[Plant]]=$R$9,$S$9,Data__1_[[#This Row],[Plant]]=$R$10,$S$10,Data__1_[[#This Row],[Plant]]=$R$11,$S$11)</f>
        <v>4684.8779999999997</v>
      </c>
      <c r="Q221" s="5" cm="1">
        <f t="array" ref="Q221">Data__1_[[#This Row],[Total_cost]]/(Data__1_[[#This Row],[Total Operating Cost]]+_xlfn.IFS(Data__1_[[#This Row],[Plant]]=$R$21,$S$21,Data__1_[[#This Row],[Plant]]=$R$22,$S$22,Data__1_[[#This Row],[Plant]]=$R$24,$S$24,Data__1_[[#This Row],[Plant]]=$R$23,$S$23))</f>
        <v>56.722473009971075</v>
      </c>
    </row>
    <row r="222" spans="1:17" x14ac:dyDescent="0.4">
      <c r="A222" s="1" t="s">
        <v>278</v>
      </c>
      <c r="B222" t="s">
        <v>8</v>
      </c>
      <c r="C222">
        <v>17</v>
      </c>
      <c r="D222">
        <v>21</v>
      </c>
      <c r="E222">
        <v>8160</v>
      </c>
      <c r="F222">
        <v>8400</v>
      </c>
      <c r="G222">
        <v>4.6005043000000002E-2</v>
      </c>
      <c r="H222">
        <f>Data__1_[[#This Row],[Output]]*1000</f>
        <v>46.005043000000001</v>
      </c>
      <c r="I222">
        <f>Data__1_[[#This Row],[Output]]*1000/(Data__1_[[#This Row],[Num_Workers_Indirect]]+Data__1_[[#This Row],[Num_Workers_Direct]])</f>
        <v>1.2106590263157895</v>
      </c>
      <c r="J222">
        <v>5.5206051999999999E-2</v>
      </c>
      <c r="K222">
        <f>Data__1_[[#This Row],[RawMaterial_Used]]*1000</f>
        <v>55.206052</v>
      </c>
      <c r="L222" t="e">
        <f>MONTH(A:A)</f>
        <v>#VALUE!</v>
      </c>
      <c r="M222" t="e">
        <f>YEAR(Data__1_[[#This Row],[Date]])</f>
        <v>#VALUE!</v>
      </c>
      <c r="N222" cm="1">
        <f t="array" ref="N222">Data__1_[[#This Row],[RawMaterial_Used]]*1000*_xlfn.IFS(Data__1_[[#This Row],[Plant]]=$R$15,$S$15,Data__1_[[#This Row],[Plant]]=$R$16,$S$16,Data__1_[[#This Row],[Plant]]=$R$17,$S$17,Data__1_[[#This Row],[Plant]]=$R$18,$S$18)</f>
        <v>38644.236400000002</v>
      </c>
      <c r="O222">
        <f>Data__1_[[#This Row],[input_total thousands]]+Data__1_[[#This Row],[Labor_Costs_Direct]]+Data__1_[[#This Row],[Labor_Costs_Indirect]]</f>
        <v>55204.236400000002</v>
      </c>
      <c r="P222" s="5" cm="1">
        <f t="array" ref="P222">Data__1_[[#This Row],[Output]]*1000*_xlfn.IFS(Data__1_[[#This Row],[Plant]]=$R$8,$S$8,Data__1_[[#This Row],[Plant]]=$R$9,$S$9,Data__1_[[#This Row],[Plant]]=$R$10,$S$10,Data__1_[[#This Row],[Plant]]=$R$11,$S$11)</f>
        <v>5060.5547299999998</v>
      </c>
      <c r="Q222" s="5" cm="1">
        <f t="array" ref="Q222">Data__1_[[#This Row],[Total_cost]]/(Data__1_[[#This Row],[Total Operating Cost]]+_xlfn.IFS(Data__1_[[#This Row],[Plant]]=$R$21,$S$21,Data__1_[[#This Row],[Plant]]=$R$22,$S$22,Data__1_[[#This Row],[Plant]]=$R$24,$S$24,Data__1_[[#This Row],[Plant]]=$R$23,$S$23))</f>
        <v>10.881542091385391</v>
      </c>
    </row>
    <row r="223" spans="1:17" x14ac:dyDescent="0.4">
      <c r="A223" s="1" t="s">
        <v>278</v>
      </c>
      <c r="B223" t="s">
        <v>9</v>
      </c>
      <c r="C223">
        <v>45</v>
      </c>
      <c r="D223">
        <v>37</v>
      </c>
      <c r="E223">
        <v>10440</v>
      </c>
      <c r="F223">
        <v>7104</v>
      </c>
      <c r="G223">
        <v>0.105134585</v>
      </c>
      <c r="H223">
        <f>Data__1_[[#This Row],[Output]]*1000</f>
        <v>105.134585</v>
      </c>
      <c r="I223">
        <f>Data__1_[[#This Row],[Output]]*1000/(Data__1_[[#This Row],[Num_Workers_Indirect]]+Data__1_[[#This Row],[Num_Workers_Direct]])</f>
        <v>1.2821290853658536</v>
      </c>
      <c r="J223">
        <v>0.128264194</v>
      </c>
      <c r="K223">
        <f>Data__1_[[#This Row],[RawMaterial_Used]]*1000</f>
        <v>128.264194</v>
      </c>
      <c r="L223" t="e">
        <f>MONTH(A:A)</f>
        <v>#VALUE!</v>
      </c>
      <c r="M223" t="e">
        <f>YEAR(Data__1_[[#This Row],[Date]])</f>
        <v>#VALUE!</v>
      </c>
      <c r="N223" cm="1">
        <f t="array" ref="N223">Data__1_[[#This Row],[RawMaterial_Used]]*1000*_xlfn.IFS(Data__1_[[#This Row],[Plant]]=$R$15,$S$15,Data__1_[[#This Row],[Plant]]=$R$16,$S$16,Data__1_[[#This Row],[Plant]]=$R$17,$S$17,Data__1_[[#This Row],[Plant]]=$R$18,$S$18)</f>
        <v>67980.022819999998</v>
      </c>
      <c r="O223">
        <f>Data__1_[[#This Row],[input_total thousands]]+Data__1_[[#This Row],[Labor_Costs_Direct]]+Data__1_[[#This Row],[Labor_Costs_Indirect]]</f>
        <v>85524.022819999998</v>
      </c>
      <c r="P223" s="5" cm="1">
        <f t="array" ref="P223">Data__1_[[#This Row],[Output]]*1000*_xlfn.IFS(Data__1_[[#This Row],[Plant]]=$R$8,$S$8,Data__1_[[#This Row],[Plant]]=$R$9,$S$9,Data__1_[[#This Row],[Plant]]=$R$10,$S$10,Data__1_[[#This Row],[Plant]]=$R$11,$S$11)</f>
        <v>9462.1126500000009</v>
      </c>
      <c r="Q223" s="5" cm="1">
        <f t="array" ref="Q223">Data__1_[[#This Row],[Total_cost]]/(Data__1_[[#This Row],[Total Operating Cost]]+_xlfn.IFS(Data__1_[[#This Row],[Plant]]=$R$21,$S$21,Data__1_[[#This Row],[Plant]]=$R$22,$S$22,Data__1_[[#This Row],[Plant]]=$R$24,$S$24,Data__1_[[#This Row],[Plant]]=$R$23,$S$23))</f>
        <v>9.0378546951356764</v>
      </c>
    </row>
    <row r="224" spans="1:17" x14ac:dyDescent="0.4">
      <c r="A224" s="1" t="s">
        <v>278</v>
      </c>
      <c r="B224" t="s">
        <v>10</v>
      </c>
      <c r="C224">
        <v>24</v>
      </c>
      <c r="D224">
        <v>29</v>
      </c>
      <c r="E224">
        <v>5760</v>
      </c>
      <c r="F224">
        <v>5800</v>
      </c>
      <c r="G224">
        <v>3.9383619000000002E-2</v>
      </c>
      <c r="H224">
        <f>Data__1_[[#This Row],[Output]]*1000</f>
        <v>39.383619000000003</v>
      </c>
      <c r="I224">
        <f>Data__1_[[#This Row],[Output]]*1000/(Data__1_[[#This Row],[Num_Workers_Indirect]]+Data__1_[[#This Row],[Num_Workers_Direct]])</f>
        <v>0.74308715094339628</v>
      </c>
      <c r="J224">
        <v>4.8048014999999999E-2</v>
      </c>
      <c r="K224">
        <f>Data__1_[[#This Row],[RawMaterial_Used]]*1000</f>
        <v>48.048014999999999</v>
      </c>
      <c r="L224" t="e">
        <f>MONTH(A:A)</f>
        <v>#VALUE!</v>
      </c>
      <c r="M224" t="e">
        <f>YEAR(Data__1_[[#This Row],[Date]])</f>
        <v>#VALUE!</v>
      </c>
      <c r="N224" cm="1">
        <f t="array" ref="N224">Data__1_[[#This Row],[RawMaterial_Used]]*1000*_xlfn.IFS(Data__1_[[#This Row],[Plant]]=$R$15,$S$15,Data__1_[[#This Row],[Plant]]=$R$16,$S$16,Data__1_[[#This Row],[Plant]]=$R$17,$S$17,Data__1_[[#This Row],[Plant]]=$R$18,$S$18)</f>
        <v>29213.19312</v>
      </c>
      <c r="O224">
        <f>Data__1_[[#This Row],[input_total thousands]]+Data__1_[[#This Row],[Labor_Costs_Direct]]+Data__1_[[#This Row],[Labor_Costs_Indirect]]</f>
        <v>40773.193119999996</v>
      </c>
      <c r="P224" s="5" cm="1">
        <f t="array" ref="P224">Data__1_[[#This Row],[Output]]*1000*_xlfn.IFS(Data__1_[[#This Row],[Plant]]=$R$8,$S$8,Data__1_[[#This Row],[Plant]]=$R$9,$S$9,Data__1_[[#This Row],[Plant]]=$R$10,$S$10,Data__1_[[#This Row],[Plant]]=$R$11,$S$11)</f>
        <v>5907.5428500000007</v>
      </c>
      <c r="Q224" s="5" cm="1">
        <f t="array" ref="Q224">Data__1_[[#This Row],[Total_cost]]/(Data__1_[[#This Row],[Total Operating Cost]]+_xlfn.IFS(Data__1_[[#This Row],[Plant]]=$R$21,$S$21,Data__1_[[#This Row],[Plant]]=$R$22,$S$22,Data__1_[[#This Row],[Plant]]=$R$24,$S$24,Data__1_[[#This Row],[Plant]]=$R$23,$S$23))</f>
        <v>6.9007188667507071</v>
      </c>
    </row>
    <row r="225" spans="1:17" x14ac:dyDescent="0.4">
      <c r="A225" s="1" t="s">
        <v>278</v>
      </c>
      <c r="B225" t="s">
        <v>11</v>
      </c>
      <c r="C225">
        <v>13</v>
      </c>
      <c r="D225">
        <v>15</v>
      </c>
      <c r="E225">
        <v>124800</v>
      </c>
      <c r="F225">
        <v>115200</v>
      </c>
      <c r="G225">
        <v>1.0928263000000001E-2</v>
      </c>
      <c r="H225">
        <f>Data__1_[[#This Row],[Output]]*1000</f>
        <v>10.928263000000001</v>
      </c>
      <c r="I225">
        <f>Data__1_[[#This Row],[Output]]*1000/(Data__1_[[#This Row],[Num_Workers_Indirect]]+Data__1_[[#This Row],[Num_Workers_Direct]])</f>
        <v>0.3902951071428572</v>
      </c>
      <c r="J225">
        <v>1.3660329000000001E-2</v>
      </c>
      <c r="K225">
        <f>Data__1_[[#This Row],[RawMaterial_Used]]*1000</f>
        <v>13.660329000000001</v>
      </c>
      <c r="L225" t="e">
        <f>MONTH(A:A)</f>
        <v>#VALUE!</v>
      </c>
      <c r="M225" t="e">
        <f>YEAR(Data__1_[[#This Row],[Date]])</f>
        <v>#VALUE!</v>
      </c>
      <c r="N225" cm="1">
        <f t="array" ref="N225">Data__1_[[#This Row],[RawMaterial_Used]]*1000*_xlfn.IFS(Data__1_[[#This Row],[Plant]]=$R$15,$S$15,Data__1_[[#This Row],[Plant]]=$R$16,$S$16,Data__1_[[#This Row],[Plant]]=$R$17,$S$17,Data__1_[[#This Row],[Plant]]=$R$18,$S$18)</f>
        <v>12540.182022000001</v>
      </c>
      <c r="O225">
        <f>Data__1_[[#This Row],[input_total thousands]]+Data__1_[[#This Row],[Labor_Costs_Direct]]+Data__1_[[#This Row],[Labor_Costs_Indirect]]</f>
        <v>252540.18202199999</v>
      </c>
      <c r="P225" s="5" cm="1">
        <f t="array" ref="P225">Data__1_[[#This Row],[Output]]*1000*_xlfn.IFS(Data__1_[[#This Row],[Plant]]=$R$8,$S$8,Data__1_[[#This Row],[Plant]]=$R$9,$S$9,Data__1_[[#This Row],[Plant]]=$R$10,$S$10,Data__1_[[#This Row],[Plant]]=$R$11,$S$11)</f>
        <v>4371.3052000000007</v>
      </c>
      <c r="Q225" s="5" cm="1">
        <f t="array" ref="Q225">Data__1_[[#This Row],[Total_cost]]/(Data__1_[[#This Row],[Total Operating Cost]]+_xlfn.IFS(Data__1_[[#This Row],[Plant]]=$R$21,$S$21,Data__1_[[#This Row],[Plant]]=$R$22,$S$22,Data__1_[[#This Row],[Plant]]=$R$24,$S$24,Data__1_[[#This Row],[Plant]]=$R$23,$S$23))</f>
        <v>56.634353373352155</v>
      </c>
    </row>
    <row r="226" spans="1:17" x14ac:dyDescent="0.4">
      <c r="A226" s="1" t="s">
        <v>277</v>
      </c>
      <c r="B226" t="s">
        <v>8</v>
      </c>
      <c r="C226">
        <v>17</v>
      </c>
      <c r="D226">
        <v>24</v>
      </c>
      <c r="E226">
        <v>8160</v>
      </c>
      <c r="F226">
        <v>9600</v>
      </c>
      <c r="G226">
        <v>4.9649401000000003E-2</v>
      </c>
      <c r="H226">
        <f>Data__1_[[#This Row],[Output]]*1000</f>
        <v>49.649401000000005</v>
      </c>
      <c r="I226">
        <f>Data__1_[[#This Row],[Output]]*1000/(Data__1_[[#This Row],[Num_Workers_Indirect]]+Data__1_[[#This Row],[Num_Workers_Direct]])</f>
        <v>1.2109610000000002</v>
      </c>
      <c r="J226">
        <v>5.9579280999999998E-2</v>
      </c>
      <c r="K226">
        <f>Data__1_[[#This Row],[RawMaterial_Used]]*1000</f>
        <v>59.579280999999995</v>
      </c>
      <c r="L226" t="e">
        <f>MONTH(A:A)</f>
        <v>#VALUE!</v>
      </c>
      <c r="M226" t="e">
        <f>YEAR(Data__1_[[#This Row],[Date]])</f>
        <v>#VALUE!</v>
      </c>
      <c r="N226" cm="1">
        <f t="array" ref="N226">Data__1_[[#This Row],[RawMaterial_Used]]*1000*_xlfn.IFS(Data__1_[[#This Row],[Plant]]=$R$15,$S$15,Data__1_[[#This Row],[Plant]]=$R$16,$S$16,Data__1_[[#This Row],[Plant]]=$R$17,$S$17,Data__1_[[#This Row],[Plant]]=$R$18,$S$18)</f>
        <v>41705.496699999996</v>
      </c>
      <c r="O226">
        <f>Data__1_[[#This Row],[input_total thousands]]+Data__1_[[#This Row],[Labor_Costs_Direct]]+Data__1_[[#This Row],[Labor_Costs_Indirect]]</f>
        <v>59465.496699999996</v>
      </c>
      <c r="P226" s="5" cm="1">
        <f t="array" ref="P226">Data__1_[[#This Row],[Output]]*1000*_xlfn.IFS(Data__1_[[#This Row],[Plant]]=$R$8,$S$8,Data__1_[[#This Row],[Plant]]=$R$9,$S$9,Data__1_[[#This Row],[Plant]]=$R$10,$S$10,Data__1_[[#This Row],[Plant]]=$R$11,$S$11)</f>
        <v>5461.4341100000001</v>
      </c>
      <c r="Q226" s="5" cm="1">
        <f t="array" ref="Q226">Data__1_[[#This Row],[Total_cost]]/(Data__1_[[#This Row],[Total Operating Cost]]+_xlfn.IFS(Data__1_[[#This Row],[Plant]]=$R$21,$S$21,Data__1_[[#This Row],[Plant]]=$R$22,$S$22,Data__1_[[#This Row],[Plant]]=$R$24,$S$24,Data__1_[[#This Row],[Plant]]=$R$23,$S$23))</f>
        <v>10.863105100430307</v>
      </c>
    </row>
    <row r="227" spans="1:17" x14ac:dyDescent="0.4">
      <c r="A227" s="1" t="s">
        <v>277</v>
      </c>
      <c r="B227" t="s">
        <v>9</v>
      </c>
      <c r="C227">
        <v>46</v>
      </c>
      <c r="D227">
        <v>37</v>
      </c>
      <c r="E227">
        <v>10672</v>
      </c>
      <c r="F227">
        <v>7104</v>
      </c>
      <c r="G227">
        <v>0.10641540100000001</v>
      </c>
      <c r="H227">
        <f>Data__1_[[#This Row],[Output]]*1000</f>
        <v>106.415401</v>
      </c>
      <c r="I227">
        <f>Data__1_[[#This Row],[Output]]*1000/(Data__1_[[#This Row],[Num_Workers_Indirect]]+Data__1_[[#This Row],[Num_Workers_Direct]])</f>
        <v>1.2821132650602409</v>
      </c>
      <c r="J227">
        <v>0.129826789</v>
      </c>
      <c r="K227">
        <f>Data__1_[[#This Row],[RawMaterial_Used]]*1000</f>
        <v>129.82678899999999</v>
      </c>
      <c r="L227" t="e">
        <f>MONTH(A:A)</f>
        <v>#VALUE!</v>
      </c>
      <c r="M227" t="e">
        <f>YEAR(Data__1_[[#This Row],[Date]])</f>
        <v>#VALUE!</v>
      </c>
      <c r="N227" cm="1">
        <f t="array" ref="N227">Data__1_[[#This Row],[RawMaterial_Used]]*1000*_xlfn.IFS(Data__1_[[#This Row],[Plant]]=$R$15,$S$15,Data__1_[[#This Row],[Plant]]=$R$16,$S$16,Data__1_[[#This Row],[Plant]]=$R$17,$S$17,Data__1_[[#This Row],[Plant]]=$R$18,$S$18)</f>
        <v>68808.198169999989</v>
      </c>
      <c r="O227">
        <f>Data__1_[[#This Row],[input_total thousands]]+Data__1_[[#This Row],[Labor_Costs_Direct]]+Data__1_[[#This Row],[Labor_Costs_Indirect]]</f>
        <v>86584.198169999989</v>
      </c>
      <c r="P227" s="5" cm="1">
        <f t="array" ref="P227">Data__1_[[#This Row],[Output]]*1000*_xlfn.IFS(Data__1_[[#This Row],[Plant]]=$R$8,$S$8,Data__1_[[#This Row],[Plant]]=$R$9,$S$9,Data__1_[[#This Row],[Plant]]=$R$10,$S$10,Data__1_[[#This Row],[Plant]]=$R$11,$S$11)</f>
        <v>9577.38609</v>
      </c>
      <c r="Q227" s="5" cm="1">
        <f t="array" ref="Q227">Data__1_[[#This Row],[Total_cost]]/(Data__1_[[#This Row],[Total Operating Cost]]+_xlfn.IFS(Data__1_[[#This Row],[Plant]]=$R$21,$S$21,Data__1_[[#This Row],[Plant]]=$R$22,$S$22,Data__1_[[#This Row],[Plant]]=$R$24,$S$24,Data__1_[[#This Row],[Plant]]=$R$23,$S$23))</f>
        <v>9.0397705939410002</v>
      </c>
    </row>
    <row r="228" spans="1:17" x14ac:dyDescent="0.4">
      <c r="A228" s="1" t="s">
        <v>277</v>
      </c>
      <c r="B228" t="s">
        <v>10</v>
      </c>
      <c r="C228">
        <v>21</v>
      </c>
      <c r="D228">
        <v>29</v>
      </c>
      <c r="E228">
        <v>5040</v>
      </c>
      <c r="F228">
        <v>5800</v>
      </c>
      <c r="G228">
        <v>3.7153705000000002E-2</v>
      </c>
      <c r="H228">
        <f>Data__1_[[#This Row],[Output]]*1000</f>
        <v>37.153705000000002</v>
      </c>
      <c r="I228">
        <f>Data__1_[[#This Row],[Output]]*1000/(Data__1_[[#This Row],[Num_Workers_Indirect]]+Data__1_[[#This Row],[Num_Workers_Direct]])</f>
        <v>0.74307410000000007</v>
      </c>
      <c r="J228">
        <v>4.5327520000000003E-2</v>
      </c>
      <c r="K228">
        <f>Data__1_[[#This Row],[RawMaterial_Used]]*1000</f>
        <v>45.32752</v>
      </c>
      <c r="L228" t="e">
        <f>MONTH(A:A)</f>
        <v>#VALUE!</v>
      </c>
      <c r="M228" t="e">
        <f>YEAR(Data__1_[[#This Row],[Date]])</f>
        <v>#VALUE!</v>
      </c>
      <c r="N228" cm="1">
        <f t="array" ref="N228">Data__1_[[#This Row],[RawMaterial_Used]]*1000*_xlfn.IFS(Data__1_[[#This Row],[Plant]]=$R$15,$S$15,Data__1_[[#This Row],[Plant]]=$R$16,$S$16,Data__1_[[#This Row],[Plant]]=$R$17,$S$17,Data__1_[[#This Row],[Plant]]=$R$18,$S$18)</f>
        <v>27559.132160000001</v>
      </c>
      <c r="O228">
        <f>Data__1_[[#This Row],[input_total thousands]]+Data__1_[[#This Row],[Labor_Costs_Direct]]+Data__1_[[#This Row],[Labor_Costs_Indirect]]</f>
        <v>38399.132160000001</v>
      </c>
      <c r="P228" s="5" cm="1">
        <f t="array" ref="P228">Data__1_[[#This Row],[Output]]*1000*_xlfn.IFS(Data__1_[[#This Row],[Plant]]=$R$8,$S$8,Data__1_[[#This Row],[Plant]]=$R$9,$S$9,Data__1_[[#This Row],[Plant]]=$R$10,$S$10,Data__1_[[#This Row],[Plant]]=$R$11,$S$11)</f>
        <v>5573.0557500000004</v>
      </c>
      <c r="Q228" s="5" cm="1">
        <f t="array" ref="Q228">Data__1_[[#This Row],[Total_cost]]/(Data__1_[[#This Row],[Total Operating Cost]]+_xlfn.IFS(Data__1_[[#This Row],[Plant]]=$R$21,$S$21,Data__1_[[#This Row],[Plant]]=$R$22,$S$22,Data__1_[[#This Row],[Plant]]=$R$24,$S$24,Data__1_[[#This Row],[Plant]]=$R$23,$S$23))</f>
        <v>6.8889034990365854</v>
      </c>
    </row>
    <row r="229" spans="1:17" x14ac:dyDescent="0.4">
      <c r="A229" s="1" t="s">
        <v>277</v>
      </c>
      <c r="B229" t="s">
        <v>11</v>
      </c>
      <c r="C229">
        <v>14</v>
      </c>
      <c r="D229">
        <v>17</v>
      </c>
      <c r="E229">
        <v>134400</v>
      </c>
      <c r="F229">
        <v>130560</v>
      </c>
      <c r="G229">
        <v>1.2106519E-2</v>
      </c>
      <c r="H229">
        <f>Data__1_[[#This Row],[Output]]*1000</f>
        <v>12.106519</v>
      </c>
      <c r="I229">
        <f>Data__1_[[#This Row],[Output]]*1000/(Data__1_[[#This Row],[Num_Workers_Indirect]]+Data__1_[[#This Row],[Num_Workers_Direct]])</f>
        <v>0.39053287096774197</v>
      </c>
      <c r="J229">
        <v>1.5133149E-2</v>
      </c>
      <c r="K229">
        <f>Data__1_[[#This Row],[RawMaterial_Used]]*1000</f>
        <v>15.133149</v>
      </c>
      <c r="L229" t="e">
        <f>MONTH(A:A)</f>
        <v>#VALUE!</v>
      </c>
      <c r="M229" t="e">
        <f>YEAR(Data__1_[[#This Row],[Date]])</f>
        <v>#VALUE!</v>
      </c>
      <c r="N229" cm="1">
        <f t="array" ref="N229">Data__1_[[#This Row],[RawMaterial_Used]]*1000*_xlfn.IFS(Data__1_[[#This Row],[Plant]]=$R$15,$S$15,Data__1_[[#This Row],[Plant]]=$R$16,$S$16,Data__1_[[#This Row],[Plant]]=$R$17,$S$17,Data__1_[[#This Row],[Plant]]=$R$18,$S$18)</f>
        <v>13892.230781999999</v>
      </c>
      <c r="O229">
        <f>Data__1_[[#This Row],[input_total thousands]]+Data__1_[[#This Row],[Labor_Costs_Direct]]+Data__1_[[#This Row],[Labor_Costs_Indirect]]</f>
        <v>278852.230782</v>
      </c>
      <c r="P229" s="5" cm="1">
        <f t="array" ref="P229">Data__1_[[#This Row],[Output]]*1000*_xlfn.IFS(Data__1_[[#This Row],[Plant]]=$R$8,$S$8,Data__1_[[#This Row],[Plant]]=$R$9,$S$9,Data__1_[[#This Row],[Plant]]=$R$10,$S$10,Data__1_[[#This Row],[Plant]]=$R$11,$S$11)</f>
        <v>4842.6076000000003</v>
      </c>
      <c r="Q229" s="5" cm="1">
        <f t="array" ref="Q229">Data__1_[[#This Row],[Total_cost]]/(Data__1_[[#This Row],[Total Operating Cost]]+_xlfn.IFS(Data__1_[[#This Row],[Plant]]=$R$21,$S$21,Data__1_[[#This Row],[Plant]]=$R$22,$S$22,Data__1_[[#This Row],[Plant]]=$R$24,$S$24,Data__1_[[#This Row],[Plant]]=$R$23,$S$23))</f>
        <v>56.557309910850492</v>
      </c>
    </row>
    <row r="230" spans="1:17" x14ac:dyDescent="0.4">
      <c r="A230" s="1" t="s">
        <v>276</v>
      </c>
      <c r="B230" t="s">
        <v>8</v>
      </c>
      <c r="C230">
        <v>16</v>
      </c>
      <c r="D230">
        <v>25</v>
      </c>
      <c r="E230">
        <v>7680</v>
      </c>
      <c r="F230">
        <v>10000</v>
      </c>
      <c r="G230">
        <v>4.9663632999999999E-2</v>
      </c>
      <c r="H230">
        <f>Data__1_[[#This Row],[Output]]*1000</f>
        <v>49.663632999999997</v>
      </c>
      <c r="I230">
        <f>Data__1_[[#This Row],[Output]]*1000/(Data__1_[[#This Row],[Num_Workers_Indirect]]+Data__1_[[#This Row],[Num_Workers_Direct]])</f>
        <v>1.2113081219512194</v>
      </c>
      <c r="J230">
        <v>5.9596359000000002E-2</v>
      </c>
      <c r="K230">
        <f>Data__1_[[#This Row],[RawMaterial_Used]]*1000</f>
        <v>59.596359</v>
      </c>
      <c r="L230">
        <f>MONTH(A:A)</f>
        <v>12</v>
      </c>
      <c r="M230">
        <f>YEAR(Data__1_[[#This Row],[Date]])</f>
        <v>2010</v>
      </c>
      <c r="N230" cm="1">
        <f t="array" ref="N230">Data__1_[[#This Row],[RawMaterial_Used]]*1000*_xlfn.IFS(Data__1_[[#This Row],[Plant]]=$R$15,$S$15,Data__1_[[#This Row],[Plant]]=$R$16,$S$16,Data__1_[[#This Row],[Plant]]=$R$17,$S$17,Data__1_[[#This Row],[Plant]]=$R$18,$S$18)</f>
        <v>41717.451300000001</v>
      </c>
      <c r="O230">
        <f>Data__1_[[#This Row],[input_total thousands]]+Data__1_[[#This Row],[Labor_Costs_Direct]]+Data__1_[[#This Row],[Labor_Costs_Indirect]]</f>
        <v>59397.451300000001</v>
      </c>
      <c r="P230" s="5" cm="1">
        <f t="array" ref="P230">Data__1_[[#This Row],[Output]]*1000*_xlfn.IFS(Data__1_[[#This Row],[Plant]]=$R$8,$S$8,Data__1_[[#This Row],[Plant]]=$R$9,$S$9,Data__1_[[#This Row],[Plant]]=$R$10,$S$10,Data__1_[[#This Row],[Plant]]=$R$11,$S$11)</f>
        <v>5462.9996299999993</v>
      </c>
      <c r="Q230" s="5" cm="1">
        <f t="array" ref="Q230">Data__1_[[#This Row],[Total_cost]]/(Data__1_[[#This Row],[Total Operating Cost]]+_xlfn.IFS(Data__1_[[#This Row],[Plant]]=$R$21,$S$21,Data__1_[[#This Row],[Plant]]=$R$22,$S$22,Data__1_[[#This Row],[Plant]]=$R$24,$S$24,Data__1_[[#This Row],[Plant]]=$R$23,$S$23))</f>
        <v>10.847572352408122</v>
      </c>
    </row>
    <row r="231" spans="1:17" x14ac:dyDescent="0.4">
      <c r="A231" s="1" t="s">
        <v>276</v>
      </c>
      <c r="B231" t="s">
        <v>9</v>
      </c>
      <c r="C231">
        <v>46</v>
      </c>
      <c r="D231">
        <v>37</v>
      </c>
      <c r="E231">
        <v>10672</v>
      </c>
      <c r="F231">
        <v>7104</v>
      </c>
      <c r="G231">
        <v>0.106400249</v>
      </c>
      <c r="H231">
        <f>Data__1_[[#This Row],[Output]]*1000</f>
        <v>106.400249</v>
      </c>
      <c r="I231">
        <f>Data__1_[[#This Row],[Output]]*1000/(Data__1_[[#This Row],[Num_Workers_Indirect]]+Data__1_[[#This Row],[Num_Workers_Direct]])</f>
        <v>1.2819307108433735</v>
      </c>
      <c r="J231">
        <v>0.12980830300000001</v>
      </c>
      <c r="K231">
        <f>Data__1_[[#This Row],[RawMaterial_Used]]*1000</f>
        <v>129.80830300000002</v>
      </c>
      <c r="L231">
        <f>MONTH(A:A)</f>
        <v>12</v>
      </c>
      <c r="M231">
        <f>YEAR(Data__1_[[#This Row],[Date]])</f>
        <v>2010</v>
      </c>
      <c r="N231" cm="1">
        <f t="array" ref="N231">Data__1_[[#This Row],[RawMaterial_Used]]*1000*_xlfn.IFS(Data__1_[[#This Row],[Plant]]=$R$15,$S$15,Data__1_[[#This Row],[Plant]]=$R$16,$S$16,Data__1_[[#This Row],[Plant]]=$R$17,$S$17,Data__1_[[#This Row],[Plant]]=$R$18,$S$18)</f>
        <v>68798.400590000019</v>
      </c>
      <c r="O231">
        <f>Data__1_[[#This Row],[input_total thousands]]+Data__1_[[#This Row],[Labor_Costs_Direct]]+Data__1_[[#This Row],[Labor_Costs_Indirect]]</f>
        <v>86574.400590000019</v>
      </c>
      <c r="P231" s="5" cm="1">
        <f t="array" ref="P231">Data__1_[[#This Row],[Output]]*1000*_xlfn.IFS(Data__1_[[#This Row],[Plant]]=$R$8,$S$8,Data__1_[[#This Row],[Plant]]=$R$9,$S$9,Data__1_[[#This Row],[Plant]]=$R$10,$S$10,Data__1_[[#This Row],[Plant]]=$R$11,$S$11)</f>
        <v>9576.0224099999996</v>
      </c>
      <c r="Q231" s="5" cm="1">
        <f t="array" ref="Q231">Data__1_[[#This Row],[Total_cost]]/(Data__1_[[#This Row],[Total Operating Cost]]+_xlfn.IFS(Data__1_[[#This Row],[Plant]]=$R$21,$S$21,Data__1_[[#This Row],[Plant]]=$R$22,$S$22,Data__1_[[#This Row],[Plant]]=$R$24,$S$24,Data__1_[[#This Row],[Plant]]=$R$23,$S$23))</f>
        <v>9.0400347511052814</v>
      </c>
    </row>
    <row r="232" spans="1:17" x14ac:dyDescent="0.4">
      <c r="A232" s="1" t="s">
        <v>276</v>
      </c>
      <c r="B232" t="s">
        <v>10</v>
      </c>
      <c r="C232">
        <v>21</v>
      </c>
      <c r="D232">
        <v>34</v>
      </c>
      <c r="E232">
        <v>5040</v>
      </c>
      <c r="F232">
        <v>6800</v>
      </c>
      <c r="G232">
        <v>4.0875016E-2</v>
      </c>
      <c r="H232">
        <f>Data__1_[[#This Row],[Output]]*1000</f>
        <v>40.875016000000002</v>
      </c>
      <c r="I232">
        <f>Data__1_[[#This Row],[Output]]*1000/(Data__1_[[#This Row],[Num_Workers_Indirect]]+Data__1_[[#This Row],[Num_Workers_Direct]])</f>
        <v>0.74318210909090909</v>
      </c>
      <c r="J232">
        <v>4.9867519999999999E-2</v>
      </c>
      <c r="K232">
        <f>Data__1_[[#This Row],[RawMaterial_Used]]*1000</f>
        <v>49.867519999999999</v>
      </c>
      <c r="L232">
        <f>MONTH(A:A)</f>
        <v>12</v>
      </c>
      <c r="M232">
        <f>YEAR(Data__1_[[#This Row],[Date]])</f>
        <v>2010</v>
      </c>
      <c r="N232" cm="1">
        <f t="array" ref="N232">Data__1_[[#This Row],[RawMaterial_Used]]*1000*_xlfn.IFS(Data__1_[[#This Row],[Plant]]=$R$15,$S$15,Data__1_[[#This Row],[Plant]]=$R$16,$S$16,Data__1_[[#This Row],[Plant]]=$R$17,$S$17,Data__1_[[#This Row],[Plant]]=$R$18,$S$18)</f>
        <v>30319.452160000001</v>
      </c>
      <c r="O232">
        <f>Data__1_[[#This Row],[input_total thousands]]+Data__1_[[#This Row],[Labor_Costs_Direct]]+Data__1_[[#This Row],[Labor_Costs_Indirect]]</f>
        <v>42159.452160000001</v>
      </c>
      <c r="P232" s="5" cm="1">
        <f t="array" ref="P232">Data__1_[[#This Row],[Output]]*1000*_xlfn.IFS(Data__1_[[#This Row],[Plant]]=$R$8,$S$8,Data__1_[[#This Row],[Plant]]=$R$9,$S$9,Data__1_[[#This Row],[Plant]]=$R$10,$S$10,Data__1_[[#This Row],[Plant]]=$R$11,$S$11)</f>
        <v>6131.2524000000003</v>
      </c>
      <c r="Q232" s="5" cm="1">
        <f t="array" ref="Q232">Data__1_[[#This Row],[Total_cost]]/(Data__1_[[#This Row],[Total Operating Cost]]+_xlfn.IFS(Data__1_[[#This Row],[Plant]]=$R$21,$S$21,Data__1_[[#This Row],[Plant]]=$R$22,$S$22,Data__1_[[#This Row],[Plant]]=$R$24,$S$24,Data__1_[[#This Row],[Plant]]=$R$23,$S$23))</f>
        <v>6.875035371994799</v>
      </c>
    </row>
    <row r="233" spans="1:17" x14ac:dyDescent="0.4">
      <c r="A233" s="1" t="s">
        <v>276</v>
      </c>
      <c r="B233" t="s">
        <v>11</v>
      </c>
      <c r="C233">
        <v>14</v>
      </c>
      <c r="D233">
        <v>14</v>
      </c>
      <c r="E233">
        <v>134400</v>
      </c>
      <c r="F233">
        <v>107520</v>
      </c>
      <c r="G233">
        <v>1.0934941E-2</v>
      </c>
      <c r="H233">
        <f>Data__1_[[#This Row],[Output]]*1000</f>
        <v>10.934941</v>
      </c>
      <c r="I233">
        <f>Data__1_[[#This Row],[Output]]*1000/(Data__1_[[#This Row],[Num_Workers_Indirect]]+Data__1_[[#This Row],[Num_Workers_Direct]])</f>
        <v>0.39053360714285718</v>
      </c>
      <c r="J233">
        <v>1.3668675999999999E-2</v>
      </c>
      <c r="K233">
        <f>Data__1_[[#This Row],[RawMaterial_Used]]*1000</f>
        <v>13.668676</v>
      </c>
      <c r="L233">
        <f>MONTH(A:A)</f>
        <v>12</v>
      </c>
      <c r="M233">
        <f>YEAR(Data__1_[[#This Row],[Date]])</f>
        <v>2010</v>
      </c>
      <c r="N233" cm="1">
        <f t="array" ref="N233">Data__1_[[#This Row],[RawMaterial_Used]]*1000*_xlfn.IFS(Data__1_[[#This Row],[Plant]]=$R$15,$S$15,Data__1_[[#This Row],[Plant]]=$R$16,$S$16,Data__1_[[#This Row],[Plant]]=$R$17,$S$17,Data__1_[[#This Row],[Plant]]=$R$18,$S$18)</f>
        <v>12547.844568</v>
      </c>
      <c r="O233">
        <f>Data__1_[[#This Row],[input_total thousands]]+Data__1_[[#This Row],[Labor_Costs_Direct]]+Data__1_[[#This Row],[Labor_Costs_Indirect]]</f>
        <v>254467.844568</v>
      </c>
      <c r="P233" s="5" cm="1">
        <f t="array" ref="P233">Data__1_[[#This Row],[Output]]*1000*_xlfn.IFS(Data__1_[[#This Row],[Plant]]=$R$8,$S$8,Data__1_[[#This Row],[Plant]]=$R$9,$S$9,Data__1_[[#This Row],[Plant]]=$R$10,$S$10,Data__1_[[#This Row],[Plant]]=$R$11,$S$11)</f>
        <v>4373.9764000000005</v>
      </c>
      <c r="Q233" s="5" cm="1">
        <f t="array" ref="Q233">Data__1_[[#This Row],[Total_cost]]/(Data__1_[[#This Row],[Total Operating Cost]]+_xlfn.IFS(Data__1_[[#This Row],[Plant]]=$R$21,$S$21,Data__1_[[#This Row],[Plant]]=$R$22,$S$22,Data__1_[[#This Row],[Plant]]=$R$24,$S$24,Data__1_[[#This Row],[Plant]]=$R$23,$S$23))</f>
        <v>57.03248388376597</v>
      </c>
    </row>
    <row r="234" spans="1:17" x14ac:dyDescent="0.4">
      <c r="A234" s="1" t="s">
        <v>275</v>
      </c>
      <c r="B234" t="s">
        <v>8</v>
      </c>
      <c r="C234">
        <v>18</v>
      </c>
      <c r="D234">
        <v>20</v>
      </c>
      <c r="E234">
        <v>8640</v>
      </c>
      <c r="F234">
        <v>8000</v>
      </c>
      <c r="G234">
        <v>4.6026604999999998E-2</v>
      </c>
      <c r="H234">
        <f>Data__1_[[#This Row],[Output]]*1000</f>
        <v>46.026604999999996</v>
      </c>
      <c r="I234">
        <f>Data__1_[[#This Row],[Output]]*1000/(Data__1_[[#This Row],[Num_Workers_Indirect]]+Data__1_[[#This Row],[Num_Workers_Direct]])</f>
        <v>1.2112264473684209</v>
      </c>
      <c r="J234">
        <v>5.5231926000000001E-2</v>
      </c>
      <c r="K234">
        <f>Data__1_[[#This Row],[RawMaterial_Used]]*1000</f>
        <v>55.231926000000001</v>
      </c>
      <c r="L234">
        <f>MONTH(A:A)</f>
        <v>11</v>
      </c>
      <c r="M234">
        <f>YEAR(Data__1_[[#This Row],[Date]])</f>
        <v>2010</v>
      </c>
      <c r="N234" cm="1">
        <f t="array" ref="N234">Data__1_[[#This Row],[RawMaterial_Used]]*1000*_xlfn.IFS(Data__1_[[#This Row],[Plant]]=$R$15,$S$15,Data__1_[[#This Row],[Plant]]=$R$16,$S$16,Data__1_[[#This Row],[Plant]]=$R$17,$S$17,Data__1_[[#This Row],[Plant]]=$R$18,$S$18)</f>
        <v>38662.3482</v>
      </c>
      <c r="O234">
        <f>Data__1_[[#This Row],[input_total thousands]]+Data__1_[[#This Row],[Labor_Costs_Direct]]+Data__1_[[#This Row],[Labor_Costs_Indirect]]</f>
        <v>55302.3482</v>
      </c>
      <c r="P234" s="5" cm="1">
        <f t="array" ref="P234">Data__1_[[#This Row],[Output]]*1000*_xlfn.IFS(Data__1_[[#This Row],[Plant]]=$R$8,$S$8,Data__1_[[#This Row],[Plant]]=$R$9,$S$9,Data__1_[[#This Row],[Plant]]=$R$10,$S$10,Data__1_[[#This Row],[Plant]]=$R$11,$S$11)</f>
        <v>5062.9265499999992</v>
      </c>
      <c r="Q234" s="5" cm="1">
        <f t="array" ref="Q234">Data__1_[[#This Row],[Total_cost]]/(Data__1_[[#This Row],[Total Operating Cost]]+_xlfn.IFS(Data__1_[[#This Row],[Plant]]=$R$21,$S$21,Data__1_[[#This Row],[Plant]]=$R$22,$S$22,Data__1_[[#This Row],[Plant]]=$R$24,$S$24,Data__1_[[#This Row],[Plant]]=$R$23,$S$23))</f>
        <v>10.895787332561591</v>
      </c>
    </row>
    <row r="235" spans="1:17" x14ac:dyDescent="0.4">
      <c r="A235" s="1" t="s">
        <v>275</v>
      </c>
      <c r="B235" t="s">
        <v>9</v>
      </c>
      <c r="C235">
        <v>41</v>
      </c>
      <c r="D235">
        <v>39</v>
      </c>
      <c r="E235">
        <v>9512</v>
      </c>
      <c r="F235">
        <v>7488</v>
      </c>
      <c r="G235">
        <v>0.10248091500000001</v>
      </c>
      <c r="H235">
        <f>Data__1_[[#This Row],[Output]]*1000</f>
        <v>102.48091500000001</v>
      </c>
      <c r="I235">
        <f>Data__1_[[#This Row],[Output]]*1000/(Data__1_[[#This Row],[Num_Workers_Indirect]]+Data__1_[[#This Row],[Num_Workers_Direct]])</f>
        <v>1.2810114375000001</v>
      </c>
      <c r="J235">
        <v>0.12502671600000001</v>
      </c>
      <c r="K235">
        <f>Data__1_[[#This Row],[RawMaterial_Used]]*1000</f>
        <v>125.02671600000001</v>
      </c>
      <c r="L235">
        <f>MONTH(A:A)</f>
        <v>11</v>
      </c>
      <c r="M235">
        <f>YEAR(Data__1_[[#This Row],[Date]])</f>
        <v>2010</v>
      </c>
      <c r="N235" cm="1">
        <f t="array" ref="N235">Data__1_[[#This Row],[RawMaterial_Used]]*1000*_xlfn.IFS(Data__1_[[#This Row],[Plant]]=$R$15,$S$15,Data__1_[[#This Row],[Plant]]=$R$16,$S$16,Data__1_[[#This Row],[Plant]]=$R$17,$S$17,Data__1_[[#This Row],[Plant]]=$R$18,$S$18)</f>
        <v>66264.159480000002</v>
      </c>
      <c r="O235">
        <f>Data__1_[[#This Row],[input_total thousands]]+Data__1_[[#This Row],[Labor_Costs_Direct]]+Data__1_[[#This Row],[Labor_Costs_Indirect]]</f>
        <v>83264.159480000002</v>
      </c>
      <c r="P235" s="5" cm="1">
        <f t="array" ref="P235">Data__1_[[#This Row],[Output]]*1000*_xlfn.IFS(Data__1_[[#This Row],[Plant]]=$R$8,$S$8,Data__1_[[#This Row],[Plant]]=$R$9,$S$9,Data__1_[[#This Row],[Plant]]=$R$10,$S$10,Data__1_[[#This Row],[Plant]]=$R$11,$S$11)</f>
        <v>9223.2823500000013</v>
      </c>
      <c r="Q235" s="5" cm="1">
        <f t="array" ref="Q235">Data__1_[[#This Row],[Total_cost]]/(Data__1_[[#This Row],[Total Operating Cost]]+_xlfn.IFS(Data__1_[[#This Row],[Plant]]=$R$21,$S$21,Data__1_[[#This Row],[Plant]]=$R$22,$S$22,Data__1_[[#This Row],[Plant]]=$R$24,$S$24,Data__1_[[#This Row],[Plant]]=$R$23,$S$23))</f>
        <v>9.0268671212611693</v>
      </c>
    </row>
    <row r="236" spans="1:17" x14ac:dyDescent="0.4">
      <c r="A236" s="1" t="s">
        <v>275</v>
      </c>
      <c r="B236" t="s">
        <v>10</v>
      </c>
      <c r="C236">
        <v>20</v>
      </c>
      <c r="D236">
        <v>25</v>
      </c>
      <c r="E236">
        <v>4800</v>
      </c>
      <c r="F236">
        <v>5000</v>
      </c>
      <c r="G236">
        <v>3.3429050000000002E-2</v>
      </c>
      <c r="H236">
        <f>Data__1_[[#This Row],[Output]]*1000</f>
        <v>33.429050000000004</v>
      </c>
      <c r="I236">
        <f>Data__1_[[#This Row],[Output]]*1000/(Data__1_[[#This Row],[Num_Workers_Indirect]]+Data__1_[[#This Row],[Num_Workers_Direct]])</f>
        <v>0.7428677777777779</v>
      </c>
      <c r="J236">
        <v>4.0783440999999997E-2</v>
      </c>
      <c r="K236">
        <f>Data__1_[[#This Row],[RawMaterial_Used]]*1000</f>
        <v>40.783440999999996</v>
      </c>
      <c r="L236">
        <f>MONTH(A:A)</f>
        <v>11</v>
      </c>
      <c r="M236">
        <f>YEAR(Data__1_[[#This Row],[Date]])</f>
        <v>2010</v>
      </c>
      <c r="N236" cm="1">
        <f t="array" ref="N236">Data__1_[[#This Row],[RawMaterial_Used]]*1000*_xlfn.IFS(Data__1_[[#This Row],[Plant]]=$R$15,$S$15,Data__1_[[#This Row],[Plant]]=$R$16,$S$16,Data__1_[[#This Row],[Plant]]=$R$17,$S$17,Data__1_[[#This Row],[Plant]]=$R$18,$S$18)</f>
        <v>24796.332127999998</v>
      </c>
      <c r="O236">
        <f>Data__1_[[#This Row],[input_total thousands]]+Data__1_[[#This Row],[Labor_Costs_Direct]]+Data__1_[[#This Row],[Labor_Costs_Indirect]]</f>
        <v>34596.332127999995</v>
      </c>
      <c r="P236" s="5" cm="1">
        <f t="array" ref="P236">Data__1_[[#This Row],[Output]]*1000*_xlfn.IFS(Data__1_[[#This Row],[Plant]]=$R$8,$S$8,Data__1_[[#This Row],[Plant]]=$R$9,$S$9,Data__1_[[#This Row],[Plant]]=$R$10,$S$10,Data__1_[[#This Row],[Plant]]=$R$11,$S$11)</f>
        <v>5014.357500000001</v>
      </c>
      <c r="Q236" s="5" cm="1">
        <f t="array" ref="Q236">Data__1_[[#This Row],[Total_cost]]/(Data__1_[[#This Row],[Total Operating Cost]]+_xlfn.IFS(Data__1_[[#This Row],[Plant]]=$R$21,$S$21,Data__1_[[#This Row],[Plant]]=$R$22,$S$22,Data__1_[[#This Row],[Plant]]=$R$24,$S$24,Data__1_[[#This Row],[Plant]]=$R$23,$S$23))</f>
        <v>6.8980789760251362</v>
      </c>
    </row>
    <row r="237" spans="1:17" x14ac:dyDescent="0.4">
      <c r="A237" s="1" t="s">
        <v>275</v>
      </c>
      <c r="B237" t="s">
        <v>11</v>
      </c>
      <c r="C237">
        <v>12</v>
      </c>
      <c r="D237">
        <v>16</v>
      </c>
      <c r="E237">
        <v>115200</v>
      </c>
      <c r="F237">
        <v>122880</v>
      </c>
      <c r="G237">
        <v>1.0933801E-2</v>
      </c>
      <c r="H237">
        <f>Data__1_[[#This Row],[Output]]*1000</f>
        <v>10.933801000000001</v>
      </c>
      <c r="I237">
        <f>Data__1_[[#This Row],[Output]]*1000/(Data__1_[[#This Row],[Num_Workers_Indirect]]+Data__1_[[#This Row],[Num_Workers_Direct]])</f>
        <v>0.39049289285714289</v>
      </c>
      <c r="J237">
        <v>1.3667251E-2</v>
      </c>
      <c r="K237">
        <f>Data__1_[[#This Row],[RawMaterial_Used]]*1000</f>
        <v>13.667251</v>
      </c>
      <c r="L237">
        <f>MONTH(A:A)</f>
        <v>11</v>
      </c>
      <c r="M237">
        <f>YEAR(Data__1_[[#This Row],[Date]])</f>
        <v>2010</v>
      </c>
      <c r="N237" cm="1">
        <f t="array" ref="N237">Data__1_[[#This Row],[RawMaterial_Used]]*1000*_xlfn.IFS(Data__1_[[#This Row],[Plant]]=$R$15,$S$15,Data__1_[[#This Row],[Plant]]=$R$16,$S$16,Data__1_[[#This Row],[Plant]]=$R$17,$S$17,Data__1_[[#This Row],[Plant]]=$R$18,$S$18)</f>
        <v>12546.536418</v>
      </c>
      <c r="O237">
        <f>Data__1_[[#This Row],[input_total thousands]]+Data__1_[[#This Row],[Labor_Costs_Direct]]+Data__1_[[#This Row],[Labor_Costs_Indirect]]</f>
        <v>250626.536418</v>
      </c>
      <c r="P237" s="5" cm="1">
        <f t="array" ref="P237">Data__1_[[#This Row],[Output]]*1000*_xlfn.IFS(Data__1_[[#This Row],[Plant]]=$R$8,$S$8,Data__1_[[#This Row],[Plant]]=$R$9,$S$9,Data__1_[[#This Row],[Plant]]=$R$10,$S$10,Data__1_[[#This Row],[Plant]]=$R$11,$S$11)</f>
        <v>4373.5204000000003</v>
      </c>
      <c r="Q237" s="5" cm="1">
        <f t="array" ref="Q237">Data__1_[[#This Row],[Total_cost]]/(Data__1_[[#This Row],[Total Operating Cost]]+_xlfn.IFS(Data__1_[[#This Row],[Plant]]=$R$21,$S$21,Data__1_[[#This Row],[Plant]]=$R$22,$S$22,Data__1_[[#This Row],[Plant]]=$R$24,$S$24,Data__1_[[#This Row],[Plant]]=$R$23,$S$23))</f>
        <v>56.177293896326525</v>
      </c>
    </row>
    <row r="238" spans="1:17" x14ac:dyDescent="0.4">
      <c r="A238" s="1" t="s">
        <v>274</v>
      </c>
      <c r="B238" t="s">
        <v>8</v>
      </c>
      <c r="C238">
        <v>16</v>
      </c>
      <c r="D238">
        <v>19</v>
      </c>
      <c r="E238">
        <v>7680</v>
      </c>
      <c r="F238">
        <v>7600</v>
      </c>
      <c r="G238">
        <v>4.2365241999999997E-2</v>
      </c>
      <c r="H238">
        <f>Data__1_[[#This Row],[Output]]*1000</f>
        <v>42.365241999999995</v>
      </c>
      <c r="I238">
        <f>Data__1_[[#This Row],[Output]]*1000/(Data__1_[[#This Row],[Num_Workers_Indirect]]+Data__1_[[#This Row],[Num_Workers_Direct]])</f>
        <v>1.2104354857142856</v>
      </c>
      <c r="J238">
        <v>5.0838290000000001E-2</v>
      </c>
      <c r="K238">
        <f>Data__1_[[#This Row],[RawMaterial_Used]]*1000</f>
        <v>50.838290000000001</v>
      </c>
      <c r="L238">
        <f>MONTH(A:A)</f>
        <v>10</v>
      </c>
      <c r="M238">
        <f>YEAR(Data__1_[[#This Row],[Date]])</f>
        <v>2010</v>
      </c>
      <c r="N238" cm="1">
        <f t="array" ref="N238">Data__1_[[#This Row],[RawMaterial_Used]]*1000*_xlfn.IFS(Data__1_[[#This Row],[Plant]]=$R$15,$S$15,Data__1_[[#This Row],[Plant]]=$R$16,$S$16,Data__1_[[#This Row],[Plant]]=$R$17,$S$17,Data__1_[[#This Row],[Plant]]=$R$18,$S$18)</f>
        <v>35586.803</v>
      </c>
      <c r="O238">
        <f>Data__1_[[#This Row],[input_total thousands]]+Data__1_[[#This Row],[Labor_Costs_Direct]]+Data__1_[[#This Row],[Labor_Costs_Indirect]]</f>
        <v>50866.803</v>
      </c>
      <c r="P238" s="5" cm="1">
        <f t="array" ref="P238">Data__1_[[#This Row],[Output]]*1000*_xlfn.IFS(Data__1_[[#This Row],[Plant]]=$R$8,$S$8,Data__1_[[#This Row],[Plant]]=$R$9,$S$9,Data__1_[[#This Row],[Plant]]=$R$10,$S$10,Data__1_[[#This Row],[Plant]]=$R$11,$S$11)</f>
        <v>4660.1766199999993</v>
      </c>
      <c r="Q238" s="5" cm="1">
        <f t="array" ref="Q238">Data__1_[[#This Row],[Total_cost]]/(Data__1_[[#This Row],[Total Operating Cost]]+_xlfn.IFS(Data__1_[[#This Row],[Plant]]=$R$21,$S$21,Data__1_[[#This Row],[Plant]]=$R$22,$S$22,Data__1_[[#This Row],[Plant]]=$R$24,$S$24,Data__1_[[#This Row],[Plant]]=$R$23,$S$23))</f>
        <v>10.885671899455046</v>
      </c>
    </row>
    <row r="239" spans="1:17" x14ac:dyDescent="0.4">
      <c r="A239" s="1" t="s">
        <v>274</v>
      </c>
      <c r="B239" t="s">
        <v>9</v>
      </c>
      <c r="C239">
        <v>41</v>
      </c>
      <c r="D239">
        <v>39</v>
      </c>
      <c r="E239">
        <v>9512</v>
      </c>
      <c r="F239">
        <v>7488</v>
      </c>
      <c r="G239">
        <v>0.10257195700000001</v>
      </c>
      <c r="H239">
        <f>Data__1_[[#This Row],[Output]]*1000</f>
        <v>102.57195700000001</v>
      </c>
      <c r="I239">
        <f>Data__1_[[#This Row],[Output]]*1000/(Data__1_[[#This Row],[Num_Workers_Indirect]]+Data__1_[[#This Row],[Num_Workers_Direct]])</f>
        <v>1.2821494625000001</v>
      </c>
      <c r="J239">
        <v>0.125137787</v>
      </c>
      <c r="K239">
        <f>Data__1_[[#This Row],[RawMaterial_Used]]*1000</f>
        <v>125.137787</v>
      </c>
      <c r="L239">
        <f>MONTH(A:A)</f>
        <v>10</v>
      </c>
      <c r="M239">
        <f>YEAR(Data__1_[[#This Row],[Date]])</f>
        <v>2010</v>
      </c>
      <c r="N239" cm="1">
        <f t="array" ref="N239">Data__1_[[#This Row],[RawMaterial_Used]]*1000*_xlfn.IFS(Data__1_[[#This Row],[Plant]]=$R$15,$S$15,Data__1_[[#This Row],[Plant]]=$R$16,$S$16,Data__1_[[#This Row],[Plant]]=$R$17,$S$17,Data__1_[[#This Row],[Plant]]=$R$18,$S$18)</f>
        <v>66323.027109999995</v>
      </c>
      <c r="O239">
        <f>Data__1_[[#This Row],[input_total thousands]]+Data__1_[[#This Row],[Labor_Costs_Direct]]+Data__1_[[#This Row],[Labor_Costs_Indirect]]</f>
        <v>83323.027109999995</v>
      </c>
      <c r="P239" s="5" cm="1">
        <f t="array" ref="P239">Data__1_[[#This Row],[Output]]*1000*_xlfn.IFS(Data__1_[[#This Row],[Plant]]=$R$8,$S$8,Data__1_[[#This Row],[Plant]]=$R$9,$S$9,Data__1_[[#This Row],[Plant]]=$R$10,$S$10,Data__1_[[#This Row],[Plant]]=$R$11,$S$11)</f>
        <v>9231.4761300000009</v>
      </c>
      <c r="Q239" s="5" cm="1">
        <f t="array" ref="Q239">Data__1_[[#This Row],[Total_cost]]/(Data__1_[[#This Row],[Total Operating Cost]]+_xlfn.IFS(Data__1_[[#This Row],[Plant]]=$R$21,$S$21,Data__1_[[#This Row],[Plant]]=$R$22,$S$22,Data__1_[[#This Row],[Plant]]=$R$24,$S$24,Data__1_[[#This Row],[Plant]]=$R$23,$S$23))</f>
        <v>9.0252319224594615</v>
      </c>
    </row>
    <row r="240" spans="1:17" x14ac:dyDescent="0.4">
      <c r="A240" s="1" t="s">
        <v>274</v>
      </c>
      <c r="B240" t="s">
        <v>10</v>
      </c>
      <c r="C240">
        <v>23</v>
      </c>
      <c r="D240">
        <v>25</v>
      </c>
      <c r="E240">
        <v>5520</v>
      </c>
      <c r="F240">
        <v>5000</v>
      </c>
      <c r="G240">
        <v>3.5673627999999999E-2</v>
      </c>
      <c r="H240">
        <f>Data__1_[[#This Row],[Output]]*1000</f>
        <v>35.673628000000001</v>
      </c>
      <c r="I240">
        <f>Data__1_[[#This Row],[Output]]*1000/(Data__1_[[#This Row],[Num_Workers_Indirect]]+Data__1_[[#This Row],[Num_Workers_Direct]])</f>
        <v>0.74320058333333339</v>
      </c>
      <c r="J240">
        <v>4.3521826E-2</v>
      </c>
      <c r="K240">
        <f>Data__1_[[#This Row],[RawMaterial_Used]]*1000</f>
        <v>43.521825999999997</v>
      </c>
      <c r="L240">
        <f>MONTH(A:A)</f>
        <v>10</v>
      </c>
      <c r="M240">
        <f>YEAR(Data__1_[[#This Row],[Date]])</f>
        <v>2010</v>
      </c>
      <c r="N240" cm="1">
        <f t="array" ref="N240">Data__1_[[#This Row],[RawMaterial_Used]]*1000*_xlfn.IFS(Data__1_[[#This Row],[Plant]]=$R$15,$S$15,Data__1_[[#This Row],[Plant]]=$R$16,$S$16,Data__1_[[#This Row],[Plant]]=$R$17,$S$17,Data__1_[[#This Row],[Plant]]=$R$18,$S$18)</f>
        <v>26461.270207999998</v>
      </c>
      <c r="O240">
        <f>Data__1_[[#This Row],[input_total thousands]]+Data__1_[[#This Row],[Labor_Costs_Direct]]+Data__1_[[#This Row],[Labor_Costs_Indirect]]</f>
        <v>36981.270208000002</v>
      </c>
      <c r="P240" s="5" cm="1">
        <f t="array" ref="P240">Data__1_[[#This Row],[Output]]*1000*_xlfn.IFS(Data__1_[[#This Row],[Plant]]=$R$8,$S$8,Data__1_[[#This Row],[Plant]]=$R$9,$S$9,Data__1_[[#This Row],[Plant]]=$R$10,$S$10,Data__1_[[#This Row],[Plant]]=$R$11,$S$11)</f>
        <v>5351.0442000000003</v>
      </c>
      <c r="Q240" s="5" cm="1">
        <f t="array" ref="Q240">Data__1_[[#This Row],[Total_cost]]/(Data__1_[[#This Row],[Total Operating Cost]]+_xlfn.IFS(Data__1_[[#This Row],[Plant]]=$R$21,$S$21,Data__1_[[#This Row],[Plant]]=$R$22,$S$22,Data__1_[[#This Row],[Plant]]=$R$24,$S$24,Data__1_[[#This Row],[Plant]]=$R$23,$S$23))</f>
        <v>6.9097467857234811</v>
      </c>
    </row>
    <row r="241" spans="1:17" x14ac:dyDescent="0.4">
      <c r="A241" s="1" t="s">
        <v>274</v>
      </c>
      <c r="B241" t="s">
        <v>11</v>
      </c>
      <c r="C241">
        <v>12</v>
      </c>
      <c r="D241">
        <v>14</v>
      </c>
      <c r="E241">
        <v>115200</v>
      </c>
      <c r="F241">
        <v>107520</v>
      </c>
      <c r="G241">
        <v>1.0148053000000001E-2</v>
      </c>
      <c r="H241">
        <f>Data__1_[[#This Row],[Output]]*1000</f>
        <v>10.148053000000001</v>
      </c>
      <c r="I241">
        <f>Data__1_[[#This Row],[Output]]*1000/(Data__1_[[#This Row],[Num_Workers_Indirect]]+Data__1_[[#This Row],[Num_Workers_Direct]])</f>
        <v>0.39030973076923081</v>
      </c>
      <c r="J241">
        <v>1.2685066E-2</v>
      </c>
      <c r="K241">
        <f>Data__1_[[#This Row],[RawMaterial_Used]]*1000</f>
        <v>12.685066000000001</v>
      </c>
      <c r="L241">
        <f>MONTH(A:A)</f>
        <v>10</v>
      </c>
      <c r="M241">
        <f>YEAR(Data__1_[[#This Row],[Date]])</f>
        <v>2010</v>
      </c>
      <c r="N241" cm="1">
        <f t="array" ref="N241">Data__1_[[#This Row],[RawMaterial_Used]]*1000*_xlfn.IFS(Data__1_[[#This Row],[Plant]]=$R$15,$S$15,Data__1_[[#This Row],[Plant]]=$R$16,$S$16,Data__1_[[#This Row],[Plant]]=$R$17,$S$17,Data__1_[[#This Row],[Plant]]=$R$18,$S$18)</f>
        <v>11644.890588</v>
      </c>
      <c r="O241">
        <f>Data__1_[[#This Row],[input_total thousands]]+Data__1_[[#This Row],[Labor_Costs_Direct]]+Data__1_[[#This Row],[Labor_Costs_Indirect]]</f>
        <v>234364.89058800001</v>
      </c>
      <c r="P241" s="5" cm="1">
        <f t="array" ref="P241">Data__1_[[#This Row],[Output]]*1000*_xlfn.IFS(Data__1_[[#This Row],[Plant]]=$R$8,$S$8,Data__1_[[#This Row],[Plant]]=$R$9,$S$9,Data__1_[[#This Row],[Plant]]=$R$10,$S$10,Data__1_[[#This Row],[Plant]]=$R$11,$S$11)</f>
        <v>4059.2212000000004</v>
      </c>
      <c r="Q241" s="5" cm="1">
        <f t="array" ref="Q241">Data__1_[[#This Row],[Total_cost]]/(Data__1_[[#This Row],[Total Operating Cost]]+_xlfn.IFS(Data__1_[[#This Row],[Plant]]=$R$21,$S$21,Data__1_[[#This Row],[Plant]]=$R$22,$S$22,Data__1_[[#This Row],[Plant]]=$R$24,$S$24,Data__1_[[#This Row],[Plant]]=$R$23,$S$23))</f>
        <v>56.513637232556285</v>
      </c>
    </row>
    <row r="242" spans="1:17" x14ac:dyDescent="0.4">
      <c r="A242" s="1" t="s">
        <v>265</v>
      </c>
      <c r="B242" t="s">
        <v>8</v>
      </c>
      <c r="C242">
        <v>16</v>
      </c>
      <c r="D242">
        <v>21</v>
      </c>
      <c r="E242">
        <v>7680</v>
      </c>
      <c r="F242">
        <v>8400</v>
      </c>
      <c r="G242">
        <v>4.4787396E-2</v>
      </c>
      <c r="H242">
        <f>Data__1_[[#This Row],[Output]]*1000</f>
        <v>44.787396000000001</v>
      </c>
      <c r="I242">
        <f>Data__1_[[#This Row],[Output]]*1000/(Data__1_[[#This Row],[Num_Workers_Indirect]]+Data__1_[[#This Row],[Num_Workers_Direct]])</f>
        <v>1.2104701621621623</v>
      </c>
      <c r="J242">
        <v>5.3744875999999997E-2</v>
      </c>
      <c r="K242">
        <f>Data__1_[[#This Row],[RawMaterial_Used]]*1000</f>
        <v>53.744875999999998</v>
      </c>
      <c r="L242">
        <f>MONTH(A:A)</f>
        <v>1</v>
      </c>
      <c r="M242">
        <f>YEAR(Data__1_[[#This Row],[Date]])</f>
        <v>2010</v>
      </c>
      <c r="N242" cm="1">
        <f t="array" ref="N242">Data__1_[[#This Row],[RawMaterial_Used]]*1000*_xlfn.IFS(Data__1_[[#This Row],[Plant]]=$R$15,$S$15,Data__1_[[#This Row],[Plant]]=$R$16,$S$16,Data__1_[[#This Row],[Plant]]=$R$17,$S$17,Data__1_[[#This Row],[Plant]]=$R$18,$S$18)</f>
        <v>37621.413199999995</v>
      </c>
      <c r="O242">
        <f>Data__1_[[#This Row],[input_total thousands]]+Data__1_[[#This Row],[Labor_Costs_Direct]]+Data__1_[[#This Row],[Labor_Costs_Indirect]]</f>
        <v>53701.413199999995</v>
      </c>
      <c r="P242" s="5" cm="1">
        <f t="array" ref="P242">Data__1_[[#This Row],[Output]]*1000*_xlfn.IFS(Data__1_[[#This Row],[Plant]]=$R$8,$S$8,Data__1_[[#This Row],[Plant]]=$R$9,$S$9,Data__1_[[#This Row],[Plant]]=$R$10,$S$10,Data__1_[[#This Row],[Plant]]=$R$11,$S$11)</f>
        <v>4926.6135599999998</v>
      </c>
      <c r="Q242" s="5" cm="1">
        <f t="array" ref="Q242">Data__1_[[#This Row],[Total_cost]]/(Data__1_[[#This Row],[Total Operating Cost]]+_xlfn.IFS(Data__1_[[#This Row],[Plant]]=$R$21,$S$21,Data__1_[[#This Row],[Plant]]=$R$22,$S$22,Data__1_[[#This Row],[Plant]]=$R$24,$S$24,Data__1_[[#This Row],[Plant]]=$R$23,$S$23))</f>
        <v>10.872363239878657</v>
      </c>
    </row>
    <row r="243" spans="1:17" x14ac:dyDescent="0.4">
      <c r="A243" s="1" t="s">
        <v>265</v>
      </c>
      <c r="B243" t="s">
        <v>9</v>
      </c>
      <c r="C243">
        <v>41</v>
      </c>
      <c r="D243">
        <v>40</v>
      </c>
      <c r="E243">
        <v>9512</v>
      </c>
      <c r="F243">
        <v>7680</v>
      </c>
      <c r="G243">
        <v>0.10382189</v>
      </c>
      <c r="H243">
        <f>Data__1_[[#This Row],[Output]]*1000</f>
        <v>103.82189</v>
      </c>
      <c r="I243">
        <f>Data__1_[[#This Row],[Output]]*1000/(Data__1_[[#This Row],[Num_Workers_Indirect]]+Data__1_[[#This Row],[Num_Workers_Direct]])</f>
        <v>1.2817517283950617</v>
      </c>
      <c r="J243">
        <v>0.12666270600000001</v>
      </c>
      <c r="K243">
        <f>Data__1_[[#This Row],[RawMaterial_Used]]*1000</f>
        <v>126.66270600000001</v>
      </c>
      <c r="L243">
        <f>MONTH(A:A)</f>
        <v>1</v>
      </c>
      <c r="M243">
        <f>YEAR(Data__1_[[#This Row],[Date]])</f>
        <v>2010</v>
      </c>
      <c r="N243" cm="1">
        <f t="array" ref="N243">Data__1_[[#This Row],[RawMaterial_Used]]*1000*_xlfn.IFS(Data__1_[[#This Row],[Plant]]=$R$15,$S$15,Data__1_[[#This Row],[Plant]]=$R$16,$S$16,Data__1_[[#This Row],[Plant]]=$R$17,$S$17,Data__1_[[#This Row],[Plant]]=$R$18,$S$18)</f>
        <v>67131.234180000014</v>
      </c>
      <c r="O243">
        <f>Data__1_[[#This Row],[input_total thousands]]+Data__1_[[#This Row],[Labor_Costs_Direct]]+Data__1_[[#This Row],[Labor_Costs_Indirect]]</f>
        <v>84323.234180000014</v>
      </c>
      <c r="P243" s="5" cm="1">
        <f t="array" ref="P243">Data__1_[[#This Row],[Output]]*1000*_xlfn.IFS(Data__1_[[#This Row],[Plant]]=$R$8,$S$8,Data__1_[[#This Row],[Plant]]=$R$9,$S$9,Data__1_[[#This Row],[Plant]]=$R$10,$S$10,Data__1_[[#This Row],[Plant]]=$R$11,$S$11)</f>
        <v>9343.9701000000005</v>
      </c>
      <c r="Q243" s="5" cm="1">
        <f t="array" ref="Q243">Data__1_[[#This Row],[Total_cost]]/(Data__1_[[#This Row],[Total Operating Cost]]+_xlfn.IFS(Data__1_[[#This Row],[Plant]]=$R$21,$S$21,Data__1_[[#This Row],[Plant]]=$R$22,$S$22,Data__1_[[#This Row],[Plant]]=$R$24,$S$24,Data__1_[[#This Row],[Plant]]=$R$23,$S$23))</f>
        <v>9.0236184882528025</v>
      </c>
    </row>
    <row r="244" spans="1:17" x14ac:dyDescent="0.4">
      <c r="A244" s="1" t="s">
        <v>265</v>
      </c>
      <c r="B244" t="s">
        <v>10</v>
      </c>
      <c r="C244">
        <v>24</v>
      </c>
      <c r="D244">
        <v>28</v>
      </c>
      <c r="E244">
        <v>5760</v>
      </c>
      <c r="F244">
        <v>5600</v>
      </c>
      <c r="G244">
        <v>3.8613799999999997E-2</v>
      </c>
      <c r="H244">
        <f>Data__1_[[#This Row],[Output]]*1000</f>
        <v>38.613799999999998</v>
      </c>
      <c r="I244">
        <f>Data__1_[[#This Row],[Output]]*1000/(Data__1_[[#This Row],[Num_Workers_Indirect]]+Data__1_[[#This Row],[Num_Workers_Direct]])</f>
        <v>0.74257307692307684</v>
      </c>
      <c r="J244">
        <v>4.7108836000000001E-2</v>
      </c>
      <c r="K244">
        <f>Data__1_[[#This Row],[RawMaterial_Used]]*1000</f>
        <v>47.108836000000004</v>
      </c>
      <c r="L244">
        <f>MONTH(A:A)</f>
        <v>1</v>
      </c>
      <c r="M244">
        <f>YEAR(Data__1_[[#This Row],[Date]])</f>
        <v>2010</v>
      </c>
      <c r="N244" cm="1">
        <f t="array" ref="N244">Data__1_[[#This Row],[RawMaterial_Used]]*1000*_xlfn.IFS(Data__1_[[#This Row],[Plant]]=$R$15,$S$15,Data__1_[[#This Row],[Plant]]=$R$16,$S$16,Data__1_[[#This Row],[Plant]]=$R$17,$S$17,Data__1_[[#This Row],[Plant]]=$R$18,$S$18)</f>
        <v>28642.172288000002</v>
      </c>
      <c r="O244">
        <f>Data__1_[[#This Row],[input_total thousands]]+Data__1_[[#This Row],[Labor_Costs_Direct]]+Data__1_[[#This Row],[Labor_Costs_Indirect]]</f>
        <v>40002.172288000002</v>
      </c>
      <c r="P244" s="5" cm="1">
        <f t="array" ref="P244">Data__1_[[#This Row],[Output]]*1000*_xlfn.IFS(Data__1_[[#This Row],[Plant]]=$R$8,$S$8,Data__1_[[#This Row],[Plant]]=$R$9,$S$9,Data__1_[[#This Row],[Plant]]=$R$10,$S$10,Data__1_[[#This Row],[Plant]]=$R$11,$S$11)</f>
        <v>5792.07</v>
      </c>
      <c r="Q244" s="5" cm="1">
        <f t="array" ref="Q244">Data__1_[[#This Row],[Total_cost]]/(Data__1_[[#This Row],[Total Operating Cost]]+_xlfn.IFS(Data__1_[[#This Row],[Plant]]=$R$21,$S$21,Data__1_[[#This Row],[Plant]]=$R$22,$S$22,Data__1_[[#This Row],[Plant]]=$R$24,$S$24,Data__1_[[#This Row],[Plant]]=$R$23,$S$23))</f>
        <v>6.905176752222915</v>
      </c>
    </row>
    <row r="245" spans="1:17" x14ac:dyDescent="0.4">
      <c r="A245" s="1" t="s">
        <v>265</v>
      </c>
      <c r="B245" t="s">
        <v>11</v>
      </c>
      <c r="C245">
        <v>14</v>
      </c>
      <c r="D245">
        <v>14</v>
      </c>
      <c r="E245">
        <v>134400</v>
      </c>
      <c r="F245">
        <v>107520</v>
      </c>
      <c r="G245">
        <v>1.0923311999999999E-2</v>
      </c>
      <c r="H245">
        <f>Data__1_[[#This Row],[Output]]*1000</f>
        <v>10.923311999999999</v>
      </c>
      <c r="I245">
        <f>Data__1_[[#This Row],[Output]]*1000/(Data__1_[[#This Row],[Num_Workers_Indirect]]+Data__1_[[#This Row],[Num_Workers_Direct]])</f>
        <v>0.3901182857142857</v>
      </c>
      <c r="J245">
        <v>1.365414E-2</v>
      </c>
      <c r="K245">
        <f>Data__1_[[#This Row],[RawMaterial_Used]]*1000</f>
        <v>13.65414</v>
      </c>
      <c r="L245">
        <f>MONTH(A:A)</f>
        <v>1</v>
      </c>
      <c r="M245">
        <f>YEAR(Data__1_[[#This Row],[Date]])</f>
        <v>2010</v>
      </c>
      <c r="N245" cm="1">
        <f t="array" ref="N245">Data__1_[[#This Row],[RawMaterial_Used]]*1000*_xlfn.IFS(Data__1_[[#This Row],[Plant]]=$R$15,$S$15,Data__1_[[#This Row],[Plant]]=$R$16,$S$16,Data__1_[[#This Row],[Plant]]=$R$17,$S$17,Data__1_[[#This Row],[Plant]]=$R$18,$S$18)</f>
        <v>12534.50052</v>
      </c>
      <c r="O245">
        <f>Data__1_[[#This Row],[input_total thousands]]+Data__1_[[#This Row],[Labor_Costs_Direct]]+Data__1_[[#This Row],[Labor_Costs_Indirect]]</f>
        <v>254454.50052</v>
      </c>
      <c r="P245" s="5" cm="1">
        <f t="array" ref="P245">Data__1_[[#This Row],[Output]]*1000*_xlfn.IFS(Data__1_[[#This Row],[Plant]]=$R$8,$S$8,Data__1_[[#This Row],[Plant]]=$R$9,$S$9,Data__1_[[#This Row],[Plant]]=$R$10,$S$10,Data__1_[[#This Row],[Plant]]=$R$11,$S$11)</f>
        <v>4369.3247999999994</v>
      </c>
      <c r="Q245" s="5" cm="1">
        <f t="array" ref="Q245">Data__1_[[#This Row],[Total_cost]]/(Data__1_[[#This Row],[Total Operating Cost]]+_xlfn.IFS(Data__1_[[#This Row],[Plant]]=$R$21,$S$21,Data__1_[[#This Row],[Plant]]=$R$22,$S$22,Data__1_[[#This Row],[Plant]]=$R$24,$S$24,Data__1_[[#This Row],[Plant]]=$R$23,$S$23))</f>
        <v>57.089010596852198</v>
      </c>
    </row>
    <row r="246" spans="1:17" x14ac:dyDescent="0.4">
      <c r="A246" s="1" t="s">
        <v>242</v>
      </c>
      <c r="B246" t="s">
        <v>8</v>
      </c>
      <c r="C246">
        <v>17</v>
      </c>
      <c r="D246">
        <v>21</v>
      </c>
      <c r="E246">
        <v>8160</v>
      </c>
      <c r="F246">
        <v>8400</v>
      </c>
      <c r="G246">
        <v>4.6000667000000002E-2</v>
      </c>
      <c r="H246">
        <f>Data__1_[[#This Row],[Output]]*1000</f>
        <v>46.000667</v>
      </c>
      <c r="I246">
        <f>Data__1_[[#This Row],[Output]]*1000/(Data__1_[[#This Row],[Num_Workers_Indirect]]+Data__1_[[#This Row],[Num_Workers_Direct]])</f>
        <v>1.2105438684210525</v>
      </c>
      <c r="J246">
        <v>5.5200801000000001E-2</v>
      </c>
      <c r="K246">
        <f>Data__1_[[#This Row],[RawMaterial_Used]]*1000</f>
        <v>55.200800999999998</v>
      </c>
      <c r="L246">
        <f>MONTH(A:A)</f>
        <v>9</v>
      </c>
      <c r="M246">
        <f>YEAR(Data__1_[[#This Row],[Date]])</f>
        <v>2010</v>
      </c>
      <c r="N246" cm="1">
        <f t="array" ref="N246">Data__1_[[#This Row],[RawMaterial_Used]]*1000*_xlfn.IFS(Data__1_[[#This Row],[Plant]]=$R$15,$S$15,Data__1_[[#This Row],[Plant]]=$R$16,$S$16,Data__1_[[#This Row],[Plant]]=$R$17,$S$17,Data__1_[[#This Row],[Plant]]=$R$18,$S$18)</f>
        <v>38640.560700000002</v>
      </c>
      <c r="O246">
        <f>Data__1_[[#This Row],[input_total thousands]]+Data__1_[[#This Row],[Labor_Costs_Direct]]+Data__1_[[#This Row],[Labor_Costs_Indirect]]</f>
        <v>55200.560700000002</v>
      </c>
      <c r="P246" s="5" cm="1">
        <f t="array" ref="P246">Data__1_[[#This Row],[Output]]*1000*_xlfn.IFS(Data__1_[[#This Row],[Plant]]=$R$8,$S$8,Data__1_[[#This Row],[Plant]]=$R$9,$S$9,Data__1_[[#This Row],[Plant]]=$R$10,$S$10,Data__1_[[#This Row],[Plant]]=$R$11,$S$11)</f>
        <v>5060.0733700000001</v>
      </c>
      <c r="Q246" s="5" cm="1">
        <f t="array" ref="Q246">Data__1_[[#This Row],[Total_cost]]/(Data__1_[[#This Row],[Total Operating Cost]]+_xlfn.IFS(Data__1_[[#This Row],[Plant]]=$R$21,$S$21,Data__1_[[#This Row],[Plant]]=$R$22,$S$22,Data__1_[[#This Row],[Plant]]=$R$24,$S$24,Data__1_[[#This Row],[Plant]]=$R$23,$S$23))</f>
        <v>10.881850060207462</v>
      </c>
    </row>
    <row r="247" spans="1:17" x14ac:dyDescent="0.4">
      <c r="A247" s="1" t="s">
        <v>242</v>
      </c>
      <c r="B247" t="s">
        <v>9</v>
      </c>
      <c r="C247">
        <v>40</v>
      </c>
      <c r="D247">
        <v>37</v>
      </c>
      <c r="E247">
        <v>9280</v>
      </c>
      <c r="F247">
        <v>7104</v>
      </c>
      <c r="G247">
        <v>9.8639092999999997E-2</v>
      </c>
      <c r="H247">
        <f>Data__1_[[#This Row],[Output]]*1000</f>
        <v>98.639093000000003</v>
      </c>
      <c r="I247">
        <f>Data__1_[[#This Row],[Output]]*1000/(Data__1_[[#This Row],[Num_Workers_Indirect]]+Data__1_[[#This Row],[Num_Workers_Direct]])</f>
        <v>1.2810271818181818</v>
      </c>
      <c r="J247">
        <v>0.120339693</v>
      </c>
      <c r="K247">
        <f>Data__1_[[#This Row],[RawMaterial_Used]]*1000</f>
        <v>120.339693</v>
      </c>
      <c r="L247">
        <f>MONTH(A:A)</f>
        <v>9</v>
      </c>
      <c r="M247">
        <f>YEAR(Data__1_[[#This Row],[Date]])</f>
        <v>2010</v>
      </c>
      <c r="N247" cm="1">
        <f t="array" ref="N247">Data__1_[[#This Row],[RawMaterial_Used]]*1000*_xlfn.IFS(Data__1_[[#This Row],[Plant]]=$R$15,$S$15,Data__1_[[#This Row],[Plant]]=$R$16,$S$16,Data__1_[[#This Row],[Plant]]=$R$17,$S$17,Data__1_[[#This Row],[Plant]]=$R$18,$S$18)</f>
        <v>63780.03729</v>
      </c>
      <c r="O247">
        <f>Data__1_[[#This Row],[input_total thousands]]+Data__1_[[#This Row],[Labor_Costs_Direct]]+Data__1_[[#This Row],[Labor_Costs_Indirect]]</f>
        <v>80164.037290000007</v>
      </c>
      <c r="P247" s="5" cm="1">
        <f t="array" ref="P247">Data__1_[[#This Row],[Output]]*1000*_xlfn.IFS(Data__1_[[#This Row],[Plant]]=$R$8,$S$8,Data__1_[[#This Row],[Plant]]=$R$9,$S$9,Data__1_[[#This Row],[Plant]]=$R$10,$S$10,Data__1_[[#This Row],[Plant]]=$R$11,$S$11)</f>
        <v>8877.5183699999998</v>
      </c>
      <c r="Q247" s="5" cm="1">
        <f t="array" ref="Q247">Data__1_[[#This Row],[Total_cost]]/(Data__1_[[#This Row],[Total Operating Cost]]+_xlfn.IFS(Data__1_[[#This Row],[Plant]]=$R$21,$S$21,Data__1_[[#This Row],[Plant]]=$R$22,$S$22,Data__1_[[#This Row],[Plant]]=$R$24,$S$24,Data__1_[[#This Row],[Plant]]=$R$23,$S$23))</f>
        <v>9.0292373245542468</v>
      </c>
    </row>
    <row r="248" spans="1:17" x14ac:dyDescent="0.4">
      <c r="A248" s="1" t="s">
        <v>242</v>
      </c>
      <c r="B248" t="s">
        <v>10</v>
      </c>
      <c r="C248">
        <v>22</v>
      </c>
      <c r="D248">
        <v>30</v>
      </c>
      <c r="E248">
        <v>5280</v>
      </c>
      <c r="F248">
        <v>6000</v>
      </c>
      <c r="G248">
        <v>3.8613375999999998E-2</v>
      </c>
      <c r="H248">
        <f>Data__1_[[#This Row],[Output]]*1000</f>
        <v>38.613375999999995</v>
      </c>
      <c r="I248">
        <f>Data__1_[[#This Row],[Output]]*1000/(Data__1_[[#This Row],[Num_Workers_Indirect]]+Data__1_[[#This Row],[Num_Workers_Direct]])</f>
        <v>0.74256492307692301</v>
      </c>
      <c r="J248">
        <v>4.7108319000000003E-2</v>
      </c>
      <c r="K248">
        <f>Data__1_[[#This Row],[RawMaterial_Used]]*1000</f>
        <v>47.108319000000002</v>
      </c>
      <c r="L248">
        <f>MONTH(A:A)</f>
        <v>9</v>
      </c>
      <c r="M248">
        <f>YEAR(Data__1_[[#This Row],[Date]])</f>
        <v>2010</v>
      </c>
      <c r="N248" cm="1">
        <f t="array" ref="N248">Data__1_[[#This Row],[RawMaterial_Used]]*1000*_xlfn.IFS(Data__1_[[#This Row],[Plant]]=$R$15,$S$15,Data__1_[[#This Row],[Plant]]=$R$16,$S$16,Data__1_[[#This Row],[Plant]]=$R$17,$S$17,Data__1_[[#This Row],[Plant]]=$R$18,$S$18)</f>
        <v>28641.857952000002</v>
      </c>
      <c r="O248">
        <f>Data__1_[[#This Row],[input_total thousands]]+Data__1_[[#This Row],[Labor_Costs_Direct]]+Data__1_[[#This Row],[Labor_Costs_Indirect]]</f>
        <v>39921.857952000006</v>
      </c>
      <c r="P248" s="5" cm="1">
        <f t="array" ref="P248">Data__1_[[#This Row],[Output]]*1000*_xlfn.IFS(Data__1_[[#This Row],[Plant]]=$R$8,$S$8,Data__1_[[#This Row],[Plant]]=$R$9,$S$9,Data__1_[[#This Row],[Plant]]=$R$10,$S$10,Data__1_[[#This Row],[Plant]]=$R$11,$S$11)</f>
        <v>5792.0063999999993</v>
      </c>
      <c r="Q248" s="5" cm="1">
        <f t="array" ref="Q248">Data__1_[[#This Row],[Total_cost]]/(Data__1_[[#This Row],[Total Operating Cost]]+_xlfn.IFS(Data__1_[[#This Row],[Plant]]=$R$21,$S$21,Data__1_[[#This Row],[Plant]]=$R$22,$S$22,Data__1_[[#This Row],[Plant]]=$R$24,$S$24,Data__1_[[#This Row],[Plant]]=$R$23,$S$23))</f>
        <v>6.8913885460233582</v>
      </c>
    </row>
    <row r="249" spans="1:17" x14ac:dyDescent="0.4">
      <c r="A249" s="1" t="s">
        <v>242</v>
      </c>
      <c r="B249" t="s">
        <v>11</v>
      </c>
      <c r="C249">
        <v>13</v>
      </c>
      <c r="D249">
        <v>14</v>
      </c>
      <c r="E249">
        <v>124800</v>
      </c>
      <c r="F249">
        <v>107520</v>
      </c>
      <c r="G249">
        <v>1.0542951E-2</v>
      </c>
      <c r="H249">
        <f>Data__1_[[#This Row],[Output]]*1000</f>
        <v>10.542951</v>
      </c>
      <c r="I249">
        <f>Data__1_[[#This Row],[Output]]*1000/(Data__1_[[#This Row],[Num_Workers_Indirect]]+Data__1_[[#This Row],[Num_Workers_Direct]])</f>
        <v>0.39047966666666667</v>
      </c>
      <c r="J249">
        <v>1.3178689E-2</v>
      </c>
      <c r="K249">
        <f>Data__1_[[#This Row],[RawMaterial_Used]]*1000</f>
        <v>13.178689</v>
      </c>
      <c r="L249">
        <f>MONTH(A:A)</f>
        <v>9</v>
      </c>
      <c r="M249">
        <f>YEAR(Data__1_[[#This Row],[Date]])</f>
        <v>2010</v>
      </c>
      <c r="N249" cm="1">
        <f t="array" ref="N249">Data__1_[[#This Row],[RawMaterial_Used]]*1000*_xlfn.IFS(Data__1_[[#This Row],[Plant]]=$R$15,$S$15,Data__1_[[#This Row],[Plant]]=$R$16,$S$16,Data__1_[[#This Row],[Plant]]=$R$17,$S$17,Data__1_[[#This Row],[Plant]]=$R$18,$S$18)</f>
        <v>12098.036502000001</v>
      </c>
      <c r="O249">
        <f>Data__1_[[#This Row],[input_total thousands]]+Data__1_[[#This Row],[Labor_Costs_Direct]]+Data__1_[[#This Row],[Labor_Costs_Indirect]]</f>
        <v>244418.036502</v>
      </c>
      <c r="P249" s="5" cm="1">
        <f t="array" ref="P249">Data__1_[[#This Row],[Output]]*1000*_xlfn.IFS(Data__1_[[#This Row],[Plant]]=$R$8,$S$8,Data__1_[[#This Row],[Plant]]=$R$9,$S$9,Data__1_[[#This Row],[Plant]]=$R$10,$S$10,Data__1_[[#This Row],[Plant]]=$R$11,$S$11)</f>
        <v>4217.1804000000002</v>
      </c>
      <c r="Q249" s="5" cm="1">
        <f t="array" ref="Q249">Data__1_[[#This Row],[Total_cost]]/(Data__1_[[#This Row],[Total Operating Cost]]+_xlfn.IFS(Data__1_[[#This Row],[Plant]]=$R$21,$S$21,Data__1_[[#This Row],[Plant]]=$R$22,$S$22,Data__1_[[#This Row],[Plant]]=$R$24,$S$24,Data__1_[[#This Row],[Plant]]=$R$23,$S$23))</f>
        <v>56.775261977825181</v>
      </c>
    </row>
    <row r="250" spans="1:17" x14ac:dyDescent="0.4">
      <c r="A250" s="1" t="s">
        <v>241</v>
      </c>
      <c r="B250" t="s">
        <v>8</v>
      </c>
      <c r="C250">
        <v>17</v>
      </c>
      <c r="D250">
        <v>25</v>
      </c>
      <c r="E250">
        <v>8160</v>
      </c>
      <c r="F250">
        <v>10000</v>
      </c>
      <c r="G250">
        <v>5.0831670000000002E-2</v>
      </c>
      <c r="H250">
        <f>Data__1_[[#This Row],[Output]]*1000</f>
        <v>50.831670000000003</v>
      </c>
      <c r="I250">
        <f>Data__1_[[#This Row],[Output]]*1000/(Data__1_[[#This Row],[Num_Workers_Indirect]]+Data__1_[[#This Row],[Num_Workers_Direct]])</f>
        <v>1.2102778571428572</v>
      </c>
      <c r="J250">
        <v>6.0998004000000002E-2</v>
      </c>
      <c r="K250">
        <f>Data__1_[[#This Row],[RawMaterial_Used]]*1000</f>
        <v>60.998004000000002</v>
      </c>
      <c r="L250">
        <f>MONTH(A:A)</f>
        <v>8</v>
      </c>
      <c r="M250">
        <f>YEAR(Data__1_[[#This Row],[Date]])</f>
        <v>2010</v>
      </c>
      <c r="N250" cm="1">
        <f t="array" ref="N250">Data__1_[[#This Row],[RawMaterial_Used]]*1000*_xlfn.IFS(Data__1_[[#This Row],[Plant]]=$R$15,$S$15,Data__1_[[#This Row],[Plant]]=$R$16,$S$16,Data__1_[[#This Row],[Plant]]=$R$17,$S$17,Data__1_[[#This Row],[Plant]]=$R$18,$S$18)</f>
        <v>42698.602800000001</v>
      </c>
      <c r="O250">
        <f>Data__1_[[#This Row],[input_total thousands]]+Data__1_[[#This Row],[Labor_Costs_Direct]]+Data__1_[[#This Row],[Labor_Costs_Indirect]]</f>
        <v>60858.602800000001</v>
      </c>
      <c r="P250" s="5" cm="1">
        <f t="array" ref="P250">Data__1_[[#This Row],[Output]]*1000*_xlfn.IFS(Data__1_[[#This Row],[Plant]]=$R$8,$S$8,Data__1_[[#This Row],[Plant]]=$R$9,$S$9,Data__1_[[#This Row],[Plant]]=$R$10,$S$10,Data__1_[[#This Row],[Plant]]=$R$11,$S$11)</f>
        <v>5591.4837000000007</v>
      </c>
      <c r="Q250" s="5" cm="1">
        <f t="array" ref="Q250">Data__1_[[#This Row],[Total_cost]]/(Data__1_[[#This Row],[Total Operating Cost]]+_xlfn.IFS(Data__1_[[#This Row],[Plant]]=$R$21,$S$21,Data__1_[[#This Row],[Plant]]=$R$22,$S$22,Data__1_[[#This Row],[Plant]]=$R$24,$S$24,Data__1_[[#This Row],[Plant]]=$R$23,$S$23))</f>
        <v>10.859601207945133</v>
      </c>
    </row>
    <row r="251" spans="1:17" x14ac:dyDescent="0.4">
      <c r="A251" s="1" t="s">
        <v>241</v>
      </c>
      <c r="B251" t="s">
        <v>9</v>
      </c>
      <c r="C251">
        <v>45</v>
      </c>
      <c r="D251">
        <v>38</v>
      </c>
      <c r="E251">
        <v>10440</v>
      </c>
      <c r="F251">
        <v>7296</v>
      </c>
      <c r="G251">
        <v>0.106405738</v>
      </c>
      <c r="H251">
        <f>Data__1_[[#This Row],[Output]]*1000</f>
        <v>106.405738</v>
      </c>
      <c r="I251">
        <f>Data__1_[[#This Row],[Output]]*1000/(Data__1_[[#This Row],[Num_Workers_Indirect]]+Data__1_[[#This Row],[Num_Workers_Direct]])</f>
        <v>1.2819968433734941</v>
      </c>
      <c r="J251">
        <v>0.12981500000000001</v>
      </c>
      <c r="K251">
        <f>Data__1_[[#This Row],[RawMaterial_Used]]*1000</f>
        <v>129.81500000000003</v>
      </c>
      <c r="L251">
        <f>MONTH(A:A)</f>
        <v>8</v>
      </c>
      <c r="M251">
        <f>YEAR(Data__1_[[#This Row],[Date]])</f>
        <v>2010</v>
      </c>
      <c r="N251" cm="1">
        <f t="array" ref="N251">Data__1_[[#This Row],[RawMaterial_Used]]*1000*_xlfn.IFS(Data__1_[[#This Row],[Plant]]=$R$15,$S$15,Data__1_[[#This Row],[Plant]]=$R$16,$S$16,Data__1_[[#This Row],[Plant]]=$R$17,$S$17,Data__1_[[#This Row],[Plant]]=$R$18,$S$18)</f>
        <v>68801.950000000012</v>
      </c>
      <c r="O251">
        <f>Data__1_[[#This Row],[input_total thousands]]+Data__1_[[#This Row],[Labor_Costs_Direct]]+Data__1_[[#This Row],[Labor_Costs_Indirect]]</f>
        <v>86537.950000000012</v>
      </c>
      <c r="P251" s="5" cm="1">
        <f t="array" ref="P251">Data__1_[[#This Row],[Output]]*1000*_xlfn.IFS(Data__1_[[#This Row],[Plant]]=$R$8,$S$8,Data__1_[[#This Row],[Plant]]=$R$9,$S$9,Data__1_[[#This Row],[Plant]]=$R$10,$S$10,Data__1_[[#This Row],[Plant]]=$R$11,$S$11)</f>
        <v>9576.5164199999999</v>
      </c>
      <c r="Q251" s="5" cm="1">
        <f t="array" ref="Q251">Data__1_[[#This Row],[Total_cost]]/(Data__1_[[#This Row],[Total Operating Cost]]+_xlfn.IFS(Data__1_[[#This Row],[Plant]]=$R$21,$S$21,Data__1_[[#This Row],[Plant]]=$R$22,$S$22,Data__1_[[#This Row],[Plant]]=$R$24,$S$24,Data__1_[[#This Row],[Plant]]=$R$23,$S$23))</f>
        <v>9.0357625053086377</v>
      </c>
    </row>
    <row r="252" spans="1:17" x14ac:dyDescent="0.4">
      <c r="A252" s="1" t="s">
        <v>241</v>
      </c>
      <c r="B252" t="s">
        <v>10</v>
      </c>
      <c r="C252">
        <v>22</v>
      </c>
      <c r="D252">
        <v>27</v>
      </c>
      <c r="E252">
        <v>5280</v>
      </c>
      <c r="F252">
        <v>5400</v>
      </c>
      <c r="G252">
        <v>3.6412808999999997E-2</v>
      </c>
      <c r="H252">
        <f>Data__1_[[#This Row],[Output]]*1000</f>
        <v>36.412808999999996</v>
      </c>
      <c r="I252">
        <f>Data__1_[[#This Row],[Output]]*1000/(Data__1_[[#This Row],[Num_Workers_Indirect]]+Data__1_[[#This Row],[Num_Workers_Direct]])</f>
        <v>0.74311855102040802</v>
      </c>
      <c r="J252">
        <v>4.4423627E-2</v>
      </c>
      <c r="K252">
        <f>Data__1_[[#This Row],[RawMaterial_Used]]*1000</f>
        <v>44.423627000000003</v>
      </c>
      <c r="L252">
        <f>MONTH(A:A)</f>
        <v>8</v>
      </c>
      <c r="M252">
        <f>YEAR(Data__1_[[#This Row],[Date]])</f>
        <v>2010</v>
      </c>
      <c r="N252" cm="1">
        <f t="array" ref="N252">Data__1_[[#This Row],[RawMaterial_Used]]*1000*_xlfn.IFS(Data__1_[[#This Row],[Plant]]=$R$15,$S$15,Data__1_[[#This Row],[Plant]]=$R$16,$S$16,Data__1_[[#This Row],[Plant]]=$R$17,$S$17,Data__1_[[#This Row],[Plant]]=$R$18,$S$18)</f>
        <v>27009.565216000003</v>
      </c>
      <c r="O252">
        <f>Data__1_[[#This Row],[input_total thousands]]+Data__1_[[#This Row],[Labor_Costs_Direct]]+Data__1_[[#This Row],[Labor_Costs_Indirect]]</f>
        <v>37689.565216000003</v>
      </c>
      <c r="P252" s="5" cm="1">
        <f t="array" ref="P252">Data__1_[[#This Row],[Output]]*1000*_xlfn.IFS(Data__1_[[#This Row],[Plant]]=$R$8,$S$8,Data__1_[[#This Row],[Plant]]=$R$9,$S$9,Data__1_[[#This Row],[Plant]]=$R$10,$S$10,Data__1_[[#This Row],[Plant]]=$R$11,$S$11)</f>
        <v>5461.9213499999996</v>
      </c>
      <c r="Q252" s="5" cm="1">
        <f t="array" ref="Q252">Data__1_[[#This Row],[Total_cost]]/(Data__1_[[#This Row],[Total Operating Cost]]+_xlfn.IFS(Data__1_[[#This Row],[Plant]]=$R$21,$S$21,Data__1_[[#This Row],[Plant]]=$R$22,$S$22,Data__1_[[#This Row],[Plant]]=$R$24,$S$24,Data__1_[[#This Row],[Plant]]=$R$23,$S$23))</f>
        <v>6.8991594059833945</v>
      </c>
    </row>
    <row r="253" spans="1:17" x14ac:dyDescent="0.4">
      <c r="A253" s="1" t="s">
        <v>241</v>
      </c>
      <c r="B253" t="s">
        <v>11</v>
      </c>
      <c r="C253">
        <v>14</v>
      </c>
      <c r="D253">
        <v>14</v>
      </c>
      <c r="E253">
        <v>134400</v>
      </c>
      <c r="F253">
        <v>107520</v>
      </c>
      <c r="G253">
        <v>1.0926747000000001E-2</v>
      </c>
      <c r="H253">
        <f>Data__1_[[#This Row],[Output]]*1000</f>
        <v>10.926747000000001</v>
      </c>
      <c r="I253">
        <f>Data__1_[[#This Row],[Output]]*1000/(Data__1_[[#This Row],[Num_Workers_Indirect]]+Data__1_[[#This Row],[Num_Workers_Direct]])</f>
        <v>0.39024096428571431</v>
      </c>
      <c r="J253">
        <v>1.3658434000000001E-2</v>
      </c>
      <c r="K253">
        <f>Data__1_[[#This Row],[RawMaterial_Used]]*1000</f>
        <v>13.658434</v>
      </c>
      <c r="L253">
        <f>MONTH(A:A)</f>
        <v>8</v>
      </c>
      <c r="M253">
        <f>YEAR(Data__1_[[#This Row],[Date]])</f>
        <v>2010</v>
      </c>
      <c r="N253" cm="1">
        <f t="array" ref="N253">Data__1_[[#This Row],[RawMaterial_Used]]*1000*_xlfn.IFS(Data__1_[[#This Row],[Plant]]=$R$15,$S$15,Data__1_[[#This Row],[Plant]]=$R$16,$S$16,Data__1_[[#This Row],[Plant]]=$R$17,$S$17,Data__1_[[#This Row],[Plant]]=$R$18,$S$18)</f>
        <v>12538.442412</v>
      </c>
      <c r="O253">
        <f>Data__1_[[#This Row],[input_total thousands]]+Data__1_[[#This Row],[Labor_Costs_Direct]]+Data__1_[[#This Row],[Labor_Costs_Indirect]]</f>
        <v>254458.442412</v>
      </c>
      <c r="P253" s="5" cm="1">
        <f t="array" ref="P253">Data__1_[[#This Row],[Output]]*1000*_xlfn.IFS(Data__1_[[#This Row],[Plant]]=$R$8,$S$8,Data__1_[[#This Row],[Plant]]=$R$9,$S$9,Data__1_[[#This Row],[Plant]]=$R$10,$S$10,Data__1_[[#This Row],[Plant]]=$R$11,$S$11)</f>
        <v>4370.6988000000001</v>
      </c>
      <c r="Q253" s="5" cm="1">
        <f t="array" ref="Q253">Data__1_[[#This Row],[Total_cost]]/(Data__1_[[#This Row],[Total Operating Cost]]+_xlfn.IFS(Data__1_[[#This Row],[Plant]]=$R$21,$S$21,Data__1_[[#This Row],[Plant]]=$R$22,$S$22,Data__1_[[#This Row],[Plant]]=$R$24,$S$24,Data__1_[[#This Row],[Plant]]=$R$23,$S$23))</f>
        <v>57.07230140227005</v>
      </c>
    </row>
    <row r="254" spans="1:17" x14ac:dyDescent="0.4">
      <c r="A254" s="1" t="s">
        <v>240</v>
      </c>
      <c r="B254" t="s">
        <v>8</v>
      </c>
      <c r="C254">
        <v>19</v>
      </c>
      <c r="D254">
        <v>19</v>
      </c>
      <c r="E254">
        <v>9120</v>
      </c>
      <c r="F254">
        <v>7600</v>
      </c>
      <c r="G254">
        <v>4.6004056000000002E-2</v>
      </c>
      <c r="H254">
        <f>Data__1_[[#This Row],[Output]]*1000</f>
        <v>46.004055999999999</v>
      </c>
      <c r="I254">
        <f>Data__1_[[#This Row],[Output]]*1000/(Data__1_[[#This Row],[Num_Workers_Indirect]]+Data__1_[[#This Row],[Num_Workers_Direct]])</f>
        <v>1.2106330526315789</v>
      </c>
      <c r="J254">
        <v>5.5204866999999998E-2</v>
      </c>
      <c r="K254">
        <f>Data__1_[[#This Row],[RawMaterial_Used]]*1000</f>
        <v>55.204867</v>
      </c>
      <c r="L254">
        <f>MONTH(A:A)</f>
        <v>7</v>
      </c>
      <c r="M254">
        <f>YEAR(Data__1_[[#This Row],[Date]])</f>
        <v>2010</v>
      </c>
      <c r="N254" cm="1">
        <f t="array" ref="N254">Data__1_[[#This Row],[RawMaterial_Used]]*1000*_xlfn.IFS(Data__1_[[#This Row],[Plant]]=$R$15,$S$15,Data__1_[[#This Row],[Plant]]=$R$16,$S$16,Data__1_[[#This Row],[Plant]]=$R$17,$S$17,Data__1_[[#This Row],[Plant]]=$R$18,$S$18)</f>
        <v>38643.406900000002</v>
      </c>
      <c r="O254">
        <f>Data__1_[[#This Row],[input_total thousands]]+Data__1_[[#This Row],[Labor_Costs_Direct]]+Data__1_[[#This Row],[Labor_Costs_Indirect]]</f>
        <v>55363.406900000002</v>
      </c>
      <c r="P254" s="5" cm="1">
        <f t="array" ref="P254">Data__1_[[#This Row],[Output]]*1000*_xlfn.IFS(Data__1_[[#This Row],[Plant]]=$R$8,$S$8,Data__1_[[#This Row],[Plant]]=$R$9,$S$9,Data__1_[[#This Row],[Plant]]=$R$10,$S$10,Data__1_[[#This Row],[Plant]]=$R$11,$S$11)</f>
        <v>5060.4461599999995</v>
      </c>
      <c r="Q254" s="5" cm="1">
        <f t="array" ref="Q254">Data__1_[[#This Row],[Total_cost]]/(Data__1_[[#This Row],[Total Operating Cost]]+_xlfn.IFS(Data__1_[[#This Row],[Plant]]=$R$21,$S$21,Data__1_[[#This Row],[Plant]]=$R$22,$S$22,Data__1_[[#This Row],[Plant]]=$R$24,$S$24,Data__1_[[#This Row],[Plant]]=$R$23,$S$23))</f>
        <v>10.913150415377121</v>
      </c>
    </row>
    <row r="255" spans="1:17" x14ac:dyDescent="0.4">
      <c r="A255" s="1" t="s">
        <v>240</v>
      </c>
      <c r="B255" t="s">
        <v>9</v>
      </c>
      <c r="C255">
        <v>41</v>
      </c>
      <c r="D255">
        <v>40</v>
      </c>
      <c r="E255">
        <v>9512</v>
      </c>
      <c r="F255">
        <v>7680</v>
      </c>
      <c r="G255">
        <v>0.103768596</v>
      </c>
      <c r="H255">
        <f>Data__1_[[#This Row],[Output]]*1000</f>
        <v>103.768596</v>
      </c>
      <c r="I255">
        <f>Data__1_[[#This Row],[Output]]*1000/(Data__1_[[#This Row],[Num_Workers_Indirect]]+Data__1_[[#This Row],[Num_Workers_Direct]])</f>
        <v>1.2810937777777778</v>
      </c>
      <c r="J255">
        <v>0.12659768699999999</v>
      </c>
      <c r="K255">
        <f>Data__1_[[#This Row],[RawMaterial_Used]]*1000</f>
        <v>126.59768699999999</v>
      </c>
      <c r="L255">
        <f>MONTH(A:A)</f>
        <v>7</v>
      </c>
      <c r="M255">
        <f>YEAR(Data__1_[[#This Row],[Date]])</f>
        <v>2010</v>
      </c>
      <c r="N255" cm="1">
        <f t="array" ref="N255">Data__1_[[#This Row],[RawMaterial_Used]]*1000*_xlfn.IFS(Data__1_[[#This Row],[Plant]]=$R$15,$S$15,Data__1_[[#This Row],[Plant]]=$R$16,$S$16,Data__1_[[#This Row],[Plant]]=$R$17,$S$17,Data__1_[[#This Row],[Plant]]=$R$18,$S$18)</f>
        <v>67096.774109999998</v>
      </c>
      <c r="O255">
        <f>Data__1_[[#This Row],[input_total thousands]]+Data__1_[[#This Row],[Labor_Costs_Direct]]+Data__1_[[#This Row],[Labor_Costs_Indirect]]</f>
        <v>84288.774109999998</v>
      </c>
      <c r="P255" s="5" cm="1">
        <f t="array" ref="P255">Data__1_[[#This Row],[Output]]*1000*_xlfn.IFS(Data__1_[[#This Row],[Plant]]=$R$8,$S$8,Data__1_[[#This Row],[Plant]]=$R$9,$S$9,Data__1_[[#This Row],[Plant]]=$R$10,$S$10,Data__1_[[#This Row],[Plant]]=$R$11,$S$11)</f>
        <v>9339.1736400000009</v>
      </c>
      <c r="Q255" s="5" cm="1">
        <f t="array" ref="Q255">Data__1_[[#This Row],[Total_cost]]/(Data__1_[[#This Row],[Total Operating Cost]]+_xlfn.IFS(Data__1_[[#This Row],[Plant]]=$R$21,$S$21,Data__1_[[#This Row],[Plant]]=$R$22,$S$22,Data__1_[[#This Row],[Plant]]=$R$24,$S$24,Data__1_[[#This Row],[Plant]]=$R$23,$S$23))</f>
        <v>9.0245629660399622</v>
      </c>
    </row>
    <row r="256" spans="1:17" x14ac:dyDescent="0.4">
      <c r="A256" s="1" t="s">
        <v>240</v>
      </c>
      <c r="B256" t="s">
        <v>10</v>
      </c>
      <c r="C256">
        <v>20</v>
      </c>
      <c r="D256">
        <v>33</v>
      </c>
      <c r="E256">
        <v>4800</v>
      </c>
      <c r="F256">
        <v>6600</v>
      </c>
      <c r="G256">
        <v>3.9389880000000002E-2</v>
      </c>
      <c r="H256">
        <f>Data__1_[[#This Row],[Output]]*1000</f>
        <v>39.389880000000005</v>
      </c>
      <c r="I256">
        <f>Data__1_[[#This Row],[Output]]*1000/(Data__1_[[#This Row],[Num_Workers_Indirect]]+Data__1_[[#This Row],[Num_Workers_Direct]])</f>
        <v>0.74320528301886801</v>
      </c>
      <c r="J256">
        <v>4.8055652999999997E-2</v>
      </c>
      <c r="K256">
        <f>Data__1_[[#This Row],[RawMaterial_Used]]*1000</f>
        <v>48.055653</v>
      </c>
      <c r="L256">
        <f>MONTH(A:A)</f>
        <v>7</v>
      </c>
      <c r="M256">
        <f>YEAR(Data__1_[[#This Row],[Date]])</f>
        <v>2010</v>
      </c>
      <c r="N256" cm="1">
        <f t="array" ref="N256">Data__1_[[#This Row],[RawMaterial_Used]]*1000*_xlfn.IFS(Data__1_[[#This Row],[Plant]]=$R$15,$S$15,Data__1_[[#This Row],[Plant]]=$R$16,$S$16,Data__1_[[#This Row],[Plant]]=$R$17,$S$17,Data__1_[[#This Row],[Plant]]=$R$18,$S$18)</f>
        <v>29217.837024</v>
      </c>
      <c r="O256">
        <f>Data__1_[[#This Row],[input_total thousands]]+Data__1_[[#This Row],[Labor_Costs_Direct]]+Data__1_[[#This Row],[Labor_Costs_Indirect]]</f>
        <v>40617.837024</v>
      </c>
      <c r="P256" s="5" cm="1">
        <f t="array" ref="P256">Data__1_[[#This Row],[Output]]*1000*_xlfn.IFS(Data__1_[[#This Row],[Plant]]=$R$8,$S$8,Data__1_[[#This Row],[Plant]]=$R$9,$S$9,Data__1_[[#This Row],[Plant]]=$R$10,$S$10,Data__1_[[#This Row],[Plant]]=$R$11,$S$11)</f>
        <v>5908.4820000000009</v>
      </c>
      <c r="Q256" s="5" cm="1">
        <f t="array" ref="Q256">Data__1_[[#This Row],[Total_cost]]/(Data__1_[[#This Row],[Total Operating Cost]]+_xlfn.IFS(Data__1_[[#This Row],[Plant]]=$R$21,$S$21,Data__1_[[#This Row],[Plant]]=$R$22,$S$22,Data__1_[[#This Row],[Plant]]=$R$24,$S$24,Data__1_[[#This Row],[Plant]]=$R$23,$S$23))</f>
        <v>6.8733328951674606</v>
      </c>
    </row>
    <row r="257" spans="1:17" x14ac:dyDescent="0.4">
      <c r="A257" s="1" t="s">
        <v>240</v>
      </c>
      <c r="B257" t="s">
        <v>11</v>
      </c>
      <c r="C257">
        <v>12</v>
      </c>
      <c r="D257">
        <v>15</v>
      </c>
      <c r="E257">
        <v>115200</v>
      </c>
      <c r="F257">
        <v>115200</v>
      </c>
      <c r="G257">
        <v>1.0533906000000001E-2</v>
      </c>
      <c r="H257">
        <f>Data__1_[[#This Row],[Output]]*1000</f>
        <v>10.533906</v>
      </c>
      <c r="I257">
        <f>Data__1_[[#This Row],[Output]]*1000/(Data__1_[[#This Row],[Num_Workers_Indirect]]+Data__1_[[#This Row],[Num_Workers_Direct]])</f>
        <v>0.39014466666666664</v>
      </c>
      <c r="J257">
        <v>1.3167383E-2</v>
      </c>
      <c r="K257">
        <f>Data__1_[[#This Row],[RawMaterial_Used]]*1000</f>
        <v>13.167382999999999</v>
      </c>
      <c r="L257">
        <f>MONTH(A:A)</f>
        <v>7</v>
      </c>
      <c r="M257">
        <f>YEAR(Data__1_[[#This Row],[Date]])</f>
        <v>2010</v>
      </c>
      <c r="N257" cm="1">
        <f t="array" ref="N257">Data__1_[[#This Row],[RawMaterial_Used]]*1000*_xlfn.IFS(Data__1_[[#This Row],[Plant]]=$R$15,$S$15,Data__1_[[#This Row],[Plant]]=$R$16,$S$16,Data__1_[[#This Row],[Plant]]=$R$17,$S$17,Data__1_[[#This Row],[Plant]]=$R$18,$S$18)</f>
        <v>12087.657593999998</v>
      </c>
      <c r="O257">
        <f>Data__1_[[#This Row],[input_total thousands]]+Data__1_[[#This Row],[Labor_Costs_Direct]]+Data__1_[[#This Row],[Labor_Costs_Indirect]]</f>
        <v>242487.65759399999</v>
      </c>
      <c r="P257" s="5" cm="1">
        <f t="array" ref="P257">Data__1_[[#This Row],[Output]]*1000*_xlfn.IFS(Data__1_[[#This Row],[Plant]]=$R$8,$S$8,Data__1_[[#This Row],[Plant]]=$R$9,$S$9,Data__1_[[#This Row],[Plant]]=$R$10,$S$10,Data__1_[[#This Row],[Plant]]=$R$11,$S$11)</f>
        <v>4213.5623999999998</v>
      </c>
      <c r="Q257" s="5" cm="1">
        <f t="array" ref="Q257">Data__1_[[#This Row],[Total_cost]]/(Data__1_[[#This Row],[Total Operating Cost]]+_xlfn.IFS(Data__1_[[#This Row],[Plant]]=$R$21,$S$21,Data__1_[[#This Row],[Plant]]=$R$22,$S$22,Data__1_[[#This Row],[Plant]]=$R$24,$S$24,Data__1_[[#This Row],[Plant]]=$R$23,$S$23))</f>
        <v>56.37423685600897</v>
      </c>
    </row>
    <row r="258" spans="1:17" x14ac:dyDescent="0.4">
      <c r="A258" s="1" t="s">
        <v>239</v>
      </c>
      <c r="B258" t="s">
        <v>8</v>
      </c>
      <c r="C258">
        <v>18</v>
      </c>
      <c r="D258">
        <v>23</v>
      </c>
      <c r="E258">
        <v>8640</v>
      </c>
      <c r="F258">
        <v>9200</v>
      </c>
      <c r="G258">
        <v>4.9629433000000001E-2</v>
      </c>
      <c r="H258">
        <f>Data__1_[[#This Row],[Output]]*1000</f>
        <v>49.629432999999999</v>
      </c>
      <c r="I258">
        <f>Data__1_[[#This Row],[Output]]*1000/(Data__1_[[#This Row],[Num_Workers_Indirect]]+Data__1_[[#This Row],[Num_Workers_Direct]])</f>
        <v>1.210473975609756</v>
      </c>
      <c r="J258">
        <v>5.9555319000000002E-2</v>
      </c>
      <c r="K258">
        <f>Data__1_[[#This Row],[RawMaterial_Used]]*1000</f>
        <v>59.555319000000004</v>
      </c>
      <c r="L258">
        <f>MONTH(A:A)</f>
        <v>6</v>
      </c>
      <c r="M258">
        <f>YEAR(Data__1_[[#This Row],[Date]])</f>
        <v>2010</v>
      </c>
      <c r="N258" cm="1">
        <f t="array" ref="N258">Data__1_[[#This Row],[RawMaterial_Used]]*1000*_xlfn.IFS(Data__1_[[#This Row],[Plant]]=$R$15,$S$15,Data__1_[[#This Row],[Plant]]=$R$16,$S$16,Data__1_[[#This Row],[Plant]]=$R$17,$S$17,Data__1_[[#This Row],[Plant]]=$R$18,$S$18)</f>
        <v>41688.723300000005</v>
      </c>
      <c r="O258">
        <f>Data__1_[[#This Row],[input_total thousands]]+Data__1_[[#This Row],[Labor_Costs_Direct]]+Data__1_[[#This Row],[Labor_Costs_Indirect]]</f>
        <v>59528.723300000005</v>
      </c>
      <c r="P258" s="5" cm="1">
        <f t="array" ref="P258">Data__1_[[#This Row],[Output]]*1000*_xlfn.IFS(Data__1_[[#This Row],[Plant]]=$R$8,$S$8,Data__1_[[#This Row],[Plant]]=$R$9,$S$9,Data__1_[[#This Row],[Plant]]=$R$10,$S$10,Data__1_[[#This Row],[Plant]]=$R$11,$S$11)</f>
        <v>5459.2376299999996</v>
      </c>
      <c r="Q258" s="5" cm="1">
        <f t="array" ref="Q258">Data__1_[[#This Row],[Total_cost]]/(Data__1_[[#This Row],[Total Operating Cost]]+_xlfn.IFS(Data__1_[[#This Row],[Plant]]=$R$21,$S$21,Data__1_[[#This Row],[Plant]]=$R$22,$S$22,Data__1_[[#This Row],[Plant]]=$R$24,$S$24,Data__1_[[#This Row],[Plant]]=$R$23,$S$23))</f>
        <v>10.879020499019733</v>
      </c>
    </row>
    <row r="259" spans="1:17" x14ac:dyDescent="0.4">
      <c r="A259" s="1" t="s">
        <v>239</v>
      </c>
      <c r="B259" t="s">
        <v>9</v>
      </c>
      <c r="C259">
        <v>42</v>
      </c>
      <c r="D259">
        <v>40</v>
      </c>
      <c r="E259">
        <v>9744</v>
      </c>
      <c r="F259">
        <v>7680</v>
      </c>
      <c r="G259">
        <v>0.105124799</v>
      </c>
      <c r="H259">
        <f>Data__1_[[#This Row],[Output]]*1000</f>
        <v>105.12479900000001</v>
      </c>
      <c r="I259">
        <f>Data__1_[[#This Row],[Output]]*1000/(Data__1_[[#This Row],[Num_Workers_Indirect]]+Data__1_[[#This Row],[Num_Workers_Direct]])</f>
        <v>1.2820097439024392</v>
      </c>
      <c r="J259">
        <v>0.12825225500000001</v>
      </c>
      <c r="K259">
        <f>Data__1_[[#This Row],[RawMaterial_Used]]*1000</f>
        <v>128.25225500000002</v>
      </c>
      <c r="L259">
        <f>MONTH(A:A)</f>
        <v>6</v>
      </c>
      <c r="M259">
        <f>YEAR(Data__1_[[#This Row],[Date]])</f>
        <v>2010</v>
      </c>
      <c r="N259" cm="1">
        <f t="array" ref="N259">Data__1_[[#This Row],[RawMaterial_Used]]*1000*_xlfn.IFS(Data__1_[[#This Row],[Plant]]=$R$15,$S$15,Data__1_[[#This Row],[Plant]]=$R$16,$S$16,Data__1_[[#This Row],[Plant]]=$R$17,$S$17,Data__1_[[#This Row],[Plant]]=$R$18,$S$18)</f>
        <v>67973.695150000014</v>
      </c>
      <c r="O259">
        <f>Data__1_[[#This Row],[input_total thousands]]+Data__1_[[#This Row],[Labor_Costs_Direct]]+Data__1_[[#This Row],[Labor_Costs_Indirect]]</f>
        <v>85397.695150000014</v>
      </c>
      <c r="P259" s="5" cm="1">
        <f t="array" ref="P259">Data__1_[[#This Row],[Output]]*1000*_xlfn.IFS(Data__1_[[#This Row],[Plant]]=$R$8,$S$8,Data__1_[[#This Row],[Plant]]=$R$9,$S$9,Data__1_[[#This Row],[Plant]]=$R$10,$S$10,Data__1_[[#This Row],[Plant]]=$R$11,$S$11)</f>
        <v>9461.2319100000004</v>
      </c>
      <c r="Q259" s="5" cm="1">
        <f t="array" ref="Q259">Data__1_[[#This Row],[Total_cost]]/(Data__1_[[#This Row],[Total Operating Cost]]+_xlfn.IFS(Data__1_[[#This Row],[Plant]]=$R$21,$S$21,Data__1_[[#This Row],[Plant]]=$R$22,$S$22,Data__1_[[#This Row],[Plant]]=$R$24,$S$24,Data__1_[[#This Row],[Plant]]=$R$23,$S$23))</f>
        <v>9.0253448839319965</v>
      </c>
    </row>
    <row r="260" spans="1:17" x14ac:dyDescent="0.4">
      <c r="A260" s="1" t="s">
        <v>239</v>
      </c>
      <c r="B260" t="s">
        <v>10</v>
      </c>
      <c r="C260">
        <v>22</v>
      </c>
      <c r="D260">
        <v>27</v>
      </c>
      <c r="E260">
        <v>5280</v>
      </c>
      <c r="F260">
        <v>5400</v>
      </c>
      <c r="G260">
        <v>3.6405434E-2</v>
      </c>
      <c r="H260">
        <f>Data__1_[[#This Row],[Output]]*1000</f>
        <v>36.405434</v>
      </c>
      <c r="I260">
        <f>Data__1_[[#This Row],[Output]]*1000/(Data__1_[[#This Row],[Num_Workers_Indirect]]+Data__1_[[#This Row],[Num_Workers_Direct]])</f>
        <v>0.7429680408163265</v>
      </c>
      <c r="J260">
        <v>4.4414628999999997E-2</v>
      </c>
      <c r="K260">
        <f>Data__1_[[#This Row],[RawMaterial_Used]]*1000</f>
        <v>44.414628999999998</v>
      </c>
      <c r="L260">
        <f>MONTH(A:A)</f>
        <v>6</v>
      </c>
      <c r="M260">
        <f>YEAR(Data__1_[[#This Row],[Date]])</f>
        <v>2010</v>
      </c>
      <c r="N260" cm="1">
        <f t="array" ref="N260">Data__1_[[#This Row],[RawMaterial_Used]]*1000*_xlfn.IFS(Data__1_[[#This Row],[Plant]]=$R$15,$S$15,Data__1_[[#This Row],[Plant]]=$R$16,$S$16,Data__1_[[#This Row],[Plant]]=$R$17,$S$17,Data__1_[[#This Row],[Plant]]=$R$18,$S$18)</f>
        <v>27004.094431999998</v>
      </c>
      <c r="O260">
        <f>Data__1_[[#This Row],[input_total thousands]]+Data__1_[[#This Row],[Labor_Costs_Direct]]+Data__1_[[#This Row],[Labor_Costs_Indirect]]</f>
        <v>37684.094431999998</v>
      </c>
      <c r="P260" s="5" cm="1">
        <f t="array" ref="P260">Data__1_[[#This Row],[Output]]*1000*_xlfn.IFS(Data__1_[[#This Row],[Plant]]=$R$8,$S$8,Data__1_[[#This Row],[Plant]]=$R$9,$S$9,Data__1_[[#This Row],[Plant]]=$R$10,$S$10,Data__1_[[#This Row],[Plant]]=$R$11,$S$11)</f>
        <v>5460.8150999999998</v>
      </c>
      <c r="Q260" s="5" cm="1">
        <f t="array" ref="Q260">Data__1_[[#This Row],[Total_cost]]/(Data__1_[[#This Row],[Total Operating Cost]]+_xlfn.IFS(Data__1_[[#This Row],[Plant]]=$R$21,$S$21,Data__1_[[#This Row],[Plant]]=$R$22,$S$22,Data__1_[[#This Row],[Plant]]=$R$24,$S$24,Data__1_[[#This Row],[Plant]]=$R$23,$S$23))</f>
        <v>6.8995551372656312</v>
      </c>
    </row>
    <row r="261" spans="1:17" x14ac:dyDescent="0.4">
      <c r="A261" s="1" t="s">
        <v>239</v>
      </c>
      <c r="B261" t="s">
        <v>11</v>
      </c>
      <c r="C261">
        <v>13</v>
      </c>
      <c r="D261">
        <v>14</v>
      </c>
      <c r="E261">
        <v>124800</v>
      </c>
      <c r="F261">
        <v>107520</v>
      </c>
      <c r="G261">
        <v>1.0541721E-2</v>
      </c>
      <c r="H261">
        <f>Data__1_[[#This Row],[Output]]*1000</f>
        <v>10.541721000000001</v>
      </c>
      <c r="I261">
        <f>Data__1_[[#This Row],[Output]]*1000/(Data__1_[[#This Row],[Num_Workers_Indirect]]+Data__1_[[#This Row],[Num_Workers_Direct]])</f>
        <v>0.39043411111111115</v>
      </c>
      <c r="J261">
        <v>1.3177151999999999E-2</v>
      </c>
      <c r="K261">
        <f>Data__1_[[#This Row],[RawMaterial_Used]]*1000</f>
        <v>13.177152</v>
      </c>
      <c r="L261">
        <f>MONTH(A:A)</f>
        <v>6</v>
      </c>
      <c r="M261">
        <f>YEAR(Data__1_[[#This Row],[Date]])</f>
        <v>2010</v>
      </c>
      <c r="N261" cm="1">
        <f t="array" ref="N261">Data__1_[[#This Row],[RawMaterial_Used]]*1000*_xlfn.IFS(Data__1_[[#This Row],[Plant]]=$R$15,$S$15,Data__1_[[#This Row],[Plant]]=$R$16,$S$16,Data__1_[[#This Row],[Plant]]=$R$17,$S$17,Data__1_[[#This Row],[Plant]]=$R$18,$S$18)</f>
        <v>12096.625536</v>
      </c>
      <c r="O261">
        <f>Data__1_[[#This Row],[input_total thousands]]+Data__1_[[#This Row],[Labor_Costs_Direct]]+Data__1_[[#This Row],[Labor_Costs_Indirect]]</f>
        <v>244416.62553600001</v>
      </c>
      <c r="P261" s="5" cm="1">
        <f t="array" ref="P261">Data__1_[[#This Row],[Output]]*1000*_xlfn.IFS(Data__1_[[#This Row],[Plant]]=$R$8,$S$8,Data__1_[[#This Row],[Plant]]=$R$9,$S$9,Data__1_[[#This Row],[Plant]]=$R$10,$S$10,Data__1_[[#This Row],[Plant]]=$R$11,$S$11)</f>
        <v>4216.6884</v>
      </c>
      <c r="Q261" s="5" cm="1">
        <f t="array" ref="Q261">Data__1_[[#This Row],[Total_cost]]/(Data__1_[[#This Row],[Total Operating Cost]]+_xlfn.IFS(Data__1_[[#This Row],[Plant]]=$R$21,$S$21,Data__1_[[#This Row],[Plant]]=$R$22,$S$22,Data__1_[[#This Row],[Plant]]=$R$24,$S$24,Data__1_[[#This Row],[Plant]]=$R$23,$S$23))</f>
        <v>56.78142351939384</v>
      </c>
    </row>
    <row r="262" spans="1:17" x14ac:dyDescent="0.4">
      <c r="A262" s="1" t="s">
        <v>238</v>
      </c>
      <c r="B262" t="s">
        <v>8</v>
      </c>
      <c r="C262">
        <v>18</v>
      </c>
      <c r="D262">
        <v>23</v>
      </c>
      <c r="E262">
        <v>8640</v>
      </c>
      <c r="F262">
        <v>9200</v>
      </c>
      <c r="G262">
        <v>4.9630203999999997E-2</v>
      </c>
      <c r="H262">
        <f>Data__1_[[#This Row],[Output]]*1000</f>
        <v>49.630203999999999</v>
      </c>
      <c r="I262">
        <f>Data__1_[[#This Row],[Output]]*1000/(Data__1_[[#This Row],[Num_Workers_Indirect]]+Data__1_[[#This Row],[Num_Workers_Direct]])</f>
        <v>1.210492780487805</v>
      </c>
      <c r="J262">
        <v>5.9556244000000001E-2</v>
      </c>
      <c r="K262">
        <f>Data__1_[[#This Row],[RawMaterial_Used]]*1000</f>
        <v>59.556244</v>
      </c>
      <c r="L262">
        <f>MONTH(A:A)</f>
        <v>5</v>
      </c>
      <c r="M262">
        <f>YEAR(Data__1_[[#This Row],[Date]])</f>
        <v>2010</v>
      </c>
      <c r="N262" cm="1">
        <f t="array" ref="N262">Data__1_[[#This Row],[RawMaterial_Used]]*1000*_xlfn.IFS(Data__1_[[#This Row],[Plant]]=$R$15,$S$15,Data__1_[[#This Row],[Plant]]=$R$16,$S$16,Data__1_[[#This Row],[Plant]]=$R$17,$S$17,Data__1_[[#This Row],[Plant]]=$R$18,$S$18)</f>
        <v>41689.370799999997</v>
      </c>
      <c r="O262">
        <f>Data__1_[[#This Row],[input_total thousands]]+Data__1_[[#This Row],[Labor_Costs_Direct]]+Data__1_[[#This Row],[Labor_Costs_Indirect]]</f>
        <v>59529.370799999997</v>
      </c>
      <c r="P262" s="5" cm="1">
        <f t="array" ref="P262">Data__1_[[#This Row],[Output]]*1000*_xlfn.IFS(Data__1_[[#This Row],[Plant]]=$R$8,$S$8,Data__1_[[#This Row],[Plant]]=$R$9,$S$9,Data__1_[[#This Row],[Plant]]=$R$10,$S$10,Data__1_[[#This Row],[Plant]]=$R$11,$S$11)</f>
        <v>5459.3224399999999</v>
      </c>
      <c r="Q262" s="5" cm="1">
        <f t="array" ref="Q262">Data__1_[[#This Row],[Total_cost]]/(Data__1_[[#This Row],[Total Operating Cost]]+_xlfn.IFS(Data__1_[[#This Row],[Plant]]=$R$21,$S$21,Data__1_[[#This Row],[Plant]]=$R$22,$S$22,Data__1_[[#This Row],[Plant]]=$R$24,$S$24,Data__1_[[#This Row],[Plant]]=$R$23,$S$23))</f>
        <v>10.878970215509908</v>
      </c>
    </row>
    <row r="263" spans="1:17" x14ac:dyDescent="0.4">
      <c r="A263" s="1" t="s">
        <v>238</v>
      </c>
      <c r="B263" t="s">
        <v>9</v>
      </c>
      <c r="C263">
        <v>41</v>
      </c>
      <c r="D263">
        <v>36</v>
      </c>
      <c r="E263">
        <v>9512</v>
      </c>
      <c r="F263">
        <v>6912</v>
      </c>
      <c r="G263">
        <v>9.8665738000000003E-2</v>
      </c>
      <c r="H263">
        <f>Data__1_[[#This Row],[Output]]*1000</f>
        <v>98.665738000000005</v>
      </c>
      <c r="I263">
        <f>Data__1_[[#This Row],[Output]]*1000/(Data__1_[[#This Row],[Num_Workers_Indirect]]+Data__1_[[#This Row],[Num_Workers_Direct]])</f>
        <v>1.2813732207792208</v>
      </c>
      <c r="J263">
        <v>0.120372201</v>
      </c>
      <c r="K263">
        <f>Data__1_[[#This Row],[RawMaterial_Used]]*1000</f>
        <v>120.372201</v>
      </c>
      <c r="L263">
        <f>MONTH(A:A)</f>
        <v>5</v>
      </c>
      <c r="M263">
        <f>YEAR(Data__1_[[#This Row],[Date]])</f>
        <v>2010</v>
      </c>
      <c r="N263" cm="1">
        <f t="array" ref="N263">Data__1_[[#This Row],[RawMaterial_Used]]*1000*_xlfn.IFS(Data__1_[[#This Row],[Plant]]=$R$15,$S$15,Data__1_[[#This Row],[Plant]]=$R$16,$S$16,Data__1_[[#This Row],[Plant]]=$R$17,$S$17,Data__1_[[#This Row],[Plant]]=$R$18,$S$18)</f>
        <v>63797.266530000001</v>
      </c>
      <c r="O263">
        <f>Data__1_[[#This Row],[input_total thousands]]+Data__1_[[#This Row],[Labor_Costs_Direct]]+Data__1_[[#This Row],[Labor_Costs_Indirect]]</f>
        <v>80221.266529999994</v>
      </c>
      <c r="P263" s="5" cm="1">
        <f t="array" ref="P263">Data__1_[[#This Row],[Output]]*1000*_xlfn.IFS(Data__1_[[#This Row],[Plant]]=$R$8,$S$8,Data__1_[[#This Row],[Plant]]=$R$9,$S$9,Data__1_[[#This Row],[Plant]]=$R$10,$S$10,Data__1_[[#This Row],[Plant]]=$R$11,$S$11)</f>
        <v>8879.9164199999996</v>
      </c>
      <c r="Q263" s="5" cm="1">
        <f t="array" ref="Q263">Data__1_[[#This Row],[Total_cost]]/(Data__1_[[#This Row],[Total Operating Cost]]+_xlfn.IFS(Data__1_[[#This Row],[Plant]]=$R$21,$S$21,Data__1_[[#This Row],[Plant]]=$R$22,$S$22,Data__1_[[#This Row],[Plant]]=$R$24,$S$24,Data__1_[[#This Row],[Plant]]=$R$23,$S$23))</f>
        <v>9.0332434042470187</v>
      </c>
    </row>
    <row r="264" spans="1:17" x14ac:dyDescent="0.4">
      <c r="A264" s="1" t="s">
        <v>238</v>
      </c>
      <c r="B264" t="s">
        <v>10</v>
      </c>
      <c r="C264">
        <v>21</v>
      </c>
      <c r="D264">
        <v>29</v>
      </c>
      <c r="E264">
        <v>5040</v>
      </c>
      <c r="F264">
        <v>5800</v>
      </c>
      <c r="G264">
        <v>3.7124552999999998E-2</v>
      </c>
      <c r="H264">
        <f>Data__1_[[#This Row],[Output]]*1000</f>
        <v>37.124552999999999</v>
      </c>
      <c r="I264">
        <f>Data__1_[[#This Row],[Output]]*1000/(Data__1_[[#This Row],[Num_Workers_Indirect]]+Data__1_[[#This Row],[Num_Workers_Direct]])</f>
        <v>0.74249105999999998</v>
      </c>
      <c r="J264">
        <v>4.5291954000000002E-2</v>
      </c>
      <c r="K264">
        <f>Data__1_[[#This Row],[RawMaterial_Used]]*1000</f>
        <v>45.291954000000004</v>
      </c>
      <c r="L264">
        <f>MONTH(A:A)</f>
        <v>5</v>
      </c>
      <c r="M264">
        <f>YEAR(Data__1_[[#This Row],[Date]])</f>
        <v>2010</v>
      </c>
      <c r="N264" cm="1">
        <f t="array" ref="N264">Data__1_[[#This Row],[RawMaterial_Used]]*1000*_xlfn.IFS(Data__1_[[#This Row],[Plant]]=$R$15,$S$15,Data__1_[[#This Row],[Plant]]=$R$16,$S$16,Data__1_[[#This Row],[Plant]]=$R$17,$S$17,Data__1_[[#This Row],[Plant]]=$R$18,$S$18)</f>
        <v>27537.508032000002</v>
      </c>
      <c r="O264">
        <f>Data__1_[[#This Row],[input_total thousands]]+Data__1_[[#This Row],[Labor_Costs_Direct]]+Data__1_[[#This Row],[Labor_Costs_Indirect]]</f>
        <v>38377.508031999998</v>
      </c>
      <c r="P264" s="5" cm="1">
        <f t="array" ref="P264">Data__1_[[#This Row],[Output]]*1000*_xlfn.IFS(Data__1_[[#This Row],[Plant]]=$R$8,$S$8,Data__1_[[#This Row],[Plant]]=$R$9,$S$9,Data__1_[[#This Row],[Plant]]=$R$10,$S$10,Data__1_[[#This Row],[Plant]]=$R$11,$S$11)</f>
        <v>5568.6829499999994</v>
      </c>
      <c r="Q264" s="5" cm="1">
        <f t="array" ref="Q264">Data__1_[[#This Row],[Total_cost]]/(Data__1_[[#This Row],[Total Operating Cost]]+_xlfn.IFS(Data__1_[[#This Row],[Plant]]=$R$21,$S$21,Data__1_[[#This Row],[Plant]]=$R$22,$S$22,Data__1_[[#This Row],[Plant]]=$R$24,$S$24,Data__1_[[#This Row],[Plant]]=$R$23,$S$23))</f>
        <v>6.8904295588315314</v>
      </c>
    </row>
    <row r="265" spans="1:17" x14ac:dyDescent="0.4">
      <c r="A265" s="1" t="s">
        <v>238</v>
      </c>
      <c r="B265" t="s">
        <v>11</v>
      </c>
      <c r="C265">
        <v>14</v>
      </c>
      <c r="D265">
        <v>15</v>
      </c>
      <c r="E265">
        <v>134400</v>
      </c>
      <c r="F265">
        <v>115200</v>
      </c>
      <c r="G265">
        <v>1.1314149000000001E-2</v>
      </c>
      <c r="H265">
        <f>Data__1_[[#This Row],[Output]]*1000</f>
        <v>11.314149</v>
      </c>
      <c r="I265">
        <f>Data__1_[[#This Row],[Output]]*1000/(Data__1_[[#This Row],[Num_Workers_Indirect]]+Data__1_[[#This Row],[Num_Workers_Direct]])</f>
        <v>0.39014306896551726</v>
      </c>
      <c r="J265">
        <v>1.4142686E-2</v>
      </c>
      <c r="K265">
        <f>Data__1_[[#This Row],[RawMaterial_Used]]*1000</f>
        <v>14.142685999999999</v>
      </c>
      <c r="L265">
        <f>MONTH(A:A)</f>
        <v>5</v>
      </c>
      <c r="M265">
        <f>YEAR(Data__1_[[#This Row],[Date]])</f>
        <v>2010</v>
      </c>
      <c r="N265" cm="1">
        <f t="array" ref="N265">Data__1_[[#This Row],[RawMaterial_Used]]*1000*_xlfn.IFS(Data__1_[[#This Row],[Plant]]=$R$15,$S$15,Data__1_[[#This Row],[Plant]]=$R$16,$S$16,Data__1_[[#This Row],[Plant]]=$R$17,$S$17,Data__1_[[#This Row],[Plant]]=$R$18,$S$18)</f>
        <v>12982.985747999999</v>
      </c>
      <c r="O265">
        <f>Data__1_[[#This Row],[input_total thousands]]+Data__1_[[#This Row],[Labor_Costs_Direct]]+Data__1_[[#This Row],[Labor_Costs_Indirect]]</f>
        <v>262582.98574799998</v>
      </c>
      <c r="P265" s="5" cm="1">
        <f t="array" ref="P265">Data__1_[[#This Row],[Output]]*1000*_xlfn.IFS(Data__1_[[#This Row],[Plant]]=$R$8,$S$8,Data__1_[[#This Row],[Plant]]=$R$9,$S$9,Data__1_[[#This Row],[Plant]]=$R$10,$S$10,Data__1_[[#This Row],[Plant]]=$R$11,$S$11)</f>
        <v>4525.6596</v>
      </c>
      <c r="Q265" s="5" cm="1">
        <f t="array" ref="Q265">Data__1_[[#This Row],[Total_cost]]/(Data__1_[[#This Row],[Total Operating Cost]]+_xlfn.IFS(Data__1_[[#This Row],[Plant]]=$R$21,$S$21,Data__1_[[#This Row],[Plant]]=$R$22,$S$22,Data__1_[[#This Row],[Plant]]=$R$24,$S$24,Data__1_[[#This Row],[Plant]]=$R$23,$S$23))</f>
        <v>56.916361676497907</v>
      </c>
    </row>
    <row r="266" spans="1:17" x14ac:dyDescent="0.4">
      <c r="A266" s="1" t="s">
        <v>237</v>
      </c>
      <c r="B266" t="s">
        <v>8</v>
      </c>
      <c r="C266">
        <v>16</v>
      </c>
      <c r="D266">
        <v>25</v>
      </c>
      <c r="E266">
        <v>7680</v>
      </c>
      <c r="F266">
        <v>10000</v>
      </c>
      <c r="G266">
        <v>4.9655705000000001E-2</v>
      </c>
      <c r="H266">
        <f>Data__1_[[#This Row],[Output]]*1000</f>
        <v>49.655705000000005</v>
      </c>
      <c r="I266">
        <f>Data__1_[[#This Row],[Output]]*1000/(Data__1_[[#This Row],[Num_Workers_Indirect]]+Data__1_[[#This Row],[Num_Workers_Direct]])</f>
        <v>1.211114756097561</v>
      </c>
      <c r="J266">
        <v>5.9586845999999999E-2</v>
      </c>
      <c r="K266">
        <f>Data__1_[[#This Row],[RawMaterial_Used]]*1000</f>
        <v>59.586846000000001</v>
      </c>
      <c r="L266">
        <f>MONTH(A:A)</f>
        <v>4</v>
      </c>
      <c r="M266">
        <f>YEAR(Data__1_[[#This Row],[Date]])</f>
        <v>2010</v>
      </c>
      <c r="N266" cm="1">
        <f t="array" ref="N266">Data__1_[[#This Row],[RawMaterial_Used]]*1000*_xlfn.IFS(Data__1_[[#This Row],[Plant]]=$R$15,$S$15,Data__1_[[#This Row],[Plant]]=$R$16,$S$16,Data__1_[[#This Row],[Plant]]=$R$17,$S$17,Data__1_[[#This Row],[Plant]]=$R$18,$S$18)</f>
        <v>41710.792200000004</v>
      </c>
      <c r="O266">
        <f>Data__1_[[#This Row],[input_total thousands]]+Data__1_[[#This Row],[Labor_Costs_Direct]]+Data__1_[[#This Row],[Labor_Costs_Indirect]]</f>
        <v>59390.792200000004</v>
      </c>
      <c r="P266" s="5" cm="1">
        <f t="array" ref="P266">Data__1_[[#This Row],[Output]]*1000*_xlfn.IFS(Data__1_[[#This Row],[Plant]]=$R$8,$S$8,Data__1_[[#This Row],[Plant]]=$R$9,$S$9,Data__1_[[#This Row],[Plant]]=$R$10,$S$10,Data__1_[[#This Row],[Plant]]=$R$11,$S$11)</f>
        <v>5462.1275500000002</v>
      </c>
      <c r="Q266" s="5" cm="1">
        <f t="array" ref="Q266">Data__1_[[#This Row],[Total_cost]]/(Data__1_[[#This Row],[Total Operating Cost]]+_xlfn.IFS(Data__1_[[#This Row],[Plant]]=$R$21,$S$21,Data__1_[[#This Row],[Plant]]=$R$22,$S$22,Data__1_[[#This Row],[Plant]]=$R$24,$S$24,Data__1_[[#This Row],[Plant]]=$R$23,$S$23))</f>
        <v>10.848083944601496</v>
      </c>
    </row>
    <row r="267" spans="1:17" x14ac:dyDescent="0.4">
      <c r="A267" s="1" t="s">
        <v>237</v>
      </c>
      <c r="B267" t="s">
        <v>9</v>
      </c>
      <c r="C267">
        <v>44</v>
      </c>
      <c r="D267">
        <v>37</v>
      </c>
      <c r="E267">
        <v>10208</v>
      </c>
      <c r="F267">
        <v>7104</v>
      </c>
      <c r="G267">
        <v>0.10384985300000001</v>
      </c>
      <c r="H267">
        <f>Data__1_[[#This Row],[Output]]*1000</f>
        <v>103.84985300000001</v>
      </c>
      <c r="I267">
        <f>Data__1_[[#This Row],[Output]]*1000/(Data__1_[[#This Row],[Num_Workers_Indirect]]+Data__1_[[#This Row],[Num_Workers_Direct]])</f>
        <v>1.2820969506172841</v>
      </c>
      <c r="J267">
        <v>0.12669682099999999</v>
      </c>
      <c r="K267">
        <f>Data__1_[[#This Row],[RawMaterial_Used]]*1000</f>
        <v>126.69682099999999</v>
      </c>
      <c r="L267">
        <f>MONTH(A:A)</f>
        <v>4</v>
      </c>
      <c r="M267">
        <f>YEAR(Data__1_[[#This Row],[Date]])</f>
        <v>2010</v>
      </c>
      <c r="N267" cm="1">
        <f t="array" ref="N267">Data__1_[[#This Row],[RawMaterial_Used]]*1000*_xlfn.IFS(Data__1_[[#This Row],[Plant]]=$R$15,$S$15,Data__1_[[#This Row],[Plant]]=$R$16,$S$16,Data__1_[[#This Row],[Plant]]=$R$17,$S$17,Data__1_[[#This Row],[Plant]]=$R$18,$S$18)</f>
        <v>67149.315129999988</v>
      </c>
      <c r="O267">
        <f>Data__1_[[#This Row],[input_total thousands]]+Data__1_[[#This Row],[Labor_Costs_Direct]]+Data__1_[[#This Row],[Labor_Costs_Indirect]]</f>
        <v>84461.315129999988</v>
      </c>
      <c r="P267" s="5" cm="1">
        <f t="array" ref="P267">Data__1_[[#This Row],[Output]]*1000*_xlfn.IFS(Data__1_[[#This Row],[Plant]]=$R$8,$S$8,Data__1_[[#This Row],[Plant]]=$R$9,$S$9,Data__1_[[#This Row],[Plant]]=$R$10,$S$10,Data__1_[[#This Row],[Plant]]=$R$11,$S$11)</f>
        <v>9346.4867700000013</v>
      </c>
      <c r="Q267" s="5" cm="1">
        <f t="array" ref="Q267">Data__1_[[#This Row],[Total_cost]]/(Data__1_[[#This Row],[Total Operating Cost]]+_xlfn.IFS(Data__1_[[#This Row],[Plant]]=$R$21,$S$21,Data__1_[[#This Row],[Plant]]=$R$22,$S$22,Data__1_[[#This Row],[Plant]]=$R$24,$S$24,Data__1_[[#This Row],[Plant]]=$R$23,$S$23))</f>
        <v>9.0359613250915185</v>
      </c>
    </row>
    <row r="268" spans="1:17" x14ac:dyDescent="0.4">
      <c r="A268" s="1" t="s">
        <v>237</v>
      </c>
      <c r="B268" t="s">
        <v>10</v>
      </c>
      <c r="C268">
        <v>23</v>
      </c>
      <c r="D268">
        <v>26</v>
      </c>
      <c r="E268">
        <v>5520</v>
      </c>
      <c r="F268">
        <v>5200</v>
      </c>
      <c r="G268">
        <v>3.6376876000000002E-2</v>
      </c>
      <c r="H268">
        <f>Data__1_[[#This Row],[Output]]*1000</f>
        <v>36.376876000000003</v>
      </c>
      <c r="I268">
        <f>Data__1_[[#This Row],[Output]]*1000/(Data__1_[[#This Row],[Num_Workers_Indirect]]+Data__1_[[#This Row],[Num_Workers_Direct]])</f>
        <v>0.74238522448979594</v>
      </c>
      <c r="J268">
        <v>4.4379789000000003E-2</v>
      </c>
      <c r="K268">
        <f>Data__1_[[#This Row],[RawMaterial_Used]]*1000</f>
        <v>44.379789000000002</v>
      </c>
      <c r="L268">
        <f>MONTH(A:A)</f>
        <v>4</v>
      </c>
      <c r="M268">
        <f>YEAR(Data__1_[[#This Row],[Date]])</f>
        <v>2010</v>
      </c>
      <c r="N268" cm="1">
        <f t="array" ref="N268">Data__1_[[#This Row],[RawMaterial_Used]]*1000*_xlfn.IFS(Data__1_[[#This Row],[Plant]]=$R$15,$S$15,Data__1_[[#This Row],[Plant]]=$R$16,$S$16,Data__1_[[#This Row],[Plant]]=$R$17,$S$17,Data__1_[[#This Row],[Plant]]=$R$18,$S$18)</f>
        <v>26982.911712000001</v>
      </c>
      <c r="O268">
        <f>Data__1_[[#This Row],[input_total thousands]]+Data__1_[[#This Row],[Labor_Costs_Direct]]+Data__1_[[#This Row],[Labor_Costs_Indirect]]</f>
        <v>37702.911712000001</v>
      </c>
      <c r="P268" s="5" cm="1">
        <f t="array" ref="P268">Data__1_[[#This Row],[Output]]*1000*_xlfn.IFS(Data__1_[[#This Row],[Plant]]=$R$8,$S$8,Data__1_[[#This Row],[Plant]]=$R$9,$S$9,Data__1_[[#This Row],[Plant]]=$R$10,$S$10,Data__1_[[#This Row],[Plant]]=$R$11,$S$11)</f>
        <v>5456.5314000000008</v>
      </c>
      <c r="Q268" s="5" cm="1">
        <f t="array" ref="Q268">Data__1_[[#This Row],[Total_cost]]/(Data__1_[[#This Row],[Total Operating Cost]]+_xlfn.IFS(Data__1_[[#This Row],[Plant]]=$R$21,$S$21,Data__1_[[#This Row],[Plant]]=$R$22,$S$22,Data__1_[[#This Row],[Plant]]=$R$24,$S$24,Data__1_[[#This Row],[Plant]]=$R$23,$S$23))</f>
        <v>6.9084186509673575</v>
      </c>
    </row>
    <row r="269" spans="1:17" x14ac:dyDescent="0.4">
      <c r="A269" s="1" t="s">
        <v>237</v>
      </c>
      <c r="B269" t="s">
        <v>11</v>
      </c>
      <c r="C269">
        <v>12</v>
      </c>
      <c r="D269">
        <v>16</v>
      </c>
      <c r="E269">
        <v>115200</v>
      </c>
      <c r="F269">
        <v>122880</v>
      </c>
      <c r="G269">
        <v>1.0932406E-2</v>
      </c>
      <c r="H269">
        <f>Data__1_[[#This Row],[Output]]*1000</f>
        <v>10.932406</v>
      </c>
      <c r="I269">
        <f>Data__1_[[#This Row],[Output]]*1000/(Data__1_[[#This Row],[Num_Workers_Indirect]]+Data__1_[[#This Row],[Num_Workers_Direct]])</f>
        <v>0.39044307142857143</v>
      </c>
      <c r="J269">
        <v>1.3665507E-2</v>
      </c>
      <c r="K269">
        <f>Data__1_[[#This Row],[RawMaterial_Used]]*1000</f>
        <v>13.665507</v>
      </c>
      <c r="L269">
        <f>MONTH(A:A)</f>
        <v>4</v>
      </c>
      <c r="M269">
        <f>YEAR(Data__1_[[#This Row],[Date]])</f>
        <v>2010</v>
      </c>
      <c r="N269" cm="1">
        <f t="array" ref="N269">Data__1_[[#This Row],[RawMaterial_Used]]*1000*_xlfn.IFS(Data__1_[[#This Row],[Plant]]=$R$15,$S$15,Data__1_[[#This Row],[Plant]]=$R$16,$S$16,Data__1_[[#This Row],[Plant]]=$R$17,$S$17,Data__1_[[#This Row],[Plant]]=$R$18,$S$18)</f>
        <v>12544.935426</v>
      </c>
      <c r="O269">
        <f>Data__1_[[#This Row],[input_total thousands]]+Data__1_[[#This Row],[Labor_Costs_Direct]]+Data__1_[[#This Row],[Labor_Costs_Indirect]]</f>
        <v>250624.93542599998</v>
      </c>
      <c r="P269" s="5" cm="1">
        <f t="array" ref="P269">Data__1_[[#This Row],[Output]]*1000*_xlfn.IFS(Data__1_[[#This Row],[Plant]]=$R$8,$S$8,Data__1_[[#This Row],[Plant]]=$R$9,$S$9,Data__1_[[#This Row],[Plant]]=$R$10,$S$10,Data__1_[[#This Row],[Plant]]=$R$11,$S$11)</f>
        <v>4372.9624000000003</v>
      </c>
      <c r="Q269" s="5" cm="1">
        <f t="array" ref="Q269">Data__1_[[#This Row],[Total_cost]]/(Data__1_[[#This Row],[Total Operating Cost]]+_xlfn.IFS(Data__1_[[#This Row],[Plant]]=$R$21,$S$21,Data__1_[[#This Row],[Plant]]=$R$22,$S$22,Data__1_[[#This Row],[Plant]]=$R$24,$S$24,Data__1_[[#This Row],[Plant]]=$R$23,$S$23))</f>
        <v>56.183962205899157</v>
      </c>
    </row>
    <row r="270" spans="1:17" x14ac:dyDescent="0.4">
      <c r="A270" s="1" t="s">
        <v>264</v>
      </c>
      <c r="B270" t="s">
        <v>8</v>
      </c>
      <c r="C270">
        <v>18</v>
      </c>
      <c r="D270">
        <v>20</v>
      </c>
      <c r="E270">
        <v>8640</v>
      </c>
      <c r="F270">
        <v>8000</v>
      </c>
      <c r="G270">
        <v>4.6019628E-2</v>
      </c>
      <c r="H270">
        <f>Data__1_[[#This Row],[Output]]*1000</f>
        <v>46.019627999999997</v>
      </c>
      <c r="I270">
        <f>Data__1_[[#This Row],[Output]]*1000/(Data__1_[[#This Row],[Num_Workers_Indirect]]+Data__1_[[#This Row],[Num_Workers_Direct]])</f>
        <v>1.211042842105263</v>
      </c>
      <c r="J270">
        <v>5.5223554000000001E-2</v>
      </c>
      <c r="K270">
        <f>Data__1_[[#This Row],[RawMaterial_Used]]*1000</f>
        <v>55.223554</v>
      </c>
      <c r="L270" t="e">
        <f>MONTH(A:A)</f>
        <v>#VALUE!</v>
      </c>
      <c r="M270" t="e">
        <f>YEAR(Data__1_[[#This Row],[Date]])</f>
        <v>#VALUE!</v>
      </c>
      <c r="N270" cm="1">
        <f t="array" ref="N270">Data__1_[[#This Row],[RawMaterial_Used]]*1000*_xlfn.IFS(Data__1_[[#This Row],[Plant]]=$R$15,$S$15,Data__1_[[#This Row],[Plant]]=$R$16,$S$16,Data__1_[[#This Row],[Plant]]=$R$17,$S$17,Data__1_[[#This Row],[Plant]]=$R$18,$S$18)</f>
        <v>38656.487800000003</v>
      </c>
      <c r="O270">
        <f>Data__1_[[#This Row],[input_total thousands]]+Data__1_[[#This Row],[Labor_Costs_Direct]]+Data__1_[[#This Row],[Labor_Costs_Indirect]]</f>
        <v>55296.487800000003</v>
      </c>
      <c r="P270" s="5" cm="1">
        <f t="array" ref="P270">Data__1_[[#This Row],[Output]]*1000*_xlfn.IFS(Data__1_[[#This Row],[Plant]]=$R$8,$S$8,Data__1_[[#This Row],[Plant]]=$R$9,$S$9,Data__1_[[#This Row],[Plant]]=$R$10,$S$10,Data__1_[[#This Row],[Plant]]=$R$11,$S$11)</f>
        <v>5062.1590799999994</v>
      </c>
      <c r="Q270" s="5" cm="1">
        <f t="array" ref="Q270">Data__1_[[#This Row],[Total_cost]]/(Data__1_[[#This Row],[Total Operating Cost]]+_xlfn.IFS(Data__1_[[#This Row],[Plant]]=$R$21,$S$21,Data__1_[[#This Row],[Plant]]=$R$22,$S$22,Data__1_[[#This Row],[Plant]]=$R$24,$S$24,Data__1_[[#This Row],[Plant]]=$R$23,$S$23))</f>
        <v>10.896280315121052</v>
      </c>
    </row>
    <row r="271" spans="1:17" x14ac:dyDescent="0.4">
      <c r="A271" s="1" t="s">
        <v>264</v>
      </c>
      <c r="B271" t="s">
        <v>9</v>
      </c>
      <c r="C271">
        <v>46</v>
      </c>
      <c r="D271">
        <v>36</v>
      </c>
      <c r="E271">
        <v>10672</v>
      </c>
      <c r="F271">
        <v>6912</v>
      </c>
      <c r="G271">
        <v>0.10514770900000001</v>
      </c>
      <c r="H271">
        <f>Data__1_[[#This Row],[Output]]*1000</f>
        <v>105.14770900000001</v>
      </c>
      <c r="I271">
        <f>Data__1_[[#This Row],[Output]]*1000/(Data__1_[[#This Row],[Num_Workers_Indirect]]+Data__1_[[#This Row],[Num_Workers_Direct]])</f>
        <v>1.2822891341463416</v>
      </c>
      <c r="J271">
        <v>0.12828020500000001</v>
      </c>
      <c r="K271">
        <f>Data__1_[[#This Row],[RawMaterial_Used]]*1000</f>
        <v>128.280205</v>
      </c>
      <c r="L271" t="e">
        <f>MONTH(A:A)</f>
        <v>#VALUE!</v>
      </c>
      <c r="M271" t="e">
        <f>YEAR(Data__1_[[#This Row],[Date]])</f>
        <v>#VALUE!</v>
      </c>
      <c r="N271" cm="1">
        <f t="array" ref="N271">Data__1_[[#This Row],[RawMaterial_Used]]*1000*_xlfn.IFS(Data__1_[[#This Row],[Plant]]=$R$15,$S$15,Data__1_[[#This Row],[Plant]]=$R$16,$S$16,Data__1_[[#This Row],[Plant]]=$R$17,$S$17,Data__1_[[#This Row],[Plant]]=$R$18,$S$18)</f>
        <v>67988.508650000003</v>
      </c>
      <c r="O271">
        <f>Data__1_[[#This Row],[input_total thousands]]+Data__1_[[#This Row],[Labor_Costs_Direct]]+Data__1_[[#This Row],[Labor_Costs_Indirect]]</f>
        <v>85572.508650000003</v>
      </c>
      <c r="P271" s="5" cm="1">
        <f t="array" ref="P271">Data__1_[[#This Row],[Output]]*1000*_xlfn.IFS(Data__1_[[#This Row],[Plant]]=$R$8,$S$8,Data__1_[[#This Row],[Plant]]=$R$9,$S$9,Data__1_[[#This Row],[Plant]]=$R$10,$S$10,Data__1_[[#This Row],[Plant]]=$R$11,$S$11)</f>
        <v>9463.293810000001</v>
      </c>
      <c r="Q271" s="5" cm="1">
        <f t="array" ref="Q271">Data__1_[[#This Row],[Total_cost]]/(Data__1_[[#This Row],[Total Operating Cost]]+_xlfn.IFS(Data__1_[[#This Row],[Plant]]=$R$21,$S$21,Data__1_[[#This Row],[Plant]]=$R$22,$S$22,Data__1_[[#This Row],[Plant]]=$R$24,$S$24,Data__1_[[#This Row],[Plant]]=$R$23,$S$23))</f>
        <v>9.0418498855988041</v>
      </c>
    </row>
    <row r="272" spans="1:17" x14ac:dyDescent="0.4">
      <c r="A272" s="1" t="s">
        <v>264</v>
      </c>
      <c r="B272" t="s">
        <v>10</v>
      </c>
      <c r="C272">
        <v>21</v>
      </c>
      <c r="D272">
        <v>31</v>
      </c>
      <c r="E272">
        <v>5040</v>
      </c>
      <c r="F272">
        <v>6200</v>
      </c>
      <c r="G272">
        <v>3.8641237000000002E-2</v>
      </c>
      <c r="H272">
        <f>Data__1_[[#This Row],[Output]]*1000</f>
        <v>38.641237000000004</v>
      </c>
      <c r="I272">
        <f>Data__1_[[#This Row],[Output]]*1000/(Data__1_[[#This Row],[Num_Workers_Indirect]]+Data__1_[[#This Row],[Num_Workers_Direct]])</f>
        <v>0.74310071153846158</v>
      </c>
      <c r="J272">
        <v>4.7142309E-2</v>
      </c>
      <c r="K272">
        <f>Data__1_[[#This Row],[RawMaterial_Used]]*1000</f>
        <v>47.142308999999997</v>
      </c>
      <c r="L272" t="e">
        <f>MONTH(A:A)</f>
        <v>#VALUE!</v>
      </c>
      <c r="M272" t="e">
        <f>YEAR(Data__1_[[#This Row],[Date]])</f>
        <v>#VALUE!</v>
      </c>
      <c r="N272" cm="1">
        <f t="array" ref="N272">Data__1_[[#This Row],[RawMaterial_Used]]*1000*_xlfn.IFS(Data__1_[[#This Row],[Plant]]=$R$15,$S$15,Data__1_[[#This Row],[Plant]]=$R$16,$S$16,Data__1_[[#This Row],[Plant]]=$R$17,$S$17,Data__1_[[#This Row],[Plant]]=$R$18,$S$18)</f>
        <v>28662.523871999998</v>
      </c>
      <c r="O272">
        <f>Data__1_[[#This Row],[input_total thousands]]+Data__1_[[#This Row],[Labor_Costs_Direct]]+Data__1_[[#This Row],[Labor_Costs_Indirect]]</f>
        <v>39902.523871999998</v>
      </c>
      <c r="P272" s="5" cm="1">
        <f t="array" ref="P272">Data__1_[[#This Row],[Output]]*1000*_xlfn.IFS(Data__1_[[#This Row],[Plant]]=$R$8,$S$8,Data__1_[[#This Row],[Plant]]=$R$9,$S$9,Data__1_[[#This Row],[Plant]]=$R$10,$S$10,Data__1_[[#This Row],[Plant]]=$R$11,$S$11)</f>
        <v>5796.1855500000001</v>
      </c>
      <c r="Q272" s="5" cm="1">
        <f t="array" ref="Q272">Data__1_[[#This Row],[Total_cost]]/(Data__1_[[#This Row],[Total Operating Cost]]+_xlfn.IFS(Data__1_[[#This Row],[Plant]]=$R$21,$S$21,Data__1_[[#This Row],[Plant]]=$R$22,$S$22,Data__1_[[#This Row],[Plant]]=$R$24,$S$24,Data__1_[[#This Row],[Plant]]=$R$23,$S$23))</f>
        <v>6.8830855124173134</v>
      </c>
    </row>
    <row r="273" spans="1:17" x14ac:dyDescent="0.4">
      <c r="A273" s="1" t="s">
        <v>264</v>
      </c>
      <c r="B273" t="s">
        <v>11</v>
      </c>
      <c r="C273">
        <v>14</v>
      </c>
      <c r="D273">
        <v>14</v>
      </c>
      <c r="E273">
        <v>134400</v>
      </c>
      <c r="F273">
        <v>107520</v>
      </c>
      <c r="G273">
        <v>1.0928327E-2</v>
      </c>
      <c r="H273">
        <f>Data__1_[[#This Row],[Output]]*1000</f>
        <v>10.928326999999999</v>
      </c>
      <c r="I273">
        <f>Data__1_[[#This Row],[Output]]*1000/(Data__1_[[#This Row],[Num_Workers_Indirect]]+Data__1_[[#This Row],[Num_Workers_Direct]])</f>
        <v>0.39029739285714282</v>
      </c>
      <c r="J273">
        <v>1.3660409E-2</v>
      </c>
      <c r="K273">
        <f>Data__1_[[#This Row],[RawMaterial_Used]]*1000</f>
        <v>13.660409</v>
      </c>
      <c r="L273" t="e">
        <f>MONTH(A:A)</f>
        <v>#VALUE!</v>
      </c>
      <c r="M273" t="e">
        <f>YEAR(Data__1_[[#This Row],[Date]])</f>
        <v>#VALUE!</v>
      </c>
      <c r="N273" cm="1">
        <f t="array" ref="N273">Data__1_[[#This Row],[RawMaterial_Used]]*1000*_xlfn.IFS(Data__1_[[#This Row],[Plant]]=$R$15,$S$15,Data__1_[[#This Row],[Plant]]=$R$16,$S$16,Data__1_[[#This Row],[Plant]]=$R$17,$S$17,Data__1_[[#This Row],[Plant]]=$R$18,$S$18)</f>
        <v>12540.255461999999</v>
      </c>
      <c r="O273">
        <f>Data__1_[[#This Row],[input_total thousands]]+Data__1_[[#This Row],[Labor_Costs_Direct]]+Data__1_[[#This Row],[Labor_Costs_Indirect]]</f>
        <v>254460.255462</v>
      </c>
      <c r="P273" s="5" cm="1">
        <f t="array" ref="P273">Data__1_[[#This Row],[Output]]*1000*_xlfn.IFS(Data__1_[[#This Row],[Plant]]=$R$8,$S$8,Data__1_[[#This Row],[Plant]]=$R$9,$S$9,Data__1_[[#This Row],[Plant]]=$R$10,$S$10,Data__1_[[#This Row],[Plant]]=$R$11,$S$11)</f>
        <v>4371.3307999999997</v>
      </c>
      <c r="Q273" s="5" cm="1">
        <f t="array" ref="Q273">Data__1_[[#This Row],[Total_cost]]/(Data__1_[[#This Row],[Total Operating Cost]]+_xlfn.IFS(Data__1_[[#This Row],[Plant]]=$R$21,$S$21,Data__1_[[#This Row],[Plant]]=$R$22,$S$22,Data__1_[[#This Row],[Plant]]=$R$24,$S$24,Data__1_[[#This Row],[Plant]]=$R$23,$S$23))</f>
        <v>57.064619093040811</v>
      </c>
    </row>
    <row r="274" spans="1:17" x14ac:dyDescent="0.4">
      <c r="A274" s="1" t="s">
        <v>263</v>
      </c>
      <c r="B274" t="s">
        <v>8</v>
      </c>
      <c r="C274">
        <v>16</v>
      </c>
      <c r="D274">
        <v>23</v>
      </c>
      <c r="E274">
        <v>7680</v>
      </c>
      <c r="F274">
        <v>9200</v>
      </c>
      <c r="G274">
        <v>4.7225583000000002E-2</v>
      </c>
      <c r="H274">
        <f>Data__1_[[#This Row],[Output]]*1000</f>
        <v>47.225583</v>
      </c>
      <c r="I274">
        <f>Data__1_[[#This Row],[Output]]*1000/(Data__1_[[#This Row],[Num_Workers_Indirect]]+Data__1_[[#This Row],[Num_Workers_Direct]])</f>
        <v>1.2109123846153846</v>
      </c>
      <c r="J274">
        <v>5.6670698999999998E-2</v>
      </c>
      <c r="K274">
        <f>Data__1_[[#This Row],[RawMaterial_Used]]*1000</f>
        <v>56.670698999999999</v>
      </c>
      <c r="L274" t="e">
        <f>MONTH(A:A)</f>
        <v>#VALUE!</v>
      </c>
      <c r="M274" t="e">
        <f>YEAR(Data__1_[[#This Row],[Date]])</f>
        <v>#VALUE!</v>
      </c>
      <c r="N274" cm="1">
        <f t="array" ref="N274">Data__1_[[#This Row],[RawMaterial_Used]]*1000*_xlfn.IFS(Data__1_[[#This Row],[Plant]]=$R$15,$S$15,Data__1_[[#This Row],[Plant]]=$R$16,$S$16,Data__1_[[#This Row],[Plant]]=$R$17,$S$17,Data__1_[[#This Row],[Plant]]=$R$18,$S$18)</f>
        <v>39669.489300000001</v>
      </c>
      <c r="O274">
        <f>Data__1_[[#This Row],[input_total thousands]]+Data__1_[[#This Row],[Labor_Costs_Direct]]+Data__1_[[#This Row],[Labor_Costs_Indirect]]</f>
        <v>56549.489300000001</v>
      </c>
      <c r="P274" s="5" cm="1">
        <f t="array" ref="P274">Data__1_[[#This Row],[Output]]*1000*_xlfn.IFS(Data__1_[[#This Row],[Plant]]=$R$8,$S$8,Data__1_[[#This Row],[Plant]]=$R$9,$S$9,Data__1_[[#This Row],[Plant]]=$R$10,$S$10,Data__1_[[#This Row],[Plant]]=$R$11,$S$11)</f>
        <v>5194.8141299999997</v>
      </c>
      <c r="Q274" s="5" cm="1">
        <f t="array" ref="Q274">Data__1_[[#This Row],[Total_cost]]/(Data__1_[[#This Row],[Total Operating Cost]]+_xlfn.IFS(Data__1_[[#This Row],[Plant]]=$R$21,$S$21,Data__1_[[#This Row],[Plant]]=$R$22,$S$22,Data__1_[[#This Row],[Plant]]=$R$24,$S$24,Data__1_[[#This Row],[Plant]]=$R$23,$S$23))</f>
        <v>10.859324651099087</v>
      </c>
    </row>
    <row r="275" spans="1:17" x14ac:dyDescent="0.4">
      <c r="A275" s="1" t="s">
        <v>263</v>
      </c>
      <c r="B275" t="s">
        <v>9</v>
      </c>
      <c r="C275">
        <v>42</v>
      </c>
      <c r="D275">
        <v>40</v>
      </c>
      <c r="E275">
        <v>9744</v>
      </c>
      <c r="F275">
        <v>7680</v>
      </c>
      <c r="G275">
        <v>0.105038993</v>
      </c>
      <c r="H275">
        <f>Data__1_[[#This Row],[Output]]*1000</f>
        <v>105.03899299999999</v>
      </c>
      <c r="I275">
        <f>Data__1_[[#This Row],[Output]]*1000/(Data__1_[[#This Row],[Num_Workers_Indirect]]+Data__1_[[#This Row],[Num_Workers_Direct]])</f>
        <v>1.2809633292682925</v>
      </c>
      <c r="J275">
        <v>0.12814757199999999</v>
      </c>
      <c r="K275">
        <f>Data__1_[[#This Row],[RawMaterial_Used]]*1000</f>
        <v>128.147572</v>
      </c>
      <c r="L275" t="e">
        <f>MONTH(A:A)</f>
        <v>#VALUE!</v>
      </c>
      <c r="M275" t="e">
        <f>YEAR(Data__1_[[#This Row],[Date]])</f>
        <v>#VALUE!</v>
      </c>
      <c r="N275" cm="1">
        <f t="array" ref="N275">Data__1_[[#This Row],[RawMaterial_Used]]*1000*_xlfn.IFS(Data__1_[[#This Row],[Plant]]=$R$15,$S$15,Data__1_[[#This Row],[Plant]]=$R$16,$S$16,Data__1_[[#This Row],[Plant]]=$R$17,$S$17,Data__1_[[#This Row],[Plant]]=$R$18,$S$18)</f>
        <v>67918.213159999999</v>
      </c>
      <c r="O275">
        <f>Data__1_[[#This Row],[input_total thousands]]+Data__1_[[#This Row],[Labor_Costs_Direct]]+Data__1_[[#This Row],[Labor_Costs_Indirect]]</f>
        <v>85342.213159999999</v>
      </c>
      <c r="P275" s="5" cm="1">
        <f t="array" ref="P275">Data__1_[[#This Row],[Output]]*1000*_xlfn.IFS(Data__1_[[#This Row],[Plant]]=$R$8,$S$8,Data__1_[[#This Row],[Plant]]=$R$9,$S$9,Data__1_[[#This Row],[Plant]]=$R$10,$S$10,Data__1_[[#This Row],[Plant]]=$R$11,$S$11)</f>
        <v>9453.5093699999998</v>
      </c>
      <c r="Q275" s="5" cm="1">
        <f t="array" ref="Q275">Data__1_[[#This Row],[Total_cost]]/(Data__1_[[#This Row],[Total Operating Cost]]+_xlfn.IFS(Data__1_[[#This Row],[Plant]]=$R$21,$S$21,Data__1_[[#This Row],[Plant]]=$R$22,$S$22,Data__1_[[#This Row],[Plant]]=$R$24,$S$24,Data__1_[[#This Row],[Plant]]=$R$23,$S$23))</f>
        <v>9.0268486071539815</v>
      </c>
    </row>
    <row r="276" spans="1:17" x14ac:dyDescent="0.4">
      <c r="A276" s="1" t="s">
        <v>263</v>
      </c>
      <c r="B276" t="s">
        <v>10</v>
      </c>
      <c r="C276">
        <v>23</v>
      </c>
      <c r="D276">
        <v>26</v>
      </c>
      <c r="E276">
        <v>5520</v>
      </c>
      <c r="F276">
        <v>5200</v>
      </c>
      <c r="G276">
        <v>3.6404334000000003E-2</v>
      </c>
      <c r="H276">
        <f>Data__1_[[#This Row],[Output]]*1000</f>
        <v>36.404334000000006</v>
      </c>
      <c r="I276">
        <f>Data__1_[[#This Row],[Output]]*1000/(Data__1_[[#This Row],[Num_Workers_Indirect]]+Data__1_[[#This Row],[Num_Workers_Direct]])</f>
        <v>0.74294559183673481</v>
      </c>
      <c r="J276">
        <v>4.4413287000000003E-2</v>
      </c>
      <c r="K276">
        <f>Data__1_[[#This Row],[RawMaterial_Used]]*1000</f>
        <v>44.413287000000004</v>
      </c>
      <c r="L276" t="e">
        <f>MONTH(A:A)</f>
        <v>#VALUE!</v>
      </c>
      <c r="M276" t="e">
        <f>YEAR(Data__1_[[#This Row],[Date]])</f>
        <v>#VALUE!</v>
      </c>
      <c r="N276" cm="1">
        <f t="array" ref="N276">Data__1_[[#This Row],[RawMaterial_Used]]*1000*_xlfn.IFS(Data__1_[[#This Row],[Plant]]=$R$15,$S$15,Data__1_[[#This Row],[Plant]]=$R$16,$S$16,Data__1_[[#This Row],[Plant]]=$R$17,$S$17,Data__1_[[#This Row],[Plant]]=$R$18,$S$18)</f>
        <v>27003.278496000003</v>
      </c>
      <c r="O276">
        <f>Data__1_[[#This Row],[input_total thousands]]+Data__1_[[#This Row],[Labor_Costs_Direct]]+Data__1_[[#This Row],[Labor_Costs_Indirect]]</f>
        <v>37723.278495999999</v>
      </c>
      <c r="P276" s="5" cm="1">
        <f t="array" ref="P276">Data__1_[[#This Row],[Output]]*1000*_xlfn.IFS(Data__1_[[#This Row],[Plant]]=$R$8,$S$8,Data__1_[[#This Row],[Plant]]=$R$9,$S$9,Data__1_[[#This Row],[Plant]]=$R$10,$S$10,Data__1_[[#This Row],[Plant]]=$R$11,$S$11)</f>
        <v>5460.6501000000007</v>
      </c>
      <c r="Q276" s="5" cm="1">
        <f t="array" ref="Q276">Data__1_[[#This Row],[Total_cost]]/(Data__1_[[#This Row],[Total Operating Cost]]+_xlfn.IFS(Data__1_[[#This Row],[Plant]]=$R$21,$S$21,Data__1_[[#This Row],[Plant]]=$R$22,$S$22,Data__1_[[#This Row],[Plant]]=$R$24,$S$24,Data__1_[[#This Row],[Plant]]=$R$23,$S$23))</f>
        <v>6.9069379775903244</v>
      </c>
    </row>
    <row r="277" spans="1:17" x14ac:dyDescent="0.4">
      <c r="A277" s="1" t="s">
        <v>263</v>
      </c>
      <c r="B277" t="s">
        <v>11</v>
      </c>
      <c r="C277">
        <v>14</v>
      </c>
      <c r="D277">
        <v>15</v>
      </c>
      <c r="E277">
        <v>134400</v>
      </c>
      <c r="F277">
        <v>115200</v>
      </c>
      <c r="G277">
        <v>1.1321970000000001E-2</v>
      </c>
      <c r="H277">
        <f>Data__1_[[#This Row],[Output]]*1000</f>
        <v>11.32197</v>
      </c>
      <c r="I277">
        <f>Data__1_[[#This Row],[Output]]*1000/(Data__1_[[#This Row],[Num_Workers_Indirect]]+Data__1_[[#This Row],[Num_Workers_Direct]])</f>
        <v>0.39041275862068969</v>
      </c>
      <c r="J277">
        <v>1.4152463000000001E-2</v>
      </c>
      <c r="K277">
        <f>Data__1_[[#This Row],[RawMaterial_Used]]*1000</f>
        <v>14.152463000000001</v>
      </c>
      <c r="L277" t="e">
        <f>MONTH(A:A)</f>
        <v>#VALUE!</v>
      </c>
      <c r="M277" t="e">
        <f>YEAR(Data__1_[[#This Row],[Date]])</f>
        <v>#VALUE!</v>
      </c>
      <c r="N277" cm="1">
        <f t="array" ref="N277">Data__1_[[#This Row],[RawMaterial_Used]]*1000*_xlfn.IFS(Data__1_[[#This Row],[Plant]]=$R$15,$S$15,Data__1_[[#This Row],[Plant]]=$R$16,$S$16,Data__1_[[#This Row],[Plant]]=$R$17,$S$17,Data__1_[[#This Row],[Plant]]=$R$18,$S$18)</f>
        <v>12991.961034</v>
      </c>
      <c r="O277">
        <f>Data__1_[[#This Row],[input_total thousands]]+Data__1_[[#This Row],[Labor_Costs_Direct]]+Data__1_[[#This Row],[Labor_Costs_Indirect]]</f>
        <v>262591.96103400004</v>
      </c>
      <c r="P277" s="5" cm="1">
        <f t="array" ref="P277">Data__1_[[#This Row],[Output]]*1000*_xlfn.IFS(Data__1_[[#This Row],[Plant]]=$R$8,$S$8,Data__1_[[#This Row],[Plant]]=$R$9,$S$9,Data__1_[[#This Row],[Plant]]=$R$10,$S$10,Data__1_[[#This Row],[Plant]]=$R$11,$S$11)</f>
        <v>4528.7880000000005</v>
      </c>
      <c r="Q277" s="5" cm="1">
        <f t="array" ref="Q277">Data__1_[[#This Row],[Total_cost]]/(Data__1_[[#This Row],[Total Operating Cost]]+_xlfn.IFS(Data__1_[[#This Row],[Plant]]=$R$21,$S$21,Data__1_[[#This Row],[Plant]]=$R$22,$S$22,Data__1_[[#This Row],[Plant]]=$R$24,$S$24,Data__1_[[#This Row],[Plant]]=$R$23,$S$23))</f>
        <v>56.87973705291126</v>
      </c>
    </row>
    <row r="278" spans="1:17" x14ac:dyDescent="0.4">
      <c r="A278" s="1" t="s">
        <v>236</v>
      </c>
      <c r="B278" t="s">
        <v>8</v>
      </c>
      <c r="C278">
        <v>18</v>
      </c>
      <c r="D278">
        <v>25</v>
      </c>
      <c r="E278">
        <v>8640</v>
      </c>
      <c r="F278">
        <v>10000</v>
      </c>
      <c r="G278">
        <v>5.2084018000000003E-2</v>
      </c>
      <c r="H278">
        <f>Data__1_[[#This Row],[Output]]*1000</f>
        <v>52.084018</v>
      </c>
      <c r="I278">
        <f>Data__1_[[#This Row],[Output]]*1000/(Data__1_[[#This Row],[Num_Workers_Indirect]]+Data__1_[[#This Row],[Num_Workers_Direct]])</f>
        <v>1.2112562325581395</v>
      </c>
      <c r="J278">
        <v>6.2500821999999998E-2</v>
      </c>
      <c r="K278">
        <f>Data__1_[[#This Row],[RawMaterial_Used]]*1000</f>
        <v>62.500821999999999</v>
      </c>
      <c r="L278">
        <f>MONTH(A:A)</f>
        <v>3</v>
      </c>
      <c r="M278">
        <f>YEAR(Data__1_[[#This Row],[Date]])</f>
        <v>2010</v>
      </c>
      <c r="N278" cm="1">
        <f t="array" ref="N278">Data__1_[[#This Row],[RawMaterial_Used]]*1000*_xlfn.IFS(Data__1_[[#This Row],[Plant]]=$R$15,$S$15,Data__1_[[#This Row],[Plant]]=$R$16,$S$16,Data__1_[[#This Row],[Plant]]=$R$17,$S$17,Data__1_[[#This Row],[Plant]]=$R$18,$S$18)</f>
        <v>43750.575400000002</v>
      </c>
      <c r="O278">
        <f>Data__1_[[#This Row],[input_total thousands]]+Data__1_[[#This Row],[Labor_Costs_Direct]]+Data__1_[[#This Row],[Labor_Costs_Indirect]]</f>
        <v>62390.575400000002</v>
      </c>
      <c r="P278" s="5" cm="1">
        <f t="array" ref="P278">Data__1_[[#This Row],[Output]]*1000*_xlfn.IFS(Data__1_[[#This Row],[Plant]]=$R$8,$S$8,Data__1_[[#This Row],[Plant]]=$R$9,$S$9,Data__1_[[#This Row],[Plant]]=$R$10,$S$10,Data__1_[[#This Row],[Plant]]=$R$11,$S$11)</f>
        <v>5729.2419799999998</v>
      </c>
      <c r="Q278" s="5" cm="1">
        <f t="array" ref="Q278">Data__1_[[#This Row],[Total_cost]]/(Data__1_[[#This Row],[Total Operating Cost]]+_xlfn.IFS(Data__1_[[#This Row],[Plant]]=$R$21,$S$21,Data__1_[[#This Row],[Plant]]=$R$22,$S$22,Data__1_[[#This Row],[Plant]]=$R$24,$S$24,Data__1_[[#This Row],[Plant]]=$R$23,$S$23))</f>
        <v>10.865866154683525</v>
      </c>
    </row>
    <row r="279" spans="1:17" x14ac:dyDescent="0.4">
      <c r="A279" s="1" t="s">
        <v>236</v>
      </c>
      <c r="B279" t="s">
        <v>9</v>
      </c>
      <c r="C279">
        <v>45</v>
      </c>
      <c r="D279">
        <v>39</v>
      </c>
      <c r="E279">
        <v>10440</v>
      </c>
      <c r="F279">
        <v>7488</v>
      </c>
      <c r="G279">
        <v>0.107705288</v>
      </c>
      <c r="H279">
        <f>Data__1_[[#This Row],[Output]]*1000</f>
        <v>107.705288</v>
      </c>
      <c r="I279">
        <f>Data__1_[[#This Row],[Output]]*1000/(Data__1_[[#This Row],[Num_Workers_Indirect]]+Data__1_[[#This Row],[Num_Workers_Direct]])</f>
        <v>1.2822058095238096</v>
      </c>
      <c r="J279">
        <v>0.131400451</v>
      </c>
      <c r="K279">
        <f>Data__1_[[#This Row],[RawMaterial_Used]]*1000</f>
        <v>131.400451</v>
      </c>
      <c r="L279">
        <f>MONTH(A:A)</f>
        <v>3</v>
      </c>
      <c r="M279">
        <f>YEAR(Data__1_[[#This Row],[Date]])</f>
        <v>2010</v>
      </c>
      <c r="N279" cm="1">
        <f t="array" ref="N279">Data__1_[[#This Row],[RawMaterial_Used]]*1000*_xlfn.IFS(Data__1_[[#This Row],[Plant]]=$R$15,$S$15,Data__1_[[#This Row],[Plant]]=$R$16,$S$16,Data__1_[[#This Row],[Plant]]=$R$17,$S$17,Data__1_[[#This Row],[Plant]]=$R$18,$S$18)</f>
        <v>69642.239029999997</v>
      </c>
      <c r="O279">
        <f>Data__1_[[#This Row],[input_total thousands]]+Data__1_[[#This Row],[Labor_Costs_Direct]]+Data__1_[[#This Row],[Labor_Costs_Indirect]]</f>
        <v>87570.239029999997</v>
      </c>
      <c r="P279" s="5" cm="1">
        <f t="array" ref="P279">Data__1_[[#This Row],[Output]]*1000*_xlfn.IFS(Data__1_[[#This Row],[Plant]]=$R$8,$S$8,Data__1_[[#This Row],[Plant]]=$R$9,$S$9,Data__1_[[#This Row],[Plant]]=$R$10,$S$10,Data__1_[[#This Row],[Plant]]=$R$11,$S$11)</f>
        <v>9693.475919999999</v>
      </c>
      <c r="Q279" s="5" cm="1">
        <f t="array" ref="Q279">Data__1_[[#This Row],[Total_cost]]/(Data__1_[[#This Row],[Total Operating Cost]]+_xlfn.IFS(Data__1_[[#This Row],[Plant]]=$R$21,$S$21,Data__1_[[#This Row],[Plant]]=$R$22,$S$22,Data__1_[[#This Row],[Plant]]=$R$24,$S$24,Data__1_[[#This Row],[Plant]]=$R$23,$S$23))</f>
        <v>9.033232213329617</v>
      </c>
    </row>
    <row r="280" spans="1:17" x14ac:dyDescent="0.4">
      <c r="A280" s="1" t="s">
        <v>236</v>
      </c>
      <c r="B280" t="s">
        <v>10</v>
      </c>
      <c r="C280">
        <v>22</v>
      </c>
      <c r="D280">
        <v>29</v>
      </c>
      <c r="E280">
        <v>5280</v>
      </c>
      <c r="F280">
        <v>5800</v>
      </c>
      <c r="G280">
        <v>3.7872452000000001E-2</v>
      </c>
      <c r="H280">
        <f>Data__1_[[#This Row],[Output]]*1000</f>
        <v>37.872452000000003</v>
      </c>
      <c r="I280">
        <f>Data__1_[[#This Row],[Output]]*1000/(Data__1_[[#This Row],[Num_Workers_Indirect]]+Data__1_[[#This Row],[Num_Workers_Direct]])</f>
        <v>0.7425970980392157</v>
      </c>
      <c r="J280">
        <v>4.6204390999999997E-2</v>
      </c>
      <c r="K280">
        <f>Data__1_[[#This Row],[RawMaterial_Used]]*1000</f>
        <v>46.204390999999994</v>
      </c>
      <c r="L280">
        <f>MONTH(A:A)</f>
        <v>3</v>
      </c>
      <c r="M280">
        <f>YEAR(Data__1_[[#This Row],[Date]])</f>
        <v>2010</v>
      </c>
      <c r="N280" cm="1">
        <f t="array" ref="N280">Data__1_[[#This Row],[RawMaterial_Used]]*1000*_xlfn.IFS(Data__1_[[#This Row],[Plant]]=$R$15,$S$15,Data__1_[[#This Row],[Plant]]=$R$16,$S$16,Data__1_[[#This Row],[Plant]]=$R$17,$S$17,Data__1_[[#This Row],[Plant]]=$R$18,$S$18)</f>
        <v>28092.269727999996</v>
      </c>
      <c r="O280">
        <f>Data__1_[[#This Row],[input_total thousands]]+Data__1_[[#This Row],[Labor_Costs_Direct]]+Data__1_[[#This Row],[Labor_Costs_Indirect]]</f>
        <v>39172.269727999999</v>
      </c>
      <c r="P280" s="5" cm="1">
        <f t="array" ref="P280">Data__1_[[#This Row],[Output]]*1000*_xlfn.IFS(Data__1_[[#This Row],[Plant]]=$R$8,$S$8,Data__1_[[#This Row],[Plant]]=$R$9,$S$9,Data__1_[[#This Row],[Plant]]=$R$10,$S$10,Data__1_[[#This Row],[Plant]]=$R$11,$S$11)</f>
        <v>5680.8678</v>
      </c>
      <c r="Q280" s="5" cm="1">
        <f t="array" ref="Q280">Data__1_[[#This Row],[Total_cost]]/(Data__1_[[#This Row],[Total Operating Cost]]+_xlfn.IFS(Data__1_[[#This Row],[Plant]]=$R$21,$S$21,Data__1_[[#This Row],[Plant]]=$R$22,$S$22,Data__1_[[#This Row],[Plant]]=$R$24,$S$24,Data__1_[[#This Row],[Plant]]=$R$23,$S$23))</f>
        <v>6.8942592659406827</v>
      </c>
    </row>
    <row r="281" spans="1:17" x14ac:dyDescent="0.4">
      <c r="A281" s="1" t="s">
        <v>236</v>
      </c>
      <c r="B281" t="s">
        <v>11</v>
      </c>
      <c r="C281">
        <v>12</v>
      </c>
      <c r="D281">
        <v>13</v>
      </c>
      <c r="E281">
        <v>115200</v>
      </c>
      <c r="F281">
        <v>99840</v>
      </c>
      <c r="G281">
        <v>9.7624470000000005E-3</v>
      </c>
      <c r="H281">
        <f>Data__1_[[#This Row],[Output]]*1000</f>
        <v>9.7624469999999999</v>
      </c>
      <c r="I281">
        <f>Data__1_[[#This Row],[Output]]*1000/(Data__1_[[#This Row],[Num_Workers_Indirect]]+Data__1_[[#This Row],[Num_Workers_Direct]])</f>
        <v>0.39049788000000002</v>
      </c>
      <c r="J281">
        <v>1.2203057999999999E-2</v>
      </c>
      <c r="K281">
        <f>Data__1_[[#This Row],[RawMaterial_Used]]*1000</f>
        <v>12.203057999999999</v>
      </c>
      <c r="L281">
        <f>MONTH(A:A)</f>
        <v>3</v>
      </c>
      <c r="M281">
        <f>YEAR(Data__1_[[#This Row],[Date]])</f>
        <v>2010</v>
      </c>
      <c r="N281" cm="1">
        <f t="array" ref="N281">Data__1_[[#This Row],[RawMaterial_Used]]*1000*_xlfn.IFS(Data__1_[[#This Row],[Plant]]=$R$15,$S$15,Data__1_[[#This Row],[Plant]]=$R$16,$S$16,Data__1_[[#This Row],[Plant]]=$R$17,$S$17,Data__1_[[#This Row],[Plant]]=$R$18,$S$18)</f>
        <v>11202.407243999998</v>
      </c>
      <c r="O281">
        <f>Data__1_[[#This Row],[input_total thousands]]+Data__1_[[#This Row],[Labor_Costs_Direct]]+Data__1_[[#This Row],[Labor_Costs_Indirect]]</f>
        <v>226242.407244</v>
      </c>
      <c r="P281" s="5" cm="1">
        <f t="array" ref="P281">Data__1_[[#This Row],[Output]]*1000*_xlfn.IFS(Data__1_[[#This Row],[Plant]]=$R$8,$S$8,Data__1_[[#This Row],[Plant]]=$R$9,$S$9,Data__1_[[#This Row],[Plant]]=$R$10,$S$10,Data__1_[[#This Row],[Plant]]=$R$11,$S$11)</f>
        <v>3904.9787999999999</v>
      </c>
      <c r="Q281" s="5" cm="1">
        <f t="array" ref="Q281">Data__1_[[#This Row],[Total_cost]]/(Data__1_[[#This Row],[Total Operating Cost]]+_xlfn.IFS(Data__1_[[#This Row],[Plant]]=$R$21,$S$21,Data__1_[[#This Row],[Plant]]=$R$22,$S$22,Data__1_[[#This Row],[Plant]]=$R$24,$S$24,Data__1_[[#This Row],[Plant]]=$R$23,$S$23))</f>
        <v>56.662483789978573</v>
      </c>
    </row>
    <row r="282" spans="1:17" x14ac:dyDescent="0.4">
      <c r="A282" s="1" t="s">
        <v>262</v>
      </c>
      <c r="B282" t="s">
        <v>8</v>
      </c>
      <c r="C282">
        <v>20</v>
      </c>
      <c r="D282">
        <v>19</v>
      </c>
      <c r="E282">
        <v>9600</v>
      </c>
      <c r="F282">
        <v>7600</v>
      </c>
      <c r="G282">
        <v>4.7239138E-2</v>
      </c>
      <c r="H282">
        <f>Data__1_[[#This Row],[Output]]*1000</f>
        <v>47.239137999999997</v>
      </c>
      <c r="I282">
        <f>Data__1_[[#This Row],[Output]]*1000/(Data__1_[[#This Row],[Num_Workers_Indirect]]+Data__1_[[#This Row],[Num_Workers_Direct]])</f>
        <v>1.2112599487179487</v>
      </c>
      <c r="J282">
        <v>5.6686965999999998E-2</v>
      </c>
      <c r="K282">
        <f>Data__1_[[#This Row],[RawMaterial_Used]]*1000</f>
        <v>56.686965999999998</v>
      </c>
      <c r="L282" t="e">
        <f>MONTH(A:A)</f>
        <v>#VALUE!</v>
      </c>
      <c r="M282" t="e">
        <f>YEAR(Data__1_[[#This Row],[Date]])</f>
        <v>#VALUE!</v>
      </c>
      <c r="N282" cm="1">
        <f t="array" ref="N282">Data__1_[[#This Row],[RawMaterial_Used]]*1000*_xlfn.IFS(Data__1_[[#This Row],[Plant]]=$R$15,$S$15,Data__1_[[#This Row],[Plant]]=$R$16,$S$16,Data__1_[[#This Row],[Plant]]=$R$17,$S$17,Data__1_[[#This Row],[Plant]]=$R$18,$S$18)</f>
        <v>39680.876199999999</v>
      </c>
      <c r="O282">
        <f>Data__1_[[#This Row],[input_total thousands]]+Data__1_[[#This Row],[Labor_Costs_Direct]]+Data__1_[[#This Row],[Labor_Costs_Indirect]]</f>
        <v>56880.876199999999</v>
      </c>
      <c r="P282" s="5" cm="1">
        <f t="array" ref="P282">Data__1_[[#This Row],[Output]]*1000*_xlfn.IFS(Data__1_[[#This Row],[Plant]]=$R$8,$S$8,Data__1_[[#This Row],[Plant]]=$R$9,$S$9,Data__1_[[#This Row],[Plant]]=$R$10,$S$10,Data__1_[[#This Row],[Plant]]=$R$11,$S$11)</f>
        <v>5196.3051799999994</v>
      </c>
      <c r="Q282" s="5" cm="1">
        <f t="array" ref="Q282">Data__1_[[#This Row],[Total_cost]]/(Data__1_[[#This Row],[Total Operating Cost]]+_xlfn.IFS(Data__1_[[#This Row],[Plant]]=$R$21,$S$21,Data__1_[[#This Row],[Plant]]=$R$22,$S$22,Data__1_[[#This Row],[Plant]]=$R$24,$S$24,Data__1_[[#This Row],[Plant]]=$R$23,$S$23))</f>
        <v>10.91983494455307</v>
      </c>
    </row>
    <row r="283" spans="1:17" x14ac:dyDescent="0.4">
      <c r="A283" s="1" t="s">
        <v>262</v>
      </c>
      <c r="B283" t="s">
        <v>9</v>
      </c>
      <c r="C283">
        <v>46</v>
      </c>
      <c r="D283">
        <v>37</v>
      </c>
      <c r="E283">
        <v>10672</v>
      </c>
      <c r="F283">
        <v>7104</v>
      </c>
      <c r="G283">
        <v>0.106428589</v>
      </c>
      <c r="H283">
        <f>Data__1_[[#This Row],[Output]]*1000</f>
        <v>106.428589</v>
      </c>
      <c r="I283">
        <f>Data__1_[[#This Row],[Output]]*1000/(Data__1_[[#This Row],[Num_Workers_Indirect]]+Data__1_[[#This Row],[Num_Workers_Direct]])</f>
        <v>1.2822721566265061</v>
      </c>
      <c r="J283">
        <v>0.12984287799999999</v>
      </c>
      <c r="K283">
        <f>Data__1_[[#This Row],[RawMaterial_Used]]*1000</f>
        <v>129.84287799999998</v>
      </c>
      <c r="L283" t="e">
        <f>MONTH(A:A)</f>
        <v>#VALUE!</v>
      </c>
      <c r="M283" t="e">
        <f>YEAR(Data__1_[[#This Row],[Date]])</f>
        <v>#VALUE!</v>
      </c>
      <c r="N283" cm="1">
        <f t="array" ref="N283">Data__1_[[#This Row],[RawMaterial_Used]]*1000*_xlfn.IFS(Data__1_[[#This Row],[Plant]]=$R$15,$S$15,Data__1_[[#This Row],[Plant]]=$R$16,$S$16,Data__1_[[#This Row],[Plant]]=$R$17,$S$17,Data__1_[[#This Row],[Plant]]=$R$18,$S$18)</f>
        <v>68816.72533999999</v>
      </c>
      <c r="O283">
        <f>Data__1_[[#This Row],[input_total thousands]]+Data__1_[[#This Row],[Labor_Costs_Direct]]+Data__1_[[#This Row],[Labor_Costs_Indirect]]</f>
        <v>86592.72533999999</v>
      </c>
      <c r="P283" s="5" cm="1">
        <f t="array" ref="P283">Data__1_[[#This Row],[Output]]*1000*_xlfn.IFS(Data__1_[[#This Row],[Plant]]=$R$8,$S$8,Data__1_[[#This Row],[Plant]]=$R$9,$S$9,Data__1_[[#This Row],[Plant]]=$R$10,$S$10,Data__1_[[#This Row],[Plant]]=$R$11,$S$11)</f>
        <v>9578.5730100000001</v>
      </c>
      <c r="Q283" s="5" cm="1">
        <f t="array" ref="Q283">Data__1_[[#This Row],[Total_cost]]/(Data__1_[[#This Row],[Total Operating Cost]]+_xlfn.IFS(Data__1_[[#This Row],[Plant]]=$R$21,$S$21,Data__1_[[#This Row],[Plant]]=$R$22,$S$22,Data__1_[[#This Row],[Plant]]=$R$24,$S$24,Data__1_[[#This Row],[Plant]]=$R$23,$S$23))</f>
        <v>9.0395406911220277</v>
      </c>
    </row>
    <row r="284" spans="1:17" x14ac:dyDescent="0.4">
      <c r="A284" s="1" t="s">
        <v>262</v>
      </c>
      <c r="B284" t="s">
        <v>10</v>
      </c>
      <c r="C284">
        <v>24</v>
      </c>
      <c r="D284">
        <v>31</v>
      </c>
      <c r="E284">
        <v>5760</v>
      </c>
      <c r="F284">
        <v>6200</v>
      </c>
      <c r="G284">
        <v>4.0871834000000003E-2</v>
      </c>
      <c r="H284">
        <f>Data__1_[[#This Row],[Output]]*1000</f>
        <v>40.871834</v>
      </c>
      <c r="I284">
        <f>Data__1_[[#This Row],[Output]]*1000/(Data__1_[[#This Row],[Num_Workers_Indirect]]+Data__1_[[#This Row],[Num_Workers_Direct]])</f>
        <v>0.7431242545454545</v>
      </c>
      <c r="J284">
        <v>4.9863637000000002E-2</v>
      </c>
      <c r="K284">
        <f>Data__1_[[#This Row],[RawMaterial_Used]]*1000</f>
        <v>49.863637000000004</v>
      </c>
      <c r="L284" t="e">
        <f>MONTH(A:A)</f>
        <v>#VALUE!</v>
      </c>
      <c r="M284" t="e">
        <f>YEAR(Data__1_[[#This Row],[Date]])</f>
        <v>#VALUE!</v>
      </c>
      <c r="N284" cm="1">
        <f t="array" ref="N284">Data__1_[[#This Row],[RawMaterial_Used]]*1000*_xlfn.IFS(Data__1_[[#This Row],[Plant]]=$R$15,$S$15,Data__1_[[#This Row],[Plant]]=$R$16,$S$16,Data__1_[[#This Row],[Plant]]=$R$17,$S$17,Data__1_[[#This Row],[Plant]]=$R$18,$S$18)</f>
        <v>30317.091296000002</v>
      </c>
      <c r="O284">
        <f>Data__1_[[#This Row],[input_total thousands]]+Data__1_[[#This Row],[Labor_Costs_Direct]]+Data__1_[[#This Row],[Labor_Costs_Indirect]]</f>
        <v>42277.091295999999</v>
      </c>
      <c r="P284" s="5" cm="1">
        <f t="array" ref="P284">Data__1_[[#This Row],[Output]]*1000*_xlfn.IFS(Data__1_[[#This Row],[Plant]]=$R$8,$S$8,Data__1_[[#This Row],[Plant]]=$R$9,$S$9,Data__1_[[#This Row],[Plant]]=$R$10,$S$10,Data__1_[[#This Row],[Plant]]=$R$11,$S$11)</f>
        <v>6130.7750999999998</v>
      </c>
      <c r="Q284" s="5" cm="1">
        <f t="array" ref="Q284">Data__1_[[#This Row],[Total_cost]]/(Data__1_[[#This Row],[Total Operating Cost]]+_xlfn.IFS(Data__1_[[#This Row],[Plant]]=$R$21,$S$21,Data__1_[[#This Row],[Plant]]=$R$22,$S$22,Data__1_[[#This Row],[Plant]]=$R$24,$S$24,Data__1_[[#This Row],[Plant]]=$R$23,$S$23))</f>
        <v>6.8947556957853848</v>
      </c>
    </row>
    <row r="285" spans="1:17" x14ac:dyDescent="0.4">
      <c r="A285" s="1" t="s">
        <v>262</v>
      </c>
      <c r="B285" t="s">
        <v>11</v>
      </c>
      <c r="C285">
        <v>13</v>
      </c>
      <c r="D285">
        <v>16</v>
      </c>
      <c r="E285">
        <v>124800</v>
      </c>
      <c r="F285">
        <v>122880</v>
      </c>
      <c r="G285">
        <v>1.1324005E-2</v>
      </c>
      <c r="H285">
        <f>Data__1_[[#This Row],[Output]]*1000</f>
        <v>11.324005</v>
      </c>
      <c r="I285">
        <f>Data__1_[[#This Row],[Output]]*1000/(Data__1_[[#This Row],[Num_Workers_Indirect]]+Data__1_[[#This Row],[Num_Workers_Direct]])</f>
        <v>0.39048293103448273</v>
      </c>
      <c r="J285">
        <v>1.4155007000000001E-2</v>
      </c>
      <c r="K285">
        <f>Data__1_[[#This Row],[RawMaterial_Used]]*1000</f>
        <v>14.155007000000001</v>
      </c>
      <c r="L285" t="e">
        <f>MONTH(A:A)</f>
        <v>#VALUE!</v>
      </c>
      <c r="M285" t="e">
        <f>YEAR(Data__1_[[#This Row],[Date]])</f>
        <v>#VALUE!</v>
      </c>
      <c r="N285" cm="1">
        <f t="array" ref="N285">Data__1_[[#This Row],[RawMaterial_Used]]*1000*_xlfn.IFS(Data__1_[[#This Row],[Plant]]=$R$15,$S$15,Data__1_[[#This Row],[Plant]]=$R$16,$S$16,Data__1_[[#This Row],[Plant]]=$R$17,$S$17,Data__1_[[#This Row],[Plant]]=$R$18,$S$18)</f>
        <v>12994.296426000001</v>
      </c>
      <c r="O285">
        <f>Data__1_[[#This Row],[input_total thousands]]+Data__1_[[#This Row],[Labor_Costs_Direct]]+Data__1_[[#This Row],[Labor_Costs_Indirect]]</f>
        <v>260674.29642600002</v>
      </c>
      <c r="P285" s="5" cm="1">
        <f t="array" ref="P285">Data__1_[[#This Row],[Output]]*1000*_xlfn.IFS(Data__1_[[#This Row],[Plant]]=$R$8,$S$8,Data__1_[[#This Row],[Plant]]=$R$9,$S$9,Data__1_[[#This Row],[Plant]]=$R$10,$S$10,Data__1_[[#This Row],[Plant]]=$R$11,$S$11)</f>
        <v>4529.6019999999999</v>
      </c>
      <c r="Q285" s="5" cm="1">
        <f t="array" ref="Q285">Data__1_[[#This Row],[Total_cost]]/(Data__1_[[#This Row],[Total Operating Cost]]+_xlfn.IFS(Data__1_[[#This Row],[Plant]]=$R$21,$S$21,Data__1_[[#This Row],[Plant]]=$R$22,$S$22,Data__1_[[#This Row],[Plant]]=$R$24,$S$24,Data__1_[[#This Row],[Plant]]=$R$23,$S$23))</f>
        <v>56.454399952267842</v>
      </c>
    </row>
    <row r="286" spans="1:17" x14ac:dyDescent="0.4">
      <c r="A286" s="1" t="s">
        <v>261</v>
      </c>
      <c r="B286" t="s">
        <v>8</v>
      </c>
      <c r="C286">
        <v>17</v>
      </c>
      <c r="D286">
        <v>24</v>
      </c>
      <c r="E286">
        <v>8160</v>
      </c>
      <c r="F286">
        <v>9600</v>
      </c>
      <c r="G286">
        <v>4.9640904E-2</v>
      </c>
      <c r="H286">
        <f>Data__1_[[#This Row],[Output]]*1000</f>
        <v>49.640903999999999</v>
      </c>
      <c r="I286">
        <f>Data__1_[[#This Row],[Output]]*1000/(Data__1_[[#This Row],[Num_Workers_Indirect]]+Data__1_[[#This Row],[Num_Workers_Direct]])</f>
        <v>1.210753756097561</v>
      </c>
      <c r="J286">
        <v>5.9569085000000001E-2</v>
      </c>
      <c r="K286">
        <f>Data__1_[[#This Row],[RawMaterial_Used]]*1000</f>
        <v>59.569085000000001</v>
      </c>
      <c r="L286" t="e">
        <f>MONTH(A:A)</f>
        <v>#VALUE!</v>
      </c>
      <c r="M286" t="e">
        <f>YEAR(Data__1_[[#This Row],[Date]])</f>
        <v>#VALUE!</v>
      </c>
      <c r="N286" cm="1">
        <f t="array" ref="N286">Data__1_[[#This Row],[RawMaterial_Used]]*1000*_xlfn.IFS(Data__1_[[#This Row],[Plant]]=$R$15,$S$15,Data__1_[[#This Row],[Plant]]=$R$16,$S$16,Data__1_[[#This Row],[Plant]]=$R$17,$S$17,Data__1_[[#This Row],[Plant]]=$R$18,$S$18)</f>
        <v>41698.359499999999</v>
      </c>
      <c r="O286">
        <f>Data__1_[[#This Row],[input_total thousands]]+Data__1_[[#This Row],[Labor_Costs_Direct]]+Data__1_[[#This Row],[Labor_Costs_Indirect]]</f>
        <v>59458.359499999999</v>
      </c>
      <c r="P286" s="5" cm="1">
        <f t="array" ref="P286">Data__1_[[#This Row],[Output]]*1000*_xlfn.IFS(Data__1_[[#This Row],[Plant]]=$R$8,$S$8,Data__1_[[#This Row],[Plant]]=$R$9,$S$9,Data__1_[[#This Row],[Plant]]=$R$10,$S$10,Data__1_[[#This Row],[Plant]]=$R$11,$S$11)</f>
        <v>5460.4994399999996</v>
      </c>
      <c r="Q286" s="5" cm="1">
        <f t="array" ref="Q286">Data__1_[[#This Row],[Total_cost]]/(Data__1_[[#This Row],[Total Operating Cost]]+_xlfn.IFS(Data__1_[[#This Row],[Plant]]=$R$21,$S$21,Data__1_[[#This Row],[Plant]]=$R$22,$S$22,Data__1_[[#This Row],[Plant]]=$R$24,$S$24,Data__1_[[#This Row],[Plant]]=$R$23,$S$23))</f>
        <v>10.86365619468285</v>
      </c>
    </row>
    <row r="287" spans="1:17" x14ac:dyDescent="0.4">
      <c r="A287" s="1" t="s">
        <v>261</v>
      </c>
      <c r="B287" t="s">
        <v>9</v>
      </c>
      <c r="C287">
        <v>44</v>
      </c>
      <c r="D287">
        <v>39</v>
      </c>
      <c r="E287">
        <v>10208</v>
      </c>
      <c r="F287">
        <v>7488</v>
      </c>
      <c r="G287">
        <v>0.106428589</v>
      </c>
      <c r="H287">
        <f>Data__1_[[#This Row],[Output]]*1000</f>
        <v>106.428589</v>
      </c>
      <c r="I287">
        <f>Data__1_[[#This Row],[Output]]*1000/(Data__1_[[#This Row],[Num_Workers_Indirect]]+Data__1_[[#This Row],[Num_Workers_Direct]])</f>
        <v>1.2822721566265061</v>
      </c>
      <c r="J287">
        <v>0.12984287799999999</v>
      </c>
      <c r="K287">
        <f>Data__1_[[#This Row],[RawMaterial_Used]]*1000</f>
        <v>129.84287799999998</v>
      </c>
      <c r="L287" t="e">
        <f>MONTH(A:A)</f>
        <v>#VALUE!</v>
      </c>
      <c r="M287" t="e">
        <f>YEAR(Data__1_[[#This Row],[Date]])</f>
        <v>#VALUE!</v>
      </c>
      <c r="N287" cm="1">
        <f t="array" ref="N287">Data__1_[[#This Row],[RawMaterial_Used]]*1000*_xlfn.IFS(Data__1_[[#This Row],[Plant]]=$R$15,$S$15,Data__1_[[#This Row],[Plant]]=$R$16,$S$16,Data__1_[[#This Row],[Plant]]=$R$17,$S$17,Data__1_[[#This Row],[Plant]]=$R$18,$S$18)</f>
        <v>68816.72533999999</v>
      </c>
      <c r="O287">
        <f>Data__1_[[#This Row],[input_total thousands]]+Data__1_[[#This Row],[Labor_Costs_Direct]]+Data__1_[[#This Row],[Labor_Costs_Indirect]]</f>
        <v>86512.72533999999</v>
      </c>
      <c r="P287" s="5" cm="1">
        <f t="array" ref="P287">Data__1_[[#This Row],[Output]]*1000*_xlfn.IFS(Data__1_[[#This Row],[Plant]]=$R$8,$S$8,Data__1_[[#This Row],[Plant]]=$R$9,$S$9,Data__1_[[#This Row],[Plant]]=$R$10,$S$10,Data__1_[[#This Row],[Plant]]=$R$11,$S$11)</f>
        <v>9578.5730100000001</v>
      </c>
      <c r="Q287" s="5" cm="1">
        <f t="array" ref="Q287">Data__1_[[#This Row],[Total_cost]]/(Data__1_[[#This Row],[Total Operating Cost]]+_xlfn.IFS(Data__1_[[#This Row],[Plant]]=$R$21,$S$21,Data__1_[[#This Row],[Plant]]=$R$22,$S$22,Data__1_[[#This Row],[Plant]]=$R$24,$S$24,Data__1_[[#This Row],[Plant]]=$R$23,$S$23))</f>
        <v>9.0311893746292125</v>
      </c>
    </row>
    <row r="288" spans="1:17" x14ac:dyDescent="0.4">
      <c r="A288" s="1" t="s">
        <v>261</v>
      </c>
      <c r="B288" t="s">
        <v>10</v>
      </c>
      <c r="C288">
        <v>23</v>
      </c>
      <c r="D288">
        <v>27</v>
      </c>
      <c r="E288">
        <v>5520</v>
      </c>
      <c r="F288">
        <v>5400</v>
      </c>
      <c r="G288">
        <v>3.7125865000000001E-2</v>
      </c>
      <c r="H288">
        <f>Data__1_[[#This Row],[Output]]*1000</f>
        <v>37.125864999999997</v>
      </c>
      <c r="I288">
        <f>Data__1_[[#This Row],[Output]]*1000/(Data__1_[[#This Row],[Num_Workers_Indirect]]+Data__1_[[#This Row],[Num_Workers_Direct]])</f>
        <v>0.74251729999999994</v>
      </c>
      <c r="J288">
        <v>4.5293554999999999E-2</v>
      </c>
      <c r="K288">
        <f>Data__1_[[#This Row],[RawMaterial_Used]]*1000</f>
        <v>45.293554999999998</v>
      </c>
      <c r="L288" t="e">
        <f>MONTH(A:A)</f>
        <v>#VALUE!</v>
      </c>
      <c r="M288" t="e">
        <f>YEAR(Data__1_[[#This Row],[Date]])</f>
        <v>#VALUE!</v>
      </c>
      <c r="N288" cm="1">
        <f t="array" ref="N288">Data__1_[[#This Row],[RawMaterial_Used]]*1000*_xlfn.IFS(Data__1_[[#This Row],[Plant]]=$R$15,$S$15,Data__1_[[#This Row],[Plant]]=$R$16,$S$16,Data__1_[[#This Row],[Plant]]=$R$17,$S$17,Data__1_[[#This Row],[Plant]]=$R$18,$S$18)</f>
        <v>27538.48144</v>
      </c>
      <c r="O288">
        <f>Data__1_[[#This Row],[input_total thousands]]+Data__1_[[#This Row],[Labor_Costs_Direct]]+Data__1_[[#This Row],[Labor_Costs_Indirect]]</f>
        <v>38458.481440000003</v>
      </c>
      <c r="P288" s="5" cm="1">
        <f t="array" ref="P288">Data__1_[[#This Row],[Output]]*1000*_xlfn.IFS(Data__1_[[#This Row],[Plant]]=$R$8,$S$8,Data__1_[[#This Row],[Plant]]=$R$9,$S$9,Data__1_[[#This Row],[Plant]]=$R$10,$S$10,Data__1_[[#This Row],[Plant]]=$R$11,$S$11)</f>
        <v>5568.8797500000001</v>
      </c>
      <c r="Q288" s="5" cm="1">
        <f t="array" ref="Q288">Data__1_[[#This Row],[Total_cost]]/(Data__1_[[#This Row],[Total Operating Cost]]+_xlfn.IFS(Data__1_[[#This Row],[Plant]]=$R$21,$S$21,Data__1_[[#This Row],[Plant]]=$R$22,$S$22,Data__1_[[#This Row],[Plant]]=$R$24,$S$24,Data__1_[[#This Row],[Plant]]=$R$23,$S$23))</f>
        <v>6.9047238299893285</v>
      </c>
    </row>
    <row r="289" spans="1:17" x14ac:dyDescent="0.4">
      <c r="A289" s="1" t="s">
        <v>261</v>
      </c>
      <c r="B289" t="s">
        <v>11</v>
      </c>
      <c r="C289">
        <v>13</v>
      </c>
      <c r="D289">
        <v>16</v>
      </c>
      <c r="E289">
        <v>124800</v>
      </c>
      <c r="F289">
        <v>122880</v>
      </c>
      <c r="G289">
        <v>1.1325017999999999E-2</v>
      </c>
      <c r="H289">
        <f>Data__1_[[#This Row],[Output]]*1000</f>
        <v>11.325018</v>
      </c>
      <c r="I289">
        <f>Data__1_[[#This Row],[Output]]*1000/(Data__1_[[#This Row],[Num_Workers_Indirect]]+Data__1_[[#This Row],[Num_Workers_Direct]])</f>
        <v>0.39051786206896549</v>
      </c>
      <c r="J289">
        <v>1.4156273E-2</v>
      </c>
      <c r="K289">
        <f>Data__1_[[#This Row],[RawMaterial_Used]]*1000</f>
        <v>14.156273000000001</v>
      </c>
      <c r="L289" t="e">
        <f>MONTH(A:A)</f>
        <v>#VALUE!</v>
      </c>
      <c r="M289" t="e">
        <f>YEAR(Data__1_[[#This Row],[Date]])</f>
        <v>#VALUE!</v>
      </c>
      <c r="N289" cm="1">
        <f t="array" ref="N289">Data__1_[[#This Row],[RawMaterial_Used]]*1000*_xlfn.IFS(Data__1_[[#This Row],[Plant]]=$R$15,$S$15,Data__1_[[#This Row],[Plant]]=$R$16,$S$16,Data__1_[[#This Row],[Plant]]=$R$17,$S$17,Data__1_[[#This Row],[Plant]]=$R$18,$S$18)</f>
        <v>12995.458614000001</v>
      </c>
      <c r="O289">
        <f>Data__1_[[#This Row],[input_total thousands]]+Data__1_[[#This Row],[Labor_Costs_Direct]]+Data__1_[[#This Row],[Labor_Costs_Indirect]]</f>
        <v>260675.458614</v>
      </c>
      <c r="P289" s="5" cm="1">
        <f t="array" ref="P289">Data__1_[[#This Row],[Output]]*1000*_xlfn.IFS(Data__1_[[#This Row],[Plant]]=$R$8,$S$8,Data__1_[[#This Row],[Plant]]=$R$9,$S$9,Data__1_[[#This Row],[Plant]]=$R$10,$S$10,Data__1_[[#This Row],[Plant]]=$R$11,$S$11)</f>
        <v>4530.0072</v>
      </c>
      <c r="Q289" s="5" cm="1">
        <f t="array" ref="Q289">Data__1_[[#This Row],[Total_cost]]/(Data__1_[[#This Row],[Total Operating Cost]]+_xlfn.IFS(Data__1_[[#This Row],[Plant]]=$R$21,$S$21,Data__1_[[#This Row],[Plant]]=$R$22,$S$22,Data__1_[[#This Row],[Plant]]=$R$24,$S$24,Data__1_[[#This Row],[Plant]]=$R$23,$S$23))</f>
        <v>56.449697937315321</v>
      </c>
    </row>
    <row r="290" spans="1:17" x14ac:dyDescent="0.4">
      <c r="A290" s="1" t="s">
        <v>260</v>
      </c>
      <c r="B290" t="s">
        <v>8</v>
      </c>
      <c r="C290">
        <v>20</v>
      </c>
      <c r="D290">
        <v>23</v>
      </c>
      <c r="E290">
        <v>9600</v>
      </c>
      <c r="F290">
        <v>9200</v>
      </c>
      <c r="G290">
        <v>5.2079851000000003E-2</v>
      </c>
      <c r="H290">
        <f>Data__1_[[#This Row],[Output]]*1000</f>
        <v>52.079851000000005</v>
      </c>
      <c r="I290">
        <f>Data__1_[[#This Row],[Output]]*1000/(Data__1_[[#This Row],[Num_Workers_Indirect]]+Data__1_[[#This Row],[Num_Workers_Direct]])</f>
        <v>1.2111593255813955</v>
      </c>
      <c r="J290">
        <v>6.2495821E-2</v>
      </c>
      <c r="K290">
        <f>Data__1_[[#This Row],[RawMaterial_Used]]*1000</f>
        <v>62.495820999999999</v>
      </c>
      <c r="L290" t="e">
        <f>MONTH(A:A)</f>
        <v>#VALUE!</v>
      </c>
      <c r="M290" t="e">
        <f>YEAR(Data__1_[[#This Row],[Date]])</f>
        <v>#VALUE!</v>
      </c>
      <c r="N290" cm="1">
        <f t="array" ref="N290">Data__1_[[#This Row],[RawMaterial_Used]]*1000*_xlfn.IFS(Data__1_[[#This Row],[Plant]]=$R$15,$S$15,Data__1_[[#This Row],[Plant]]=$R$16,$S$16,Data__1_[[#This Row],[Plant]]=$R$17,$S$17,Data__1_[[#This Row],[Plant]]=$R$18,$S$18)</f>
        <v>43747.074699999997</v>
      </c>
      <c r="O290">
        <f>Data__1_[[#This Row],[input_total thousands]]+Data__1_[[#This Row],[Labor_Costs_Direct]]+Data__1_[[#This Row],[Labor_Costs_Indirect]]</f>
        <v>62547.074699999997</v>
      </c>
      <c r="P290" s="5" cm="1">
        <f t="array" ref="P290">Data__1_[[#This Row],[Output]]*1000*_xlfn.IFS(Data__1_[[#This Row],[Plant]]=$R$8,$S$8,Data__1_[[#This Row],[Plant]]=$R$9,$S$9,Data__1_[[#This Row],[Plant]]=$R$10,$S$10,Data__1_[[#This Row],[Plant]]=$R$11,$S$11)</f>
        <v>5728.7836100000004</v>
      </c>
      <c r="Q290" s="5" cm="1">
        <f t="array" ref="Q290">Data__1_[[#This Row],[Total_cost]]/(Data__1_[[#This Row],[Total Operating Cost]]+_xlfn.IFS(Data__1_[[#This Row],[Plant]]=$R$21,$S$21,Data__1_[[#This Row],[Plant]]=$R$22,$S$22,Data__1_[[#This Row],[Plant]]=$R$24,$S$24,Data__1_[[#This Row],[Plant]]=$R$23,$S$23))</f>
        <v>10.893991539154571</v>
      </c>
    </row>
    <row r="291" spans="1:17" x14ac:dyDescent="0.4">
      <c r="A291" s="1" t="s">
        <v>260</v>
      </c>
      <c r="B291" t="s">
        <v>9</v>
      </c>
      <c r="C291">
        <v>45</v>
      </c>
      <c r="D291">
        <v>37</v>
      </c>
      <c r="E291">
        <v>10440</v>
      </c>
      <c r="F291">
        <v>7104</v>
      </c>
      <c r="G291">
        <v>0.105135706</v>
      </c>
      <c r="H291">
        <f>Data__1_[[#This Row],[Output]]*1000</f>
        <v>105.135706</v>
      </c>
      <c r="I291">
        <f>Data__1_[[#This Row],[Output]]*1000/(Data__1_[[#This Row],[Num_Workers_Indirect]]+Data__1_[[#This Row],[Num_Workers_Direct]])</f>
        <v>1.2821427560975609</v>
      </c>
      <c r="J291">
        <v>0.128265562</v>
      </c>
      <c r="K291">
        <f>Data__1_[[#This Row],[RawMaterial_Used]]*1000</f>
        <v>128.26556199999999</v>
      </c>
      <c r="L291" t="e">
        <f>MONTH(A:A)</f>
        <v>#VALUE!</v>
      </c>
      <c r="M291" t="e">
        <f>YEAR(Data__1_[[#This Row],[Date]])</f>
        <v>#VALUE!</v>
      </c>
      <c r="N291" cm="1">
        <f t="array" ref="N291">Data__1_[[#This Row],[RawMaterial_Used]]*1000*_xlfn.IFS(Data__1_[[#This Row],[Plant]]=$R$15,$S$15,Data__1_[[#This Row],[Plant]]=$R$16,$S$16,Data__1_[[#This Row],[Plant]]=$R$17,$S$17,Data__1_[[#This Row],[Plant]]=$R$18,$S$18)</f>
        <v>67980.747859999989</v>
      </c>
      <c r="O291">
        <f>Data__1_[[#This Row],[input_total thousands]]+Data__1_[[#This Row],[Labor_Costs_Direct]]+Data__1_[[#This Row],[Labor_Costs_Indirect]]</f>
        <v>85524.747859999989</v>
      </c>
      <c r="P291" s="5" cm="1">
        <f t="array" ref="P291">Data__1_[[#This Row],[Output]]*1000*_xlfn.IFS(Data__1_[[#This Row],[Plant]]=$R$8,$S$8,Data__1_[[#This Row],[Plant]]=$R$9,$S$9,Data__1_[[#This Row],[Plant]]=$R$10,$S$10,Data__1_[[#This Row],[Plant]]=$R$11,$S$11)</f>
        <v>9462.2135400000006</v>
      </c>
      <c r="Q291" s="5" cm="1">
        <f t="array" ref="Q291">Data__1_[[#This Row],[Total_cost]]/(Data__1_[[#This Row],[Total Operating Cost]]+_xlfn.IFS(Data__1_[[#This Row],[Plant]]=$R$21,$S$21,Data__1_[[#This Row],[Plant]]=$R$22,$S$22,Data__1_[[#This Row],[Plant]]=$R$24,$S$24,Data__1_[[#This Row],[Plant]]=$R$23,$S$23))</f>
        <v>9.0378349561753897</v>
      </c>
    </row>
    <row r="292" spans="1:17" x14ac:dyDescent="0.4">
      <c r="A292" s="1" t="s">
        <v>260</v>
      </c>
      <c r="B292" t="s">
        <v>10</v>
      </c>
      <c r="C292">
        <v>24</v>
      </c>
      <c r="D292">
        <v>26</v>
      </c>
      <c r="E292">
        <v>5760</v>
      </c>
      <c r="F292">
        <v>5200</v>
      </c>
      <c r="G292">
        <v>3.7157930999999998E-2</v>
      </c>
      <c r="H292">
        <f>Data__1_[[#This Row],[Output]]*1000</f>
        <v>37.157930999999998</v>
      </c>
      <c r="I292">
        <f>Data__1_[[#This Row],[Output]]*1000/(Data__1_[[#This Row],[Num_Workers_Indirect]]+Data__1_[[#This Row],[Num_Workers_Direct]])</f>
        <v>0.74315861999999999</v>
      </c>
      <c r="J292">
        <v>4.5332676000000002E-2</v>
      </c>
      <c r="K292">
        <f>Data__1_[[#This Row],[RawMaterial_Used]]*1000</f>
        <v>45.332675999999999</v>
      </c>
      <c r="L292" t="e">
        <f>MONTH(A:A)</f>
        <v>#VALUE!</v>
      </c>
      <c r="M292" t="e">
        <f>YEAR(Data__1_[[#This Row],[Date]])</f>
        <v>#VALUE!</v>
      </c>
      <c r="N292" cm="1">
        <f t="array" ref="N292">Data__1_[[#This Row],[RawMaterial_Used]]*1000*_xlfn.IFS(Data__1_[[#This Row],[Plant]]=$R$15,$S$15,Data__1_[[#This Row],[Plant]]=$R$16,$S$16,Data__1_[[#This Row],[Plant]]=$R$17,$S$17,Data__1_[[#This Row],[Plant]]=$R$18,$S$18)</f>
        <v>27562.267007999999</v>
      </c>
      <c r="O292">
        <f>Data__1_[[#This Row],[input_total thousands]]+Data__1_[[#This Row],[Labor_Costs_Direct]]+Data__1_[[#This Row],[Labor_Costs_Indirect]]</f>
        <v>38522.267007999995</v>
      </c>
      <c r="P292" s="5" cm="1">
        <f t="array" ref="P292">Data__1_[[#This Row],[Output]]*1000*_xlfn.IFS(Data__1_[[#This Row],[Plant]]=$R$8,$S$8,Data__1_[[#This Row],[Plant]]=$R$9,$S$9,Data__1_[[#This Row],[Plant]]=$R$10,$S$10,Data__1_[[#This Row],[Plant]]=$R$11,$S$11)</f>
        <v>5573.6896499999993</v>
      </c>
      <c r="Q292" s="5" cm="1">
        <f t="array" ref="Q292">Data__1_[[#This Row],[Total_cost]]/(Data__1_[[#This Row],[Total Operating Cost]]+_xlfn.IFS(Data__1_[[#This Row],[Plant]]=$R$21,$S$21,Data__1_[[#This Row],[Plant]]=$R$22,$S$22,Data__1_[[#This Row],[Plant]]=$R$24,$S$24,Data__1_[[#This Row],[Plant]]=$R$23,$S$23))</f>
        <v>6.910208357159398</v>
      </c>
    </row>
    <row r="293" spans="1:17" x14ac:dyDescent="0.4">
      <c r="A293" s="1" t="s">
        <v>260</v>
      </c>
      <c r="B293" t="s">
        <v>11</v>
      </c>
      <c r="C293">
        <v>14</v>
      </c>
      <c r="D293">
        <v>14</v>
      </c>
      <c r="E293">
        <v>134400</v>
      </c>
      <c r="F293">
        <v>107520</v>
      </c>
      <c r="G293">
        <v>1.0929036E-2</v>
      </c>
      <c r="H293">
        <f>Data__1_[[#This Row],[Output]]*1000</f>
        <v>10.929036</v>
      </c>
      <c r="I293">
        <f>Data__1_[[#This Row],[Output]]*1000/(Data__1_[[#This Row],[Num_Workers_Indirect]]+Data__1_[[#This Row],[Num_Workers_Direct]])</f>
        <v>0.3903227142857143</v>
      </c>
      <c r="J293">
        <v>1.3661293999999999E-2</v>
      </c>
      <c r="K293">
        <f>Data__1_[[#This Row],[RawMaterial_Used]]*1000</f>
        <v>13.661294</v>
      </c>
      <c r="L293" t="e">
        <f>MONTH(A:A)</f>
        <v>#VALUE!</v>
      </c>
      <c r="M293" t="e">
        <f>YEAR(Data__1_[[#This Row],[Date]])</f>
        <v>#VALUE!</v>
      </c>
      <c r="N293" cm="1">
        <f t="array" ref="N293">Data__1_[[#This Row],[RawMaterial_Used]]*1000*_xlfn.IFS(Data__1_[[#This Row],[Plant]]=$R$15,$S$15,Data__1_[[#This Row],[Plant]]=$R$16,$S$16,Data__1_[[#This Row],[Plant]]=$R$17,$S$17,Data__1_[[#This Row],[Plant]]=$R$18,$S$18)</f>
        <v>12541.067891999999</v>
      </c>
      <c r="O293">
        <f>Data__1_[[#This Row],[input_total thousands]]+Data__1_[[#This Row],[Labor_Costs_Direct]]+Data__1_[[#This Row],[Labor_Costs_Indirect]]</f>
        <v>254461.06789199999</v>
      </c>
      <c r="P293" s="5" cm="1">
        <f t="array" ref="P293">Data__1_[[#This Row],[Output]]*1000*_xlfn.IFS(Data__1_[[#This Row],[Plant]]=$R$8,$S$8,Data__1_[[#This Row],[Plant]]=$R$9,$S$9,Data__1_[[#This Row],[Plant]]=$R$10,$S$10,Data__1_[[#This Row],[Plant]]=$R$11,$S$11)</f>
        <v>4371.6144000000004</v>
      </c>
      <c r="Q293" s="5" cm="1">
        <f t="array" ref="Q293">Data__1_[[#This Row],[Total_cost]]/(Data__1_[[#This Row],[Total Operating Cost]]+_xlfn.IFS(Data__1_[[#This Row],[Plant]]=$R$21,$S$21,Data__1_[[#This Row],[Plant]]=$R$22,$S$22,Data__1_[[#This Row],[Plant]]=$R$24,$S$24,Data__1_[[#This Row],[Plant]]=$R$23,$S$23))</f>
        <v>57.061172228803258</v>
      </c>
    </row>
    <row r="294" spans="1:17" x14ac:dyDescent="0.4">
      <c r="A294" s="1" t="s">
        <v>259</v>
      </c>
      <c r="B294" t="s">
        <v>8</v>
      </c>
      <c r="C294">
        <v>15</v>
      </c>
      <c r="D294">
        <v>23</v>
      </c>
      <c r="E294">
        <v>7200</v>
      </c>
      <c r="F294">
        <v>9200</v>
      </c>
      <c r="G294">
        <v>4.6019925000000003E-2</v>
      </c>
      <c r="H294">
        <f>Data__1_[[#This Row],[Output]]*1000</f>
        <v>46.019925000000001</v>
      </c>
      <c r="I294">
        <f>Data__1_[[#This Row],[Output]]*1000/(Data__1_[[#This Row],[Num_Workers_Indirect]]+Data__1_[[#This Row],[Num_Workers_Direct]])</f>
        <v>1.2110506578947369</v>
      </c>
      <c r="J294">
        <v>5.5223910000000001E-2</v>
      </c>
      <c r="K294">
        <f>Data__1_[[#This Row],[RawMaterial_Used]]*1000</f>
        <v>55.223910000000004</v>
      </c>
      <c r="L294" t="e">
        <f>MONTH(A:A)</f>
        <v>#VALUE!</v>
      </c>
      <c r="M294" t="e">
        <f>YEAR(Data__1_[[#This Row],[Date]])</f>
        <v>#VALUE!</v>
      </c>
      <c r="N294" cm="1">
        <f t="array" ref="N294">Data__1_[[#This Row],[RawMaterial_Used]]*1000*_xlfn.IFS(Data__1_[[#This Row],[Plant]]=$R$15,$S$15,Data__1_[[#This Row],[Plant]]=$R$16,$S$16,Data__1_[[#This Row],[Plant]]=$R$17,$S$17,Data__1_[[#This Row],[Plant]]=$R$18,$S$18)</f>
        <v>38656.737000000001</v>
      </c>
      <c r="O294">
        <f>Data__1_[[#This Row],[input_total thousands]]+Data__1_[[#This Row],[Labor_Costs_Direct]]+Data__1_[[#This Row],[Labor_Costs_Indirect]]</f>
        <v>55056.737000000001</v>
      </c>
      <c r="P294" s="5" cm="1">
        <f t="array" ref="P294">Data__1_[[#This Row],[Output]]*1000*_xlfn.IFS(Data__1_[[#This Row],[Plant]]=$R$8,$S$8,Data__1_[[#This Row],[Plant]]=$R$9,$S$9,Data__1_[[#This Row],[Plant]]=$R$10,$S$10,Data__1_[[#This Row],[Plant]]=$R$11,$S$11)</f>
        <v>5062.19175</v>
      </c>
      <c r="Q294" s="5" cm="1">
        <f t="array" ref="Q294">Data__1_[[#This Row],[Total_cost]]/(Data__1_[[#This Row],[Total Operating Cost]]+_xlfn.IFS(Data__1_[[#This Row],[Plant]]=$R$21,$S$21,Data__1_[[#This Row],[Plant]]=$R$22,$S$22,Data__1_[[#This Row],[Plant]]=$R$24,$S$24,Data__1_[[#This Row],[Plant]]=$R$23,$S$23))</f>
        <v>10.848967112094787</v>
      </c>
    </row>
    <row r="295" spans="1:17" x14ac:dyDescent="0.4">
      <c r="A295" s="1" t="s">
        <v>259</v>
      </c>
      <c r="B295" t="s">
        <v>9</v>
      </c>
      <c r="C295">
        <v>44</v>
      </c>
      <c r="D295">
        <v>38</v>
      </c>
      <c r="E295">
        <v>10208</v>
      </c>
      <c r="F295">
        <v>7296</v>
      </c>
      <c r="G295">
        <v>0.10513863699999999</v>
      </c>
      <c r="H295">
        <f>Data__1_[[#This Row],[Output]]*1000</f>
        <v>105.13863699999999</v>
      </c>
      <c r="I295">
        <f>Data__1_[[#This Row],[Output]]*1000/(Data__1_[[#This Row],[Num_Workers_Indirect]]+Data__1_[[#This Row],[Num_Workers_Direct]])</f>
        <v>1.2821784999999999</v>
      </c>
      <c r="J295">
        <v>0.12826913700000001</v>
      </c>
      <c r="K295">
        <f>Data__1_[[#This Row],[RawMaterial_Used]]*1000</f>
        <v>128.269137</v>
      </c>
      <c r="L295" t="e">
        <f>MONTH(A:A)</f>
        <v>#VALUE!</v>
      </c>
      <c r="M295" t="e">
        <f>YEAR(Data__1_[[#This Row],[Date]])</f>
        <v>#VALUE!</v>
      </c>
      <c r="N295" cm="1">
        <f t="array" ref="N295">Data__1_[[#This Row],[RawMaterial_Used]]*1000*_xlfn.IFS(Data__1_[[#This Row],[Plant]]=$R$15,$S$15,Data__1_[[#This Row],[Plant]]=$R$16,$S$16,Data__1_[[#This Row],[Plant]]=$R$17,$S$17,Data__1_[[#This Row],[Plant]]=$R$18,$S$18)</f>
        <v>67982.642609999995</v>
      </c>
      <c r="O295">
        <f>Data__1_[[#This Row],[input_total thousands]]+Data__1_[[#This Row],[Labor_Costs_Direct]]+Data__1_[[#This Row],[Labor_Costs_Indirect]]</f>
        <v>85486.642609999995</v>
      </c>
      <c r="P295" s="5" cm="1">
        <f t="array" ref="P295">Data__1_[[#This Row],[Output]]*1000*_xlfn.IFS(Data__1_[[#This Row],[Plant]]=$R$8,$S$8,Data__1_[[#This Row],[Plant]]=$R$9,$S$9,Data__1_[[#This Row],[Plant]]=$R$10,$S$10,Data__1_[[#This Row],[Plant]]=$R$11,$S$11)</f>
        <v>9462.4773299999997</v>
      </c>
      <c r="Q295" s="5" cm="1">
        <f t="array" ref="Q295">Data__1_[[#This Row],[Total_cost]]/(Data__1_[[#This Row],[Total Operating Cost]]+_xlfn.IFS(Data__1_[[#This Row],[Plant]]=$R$21,$S$21,Data__1_[[#This Row],[Plant]]=$R$22,$S$22,Data__1_[[#This Row],[Plant]]=$R$24,$S$24,Data__1_[[#This Row],[Plant]]=$R$23,$S$23))</f>
        <v>9.0335563609691079</v>
      </c>
    </row>
    <row r="296" spans="1:17" x14ac:dyDescent="0.4">
      <c r="A296" s="1" t="s">
        <v>259</v>
      </c>
      <c r="B296" t="s">
        <v>10</v>
      </c>
      <c r="C296">
        <v>22</v>
      </c>
      <c r="D296">
        <v>25</v>
      </c>
      <c r="E296">
        <v>5280</v>
      </c>
      <c r="F296">
        <v>5000</v>
      </c>
      <c r="G296">
        <v>3.4898581999999997E-2</v>
      </c>
      <c r="H296">
        <f>Data__1_[[#This Row],[Output]]*1000</f>
        <v>34.898581999999998</v>
      </c>
      <c r="I296">
        <f>Data__1_[[#This Row],[Output]]*1000/(Data__1_[[#This Row],[Num_Workers_Indirect]]+Data__1_[[#This Row],[Num_Workers_Direct]])</f>
        <v>0.74252302127659564</v>
      </c>
      <c r="J296">
        <v>4.2576269999999999E-2</v>
      </c>
      <c r="K296">
        <f>Data__1_[[#This Row],[RawMaterial_Used]]*1000</f>
        <v>42.576270000000001</v>
      </c>
      <c r="L296" t="e">
        <f>MONTH(A:A)</f>
        <v>#VALUE!</v>
      </c>
      <c r="M296" t="e">
        <f>YEAR(Data__1_[[#This Row],[Date]])</f>
        <v>#VALUE!</v>
      </c>
      <c r="N296" cm="1">
        <f t="array" ref="N296">Data__1_[[#This Row],[RawMaterial_Used]]*1000*_xlfn.IFS(Data__1_[[#This Row],[Plant]]=$R$15,$S$15,Data__1_[[#This Row],[Plant]]=$R$16,$S$16,Data__1_[[#This Row],[Plant]]=$R$17,$S$17,Data__1_[[#This Row],[Plant]]=$R$18,$S$18)</f>
        <v>25886.372159999999</v>
      </c>
      <c r="O296">
        <f>Data__1_[[#This Row],[input_total thousands]]+Data__1_[[#This Row],[Labor_Costs_Direct]]+Data__1_[[#This Row],[Labor_Costs_Indirect]]</f>
        <v>36166.372159999999</v>
      </c>
      <c r="P296" s="5" cm="1">
        <f t="array" ref="P296">Data__1_[[#This Row],[Output]]*1000*_xlfn.IFS(Data__1_[[#This Row],[Plant]]=$R$8,$S$8,Data__1_[[#This Row],[Plant]]=$R$9,$S$9,Data__1_[[#This Row],[Plant]]=$R$10,$S$10,Data__1_[[#This Row],[Plant]]=$R$11,$S$11)</f>
        <v>5234.7873</v>
      </c>
      <c r="Q296" s="5" cm="1">
        <f t="array" ref="Q296">Data__1_[[#This Row],[Total_cost]]/(Data__1_[[#This Row],[Total Operating Cost]]+_xlfn.IFS(Data__1_[[#This Row],[Plant]]=$R$21,$S$21,Data__1_[[#This Row],[Plant]]=$R$22,$S$22,Data__1_[[#This Row],[Plant]]=$R$24,$S$24,Data__1_[[#This Row],[Plant]]=$R$23,$S$23))</f>
        <v>6.9075327334248282</v>
      </c>
    </row>
    <row r="297" spans="1:17" x14ac:dyDescent="0.4">
      <c r="A297" s="1" t="s">
        <v>259</v>
      </c>
      <c r="B297" t="s">
        <v>11</v>
      </c>
      <c r="C297">
        <v>13</v>
      </c>
      <c r="D297">
        <v>17</v>
      </c>
      <c r="E297">
        <v>124800</v>
      </c>
      <c r="F297">
        <v>130560</v>
      </c>
      <c r="G297">
        <v>1.1710877E-2</v>
      </c>
      <c r="H297">
        <f>Data__1_[[#This Row],[Output]]*1000</f>
        <v>11.710877</v>
      </c>
      <c r="I297">
        <f>Data__1_[[#This Row],[Output]]*1000/(Data__1_[[#This Row],[Num_Workers_Indirect]]+Data__1_[[#This Row],[Num_Workers_Direct]])</f>
        <v>0.39036256666666669</v>
      </c>
      <c r="J297">
        <v>1.4638596E-2</v>
      </c>
      <c r="K297">
        <f>Data__1_[[#This Row],[RawMaterial_Used]]*1000</f>
        <v>14.638596</v>
      </c>
      <c r="L297" t="e">
        <f>MONTH(A:A)</f>
        <v>#VALUE!</v>
      </c>
      <c r="M297" t="e">
        <f>YEAR(Data__1_[[#This Row],[Date]])</f>
        <v>#VALUE!</v>
      </c>
      <c r="N297" cm="1">
        <f t="array" ref="N297">Data__1_[[#This Row],[RawMaterial_Used]]*1000*_xlfn.IFS(Data__1_[[#This Row],[Plant]]=$R$15,$S$15,Data__1_[[#This Row],[Plant]]=$R$16,$S$16,Data__1_[[#This Row],[Plant]]=$R$17,$S$17,Data__1_[[#This Row],[Plant]]=$R$18,$S$18)</f>
        <v>13438.231127999999</v>
      </c>
      <c r="O297">
        <f>Data__1_[[#This Row],[input_total thousands]]+Data__1_[[#This Row],[Labor_Costs_Direct]]+Data__1_[[#This Row],[Labor_Costs_Indirect]]</f>
        <v>268798.23112800001</v>
      </c>
      <c r="P297" s="5" cm="1">
        <f t="array" ref="P297">Data__1_[[#This Row],[Output]]*1000*_xlfn.IFS(Data__1_[[#This Row],[Plant]]=$R$8,$S$8,Data__1_[[#This Row],[Plant]]=$R$9,$S$9,Data__1_[[#This Row],[Plant]]=$R$10,$S$10,Data__1_[[#This Row],[Plant]]=$R$11,$S$11)</f>
        <v>4684.3508000000002</v>
      </c>
      <c r="Q297" s="5" cm="1">
        <f t="array" ref="Q297">Data__1_[[#This Row],[Total_cost]]/(Data__1_[[#This Row],[Total Operating Cost]]+_xlfn.IFS(Data__1_[[#This Row],[Plant]]=$R$21,$S$21,Data__1_[[#This Row],[Plant]]=$R$22,$S$22,Data__1_[[#This Row],[Plant]]=$R$24,$S$24,Data__1_[[#This Row],[Plant]]=$R$23,$S$23))</f>
        <v>56.326090464571351</v>
      </c>
    </row>
    <row r="298" spans="1:17" x14ac:dyDescent="0.4">
      <c r="A298" s="1" t="s">
        <v>258</v>
      </c>
      <c r="B298" t="s">
        <v>8</v>
      </c>
      <c r="C298">
        <v>20</v>
      </c>
      <c r="D298">
        <v>23</v>
      </c>
      <c r="E298">
        <v>9600</v>
      </c>
      <c r="F298">
        <v>9200</v>
      </c>
      <c r="G298">
        <v>5.2081598999999999E-2</v>
      </c>
      <c r="H298">
        <f>Data__1_[[#This Row],[Output]]*1000</f>
        <v>52.081598999999997</v>
      </c>
      <c r="I298">
        <f>Data__1_[[#This Row],[Output]]*1000/(Data__1_[[#This Row],[Num_Workers_Indirect]]+Data__1_[[#This Row],[Num_Workers_Direct]])</f>
        <v>1.2111999767441859</v>
      </c>
      <c r="J298">
        <v>6.2497918999999999E-2</v>
      </c>
      <c r="K298">
        <f>Data__1_[[#This Row],[RawMaterial_Used]]*1000</f>
        <v>62.497918999999996</v>
      </c>
      <c r="L298" t="e">
        <f>MONTH(A:A)</f>
        <v>#VALUE!</v>
      </c>
      <c r="M298" t="e">
        <f>YEAR(Data__1_[[#This Row],[Date]])</f>
        <v>#VALUE!</v>
      </c>
      <c r="N298" cm="1">
        <f t="array" ref="N298">Data__1_[[#This Row],[RawMaterial_Used]]*1000*_xlfn.IFS(Data__1_[[#This Row],[Plant]]=$R$15,$S$15,Data__1_[[#This Row],[Plant]]=$R$16,$S$16,Data__1_[[#This Row],[Plant]]=$R$17,$S$17,Data__1_[[#This Row],[Plant]]=$R$18,$S$18)</f>
        <v>43748.543299999998</v>
      </c>
      <c r="O298">
        <f>Data__1_[[#This Row],[input_total thousands]]+Data__1_[[#This Row],[Labor_Costs_Direct]]+Data__1_[[#This Row],[Labor_Costs_Indirect]]</f>
        <v>62548.543299999998</v>
      </c>
      <c r="P298" s="5" cm="1">
        <f t="array" ref="P298">Data__1_[[#This Row],[Output]]*1000*_xlfn.IFS(Data__1_[[#This Row],[Plant]]=$R$8,$S$8,Data__1_[[#This Row],[Plant]]=$R$9,$S$9,Data__1_[[#This Row],[Plant]]=$R$10,$S$10,Data__1_[[#This Row],[Plant]]=$R$11,$S$11)</f>
        <v>5728.9758899999997</v>
      </c>
      <c r="Q298" s="5" cm="1">
        <f t="array" ref="Q298">Data__1_[[#This Row],[Total_cost]]/(Data__1_[[#This Row],[Total Operating Cost]]+_xlfn.IFS(Data__1_[[#This Row],[Plant]]=$R$21,$S$21,Data__1_[[#This Row],[Plant]]=$R$22,$S$22,Data__1_[[#This Row],[Plant]]=$R$24,$S$24,Data__1_[[#This Row],[Plant]]=$R$23,$S$23))</f>
        <v>10.893882493868382</v>
      </c>
    </row>
    <row r="299" spans="1:17" x14ac:dyDescent="0.4">
      <c r="A299" s="1" t="s">
        <v>258</v>
      </c>
      <c r="B299" t="s">
        <v>9</v>
      </c>
      <c r="C299">
        <v>45</v>
      </c>
      <c r="D299">
        <v>38</v>
      </c>
      <c r="E299">
        <v>10440</v>
      </c>
      <c r="F299">
        <v>7296</v>
      </c>
      <c r="G299">
        <v>0.106341203</v>
      </c>
      <c r="H299">
        <f>Data__1_[[#This Row],[Output]]*1000</f>
        <v>106.34120299999999</v>
      </c>
      <c r="I299">
        <f>Data__1_[[#This Row],[Output]]*1000/(Data__1_[[#This Row],[Num_Workers_Indirect]]+Data__1_[[#This Row],[Num_Workers_Direct]])</f>
        <v>1.2812193132530119</v>
      </c>
      <c r="J299">
        <v>0.12973626699999999</v>
      </c>
      <c r="K299">
        <f>Data__1_[[#This Row],[RawMaterial_Used]]*1000</f>
        <v>129.736267</v>
      </c>
      <c r="L299" t="e">
        <f>MONTH(A:A)</f>
        <v>#VALUE!</v>
      </c>
      <c r="M299" t="e">
        <f>YEAR(Data__1_[[#This Row],[Date]])</f>
        <v>#VALUE!</v>
      </c>
      <c r="N299" cm="1">
        <f t="array" ref="N299">Data__1_[[#This Row],[RawMaterial_Used]]*1000*_xlfn.IFS(Data__1_[[#This Row],[Plant]]=$R$15,$S$15,Data__1_[[#This Row],[Plant]]=$R$16,$S$16,Data__1_[[#This Row],[Plant]]=$R$17,$S$17,Data__1_[[#This Row],[Plant]]=$R$18,$S$18)</f>
        <v>68760.221510000003</v>
      </c>
      <c r="O299">
        <f>Data__1_[[#This Row],[input_total thousands]]+Data__1_[[#This Row],[Labor_Costs_Direct]]+Data__1_[[#This Row],[Labor_Costs_Indirect]]</f>
        <v>86496.221510000003</v>
      </c>
      <c r="P299" s="5" cm="1">
        <f t="array" ref="P299">Data__1_[[#This Row],[Output]]*1000*_xlfn.IFS(Data__1_[[#This Row],[Plant]]=$R$8,$S$8,Data__1_[[#This Row],[Plant]]=$R$9,$S$9,Data__1_[[#This Row],[Plant]]=$R$10,$S$10,Data__1_[[#This Row],[Plant]]=$R$11,$S$11)</f>
        <v>9570.7082699999992</v>
      </c>
      <c r="Q299" s="5" cm="1">
        <f t="array" ref="Q299">Data__1_[[#This Row],[Total_cost]]/(Data__1_[[#This Row],[Total Operating Cost]]+_xlfn.IFS(Data__1_[[#This Row],[Plant]]=$R$21,$S$21,Data__1_[[#This Row],[Plant]]=$R$22,$S$22,Data__1_[[#This Row],[Plant]]=$R$24,$S$24,Data__1_[[#This Row],[Plant]]=$R$23,$S$23))</f>
        <v>9.0368859044892957</v>
      </c>
    </row>
    <row r="300" spans="1:17" x14ac:dyDescent="0.4">
      <c r="A300" s="1" t="s">
        <v>258</v>
      </c>
      <c r="B300" t="s">
        <v>10</v>
      </c>
      <c r="C300">
        <v>21</v>
      </c>
      <c r="D300">
        <v>26</v>
      </c>
      <c r="E300">
        <v>5040</v>
      </c>
      <c r="F300">
        <v>5200</v>
      </c>
      <c r="G300">
        <v>3.4925046000000001E-2</v>
      </c>
      <c r="H300">
        <f>Data__1_[[#This Row],[Output]]*1000</f>
        <v>34.925046000000002</v>
      </c>
      <c r="I300">
        <f>Data__1_[[#This Row],[Output]]*1000/(Data__1_[[#This Row],[Num_Workers_Indirect]]+Data__1_[[#This Row],[Num_Workers_Direct]])</f>
        <v>0.74308608510638297</v>
      </c>
      <c r="J300">
        <v>4.2608555999999999E-2</v>
      </c>
      <c r="K300">
        <f>Data__1_[[#This Row],[RawMaterial_Used]]*1000</f>
        <v>42.608556</v>
      </c>
      <c r="L300" t="e">
        <f>MONTH(A:A)</f>
        <v>#VALUE!</v>
      </c>
      <c r="M300" t="e">
        <f>YEAR(Data__1_[[#This Row],[Date]])</f>
        <v>#VALUE!</v>
      </c>
      <c r="N300" cm="1">
        <f t="array" ref="N300">Data__1_[[#This Row],[RawMaterial_Used]]*1000*_xlfn.IFS(Data__1_[[#This Row],[Plant]]=$R$15,$S$15,Data__1_[[#This Row],[Plant]]=$R$16,$S$16,Data__1_[[#This Row],[Plant]]=$R$17,$S$17,Data__1_[[#This Row],[Plant]]=$R$18,$S$18)</f>
        <v>25906.002047999998</v>
      </c>
      <c r="O300">
        <f>Data__1_[[#This Row],[input_total thousands]]+Data__1_[[#This Row],[Labor_Costs_Direct]]+Data__1_[[#This Row],[Labor_Costs_Indirect]]</f>
        <v>36146.002047999995</v>
      </c>
      <c r="P300" s="5" cm="1">
        <f t="array" ref="P300">Data__1_[[#This Row],[Output]]*1000*_xlfn.IFS(Data__1_[[#This Row],[Plant]]=$R$8,$S$8,Data__1_[[#This Row],[Plant]]=$R$9,$S$9,Data__1_[[#This Row],[Plant]]=$R$10,$S$10,Data__1_[[#This Row],[Plant]]=$R$11,$S$11)</f>
        <v>5238.7569000000003</v>
      </c>
      <c r="Q300" s="5" cm="1">
        <f t="array" ref="Q300">Data__1_[[#This Row],[Total_cost]]/(Data__1_[[#This Row],[Total Operating Cost]]+_xlfn.IFS(Data__1_[[#This Row],[Plant]]=$R$21,$S$21,Data__1_[[#This Row],[Plant]]=$R$22,$S$22,Data__1_[[#This Row],[Plant]]=$R$24,$S$24,Data__1_[[#This Row],[Plant]]=$R$23,$S$23))</f>
        <v>6.8984120328177809</v>
      </c>
    </row>
    <row r="301" spans="1:17" x14ac:dyDescent="0.4">
      <c r="A301" s="1" t="s">
        <v>258</v>
      </c>
      <c r="B301" t="s">
        <v>11</v>
      </c>
      <c r="C301">
        <v>12</v>
      </c>
      <c r="D301">
        <v>16</v>
      </c>
      <c r="E301">
        <v>115200</v>
      </c>
      <c r="F301">
        <v>122880</v>
      </c>
      <c r="G301">
        <v>1.0934487999999999E-2</v>
      </c>
      <c r="H301">
        <f>Data__1_[[#This Row],[Output]]*1000</f>
        <v>10.934488</v>
      </c>
      <c r="I301">
        <f>Data__1_[[#This Row],[Output]]*1000/(Data__1_[[#This Row],[Num_Workers_Indirect]]+Data__1_[[#This Row],[Num_Workers_Direct]])</f>
        <v>0.39051742857142857</v>
      </c>
      <c r="J301">
        <v>1.3668111E-2</v>
      </c>
      <c r="K301">
        <f>Data__1_[[#This Row],[RawMaterial_Used]]*1000</f>
        <v>13.668111</v>
      </c>
      <c r="L301" t="e">
        <f>MONTH(A:A)</f>
        <v>#VALUE!</v>
      </c>
      <c r="M301" t="e">
        <f>YEAR(Data__1_[[#This Row],[Date]])</f>
        <v>#VALUE!</v>
      </c>
      <c r="N301" cm="1">
        <f t="array" ref="N301">Data__1_[[#This Row],[RawMaterial_Used]]*1000*_xlfn.IFS(Data__1_[[#This Row],[Plant]]=$R$15,$S$15,Data__1_[[#This Row],[Plant]]=$R$16,$S$16,Data__1_[[#This Row],[Plant]]=$R$17,$S$17,Data__1_[[#This Row],[Plant]]=$R$18,$S$18)</f>
        <v>12547.325897999999</v>
      </c>
      <c r="O301">
        <f>Data__1_[[#This Row],[input_total thousands]]+Data__1_[[#This Row],[Labor_Costs_Direct]]+Data__1_[[#This Row],[Labor_Costs_Indirect]]</f>
        <v>250627.32589799998</v>
      </c>
      <c r="P301" s="5" cm="1">
        <f t="array" ref="P301">Data__1_[[#This Row],[Output]]*1000*_xlfn.IFS(Data__1_[[#This Row],[Plant]]=$R$8,$S$8,Data__1_[[#This Row],[Plant]]=$R$9,$S$9,Data__1_[[#This Row],[Plant]]=$R$10,$S$10,Data__1_[[#This Row],[Plant]]=$R$11,$S$11)</f>
        <v>4373.7951999999996</v>
      </c>
      <c r="Q301" s="5" cm="1">
        <f t="array" ref="Q301">Data__1_[[#This Row],[Total_cost]]/(Data__1_[[#This Row],[Total Operating Cost]]+_xlfn.IFS(Data__1_[[#This Row],[Plant]]=$R$21,$S$21,Data__1_[[#This Row],[Plant]]=$R$22,$S$22,Data__1_[[#This Row],[Plant]]=$R$24,$S$24,Data__1_[[#This Row],[Plant]]=$R$23,$S$23))</f>
        <v>56.174010777958401</v>
      </c>
    </row>
    <row r="302" spans="1:17" x14ac:dyDescent="0.4">
      <c r="A302" s="1" t="s">
        <v>257</v>
      </c>
      <c r="B302" t="s">
        <v>8</v>
      </c>
      <c r="C302">
        <v>15</v>
      </c>
      <c r="D302">
        <v>24</v>
      </c>
      <c r="E302">
        <v>7200</v>
      </c>
      <c r="F302">
        <v>9600</v>
      </c>
      <c r="G302">
        <v>4.7238449000000002E-2</v>
      </c>
      <c r="H302">
        <f>Data__1_[[#This Row],[Output]]*1000</f>
        <v>47.238449000000003</v>
      </c>
      <c r="I302">
        <f>Data__1_[[#This Row],[Output]]*1000/(Data__1_[[#This Row],[Num_Workers_Indirect]]+Data__1_[[#This Row],[Num_Workers_Direct]])</f>
        <v>1.211242282051282</v>
      </c>
      <c r="J302">
        <v>5.6686139000000003E-2</v>
      </c>
      <c r="K302">
        <f>Data__1_[[#This Row],[RawMaterial_Used]]*1000</f>
        <v>56.686139000000004</v>
      </c>
      <c r="L302" t="e">
        <f>MONTH(A:A)</f>
        <v>#VALUE!</v>
      </c>
      <c r="M302" t="e">
        <f>YEAR(Data__1_[[#This Row],[Date]])</f>
        <v>#VALUE!</v>
      </c>
      <c r="N302" cm="1">
        <f t="array" ref="N302">Data__1_[[#This Row],[RawMaterial_Used]]*1000*_xlfn.IFS(Data__1_[[#This Row],[Plant]]=$R$15,$S$15,Data__1_[[#This Row],[Plant]]=$R$16,$S$16,Data__1_[[#This Row],[Plant]]=$R$17,$S$17,Data__1_[[#This Row],[Plant]]=$R$18,$S$18)</f>
        <v>39680.297300000006</v>
      </c>
      <c r="O302">
        <f>Data__1_[[#This Row],[input_total thousands]]+Data__1_[[#This Row],[Labor_Costs_Direct]]+Data__1_[[#This Row],[Labor_Costs_Indirect]]</f>
        <v>56480.297300000006</v>
      </c>
      <c r="P302" s="5" cm="1">
        <f t="array" ref="P302">Data__1_[[#This Row],[Output]]*1000*_xlfn.IFS(Data__1_[[#This Row],[Plant]]=$R$8,$S$8,Data__1_[[#This Row],[Plant]]=$R$9,$S$9,Data__1_[[#This Row],[Plant]]=$R$10,$S$10,Data__1_[[#This Row],[Plant]]=$R$11,$S$11)</f>
        <v>5196.2293900000004</v>
      </c>
      <c r="Q302" s="5" cm="1">
        <f t="array" ref="Q302">Data__1_[[#This Row],[Total_cost]]/(Data__1_[[#This Row],[Total Operating Cost]]+_xlfn.IFS(Data__1_[[#This Row],[Plant]]=$R$21,$S$21,Data__1_[[#This Row],[Plant]]=$R$22,$S$22,Data__1_[[#This Row],[Plant]]=$R$24,$S$24,Data__1_[[#This Row],[Plant]]=$R$23,$S$23))</f>
        <v>10.843090670113087</v>
      </c>
    </row>
    <row r="303" spans="1:17" x14ac:dyDescent="0.4">
      <c r="A303" s="1" t="s">
        <v>257</v>
      </c>
      <c r="B303" t="s">
        <v>9</v>
      </c>
      <c r="C303">
        <v>44</v>
      </c>
      <c r="D303">
        <v>36</v>
      </c>
      <c r="E303">
        <v>10208</v>
      </c>
      <c r="F303">
        <v>6912</v>
      </c>
      <c r="G303">
        <v>0.102474443</v>
      </c>
      <c r="H303">
        <f>Data__1_[[#This Row],[Output]]*1000</f>
        <v>102.47444299999999</v>
      </c>
      <c r="I303">
        <f>Data__1_[[#This Row],[Output]]*1000/(Data__1_[[#This Row],[Num_Workers_Indirect]]+Data__1_[[#This Row],[Num_Workers_Direct]])</f>
        <v>1.2809305375</v>
      </c>
      <c r="J303">
        <v>0.12501882</v>
      </c>
      <c r="K303">
        <f>Data__1_[[#This Row],[RawMaterial_Used]]*1000</f>
        <v>125.01882000000001</v>
      </c>
      <c r="L303" t="e">
        <f>MONTH(A:A)</f>
        <v>#VALUE!</v>
      </c>
      <c r="M303" t="e">
        <f>YEAR(Data__1_[[#This Row],[Date]])</f>
        <v>#VALUE!</v>
      </c>
      <c r="N303" cm="1">
        <f t="array" ref="N303">Data__1_[[#This Row],[RawMaterial_Used]]*1000*_xlfn.IFS(Data__1_[[#This Row],[Plant]]=$R$15,$S$15,Data__1_[[#This Row],[Plant]]=$R$16,$S$16,Data__1_[[#This Row],[Plant]]=$R$17,$S$17,Data__1_[[#This Row],[Plant]]=$R$18,$S$18)</f>
        <v>66259.974600000001</v>
      </c>
      <c r="O303">
        <f>Data__1_[[#This Row],[input_total thousands]]+Data__1_[[#This Row],[Labor_Costs_Direct]]+Data__1_[[#This Row],[Labor_Costs_Indirect]]</f>
        <v>83379.974600000001</v>
      </c>
      <c r="P303" s="5" cm="1">
        <f t="array" ref="P303">Data__1_[[#This Row],[Output]]*1000*_xlfn.IFS(Data__1_[[#This Row],[Plant]]=$R$8,$S$8,Data__1_[[#This Row],[Plant]]=$R$9,$S$9,Data__1_[[#This Row],[Plant]]=$R$10,$S$10,Data__1_[[#This Row],[Plant]]=$R$11,$S$11)</f>
        <v>9222.6998699999986</v>
      </c>
      <c r="Q303" s="5" cm="1">
        <f t="array" ref="Q303">Data__1_[[#This Row],[Total_cost]]/(Data__1_[[#This Row],[Total Operating Cost]]+_xlfn.IFS(Data__1_[[#This Row],[Plant]]=$R$21,$S$21,Data__1_[[#This Row],[Plant]]=$R$22,$S$22,Data__1_[[#This Row],[Plant]]=$R$24,$S$24,Data__1_[[#This Row],[Plant]]=$R$23,$S$23))</f>
        <v>9.039993774046625</v>
      </c>
    </row>
    <row r="304" spans="1:17" x14ac:dyDescent="0.4">
      <c r="A304" s="1" t="s">
        <v>257</v>
      </c>
      <c r="B304" t="s">
        <v>10</v>
      </c>
      <c r="C304">
        <v>24</v>
      </c>
      <c r="D304">
        <v>34</v>
      </c>
      <c r="E304">
        <v>5760</v>
      </c>
      <c r="F304">
        <v>6800</v>
      </c>
      <c r="G304">
        <v>4.3104691000000001E-2</v>
      </c>
      <c r="H304">
        <f>Data__1_[[#This Row],[Output]]*1000</f>
        <v>43.104691000000003</v>
      </c>
      <c r="I304">
        <f>Data__1_[[#This Row],[Output]]*1000/(Data__1_[[#This Row],[Num_Workers_Indirect]]+Data__1_[[#This Row],[Num_Workers_Direct]])</f>
        <v>0.74318432758620689</v>
      </c>
      <c r="J304">
        <v>5.2587723000000003E-2</v>
      </c>
      <c r="K304">
        <f>Data__1_[[#This Row],[RawMaterial_Used]]*1000</f>
        <v>52.587723000000004</v>
      </c>
      <c r="L304" t="e">
        <f>MONTH(A:A)</f>
        <v>#VALUE!</v>
      </c>
      <c r="M304" t="e">
        <f>YEAR(Data__1_[[#This Row],[Date]])</f>
        <v>#VALUE!</v>
      </c>
      <c r="N304" cm="1">
        <f t="array" ref="N304">Data__1_[[#This Row],[RawMaterial_Used]]*1000*_xlfn.IFS(Data__1_[[#This Row],[Plant]]=$R$15,$S$15,Data__1_[[#This Row],[Plant]]=$R$16,$S$16,Data__1_[[#This Row],[Plant]]=$R$17,$S$17,Data__1_[[#This Row],[Plant]]=$R$18,$S$18)</f>
        <v>31973.335584000004</v>
      </c>
      <c r="O304">
        <f>Data__1_[[#This Row],[input_total thousands]]+Data__1_[[#This Row],[Labor_Costs_Direct]]+Data__1_[[#This Row],[Labor_Costs_Indirect]]</f>
        <v>44533.335584</v>
      </c>
      <c r="P304" s="5" cm="1">
        <f t="array" ref="P304">Data__1_[[#This Row],[Output]]*1000*_xlfn.IFS(Data__1_[[#This Row],[Plant]]=$R$8,$S$8,Data__1_[[#This Row],[Plant]]=$R$9,$S$9,Data__1_[[#This Row],[Plant]]=$R$10,$S$10,Data__1_[[#This Row],[Plant]]=$R$11,$S$11)</f>
        <v>6465.7036500000004</v>
      </c>
      <c r="Q304" s="5" cm="1">
        <f t="array" ref="Q304">Data__1_[[#This Row],[Total_cost]]/(Data__1_[[#This Row],[Total Operating Cost]]+_xlfn.IFS(Data__1_[[#This Row],[Plant]]=$R$21,$S$21,Data__1_[[#This Row],[Plant]]=$R$22,$S$22,Data__1_[[#This Row],[Plant]]=$R$24,$S$24,Data__1_[[#This Row],[Plant]]=$R$23,$S$23))</f>
        <v>6.8865589014582413</v>
      </c>
    </row>
    <row r="305" spans="1:17" x14ac:dyDescent="0.4">
      <c r="A305" s="1" t="s">
        <v>257</v>
      </c>
      <c r="B305" t="s">
        <v>11</v>
      </c>
      <c r="C305">
        <v>13</v>
      </c>
      <c r="D305">
        <v>16</v>
      </c>
      <c r="E305">
        <v>124800</v>
      </c>
      <c r="F305">
        <v>122880</v>
      </c>
      <c r="G305">
        <v>1.1321718999999999E-2</v>
      </c>
      <c r="H305">
        <f>Data__1_[[#This Row],[Output]]*1000</f>
        <v>11.321719</v>
      </c>
      <c r="I305">
        <f>Data__1_[[#This Row],[Output]]*1000/(Data__1_[[#This Row],[Num_Workers_Indirect]]+Data__1_[[#This Row],[Num_Workers_Direct]])</f>
        <v>0.39040410344827586</v>
      </c>
      <c r="J305">
        <v>1.4152148999999999E-2</v>
      </c>
      <c r="K305">
        <f>Data__1_[[#This Row],[RawMaterial_Used]]*1000</f>
        <v>14.152149</v>
      </c>
      <c r="L305" t="e">
        <f>MONTH(A:A)</f>
        <v>#VALUE!</v>
      </c>
      <c r="M305" t="e">
        <f>YEAR(Data__1_[[#This Row],[Date]])</f>
        <v>#VALUE!</v>
      </c>
      <c r="N305" cm="1">
        <f t="array" ref="N305">Data__1_[[#This Row],[RawMaterial_Used]]*1000*_xlfn.IFS(Data__1_[[#This Row],[Plant]]=$R$15,$S$15,Data__1_[[#This Row],[Plant]]=$R$16,$S$16,Data__1_[[#This Row],[Plant]]=$R$17,$S$17,Data__1_[[#This Row],[Plant]]=$R$18,$S$18)</f>
        <v>12991.672782</v>
      </c>
      <c r="O305">
        <f>Data__1_[[#This Row],[input_total thousands]]+Data__1_[[#This Row],[Labor_Costs_Direct]]+Data__1_[[#This Row],[Labor_Costs_Indirect]]</f>
        <v>260671.67278200001</v>
      </c>
      <c r="P305" s="5" cm="1">
        <f t="array" ref="P305">Data__1_[[#This Row],[Output]]*1000*_xlfn.IFS(Data__1_[[#This Row],[Plant]]=$R$8,$S$8,Data__1_[[#This Row],[Plant]]=$R$9,$S$9,Data__1_[[#This Row],[Plant]]=$R$10,$S$10,Data__1_[[#This Row],[Plant]]=$R$11,$S$11)</f>
        <v>4528.6876000000002</v>
      </c>
      <c r="Q305" s="5" cm="1">
        <f t="array" ref="Q305">Data__1_[[#This Row],[Total_cost]]/(Data__1_[[#This Row],[Total Operating Cost]]+_xlfn.IFS(Data__1_[[#This Row],[Plant]]=$R$21,$S$21,Data__1_[[#This Row],[Plant]]=$R$22,$S$22,Data__1_[[#This Row],[Plant]]=$R$24,$S$24,Data__1_[[#This Row],[Plant]]=$R$23,$S$23))</f>
        <v>56.465013638638275</v>
      </c>
    </row>
    <row r="306" spans="1:17" x14ac:dyDescent="0.4">
      <c r="A306" s="1" t="s">
        <v>256</v>
      </c>
      <c r="B306" t="s">
        <v>8</v>
      </c>
      <c r="C306">
        <v>18</v>
      </c>
      <c r="D306">
        <v>22</v>
      </c>
      <c r="E306">
        <v>8640</v>
      </c>
      <c r="F306">
        <v>8800</v>
      </c>
      <c r="G306">
        <v>4.8436303E-2</v>
      </c>
      <c r="H306">
        <f>Data__1_[[#This Row],[Output]]*1000</f>
        <v>48.436303000000002</v>
      </c>
      <c r="I306">
        <f>Data__1_[[#This Row],[Output]]*1000/(Data__1_[[#This Row],[Num_Workers_Indirect]]+Data__1_[[#This Row],[Num_Workers_Direct]])</f>
        <v>1.210907575</v>
      </c>
      <c r="J306">
        <v>5.8123564000000003E-2</v>
      </c>
      <c r="K306">
        <f>Data__1_[[#This Row],[RawMaterial_Used]]*1000</f>
        <v>58.123564000000002</v>
      </c>
      <c r="L306" t="e">
        <f>MONTH(A:A)</f>
        <v>#VALUE!</v>
      </c>
      <c r="M306" t="e">
        <f>YEAR(Data__1_[[#This Row],[Date]])</f>
        <v>#VALUE!</v>
      </c>
      <c r="N306" cm="1">
        <f t="array" ref="N306">Data__1_[[#This Row],[RawMaterial_Used]]*1000*_xlfn.IFS(Data__1_[[#This Row],[Plant]]=$R$15,$S$15,Data__1_[[#This Row],[Plant]]=$R$16,$S$16,Data__1_[[#This Row],[Plant]]=$R$17,$S$17,Data__1_[[#This Row],[Plant]]=$R$18,$S$18)</f>
        <v>40686.4948</v>
      </c>
      <c r="O306">
        <f>Data__1_[[#This Row],[input_total thousands]]+Data__1_[[#This Row],[Labor_Costs_Direct]]+Data__1_[[#This Row],[Labor_Costs_Indirect]]</f>
        <v>58126.4948</v>
      </c>
      <c r="P306" s="5" cm="1">
        <f t="array" ref="P306">Data__1_[[#This Row],[Output]]*1000*_xlfn.IFS(Data__1_[[#This Row],[Plant]]=$R$8,$S$8,Data__1_[[#This Row],[Plant]]=$R$9,$S$9,Data__1_[[#This Row],[Plant]]=$R$10,$S$10,Data__1_[[#This Row],[Plant]]=$R$11,$S$11)</f>
        <v>5327.9933300000002</v>
      </c>
      <c r="Q306" s="5" cm="1">
        <f t="array" ref="Q306">Data__1_[[#This Row],[Total_cost]]/(Data__1_[[#This Row],[Total Operating Cost]]+_xlfn.IFS(Data__1_[[#This Row],[Plant]]=$R$21,$S$21,Data__1_[[#This Row],[Plant]]=$R$22,$S$22,Data__1_[[#This Row],[Plant]]=$R$24,$S$24,Data__1_[[#This Row],[Plant]]=$R$23,$S$23))</f>
        <v>10.883810362796089</v>
      </c>
    </row>
    <row r="307" spans="1:17" x14ac:dyDescent="0.4">
      <c r="A307" s="1" t="s">
        <v>256</v>
      </c>
      <c r="B307" t="s">
        <v>9</v>
      </c>
      <c r="C307">
        <v>41</v>
      </c>
      <c r="D307">
        <v>37</v>
      </c>
      <c r="E307">
        <v>9512</v>
      </c>
      <c r="F307">
        <v>7104</v>
      </c>
      <c r="G307">
        <v>0.100013402</v>
      </c>
      <c r="H307">
        <f>Data__1_[[#This Row],[Output]]*1000</f>
        <v>100.013402</v>
      </c>
      <c r="I307">
        <f>Data__1_[[#This Row],[Output]]*1000/(Data__1_[[#This Row],[Num_Workers_Indirect]]+Data__1_[[#This Row],[Num_Workers_Direct]])</f>
        <v>1.2822231025641027</v>
      </c>
      <c r="J307">
        <v>0.122016351</v>
      </c>
      <c r="K307">
        <f>Data__1_[[#This Row],[RawMaterial_Used]]*1000</f>
        <v>122.016351</v>
      </c>
      <c r="L307" t="e">
        <f>MONTH(A:A)</f>
        <v>#VALUE!</v>
      </c>
      <c r="M307" t="e">
        <f>YEAR(Data__1_[[#This Row],[Date]])</f>
        <v>#VALUE!</v>
      </c>
      <c r="N307" cm="1">
        <f t="array" ref="N307">Data__1_[[#This Row],[RawMaterial_Used]]*1000*_xlfn.IFS(Data__1_[[#This Row],[Plant]]=$R$15,$S$15,Data__1_[[#This Row],[Plant]]=$R$16,$S$16,Data__1_[[#This Row],[Plant]]=$R$17,$S$17,Data__1_[[#This Row],[Plant]]=$R$18,$S$18)</f>
        <v>64668.66603</v>
      </c>
      <c r="O307">
        <f>Data__1_[[#This Row],[input_total thousands]]+Data__1_[[#This Row],[Labor_Costs_Direct]]+Data__1_[[#This Row],[Labor_Costs_Indirect]]</f>
        <v>81284.666029999993</v>
      </c>
      <c r="P307" s="5" cm="1">
        <f t="array" ref="P307">Data__1_[[#This Row],[Output]]*1000*_xlfn.IFS(Data__1_[[#This Row],[Plant]]=$R$8,$S$8,Data__1_[[#This Row],[Plant]]=$R$9,$S$9,Data__1_[[#This Row],[Plant]]=$R$10,$S$10,Data__1_[[#This Row],[Plant]]=$R$11,$S$11)</f>
        <v>9001.2061799999992</v>
      </c>
      <c r="Q307" s="5" cm="1">
        <f t="array" ref="Q307">Data__1_[[#This Row],[Total_cost]]/(Data__1_[[#This Row],[Total Operating Cost]]+_xlfn.IFS(Data__1_[[#This Row],[Plant]]=$R$21,$S$21,Data__1_[[#This Row],[Plant]]=$R$22,$S$22,Data__1_[[#This Row],[Plant]]=$R$24,$S$24,Data__1_[[#This Row],[Plant]]=$R$23,$S$23))</f>
        <v>9.029661915293886</v>
      </c>
    </row>
    <row r="308" spans="1:17" x14ac:dyDescent="0.4">
      <c r="A308" s="1" t="s">
        <v>256</v>
      </c>
      <c r="B308" t="s">
        <v>10</v>
      </c>
      <c r="C308">
        <v>22</v>
      </c>
      <c r="D308">
        <v>34</v>
      </c>
      <c r="E308">
        <v>5280</v>
      </c>
      <c r="F308">
        <v>6800</v>
      </c>
      <c r="G308">
        <v>4.1601287000000001E-2</v>
      </c>
      <c r="H308">
        <f>Data__1_[[#This Row],[Output]]*1000</f>
        <v>41.601286999999999</v>
      </c>
      <c r="I308">
        <f>Data__1_[[#This Row],[Output]]*1000/(Data__1_[[#This Row],[Num_Workers_Indirect]]+Data__1_[[#This Row],[Num_Workers_Direct]])</f>
        <v>0.742880125</v>
      </c>
      <c r="J308">
        <v>5.0753569999999998E-2</v>
      </c>
      <c r="K308">
        <f>Data__1_[[#This Row],[RawMaterial_Used]]*1000</f>
        <v>50.753569999999996</v>
      </c>
      <c r="L308" t="e">
        <f>MONTH(A:A)</f>
        <v>#VALUE!</v>
      </c>
      <c r="M308" t="e">
        <f>YEAR(Data__1_[[#This Row],[Date]])</f>
        <v>#VALUE!</v>
      </c>
      <c r="N308" cm="1">
        <f t="array" ref="N308">Data__1_[[#This Row],[RawMaterial_Used]]*1000*_xlfn.IFS(Data__1_[[#This Row],[Plant]]=$R$15,$S$15,Data__1_[[#This Row],[Plant]]=$R$16,$S$16,Data__1_[[#This Row],[Plant]]=$R$17,$S$17,Data__1_[[#This Row],[Plant]]=$R$18,$S$18)</f>
        <v>30858.170559999999</v>
      </c>
      <c r="O308">
        <f>Data__1_[[#This Row],[input_total thousands]]+Data__1_[[#This Row],[Labor_Costs_Direct]]+Data__1_[[#This Row],[Labor_Costs_Indirect]]</f>
        <v>42938.170559999999</v>
      </c>
      <c r="P308" s="5" cm="1">
        <f t="array" ref="P308">Data__1_[[#This Row],[Output]]*1000*_xlfn.IFS(Data__1_[[#This Row],[Plant]]=$R$8,$S$8,Data__1_[[#This Row],[Plant]]=$R$9,$S$9,Data__1_[[#This Row],[Plant]]=$R$10,$S$10,Data__1_[[#This Row],[Plant]]=$R$11,$S$11)</f>
        <v>6240.1930499999999</v>
      </c>
      <c r="Q308" s="5" cm="1">
        <f t="array" ref="Q308">Data__1_[[#This Row],[Total_cost]]/(Data__1_[[#This Row],[Total Operating Cost]]+_xlfn.IFS(Data__1_[[#This Row],[Plant]]=$R$21,$S$21,Data__1_[[#This Row],[Plant]]=$R$22,$S$22,Data__1_[[#This Row],[Plant]]=$R$24,$S$24,Data__1_[[#This Row],[Plant]]=$R$23,$S$23))</f>
        <v>6.8798017007341246</v>
      </c>
    </row>
    <row r="309" spans="1:17" x14ac:dyDescent="0.4">
      <c r="A309" s="1" t="s">
        <v>256</v>
      </c>
      <c r="B309" t="s">
        <v>11</v>
      </c>
      <c r="C309">
        <v>13</v>
      </c>
      <c r="D309">
        <v>17</v>
      </c>
      <c r="E309">
        <v>124800</v>
      </c>
      <c r="F309">
        <v>130560</v>
      </c>
      <c r="G309">
        <v>1.1711576E-2</v>
      </c>
      <c r="H309">
        <f>Data__1_[[#This Row],[Output]]*1000</f>
        <v>11.711575999999999</v>
      </c>
      <c r="I309">
        <f>Data__1_[[#This Row],[Output]]*1000/(Data__1_[[#This Row],[Num_Workers_Indirect]]+Data__1_[[#This Row],[Num_Workers_Direct]])</f>
        <v>0.39038586666666664</v>
      </c>
      <c r="J309">
        <v>1.463947E-2</v>
      </c>
      <c r="K309">
        <f>Data__1_[[#This Row],[RawMaterial_Used]]*1000</f>
        <v>14.639469999999999</v>
      </c>
      <c r="L309" t="e">
        <f>MONTH(A:A)</f>
        <v>#VALUE!</v>
      </c>
      <c r="M309" t="e">
        <f>YEAR(Data__1_[[#This Row],[Date]])</f>
        <v>#VALUE!</v>
      </c>
      <c r="N309" cm="1">
        <f t="array" ref="N309">Data__1_[[#This Row],[RawMaterial_Used]]*1000*_xlfn.IFS(Data__1_[[#This Row],[Plant]]=$R$15,$S$15,Data__1_[[#This Row],[Plant]]=$R$16,$S$16,Data__1_[[#This Row],[Plant]]=$R$17,$S$17,Data__1_[[#This Row],[Plant]]=$R$18,$S$18)</f>
        <v>13439.033459999999</v>
      </c>
      <c r="O309">
        <f>Data__1_[[#This Row],[input_total thousands]]+Data__1_[[#This Row],[Labor_Costs_Direct]]+Data__1_[[#This Row],[Labor_Costs_Indirect]]</f>
        <v>268799.03346000001</v>
      </c>
      <c r="P309" s="5" cm="1">
        <f t="array" ref="P309">Data__1_[[#This Row],[Output]]*1000*_xlfn.IFS(Data__1_[[#This Row],[Plant]]=$R$8,$S$8,Data__1_[[#This Row],[Plant]]=$R$9,$S$9,Data__1_[[#This Row],[Plant]]=$R$10,$S$10,Data__1_[[#This Row],[Plant]]=$R$11,$S$11)</f>
        <v>4684.6304</v>
      </c>
      <c r="Q309" s="5" cm="1">
        <f t="array" ref="Q309">Data__1_[[#This Row],[Total_cost]]/(Data__1_[[#This Row],[Total Operating Cost]]+_xlfn.IFS(Data__1_[[#This Row],[Plant]]=$R$21,$S$21,Data__1_[[#This Row],[Plant]]=$R$22,$S$22,Data__1_[[#This Row],[Plant]]=$R$24,$S$24,Data__1_[[#This Row],[Plant]]=$R$23,$S$23))</f>
        <v>56.322958653142237</v>
      </c>
    </row>
    <row r="310" spans="1:17" x14ac:dyDescent="0.4">
      <c r="A310" s="1" t="s">
        <v>255</v>
      </c>
      <c r="B310" t="s">
        <v>8</v>
      </c>
      <c r="C310">
        <v>15</v>
      </c>
      <c r="D310">
        <v>18</v>
      </c>
      <c r="E310">
        <v>7200</v>
      </c>
      <c r="F310">
        <v>7200</v>
      </c>
      <c r="G310">
        <v>3.9950011000000001E-2</v>
      </c>
      <c r="H310">
        <f>Data__1_[[#This Row],[Output]]*1000</f>
        <v>39.950011000000003</v>
      </c>
      <c r="I310">
        <f>Data__1_[[#This Row],[Output]]*1000/(Data__1_[[#This Row],[Num_Workers_Indirect]]+Data__1_[[#This Row],[Num_Workers_Direct]])</f>
        <v>1.2106063939393941</v>
      </c>
      <c r="J310">
        <v>4.7940012999999997E-2</v>
      </c>
      <c r="K310">
        <f>Data__1_[[#This Row],[RawMaterial_Used]]*1000</f>
        <v>47.940012999999993</v>
      </c>
      <c r="L310" t="e">
        <f>MONTH(A:A)</f>
        <v>#VALUE!</v>
      </c>
      <c r="M310" t="e">
        <f>YEAR(Data__1_[[#This Row],[Date]])</f>
        <v>#VALUE!</v>
      </c>
      <c r="N310" cm="1">
        <f t="array" ref="N310">Data__1_[[#This Row],[RawMaterial_Used]]*1000*_xlfn.IFS(Data__1_[[#This Row],[Plant]]=$R$15,$S$15,Data__1_[[#This Row],[Plant]]=$R$16,$S$16,Data__1_[[#This Row],[Plant]]=$R$17,$S$17,Data__1_[[#This Row],[Plant]]=$R$18,$S$18)</f>
        <v>33558.009099999996</v>
      </c>
      <c r="O310">
        <f>Data__1_[[#This Row],[input_total thousands]]+Data__1_[[#This Row],[Labor_Costs_Direct]]+Data__1_[[#This Row],[Labor_Costs_Indirect]]</f>
        <v>47958.009099999996</v>
      </c>
      <c r="P310" s="5" cm="1">
        <f t="array" ref="P310">Data__1_[[#This Row],[Output]]*1000*_xlfn.IFS(Data__1_[[#This Row],[Plant]]=$R$8,$S$8,Data__1_[[#This Row],[Plant]]=$R$9,$S$9,Data__1_[[#This Row],[Plant]]=$R$10,$S$10,Data__1_[[#This Row],[Plant]]=$R$11,$S$11)</f>
        <v>4394.5012100000004</v>
      </c>
      <c r="Q310" s="5" cm="1">
        <f t="array" ref="Q310">Data__1_[[#This Row],[Total_cost]]/(Data__1_[[#This Row],[Total Operating Cost]]+_xlfn.IFS(Data__1_[[#This Row],[Plant]]=$R$21,$S$21,Data__1_[[#This Row],[Plant]]=$R$22,$S$22,Data__1_[[#This Row],[Plant]]=$R$24,$S$24,Data__1_[[#This Row],[Plant]]=$R$23,$S$23))</f>
        <v>10.881873850969875</v>
      </c>
    </row>
    <row r="311" spans="1:17" x14ac:dyDescent="0.4">
      <c r="A311" s="1" t="s">
        <v>255</v>
      </c>
      <c r="B311" t="s">
        <v>9</v>
      </c>
      <c r="C311">
        <v>40</v>
      </c>
      <c r="D311">
        <v>40</v>
      </c>
      <c r="E311">
        <v>9280</v>
      </c>
      <c r="F311">
        <v>7680</v>
      </c>
      <c r="G311">
        <v>0.102581271</v>
      </c>
      <c r="H311">
        <f>Data__1_[[#This Row],[Output]]*1000</f>
        <v>102.581271</v>
      </c>
      <c r="I311">
        <f>Data__1_[[#This Row],[Output]]*1000/(Data__1_[[#This Row],[Num_Workers_Indirect]]+Data__1_[[#This Row],[Num_Workers_Direct]])</f>
        <v>1.2822658874999999</v>
      </c>
      <c r="J311">
        <v>0.12514915099999999</v>
      </c>
      <c r="K311">
        <f>Data__1_[[#This Row],[RawMaterial_Used]]*1000</f>
        <v>125.14915099999999</v>
      </c>
      <c r="L311" t="e">
        <f>MONTH(A:A)</f>
        <v>#VALUE!</v>
      </c>
      <c r="M311" t="e">
        <f>YEAR(Data__1_[[#This Row],[Date]])</f>
        <v>#VALUE!</v>
      </c>
      <c r="N311" cm="1">
        <f t="array" ref="N311">Data__1_[[#This Row],[RawMaterial_Used]]*1000*_xlfn.IFS(Data__1_[[#This Row],[Plant]]=$R$15,$S$15,Data__1_[[#This Row],[Plant]]=$R$16,$S$16,Data__1_[[#This Row],[Plant]]=$R$17,$S$17,Data__1_[[#This Row],[Plant]]=$R$18,$S$18)</f>
        <v>66329.050029999999</v>
      </c>
      <c r="O311">
        <f>Data__1_[[#This Row],[input_total thousands]]+Data__1_[[#This Row],[Labor_Costs_Direct]]+Data__1_[[#This Row],[Labor_Costs_Indirect]]</f>
        <v>83289.050029999999</v>
      </c>
      <c r="P311" s="5" cm="1">
        <f t="array" ref="P311">Data__1_[[#This Row],[Output]]*1000*_xlfn.IFS(Data__1_[[#This Row],[Plant]]=$R$8,$S$8,Data__1_[[#This Row],[Plant]]=$R$9,$S$9,Data__1_[[#This Row],[Plant]]=$R$10,$S$10,Data__1_[[#This Row],[Plant]]=$R$11,$S$11)</f>
        <v>9232.3143899999995</v>
      </c>
      <c r="Q311" s="5" cm="1">
        <f t="array" ref="Q311">Data__1_[[#This Row],[Total_cost]]/(Data__1_[[#This Row],[Total Operating Cost]]+_xlfn.IFS(Data__1_[[#This Row],[Plant]]=$R$21,$S$21,Data__1_[[#This Row],[Plant]]=$R$22,$S$22,Data__1_[[#This Row],[Plant]]=$R$24,$S$24,Data__1_[[#This Row],[Plant]]=$R$23,$S$23))</f>
        <v>9.0207325984365863</v>
      </c>
    </row>
    <row r="312" spans="1:17" x14ac:dyDescent="0.4">
      <c r="A312" s="1" t="s">
        <v>255</v>
      </c>
      <c r="B312" t="s">
        <v>10</v>
      </c>
      <c r="C312">
        <v>20</v>
      </c>
      <c r="D312">
        <v>26</v>
      </c>
      <c r="E312">
        <v>4800</v>
      </c>
      <c r="F312">
        <v>5200</v>
      </c>
      <c r="G312">
        <v>3.4187594000000002E-2</v>
      </c>
      <c r="H312">
        <f>Data__1_[[#This Row],[Output]]*1000</f>
        <v>34.187594000000004</v>
      </c>
      <c r="I312">
        <f>Data__1_[[#This Row],[Output]]*1000/(Data__1_[[#This Row],[Num_Workers_Indirect]]+Data__1_[[#This Row],[Num_Workers_Direct]])</f>
        <v>0.74320856521739143</v>
      </c>
      <c r="J312">
        <v>4.1708864999999998E-2</v>
      </c>
      <c r="K312">
        <f>Data__1_[[#This Row],[RawMaterial_Used]]*1000</f>
        <v>41.708864999999996</v>
      </c>
      <c r="L312" t="e">
        <f>MONTH(A:A)</f>
        <v>#VALUE!</v>
      </c>
      <c r="M312" t="e">
        <f>YEAR(Data__1_[[#This Row],[Date]])</f>
        <v>#VALUE!</v>
      </c>
      <c r="N312" cm="1">
        <f t="array" ref="N312">Data__1_[[#This Row],[RawMaterial_Used]]*1000*_xlfn.IFS(Data__1_[[#This Row],[Plant]]=$R$15,$S$15,Data__1_[[#This Row],[Plant]]=$R$16,$S$16,Data__1_[[#This Row],[Plant]]=$R$17,$S$17,Data__1_[[#This Row],[Plant]]=$R$18,$S$18)</f>
        <v>25358.989919999996</v>
      </c>
      <c r="O312">
        <f>Data__1_[[#This Row],[input_total thousands]]+Data__1_[[#This Row],[Labor_Costs_Direct]]+Data__1_[[#This Row],[Labor_Costs_Indirect]]</f>
        <v>35358.989919999993</v>
      </c>
      <c r="P312" s="5" cm="1">
        <f t="array" ref="P312">Data__1_[[#This Row],[Output]]*1000*_xlfn.IFS(Data__1_[[#This Row],[Plant]]=$R$8,$S$8,Data__1_[[#This Row],[Plant]]=$R$9,$S$9,Data__1_[[#This Row],[Plant]]=$R$10,$S$10,Data__1_[[#This Row],[Plant]]=$R$11,$S$11)</f>
        <v>5128.1391000000003</v>
      </c>
      <c r="Q312" s="5" cm="1">
        <f t="array" ref="Q312">Data__1_[[#This Row],[Total_cost]]/(Data__1_[[#This Row],[Total Operating Cost]]+_xlfn.IFS(Data__1_[[#This Row],[Plant]]=$R$21,$S$21,Data__1_[[#This Row],[Plant]]=$R$22,$S$22,Data__1_[[#This Row],[Plant]]=$R$24,$S$24,Data__1_[[#This Row],[Plant]]=$R$23,$S$23))</f>
        <v>6.8937475140808697</v>
      </c>
    </row>
    <row r="313" spans="1:17" x14ac:dyDescent="0.4">
      <c r="A313" s="1" t="s">
        <v>255</v>
      </c>
      <c r="B313" t="s">
        <v>11</v>
      </c>
      <c r="C313">
        <v>14</v>
      </c>
      <c r="D313">
        <v>15</v>
      </c>
      <c r="E313">
        <v>134400</v>
      </c>
      <c r="F313">
        <v>115200</v>
      </c>
      <c r="G313">
        <v>1.1322255E-2</v>
      </c>
      <c r="H313">
        <f>Data__1_[[#This Row],[Output]]*1000</f>
        <v>11.322255</v>
      </c>
      <c r="I313">
        <f>Data__1_[[#This Row],[Output]]*1000/(Data__1_[[#This Row],[Num_Workers_Indirect]]+Data__1_[[#This Row],[Num_Workers_Direct]])</f>
        <v>0.39042258620689657</v>
      </c>
      <c r="J313">
        <v>1.4152819000000001E-2</v>
      </c>
      <c r="K313">
        <f>Data__1_[[#This Row],[RawMaterial_Used]]*1000</f>
        <v>14.152819000000001</v>
      </c>
      <c r="L313" t="e">
        <f>MONTH(A:A)</f>
        <v>#VALUE!</v>
      </c>
      <c r="M313" t="e">
        <f>YEAR(Data__1_[[#This Row],[Date]])</f>
        <v>#VALUE!</v>
      </c>
      <c r="N313" cm="1">
        <f t="array" ref="N313">Data__1_[[#This Row],[RawMaterial_Used]]*1000*_xlfn.IFS(Data__1_[[#This Row],[Plant]]=$R$15,$S$15,Data__1_[[#This Row],[Plant]]=$R$16,$S$16,Data__1_[[#This Row],[Plant]]=$R$17,$S$17,Data__1_[[#This Row],[Plant]]=$R$18,$S$18)</f>
        <v>12992.287842000002</v>
      </c>
      <c r="O313">
        <f>Data__1_[[#This Row],[input_total thousands]]+Data__1_[[#This Row],[Labor_Costs_Direct]]+Data__1_[[#This Row],[Labor_Costs_Indirect]]</f>
        <v>262592.28784200002</v>
      </c>
      <c r="P313" s="5" cm="1">
        <f t="array" ref="P313">Data__1_[[#This Row],[Output]]*1000*_xlfn.IFS(Data__1_[[#This Row],[Plant]]=$R$8,$S$8,Data__1_[[#This Row],[Plant]]=$R$9,$S$9,Data__1_[[#This Row],[Plant]]=$R$10,$S$10,Data__1_[[#This Row],[Plant]]=$R$11,$S$11)</f>
        <v>4528.902</v>
      </c>
      <c r="Q313" s="5" cm="1">
        <f t="array" ref="Q313">Data__1_[[#This Row],[Total_cost]]/(Data__1_[[#This Row],[Total Operating Cost]]+_xlfn.IFS(Data__1_[[#This Row],[Plant]]=$R$21,$S$21,Data__1_[[#This Row],[Plant]]=$R$22,$S$22,Data__1_[[#This Row],[Plant]]=$R$24,$S$24,Data__1_[[#This Row],[Plant]]=$R$23,$S$23))</f>
        <v>56.878403320877915</v>
      </c>
    </row>
    <row r="314" spans="1:17" x14ac:dyDescent="0.4">
      <c r="A314" s="1" t="s">
        <v>254</v>
      </c>
      <c r="B314" t="s">
        <v>8</v>
      </c>
      <c r="C314">
        <v>16</v>
      </c>
      <c r="D314">
        <v>19</v>
      </c>
      <c r="E314">
        <v>7680</v>
      </c>
      <c r="F314">
        <v>7600</v>
      </c>
      <c r="G314">
        <v>4.2391797000000002E-2</v>
      </c>
      <c r="H314">
        <f>Data__1_[[#This Row],[Output]]*1000</f>
        <v>42.391797000000004</v>
      </c>
      <c r="I314">
        <f>Data__1_[[#This Row],[Output]]*1000/(Data__1_[[#This Row],[Num_Workers_Indirect]]+Data__1_[[#This Row],[Num_Workers_Direct]])</f>
        <v>1.2111942000000002</v>
      </c>
      <c r="J314">
        <v>5.0870156E-2</v>
      </c>
      <c r="K314">
        <f>Data__1_[[#This Row],[RawMaterial_Used]]*1000</f>
        <v>50.870156000000001</v>
      </c>
      <c r="L314" t="e">
        <f>MONTH(A:A)</f>
        <v>#VALUE!</v>
      </c>
      <c r="M314" t="e">
        <f>YEAR(Data__1_[[#This Row],[Date]])</f>
        <v>#VALUE!</v>
      </c>
      <c r="N314" cm="1">
        <f t="array" ref="N314">Data__1_[[#This Row],[RawMaterial_Used]]*1000*_xlfn.IFS(Data__1_[[#This Row],[Plant]]=$R$15,$S$15,Data__1_[[#This Row],[Plant]]=$R$16,$S$16,Data__1_[[#This Row],[Plant]]=$R$17,$S$17,Data__1_[[#This Row],[Plant]]=$R$18,$S$18)</f>
        <v>35609.109199999999</v>
      </c>
      <c r="O314">
        <f>Data__1_[[#This Row],[input_total thousands]]+Data__1_[[#This Row],[Labor_Costs_Direct]]+Data__1_[[#This Row],[Labor_Costs_Indirect]]</f>
        <v>50889.109199999999</v>
      </c>
      <c r="P314" s="5" cm="1">
        <f t="array" ref="P314">Data__1_[[#This Row],[Output]]*1000*_xlfn.IFS(Data__1_[[#This Row],[Plant]]=$R$8,$S$8,Data__1_[[#This Row],[Plant]]=$R$9,$S$9,Data__1_[[#This Row],[Plant]]=$R$10,$S$10,Data__1_[[#This Row],[Plant]]=$R$11,$S$11)</f>
        <v>4663.0976700000001</v>
      </c>
      <c r="Q314" s="5" cm="1">
        <f t="array" ref="Q314">Data__1_[[#This Row],[Total_cost]]/(Data__1_[[#This Row],[Total Operating Cost]]+_xlfn.IFS(Data__1_[[#This Row],[Plant]]=$R$21,$S$21,Data__1_[[#This Row],[Plant]]=$R$22,$S$22,Data__1_[[#This Row],[Plant]]=$R$24,$S$24,Data__1_[[#This Row],[Plant]]=$R$23,$S$23))</f>
        <v>10.883641977671109</v>
      </c>
    </row>
    <row r="315" spans="1:17" x14ac:dyDescent="0.4">
      <c r="A315" s="1" t="s">
        <v>254</v>
      </c>
      <c r="B315" t="s">
        <v>9</v>
      </c>
      <c r="C315">
        <v>46</v>
      </c>
      <c r="D315">
        <v>36</v>
      </c>
      <c r="E315">
        <v>10672</v>
      </c>
      <c r="F315">
        <v>6912</v>
      </c>
      <c r="G315">
        <v>0.105047615</v>
      </c>
      <c r="H315">
        <f>Data__1_[[#This Row],[Output]]*1000</f>
        <v>105.04761499999999</v>
      </c>
      <c r="I315">
        <f>Data__1_[[#This Row],[Output]]*1000/(Data__1_[[#This Row],[Num_Workers_Indirect]]+Data__1_[[#This Row],[Num_Workers_Direct]])</f>
        <v>1.2810684756097561</v>
      </c>
      <c r="J315">
        <v>0.12815809</v>
      </c>
      <c r="K315">
        <f>Data__1_[[#This Row],[RawMaterial_Used]]*1000</f>
        <v>128.15809000000002</v>
      </c>
      <c r="L315" t="e">
        <f>MONTH(A:A)</f>
        <v>#VALUE!</v>
      </c>
      <c r="M315" t="e">
        <f>YEAR(Data__1_[[#This Row],[Date]])</f>
        <v>#VALUE!</v>
      </c>
      <c r="N315" cm="1">
        <f t="array" ref="N315">Data__1_[[#This Row],[RawMaterial_Used]]*1000*_xlfn.IFS(Data__1_[[#This Row],[Plant]]=$R$15,$S$15,Data__1_[[#This Row],[Plant]]=$R$16,$S$16,Data__1_[[#This Row],[Plant]]=$R$17,$S$17,Data__1_[[#This Row],[Plant]]=$R$18,$S$18)</f>
        <v>67923.787700000015</v>
      </c>
      <c r="O315">
        <f>Data__1_[[#This Row],[input_total thousands]]+Data__1_[[#This Row],[Labor_Costs_Direct]]+Data__1_[[#This Row],[Labor_Costs_Indirect]]</f>
        <v>85507.787700000015</v>
      </c>
      <c r="P315" s="5" cm="1">
        <f t="array" ref="P315">Data__1_[[#This Row],[Output]]*1000*_xlfn.IFS(Data__1_[[#This Row],[Plant]]=$R$8,$S$8,Data__1_[[#This Row],[Plant]]=$R$9,$S$9,Data__1_[[#This Row],[Plant]]=$R$10,$S$10,Data__1_[[#This Row],[Plant]]=$R$11,$S$11)</f>
        <v>9454.2853500000001</v>
      </c>
      <c r="Q315" s="5" cm="1">
        <f t="array" ref="Q315">Data__1_[[#This Row],[Total_cost]]/(Data__1_[[#This Row],[Total Operating Cost]]+_xlfn.IFS(Data__1_[[#This Row],[Plant]]=$R$21,$S$21,Data__1_[[#This Row],[Plant]]=$R$22,$S$22,Data__1_[[#This Row],[Plant]]=$R$24,$S$24,Data__1_[[#This Row],[Plant]]=$R$23,$S$23))</f>
        <v>9.043619544151392</v>
      </c>
    </row>
    <row r="316" spans="1:17" x14ac:dyDescent="0.4">
      <c r="A316" s="1" t="s">
        <v>254</v>
      </c>
      <c r="B316" t="s">
        <v>10</v>
      </c>
      <c r="C316">
        <v>22</v>
      </c>
      <c r="D316">
        <v>33</v>
      </c>
      <c r="E316">
        <v>5280</v>
      </c>
      <c r="F316">
        <v>6600</v>
      </c>
      <c r="G316">
        <v>4.0875177999999998E-2</v>
      </c>
      <c r="H316">
        <f>Data__1_[[#This Row],[Output]]*1000</f>
        <v>40.875177999999998</v>
      </c>
      <c r="I316">
        <f>Data__1_[[#This Row],[Output]]*1000/(Data__1_[[#This Row],[Num_Workers_Indirect]]+Data__1_[[#This Row],[Num_Workers_Direct]])</f>
        <v>0.74318505454545447</v>
      </c>
      <c r="J316">
        <v>4.9867717999999998E-2</v>
      </c>
      <c r="K316">
        <f>Data__1_[[#This Row],[RawMaterial_Used]]*1000</f>
        <v>49.867717999999996</v>
      </c>
      <c r="L316" t="e">
        <f>MONTH(A:A)</f>
        <v>#VALUE!</v>
      </c>
      <c r="M316" t="e">
        <f>YEAR(Data__1_[[#This Row],[Date]])</f>
        <v>#VALUE!</v>
      </c>
      <c r="N316" cm="1">
        <f t="array" ref="N316">Data__1_[[#This Row],[RawMaterial_Used]]*1000*_xlfn.IFS(Data__1_[[#This Row],[Plant]]=$R$15,$S$15,Data__1_[[#This Row],[Plant]]=$R$16,$S$16,Data__1_[[#This Row],[Plant]]=$R$17,$S$17,Data__1_[[#This Row],[Plant]]=$R$18,$S$18)</f>
        <v>30319.572543999999</v>
      </c>
      <c r="O316">
        <f>Data__1_[[#This Row],[input_total thousands]]+Data__1_[[#This Row],[Labor_Costs_Direct]]+Data__1_[[#This Row],[Labor_Costs_Indirect]]</f>
        <v>42199.572543999995</v>
      </c>
      <c r="P316" s="5" cm="1">
        <f t="array" ref="P316">Data__1_[[#This Row],[Output]]*1000*_xlfn.IFS(Data__1_[[#This Row],[Plant]]=$R$8,$S$8,Data__1_[[#This Row],[Plant]]=$R$9,$S$9,Data__1_[[#This Row],[Plant]]=$R$10,$S$10,Data__1_[[#This Row],[Plant]]=$R$11,$S$11)</f>
        <v>6131.2766999999994</v>
      </c>
      <c r="Q316" s="5" cm="1">
        <f t="array" ref="Q316">Data__1_[[#This Row],[Total_cost]]/(Data__1_[[#This Row],[Total Operating Cost]]+_xlfn.IFS(Data__1_[[#This Row],[Plant]]=$R$21,$S$21,Data__1_[[#This Row],[Plant]]=$R$22,$S$22,Data__1_[[#This Row],[Plant]]=$R$24,$S$24,Data__1_[[#This Row],[Plant]]=$R$23,$S$23))</f>
        <v>6.8815506227890859</v>
      </c>
    </row>
    <row r="317" spans="1:17" x14ac:dyDescent="0.4">
      <c r="A317" s="1" t="s">
        <v>254</v>
      </c>
      <c r="B317" t="s">
        <v>11</v>
      </c>
      <c r="C317">
        <v>14</v>
      </c>
      <c r="D317">
        <v>15</v>
      </c>
      <c r="E317">
        <v>134400</v>
      </c>
      <c r="F317">
        <v>115200</v>
      </c>
      <c r="G317">
        <v>1.1325538E-2</v>
      </c>
      <c r="H317">
        <f>Data__1_[[#This Row],[Output]]*1000</f>
        <v>11.325538</v>
      </c>
      <c r="I317">
        <f>Data__1_[[#This Row],[Output]]*1000/(Data__1_[[#This Row],[Num_Workers_Indirect]]+Data__1_[[#This Row],[Num_Workers_Direct]])</f>
        <v>0.39053579310344827</v>
      </c>
      <c r="J317">
        <v>1.4156922000000001E-2</v>
      </c>
      <c r="K317">
        <f>Data__1_[[#This Row],[RawMaterial_Used]]*1000</f>
        <v>14.156922</v>
      </c>
      <c r="L317" t="e">
        <f>MONTH(A:A)</f>
        <v>#VALUE!</v>
      </c>
      <c r="M317" t="e">
        <f>YEAR(Data__1_[[#This Row],[Date]])</f>
        <v>#VALUE!</v>
      </c>
      <c r="N317" cm="1">
        <f t="array" ref="N317">Data__1_[[#This Row],[RawMaterial_Used]]*1000*_xlfn.IFS(Data__1_[[#This Row],[Plant]]=$R$15,$S$15,Data__1_[[#This Row],[Plant]]=$R$16,$S$16,Data__1_[[#This Row],[Plant]]=$R$17,$S$17,Data__1_[[#This Row],[Plant]]=$R$18,$S$18)</f>
        <v>12996.054396</v>
      </c>
      <c r="O317">
        <f>Data__1_[[#This Row],[input_total thousands]]+Data__1_[[#This Row],[Labor_Costs_Direct]]+Data__1_[[#This Row],[Labor_Costs_Indirect]]</f>
        <v>262596.05439599999</v>
      </c>
      <c r="P317" s="5" cm="1">
        <f t="array" ref="P317">Data__1_[[#This Row],[Output]]*1000*_xlfn.IFS(Data__1_[[#This Row],[Plant]]=$R$8,$S$8,Data__1_[[#This Row],[Plant]]=$R$9,$S$9,Data__1_[[#This Row],[Plant]]=$R$10,$S$10,Data__1_[[#This Row],[Plant]]=$R$11,$S$11)</f>
        <v>4530.2151999999996</v>
      </c>
      <c r="Q317" s="5" cm="1">
        <f t="array" ref="Q317">Data__1_[[#This Row],[Total_cost]]/(Data__1_[[#This Row],[Total Operating Cost]]+_xlfn.IFS(Data__1_[[#This Row],[Plant]]=$R$21,$S$21,Data__1_[[#This Row],[Plant]]=$R$22,$S$22,Data__1_[[#This Row],[Plant]]=$R$24,$S$24,Data__1_[[#This Row],[Plant]]=$R$23,$S$23))</f>
        <v>56.863044835300627</v>
      </c>
    </row>
    <row r="318" spans="1:17" x14ac:dyDescent="0.4">
      <c r="A318" s="1" t="s">
        <v>253</v>
      </c>
      <c r="B318" t="s">
        <v>8</v>
      </c>
      <c r="C318">
        <v>15</v>
      </c>
      <c r="D318">
        <v>22</v>
      </c>
      <c r="E318">
        <v>7200</v>
      </c>
      <c r="F318">
        <v>8800</v>
      </c>
      <c r="G318">
        <v>4.4782352999999997E-2</v>
      </c>
      <c r="H318">
        <f>Data__1_[[#This Row],[Output]]*1000</f>
        <v>44.782353000000001</v>
      </c>
      <c r="I318">
        <f>Data__1_[[#This Row],[Output]]*1000/(Data__1_[[#This Row],[Num_Workers_Indirect]]+Data__1_[[#This Row],[Num_Workers_Direct]])</f>
        <v>1.2103338648648649</v>
      </c>
      <c r="J318">
        <v>5.3738823999999998E-2</v>
      </c>
      <c r="K318">
        <f>Data__1_[[#This Row],[RawMaterial_Used]]*1000</f>
        <v>53.738824000000001</v>
      </c>
      <c r="L318" t="e">
        <f>MONTH(A:A)</f>
        <v>#VALUE!</v>
      </c>
      <c r="M318" t="e">
        <f>YEAR(Data__1_[[#This Row],[Date]])</f>
        <v>#VALUE!</v>
      </c>
      <c r="N318" cm="1">
        <f t="array" ref="N318">Data__1_[[#This Row],[RawMaterial_Used]]*1000*_xlfn.IFS(Data__1_[[#This Row],[Plant]]=$R$15,$S$15,Data__1_[[#This Row],[Plant]]=$R$16,$S$16,Data__1_[[#This Row],[Plant]]=$R$17,$S$17,Data__1_[[#This Row],[Plant]]=$R$18,$S$18)</f>
        <v>37617.176800000001</v>
      </c>
      <c r="O318">
        <f>Data__1_[[#This Row],[input_total thousands]]+Data__1_[[#This Row],[Labor_Costs_Direct]]+Data__1_[[#This Row],[Labor_Costs_Indirect]]</f>
        <v>53617.176800000001</v>
      </c>
      <c r="P318" s="5" cm="1">
        <f t="array" ref="P318">Data__1_[[#This Row],[Output]]*1000*_xlfn.IFS(Data__1_[[#This Row],[Plant]]=$R$8,$S$8,Data__1_[[#This Row],[Plant]]=$R$9,$S$9,Data__1_[[#This Row],[Plant]]=$R$10,$S$10,Data__1_[[#This Row],[Plant]]=$R$11,$S$11)</f>
        <v>4926.0588299999999</v>
      </c>
      <c r="Q318" s="5" cm="1">
        <f t="array" ref="Q318">Data__1_[[#This Row],[Total_cost]]/(Data__1_[[#This Row],[Total Operating Cost]]+_xlfn.IFS(Data__1_[[#This Row],[Plant]]=$R$21,$S$21,Data__1_[[#This Row],[Plant]]=$R$22,$S$22,Data__1_[[#This Row],[Plant]]=$R$24,$S$24,Data__1_[[#This Row],[Plant]]=$R$23,$S$23))</f>
        <v>10.856528078137456</v>
      </c>
    </row>
    <row r="319" spans="1:17" x14ac:dyDescent="0.4">
      <c r="A319" s="1" t="s">
        <v>253</v>
      </c>
      <c r="B319" t="s">
        <v>9</v>
      </c>
      <c r="C319">
        <v>43</v>
      </c>
      <c r="D319">
        <v>37</v>
      </c>
      <c r="E319">
        <v>9976</v>
      </c>
      <c r="F319">
        <v>7104</v>
      </c>
      <c r="G319">
        <v>0.102491848</v>
      </c>
      <c r="H319">
        <f>Data__1_[[#This Row],[Output]]*1000</f>
        <v>102.49184799999999</v>
      </c>
      <c r="I319">
        <f>Data__1_[[#This Row],[Output]]*1000/(Data__1_[[#This Row],[Num_Workers_Indirect]]+Data__1_[[#This Row],[Num_Workers_Direct]])</f>
        <v>1.2811480999999998</v>
      </c>
      <c r="J319">
        <v>0.12504005500000001</v>
      </c>
      <c r="K319">
        <f>Data__1_[[#This Row],[RawMaterial_Used]]*1000</f>
        <v>125.04005500000001</v>
      </c>
      <c r="L319" t="e">
        <f>MONTH(A:A)</f>
        <v>#VALUE!</v>
      </c>
      <c r="M319" t="e">
        <f>YEAR(Data__1_[[#This Row],[Date]])</f>
        <v>#VALUE!</v>
      </c>
      <c r="N319" cm="1">
        <f t="array" ref="N319">Data__1_[[#This Row],[RawMaterial_Used]]*1000*_xlfn.IFS(Data__1_[[#This Row],[Plant]]=$R$15,$S$15,Data__1_[[#This Row],[Plant]]=$R$16,$S$16,Data__1_[[#This Row],[Plant]]=$R$17,$S$17,Data__1_[[#This Row],[Plant]]=$R$18,$S$18)</f>
        <v>66271.229149999999</v>
      </c>
      <c r="O319">
        <f>Data__1_[[#This Row],[input_total thousands]]+Data__1_[[#This Row],[Labor_Costs_Direct]]+Data__1_[[#This Row],[Labor_Costs_Indirect]]</f>
        <v>83351.229149999999</v>
      </c>
      <c r="P319" s="5" cm="1">
        <f t="array" ref="P319">Data__1_[[#This Row],[Output]]*1000*_xlfn.IFS(Data__1_[[#This Row],[Plant]]=$R$8,$S$8,Data__1_[[#This Row],[Plant]]=$R$9,$S$9,Data__1_[[#This Row],[Plant]]=$R$10,$S$10,Data__1_[[#This Row],[Plant]]=$R$11,$S$11)</f>
        <v>9224.2663199999988</v>
      </c>
      <c r="Q319" s="5" cm="1">
        <f t="array" ref="Q319">Data__1_[[#This Row],[Total_cost]]/(Data__1_[[#This Row],[Total Operating Cost]]+_xlfn.IFS(Data__1_[[#This Row],[Plant]]=$R$21,$S$21,Data__1_[[#This Row],[Plant]]=$R$22,$S$22,Data__1_[[#This Row],[Plant]]=$R$24,$S$24,Data__1_[[#This Row],[Plant]]=$R$23,$S$23))</f>
        <v>9.0353427118150034</v>
      </c>
    </row>
    <row r="320" spans="1:17" x14ac:dyDescent="0.4">
      <c r="A320" s="1" t="s">
        <v>253</v>
      </c>
      <c r="B320" t="s">
        <v>10</v>
      </c>
      <c r="C320">
        <v>20</v>
      </c>
      <c r="D320">
        <v>29</v>
      </c>
      <c r="E320">
        <v>4800</v>
      </c>
      <c r="F320">
        <v>5800</v>
      </c>
      <c r="G320">
        <v>3.6404408999999999E-2</v>
      </c>
      <c r="H320">
        <f>Data__1_[[#This Row],[Output]]*1000</f>
        <v>36.404409000000001</v>
      </c>
      <c r="I320">
        <f>Data__1_[[#This Row],[Output]]*1000/(Data__1_[[#This Row],[Num_Workers_Indirect]]+Data__1_[[#This Row],[Num_Workers_Direct]])</f>
        <v>0.74294712244897965</v>
      </c>
      <c r="J320">
        <v>4.4413379000000003E-2</v>
      </c>
      <c r="K320">
        <f>Data__1_[[#This Row],[RawMaterial_Used]]*1000</f>
        <v>44.413379000000006</v>
      </c>
      <c r="L320" t="e">
        <f>MONTH(A:A)</f>
        <v>#VALUE!</v>
      </c>
      <c r="M320" t="e">
        <f>YEAR(Data__1_[[#This Row],[Date]])</f>
        <v>#VALUE!</v>
      </c>
      <c r="N320" cm="1">
        <f t="array" ref="N320">Data__1_[[#This Row],[RawMaterial_Used]]*1000*_xlfn.IFS(Data__1_[[#This Row],[Plant]]=$R$15,$S$15,Data__1_[[#This Row],[Plant]]=$R$16,$S$16,Data__1_[[#This Row],[Plant]]=$R$17,$S$17,Data__1_[[#This Row],[Plant]]=$R$18,$S$18)</f>
        <v>27003.334432000003</v>
      </c>
      <c r="O320">
        <f>Data__1_[[#This Row],[input_total thousands]]+Data__1_[[#This Row],[Labor_Costs_Direct]]+Data__1_[[#This Row],[Labor_Costs_Indirect]]</f>
        <v>37603.334432000003</v>
      </c>
      <c r="P320" s="5" cm="1">
        <f t="array" ref="P320">Data__1_[[#This Row],[Output]]*1000*_xlfn.IFS(Data__1_[[#This Row],[Plant]]=$R$8,$S$8,Data__1_[[#This Row],[Plant]]=$R$9,$S$9,Data__1_[[#This Row],[Plant]]=$R$10,$S$10,Data__1_[[#This Row],[Plant]]=$R$11,$S$11)</f>
        <v>5460.6613500000003</v>
      </c>
      <c r="Q320" s="5" cm="1">
        <f t="array" ref="Q320">Data__1_[[#This Row],[Total_cost]]/(Data__1_[[#This Row],[Total Operating Cost]]+_xlfn.IFS(Data__1_[[#This Row],[Plant]]=$R$21,$S$21,Data__1_[[#This Row],[Plant]]=$R$22,$S$22,Data__1_[[#This Row],[Plant]]=$R$24,$S$24,Data__1_[[#This Row],[Plant]]=$R$23,$S$23))</f>
        <v>6.8849626555480228</v>
      </c>
    </row>
    <row r="321" spans="1:17" x14ac:dyDescent="0.4">
      <c r="A321" s="1" t="s">
        <v>253</v>
      </c>
      <c r="B321" t="s">
        <v>11</v>
      </c>
      <c r="C321">
        <v>13</v>
      </c>
      <c r="D321">
        <v>15</v>
      </c>
      <c r="E321">
        <v>124800</v>
      </c>
      <c r="F321">
        <v>115200</v>
      </c>
      <c r="G321">
        <v>1.0933337E-2</v>
      </c>
      <c r="H321">
        <f>Data__1_[[#This Row],[Output]]*1000</f>
        <v>10.933337</v>
      </c>
      <c r="I321">
        <f>Data__1_[[#This Row],[Output]]*1000/(Data__1_[[#This Row],[Num_Workers_Indirect]]+Data__1_[[#This Row],[Num_Workers_Direct]])</f>
        <v>0.39047632142857142</v>
      </c>
      <c r="J321">
        <v>1.3666672E-2</v>
      </c>
      <c r="K321">
        <f>Data__1_[[#This Row],[RawMaterial_Used]]*1000</f>
        <v>13.666672</v>
      </c>
      <c r="L321" t="e">
        <f>MONTH(A:A)</f>
        <v>#VALUE!</v>
      </c>
      <c r="M321" t="e">
        <f>YEAR(Data__1_[[#This Row],[Date]])</f>
        <v>#VALUE!</v>
      </c>
      <c r="N321" cm="1">
        <f t="array" ref="N321">Data__1_[[#This Row],[RawMaterial_Used]]*1000*_xlfn.IFS(Data__1_[[#This Row],[Plant]]=$R$15,$S$15,Data__1_[[#This Row],[Plant]]=$R$16,$S$16,Data__1_[[#This Row],[Plant]]=$R$17,$S$17,Data__1_[[#This Row],[Plant]]=$R$18,$S$18)</f>
        <v>12546.004896</v>
      </c>
      <c r="O321">
        <f>Data__1_[[#This Row],[input_total thousands]]+Data__1_[[#This Row],[Labor_Costs_Direct]]+Data__1_[[#This Row],[Labor_Costs_Indirect]]</f>
        <v>252546.004896</v>
      </c>
      <c r="P321" s="5" cm="1">
        <f t="array" ref="P321">Data__1_[[#This Row],[Output]]*1000*_xlfn.IFS(Data__1_[[#This Row],[Plant]]=$R$8,$S$8,Data__1_[[#This Row],[Plant]]=$R$9,$S$9,Data__1_[[#This Row],[Plant]]=$R$10,$S$10,Data__1_[[#This Row],[Plant]]=$R$11,$S$11)</f>
        <v>4373.3347999999996</v>
      </c>
      <c r="Q321" s="5" cm="1">
        <f t="array" ref="Q321">Data__1_[[#This Row],[Total_cost]]/(Data__1_[[#This Row],[Total Operating Cost]]+_xlfn.IFS(Data__1_[[#This Row],[Plant]]=$R$21,$S$21,Data__1_[[#This Row],[Plant]]=$R$22,$S$22,Data__1_[[#This Row],[Plant]]=$R$24,$S$24,Data__1_[[#This Row],[Plant]]=$R$23,$S$23))</f>
        <v>56.609892892971118</v>
      </c>
    </row>
    <row r="322" spans="1:17" x14ac:dyDescent="0.4">
      <c r="A322" s="1" t="s">
        <v>235</v>
      </c>
      <c r="B322" t="s">
        <v>8</v>
      </c>
      <c r="C322">
        <v>16</v>
      </c>
      <c r="D322">
        <v>22</v>
      </c>
      <c r="E322">
        <v>7680</v>
      </c>
      <c r="F322">
        <v>8800</v>
      </c>
      <c r="G322">
        <v>4.5989546999999999E-2</v>
      </c>
      <c r="H322">
        <f>Data__1_[[#This Row],[Output]]*1000</f>
        <v>45.989547000000002</v>
      </c>
      <c r="I322">
        <f>Data__1_[[#This Row],[Output]]*1000/(Data__1_[[#This Row],[Num_Workers_Indirect]]+Data__1_[[#This Row],[Num_Workers_Direct]])</f>
        <v>1.2102512368421052</v>
      </c>
      <c r="J322">
        <v>5.5187456000000003E-2</v>
      </c>
      <c r="K322">
        <f>Data__1_[[#This Row],[RawMaterial_Used]]*1000</f>
        <v>55.187456000000005</v>
      </c>
      <c r="L322">
        <f>MONTH(A:A)</f>
        <v>2</v>
      </c>
      <c r="M322">
        <f>YEAR(Data__1_[[#This Row],[Date]])</f>
        <v>2010</v>
      </c>
      <c r="N322" cm="1">
        <f t="array" ref="N322">Data__1_[[#This Row],[RawMaterial_Used]]*1000*_xlfn.IFS(Data__1_[[#This Row],[Plant]]=$R$15,$S$15,Data__1_[[#This Row],[Plant]]=$R$16,$S$16,Data__1_[[#This Row],[Plant]]=$R$17,$S$17,Data__1_[[#This Row],[Plant]]=$R$18,$S$18)</f>
        <v>38631.2192</v>
      </c>
      <c r="O322">
        <f>Data__1_[[#This Row],[input_total thousands]]+Data__1_[[#This Row],[Labor_Costs_Direct]]+Data__1_[[#This Row],[Labor_Costs_Indirect]]</f>
        <v>55111.2192</v>
      </c>
      <c r="P322" s="5" cm="1">
        <f t="array" ref="P322">Data__1_[[#This Row],[Output]]*1000*_xlfn.IFS(Data__1_[[#This Row],[Plant]]=$R$8,$S$8,Data__1_[[#This Row],[Plant]]=$R$9,$S$9,Data__1_[[#This Row],[Plant]]=$R$10,$S$10,Data__1_[[#This Row],[Plant]]=$R$11,$S$11)</f>
        <v>5058.8501700000006</v>
      </c>
      <c r="Q322" s="5" cm="1">
        <f t="array" ref="Q322">Data__1_[[#This Row],[Total_cost]]/(Data__1_[[#This Row],[Total Operating Cost]]+_xlfn.IFS(Data__1_[[#This Row],[Plant]]=$R$21,$S$21,Data__1_[[#This Row],[Plant]]=$R$22,$S$22,Data__1_[[#This Row],[Plant]]=$R$24,$S$24,Data__1_[[#This Row],[Plant]]=$R$23,$S$23))</f>
        <v>10.866858264206922</v>
      </c>
    </row>
    <row r="323" spans="1:17" x14ac:dyDescent="0.4">
      <c r="A323" s="1" t="s">
        <v>235</v>
      </c>
      <c r="B323" t="s">
        <v>9</v>
      </c>
      <c r="C323">
        <v>45</v>
      </c>
      <c r="D323">
        <v>36</v>
      </c>
      <c r="E323">
        <v>10440</v>
      </c>
      <c r="F323">
        <v>6912</v>
      </c>
      <c r="G323">
        <v>0.103866455</v>
      </c>
      <c r="H323">
        <f>Data__1_[[#This Row],[Output]]*1000</f>
        <v>103.866455</v>
      </c>
      <c r="I323">
        <f>Data__1_[[#This Row],[Output]]*1000/(Data__1_[[#This Row],[Num_Workers_Indirect]]+Data__1_[[#This Row],[Num_Workers_Direct]])</f>
        <v>1.2823019135802469</v>
      </c>
      <c r="J323">
        <v>0.12671707500000001</v>
      </c>
      <c r="K323">
        <f>Data__1_[[#This Row],[RawMaterial_Used]]*1000</f>
        <v>126.71707500000001</v>
      </c>
      <c r="L323">
        <f>MONTH(A:A)</f>
        <v>2</v>
      </c>
      <c r="M323">
        <f>YEAR(Data__1_[[#This Row],[Date]])</f>
        <v>2010</v>
      </c>
      <c r="N323" cm="1">
        <f t="array" ref="N323">Data__1_[[#This Row],[RawMaterial_Used]]*1000*_xlfn.IFS(Data__1_[[#This Row],[Plant]]=$R$15,$S$15,Data__1_[[#This Row],[Plant]]=$R$16,$S$16,Data__1_[[#This Row],[Plant]]=$R$17,$S$17,Data__1_[[#This Row],[Plant]]=$R$18,$S$18)</f>
        <v>67160.049750000006</v>
      </c>
      <c r="O323">
        <f>Data__1_[[#This Row],[input_total thousands]]+Data__1_[[#This Row],[Labor_Costs_Direct]]+Data__1_[[#This Row],[Labor_Costs_Indirect]]</f>
        <v>84512.049750000006</v>
      </c>
      <c r="P323" s="5" cm="1">
        <f t="array" ref="P323">Data__1_[[#This Row],[Output]]*1000*_xlfn.IFS(Data__1_[[#This Row],[Plant]]=$R$8,$S$8,Data__1_[[#This Row],[Plant]]=$R$9,$S$9,Data__1_[[#This Row],[Plant]]=$R$10,$S$10,Data__1_[[#This Row],[Plant]]=$R$11,$S$11)</f>
        <v>9347.980950000001</v>
      </c>
      <c r="Q323" s="5" cm="1">
        <f t="array" ref="Q323">Data__1_[[#This Row],[Total_cost]]/(Data__1_[[#This Row],[Total Operating Cost]]+_xlfn.IFS(Data__1_[[#This Row],[Plant]]=$R$21,$S$21,Data__1_[[#This Row],[Plant]]=$R$22,$S$22,Data__1_[[#This Row],[Plant]]=$R$24,$S$24,Data__1_[[#This Row],[Plant]]=$R$23,$S$23))</f>
        <v>9.039944031150009</v>
      </c>
    </row>
    <row r="324" spans="1:17" x14ac:dyDescent="0.4">
      <c r="A324" s="1" t="s">
        <v>235</v>
      </c>
      <c r="B324" t="s">
        <v>10</v>
      </c>
      <c r="C324">
        <v>24</v>
      </c>
      <c r="D324">
        <v>27</v>
      </c>
      <c r="E324">
        <v>5760</v>
      </c>
      <c r="F324">
        <v>5400</v>
      </c>
      <c r="G324">
        <v>3.7890843E-2</v>
      </c>
      <c r="H324">
        <f>Data__1_[[#This Row],[Output]]*1000</f>
        <v>37.890843000000004</v>
      </c>
      <c r="I324">
        <f>Data__1_[[#This Row],[Output]]*1000/(Data__1_[[#This Row],[Num_Workers_Indirect]]+Data__1_[[#This Row],[Num_Workers_Direct]])</f>
        <v>0.74295770588235299</v>
      </c>
      <c r="J324">
        <v>4.6226827999999998E-2</v>
      </c>
      <c r="K324">
        <f>Data__1_[[#This Row],[RawMaterial_Used]]*1000</f>
        <v>46.226827999999998</v>
      </c>
      <c r="L324">
        <f>MONTH(A:A)</f>
        <v>2</v>
      </c>
      <c r="M324">
        <f>YEAR(Data__1_[[#This Row],[Date]])</f>
        <v>2010</v>
      </c>
      <c r="N324" cm="1">
        <f t="array" ref="N324">Data__1_[[#This Row],[RawMaterial_Used]]*1000*_xlfn.IFS(Data__1_[[#This Row],[Plant]]=$R$15,$S$15,Data__1_[[#This Row],[Plant]]=$R$16,$S$16,Data__1_[[#This Row],[Plant]]=$R$17,$S$17,Data__1_[[#This Row],[Plant]]=$R$18,$S$18)</f>
        <v>28105.911423999998</v>
      </c>
      <c r="O324">
        <f>Data__1_[[#This Row],[input_total thousands]]+Data__1_[[#This Row],[Labor_Costs_Direct]]+Data__1_[[#This Row],[Labor_Costs_Indirect]]</f>
        <v>39265.911423999998</v>
      </c>
      <c r="P324" s="5" cm="1">
        <f t="array" ref="P324">Data__1_[[#This Row],[Output]]*1000*_xlfn.IFS(Data__1_[[#This Row],[Plant]]=$R$8,$S$8,Data__1_[[#This Row],[Plant]]=$R$9,$S$9,Data__1_[[#This Row],[Plant]]=$R$10,$S$10,Data__1_[[#This Row],[Plant]]=$R$11,$S$11)</f>
        <v>5683.6264500000007</v>
      </c>
      <c r="Q324" s="5" cm="1">
        <f t="array" ref="Q324">Data__1_[[#This Row],[Total_cost]]/(Data__1_[[#This Row],[Total Operating Cost]]+_xlfn.IFS(Data__1_[[#This Row],[Plant]]=$R$21,$S$21,Data__1_[[#This Row],[Plant]]=$R$22,$S$22,Data__1_[[#This Row],[Plant]]=$R$24,$S$24,Data__1_[[#This Row],[Plant]]=$R$23,$S$23))</f>
        <v>6.907386398977895</v>
      </c>
    </row>
    <row r="325" spans="1:17" x14ac:dyDescent="0.4">
      <c r="A325" s="1" t="s">
        <v>235</v>
      </c>
      <c r="B325" t="s">
        <v>11</v>
      </c>
      <c r="C325">
        <v>13</v>
      </c>
      <c r="D325">
        <v>16</v>
      </c>
      <c r="E325">
        <v>124800</v>
      </c>
      <c r="F325">
        <v>122880</v>
      </c>
      <c r="G325">
        <v>1.1324816999999999E-2</v>
      </c>
      <c r="H325">
        <f>Data__1_[[#This Row],[Output]]*1000</f>
        <v>11.324816999999999</v>
      </c>
      <c r="I325">
        <f>Data__1_[[#This Row],[Output]]*1000/(Data__1_[[#This Row],[Num_Workers_Indirect]]+Data__1_[[#This Row],[Num_Workers_Direct]])</f>
        <v>0.39051093103448276</v>
      </c>
      <c r="J325">
        <v>1.4156021E-2</v>
      </c>
      <c r="K325">
        <f>Data__1_[[#This Row],[RawMaterial_Used]]*1000</f>
        <v>14.156020999999999</v>
      </c>
      <c r="L325">
        <f>MONTH(A:A)</f>
        <v>2</v>
      </c>
      <c r="M325">
        <f>YEAR(Data__1_[[#This Row],[Date]])</f>
        <v>2010</v>
      </c>
      <c r="N325" cm="1">
        <f t="array" ref="N325">Data__1_[[#This Row],[RawMaterial_Used]]*1000*_xlfn.IFS(Data__1_[[#This Row],[Plant]]=$R$15,$S$15,Data__1_[[#This Row],[Plant]]=$R$16,$S$16,Data__1_[[#This Row],[Plant]]=$R$17,$S$17,Data__1_[[#This Row],[Plant]]=$R$18,$S$18)</f>
        <v>12995.227277999998</v>
      </c>
      <c r="O325">
        <f>Data__1_[[#This Row],[input_total thousands]]+Data__1_[[#This Row],[Labor_Costs_Direct]]+Data__1_[[#This Row],[Labor_Costs_Indirect]]</f>
        <v>260675.22727800001</v>
      </c>
      <c r="P325" s="5" cm="1">
        <f t="array" ref="P325">Data__1_[[#This Row],[Output]]*1000*_xlfn.IFS(Data__1_[[#This Row],[Plant]]=$R$8,$S$8,Data__1_[[#This Row],[Plant]]=$R$9,$S$9,Data__1_[[#This Row],[Plant]]=$R$10,$S$10,Data__1_[[#This Row],[Plant]]=$R$11,$S$11)</f>
        <v>4529.9268000000002</v>
      </c>
      <c r="Q325" s="5" cm="1">
        <f t="array" ref="Q325">Data__1_[[#This Row],[Total_cost]]/(Data__1_[[#This Row],[Total Operating Cost]]+_xlfn.IFS(Data__1_[[#This Row],[Plant]]=$R$21,$S$21,Data__1_[[#This Row],[Plant]]=$R$22,$S$22,Data__1_[[#This Row],[Plant]]=$R$24,$S$24,Data__1_[[#This Row],[Plant]]=$R$23,$S$23))</f>
        <v>56.450630689045965</v>
      </c>
    </row>
    <row r="326" spans="1:17" x14ac:dyDescent="0.4">
      <c r="A326" s="1" t="s">
        <v>252</v>
      </c>
      <c r="B326" t="s">
        <v>8</v>
      </c>
      <c r="C326">
        <v>15</v>
      </c>
      <c r="D326">
        <v>25</v>
      </c>
      <c r="E326">
        <v>7200</v>
      </c>
      <c r="F326">
        <v>10000</v>
      </c>
      <c r="G326">
        <v>4.8412503000000003E-2</v>
      </c>
      <c r="H326">
        <f>Data__1_[[#This Row],[Output]]*1000</f>
        <v>48.412503000000001</v>
      </c>
      <c r="I326">
        <f>Data__1_[[#This Row],[Output]]*1000/(Data__1_[[#This Row],[Num_Workers_Indirect]]+Data__1_[[#This Row],[Num_Workers_Direct]])</f>
        <v>1.2103125750000001</v>
      </c>
      <c r="J326">
        <v>5.8095003999999999E-2</v>
      </c>
      <c r="K326">
        <f>Data__1_[[#This Row],[RawMaterial_Used]]*1000</f>
        <v>58.095003999999996</v>
      </c>
      <c r="L326" t="e">
        <f>MONTH(A:A)</f>
        <v>#VALUE!</v>
      </c>
      <c r="M326" t="e">
        <f>YEAR(Data__1_[[#This Row],[Date]])</f>
        <v>#VALUE!</v>
      </c>
      <c r="N326" cm="1">
        <f t="array" ref="N326">Data__1_[[#This Row],[RawMaterial_Used]]*1000*_xlfn.IFS(Data__1_[[#This Row],[Plant]]=$R$15,$S$15,Data__1_[[#This Row],[Plant]]=$R$16,$S$16,Data__1_[[#This Row],[Plant]]=$R$17,$S$17,Data__1_[[#This Row],[Plant]]=$R$18,$S$18)</f>
        <v>40666.502799999995</v>
      </c>
      <c r="O326">
        <f>Data__1_[[#This Row],[input_total thousands]]+Data__1_[[#This Row],[Labor_Costs_Direct]]+Data__1_[[#This Row],[Labor_Costs_Indirect]]</f>
        <v>57866.502799999995</v>
      </c>
      <c r="P326" s="5" cm="1">
        <f t="array" ref="P326">Data__1_[[#This Row],[Output]]*1000*_xlfn.IFS(Data__1_[[#This Row],[Plant]]=$R$8,$S$8,Data__1_[[#This Row],[Plant]]=$R$9,$S$9,Data__1_[[#This Row],[Plant]]=$R$10,$S$10,Data__1_[[#This Row],[Plant]]=$R$11,$S$11)</f>
        <v>5325.3753299999998</v>
      </c>
      <c r="Q326" s="5" cm="1">
        <f t="array" ref="Q326">Data__1_[[#This Row],[Total_cost]]/(Data__1_[[#This Row],[Total Operating Cost]]+_xlfn.IFS(Data__1_[[#This Row],[Plant]]=$R$21,$S$21,Data__1_[[#This Row],[Plant]]=$R$22,$S$22,Data__1_[[#This Row],[Plant]]=$R$24,$S$24,Data__1_[[#This Row],[Plant]]=$R$23,$S$23))</f>
        <v>10.84044256534332</v>
      </c>
    </row>
    <row r="327" spans="1:17" x14ac:dyDescent="0.4">
      <c r="A327" s="1" t="s">
        <v>252</v>
      </c>
      <c r="B327" t="s">
        <v>9</v>
      </c>
      <c r="C327">
        <v>46</v>
      </c>
      <c r="D327">
        <v>37</v>
      </c>
      <c r="E327">
        <v>10672</v>
      </c>
      <c r="F327">
        <v>7104</v>
      </c>
      <c r="G327">
        <v>0.106376811</v>
      </c>
      <c r="H327">
        <f>Data__1_[[#This Row],[Output]]*1000</f>
        <v>106.376811</v>
      </c>
      <c r="I327">
        <f>Data__1_[[#This Row],[Output]]*1000/(Data__1_[[#This Row],[Num_Workers_Indirect]]+Data__1_[[#This Row],[Num_Workers_Direct]])</f>
        <v>1.2816483253012048</v>
      </c>
      <c r="J327">
        <v>0.12977970899999999</v>
      </c>
      <c r="K327">
        <f>Data__1_[[#This Row],[RawMaterial_Used]]*1000</f>
        <v>129.779709</v>
      </c>
      <c r="L327" t="e">
        <f>MONTH(A:A)</f>
        <v>#VALUE!</v>
      </c>
      <c r="M327" t="e">
        <f>YEAR(Data__1_[[#This Row],[Date]])</f>
        <v>#VALUE!</v>
      </c>
      <c r="N327" cm="1">
        <f t="array" ref="N327">Data__1_[[#This Row],[RawMaterial_Used]]*1000*_xlfn.IFS(Data__1_[[#This Row],[Plant]]=$R$15,$S$15,Data__1_[[#This Row],[Plant]]=$R$16,$S$16,Data__1_[[#This Row],[Plant]]=$R$17,$S$17,Data__1_[[#This Row],[Plant]]=$R$18,$S$18)</f>
        <v>68783.245769999994</v>
      </c>
      <c r="O327">
        <f>Data__1_[[#This Row],[input_total thousands]]+Data__1_[[#This Row],[Labor_Costs_Direct]]+Data__1_[[#This Row],[Labor_Costs_Indirect]]</f>
        <v>86559.245769999994</v>
      </c>
      <c r="P327" s="5" cm="1">
        <f t="array" ref="P327">Data__1_[[#This Row],[Output]]*1000*_xlfn.IFS(Data__1_[[#This Row],[Plant]]=$R$8,$S$8,Data__1_[[#This Row],[Plant]]=$R$9,$S$9,Data__1_[[#This Row],[Plant]]=$R$10,$S$10,Data__1_[[#This Row],[Plant]]=$R$11,$S$11)</f>
        <v>9573.9129900000007</v>
      </c>
      <c r="Q327" s="5" cm="1">
        <f t="array" ref="Q327">Data__1_[[#This Row],[Total_cost]]/(Data__1_[[#This Row],[Total Operating Cost]]+_xlfn.IFS(Data__1_[[#This Row],[Plant]]=$R$21,$S$21,Data__1_[[#This Row],[Plant]]=$R$22,$S$22,Data__1_[[#This Row],[Plant]]=$R$24,$S$24,Data__1_[[#This Row],[Plant]]=$R$23,$S$23))</f>
        <v>9.0404435809580477</v>
      </c>
    </row>
    <row r="328" spans="1:17" x14ac:dyDescent="0.4">
      <c r="A328" s="1" t="s">
        <v>252</v>
      </c>
      <c r="B328" t="s">
        <v>10</v>
      </c>
      <c r="C328">
        <v>22</v>
      </c>
      <c r="D328">
        <v>28</v>
      </c>
      <c r="E328">
        <v>5280</v>
      </c>
      <c r="F328">
        <v>5600</v>
      </c>
      <c r="G328">
        <v>3.7129457999999997E-2</v>
      </c>
      <c r="H328">
        <f>Data__1_[[#This Row],[Output]]*1000</f>
        <v>37.129458</v>
      </c>
      <c r="I328">
        <f>Data__1_[[#This Row],[Output]]*1000/(Data__1_[[#This Row],[Num_Workers_Indirect]]+Data__1_[[#This Row],[Num_Workers_Direct]])</f>
        <v>0.74258915999999997</v>
      </c>
      <c r="J328">
        <v>4.5297939000000002E-2</v>
      </c>
      <c r="K328">
        <f>Data__1_[[#This Row],[RawMaterial_Used]]*1000</f>
        <v>45.297939</v>
      </c>
      <c r="L328" t="e">
        <f>MONTH(A:A)</f>
        <v>#VALUE!</v>
      </c>
      <c r="M328" t="e">
        <f>YEAR(Data__1_[[#This Row],[Date]])</f>
        <v>#VALUE!</v>
      </c>
      <c r="N328" cm="1">
        <f t="array" ref="N328">Data__1_[[#This Row],[RawMaterial_Used]]*1000*_xlfn.IFS(Data__1_[[#This Row],[Plant]]=$R$15,$S$15,Data__1_[[#This Row],[Plant]]=$R$16,$S$16,Data__1_[[#This Row],[Plant]]=$R$17,$S$17,Data__1_[[#This Row],[Plant]]=$R$18,$S$18)</f>
        <v>27541.146912</v>
      </c>
      <c r="O328">
        <f>Data__1_[[#This Row],[input_total thousands]]+Data__1_[[#This Row],[Labor_Costs_Direct]]+Data__1_[[#This Row],[Labor_Costs_Indirect]]</f>
        <v>38421.146911999997</v>
      </c>
      <c r="P328" s="5" cm="1">
        <f t="array" ref="P328">Data__1_[[#This Row],[Output]]*1000*_xlfn.IFS(Data__1_[[#This Row],[Plant]]=$R$8,$S$8,Data__1_[[#This Row],[Plant]]=$R$9,$S$9,Data__1_[[#This Row],[Plant]]=$R$10,$S$10,Data__1_[[#This Row],[Plant]]=$R$11,$S$11)</f>
        <v>5569.4187000000002</v>
      </c>
      <c r="Q328" s="5" cm="1">
        <f t="array" ref="Q328">Data__1_[[#This Row],[Total_cost]]/(Data__1_[[#This Row],[Total Operating Cost]]+_xlfn.IFS(Data__1_[[#This Row],[Plant]]=$R$21,$S$21,Data__1_[[#This Row],[Plant]]=$R$22,$S$22,Data__1_[[#This Row],[Plant]]=$R$24,$S$24,Data__1_[[#This Row],[Plant]]=$R$23,$S$23))</f>
        <v>6.8973534991184762</v>
      </c>
    </row>
    <row r="329" spans="1:17" x14ac:dyDescent="0.4">
      <c r="A329" s="1" t="s">
        <v>252</v>
      </c>
      <c r="B329" t="s">
        <v>11</v>
      </c>
      <c r="C329">
        <v>13</v>
      </c>
      <c r="D329">
        <v>14</v>
      </c>
      <c r="E329">
        <v>124800</v>
      </c>
      <c r="F329">
        <v>107520</v>
      </c>
      <c r="G329">
        <v>1.0543623E-2</v>
      </c>
      <c r="H329">
        <f>Data__1_[[#This Row],[Output]]*1000</f>
        <v>10.543623</v>
      </c>
      <c r="I329">
        <f>Data__1_[[#This Row],[Output]]*1000/(Data__1_[[#This Row],[Num_Workers_Indirect]]+Data__1_[[#This Row],[Num_Workers_Direct]])</f>
        <v>0.39050455555555558</v>
      </c>
      <c r="J329">
        <v>1.3179529000000001E-2</v>
      </c>
      <c r="K329">
        <f>Data__1_[[#This Row],[RawMaterial_Used]]*1000</f>
        <v>13.179529</v>
      </c>
      <c r="L329" t="e">
        <f>MONTH(A:A)</f>
        <v>#VALUE!</v>
      </c>
      <c r="M329" t="e">
        <f>YEAR(Data__1_[[#This Row],[Date]])</f>
        <v>#VALUE!</v>
      </c>
      <c r="N329" cm="1">
        <f t="array" ref="N329">Data__1_[[#This Row],[RawMaterial_Used]]*1000*_xlfn.IFS(Data__1_[[#This Row],[Plant]]=$R$15,$S$15,Data__1_[[#This Row],[Plant]]=$R$16,$S$16,Data__1_[[#This Row],[Plant]]=$R$17,$S$17,Data__1_[[#This Row],[Plant]]=$R$18,$S$18)</f>
        <v>12098.807622</v>
      </c>
      <c r="O329">
        <f>Data__1_[[#This Row],[input_total thousands]]+Data__1_[[#This Row],[Labor_Costs_Direct]]+Data__1_[[#This Row],[Labor_Costs_Indirect]]</f>
        <v>244418.80762199999</v>
      </c>
      <c r="P329" s="5" cm="1">
        <f t="array" ref="P329">Data__1_[[#This Row],[Output]]*1000*_xlfn.IFS(Data__1_[[#This Row],[Plant]]=$R$8,$S$8,Data__1_[[#This Row],[Plant]]=$R$9,$S$9,Data__1_[[#This Row],[Plant]]=$R$10,$S$10,Data__1_[[#This Row],[Plant]]=$R$11,$S$11)</f>
        <v>4217.4492</v>
      </c>
      <c r="Q329" s="5" cm="1">
        <f t="array" ref="Q329">Data__1_[[#This Row],[Total_cost]]/(Data__1_[[#This Row],[Total Operating Cost]]+_xlfn.IFS(Data__1_[[#This Row],[Plant]]=$R$21,$S$21,Data__1_[[#This Row],[Plant]]=$R$22,$S$22,Data__1_[[#This Row],[Plant]]=$R$24,$S$24,Data__1_[[#This Row],[Plant]]=$R$23,$S$23))</f>
        <v>56.771896325305995</v>
      </c>
    </row>
    <row r="330" spans="1:17" x14ac:dyDescent="0.4">
      <c r="A330" s="1" t="s">
        <v>251</v>
      </c>
      <c r="B330" t="s">
        <v>8</v>
      </c>
      <c r="C330">
        <v>17</v>
      </c>
      <c r="D330">
        <v>20</v>
      </c>
      <c r="E330">
        <v>8160</v>
      </c>
      <c r="F330">
        <v>8000</v>
      </c>
      <c r="G330">
        <v>4.4800868000000001E-2</v>
      </c>
      <c r="H330">
        <f>Data__1_[[#This Row],[Output]]*1000</f>
        <v>44.800868000000001</v>
      </c>
      <c r="I330">
        <f>Data__1_[[#This Row],[Output]]*1000/(Data__1_[[#This Row],[Num_Workers_Indirect]]+Data__1_[[#This Row],[Num_Workers_Direct]])</f>
        <v>1.2108342702702704</v>
      </c>
      <c r="J330">
        <v>5.3761041000000002E-2</v>
      </c>
      <c r="K330">
        <f>Data__1_[[#This Row],[RawMaterial_Used]]*1000</f>
        <v>53.761041000000006</v>
      </c>
      <c r="L330" t="e">
        <f>MONTH(A:A)</f>
        <v>#VALUE!</v>
      </c>
      <c r="M330" t="e">
        <f>YEAR(Data__1_[[#This Row],[Date]])</f>
        <v>#VALUE!</v>
      </c>
      <c r="N330" cm="1">
        <f t="array" ref="N330">Data__1_[[#This Row],[RawMaterial_Used]]*1000*_xlfn.IFS(Data__1_[[#This Row],[Plant]]=$R$15,$S$15,Data__1_[[#This Row],[Plant]]=$R$16,$S$16,Data__1_[[#This Row],[Plant]]=$R$17,$S$17,Data__1_[[#This Row],[Plant]]=$R$18,$S$18)</f>
        <v>37632.728700000007</v>
      </c>
      <c r="O330">
        <f>Data__1_[[#This Row],[input_total thousands]]+Data__1_[[#This Row],[Labor_Costs_Direct]]+Data__1_[[#This Row],[Labor_Costs_Indirect]]</f>
        <v>53792.728700000007</v>
      </c>
      <c r="P330" s="5" cm="1">
        <f t="array" ref="P330">Data__1_[[#This Row],[Output]]*1000*_xlfn.IFS(Data__1_[[#This Row],[Plant]]=$R$8,$S$8,Data__1_[[#This Row],[Plant]]=$R$9,$S$9,Data__1_[[#This Row],[Plant]]=$R$10,$S$10,Data__1_[[#This Row],[Plant]]=$R$11,$S$11)</f>
        <v>4928.09548</v>
      </c>
      <c r="Q330" s="5" cm="1">
        <f t="array" ref="Q330">Data__1_[[#This Row],[Total_cost]]/(Data__1_[[#This Row],[Total Operating Cost]]+_xlfn.IFS(Data__1_[[#This Row],[Plant]]=$R$21,$S$21,Data__1_[[#This Row],[Plant]]=$R$22,$S$22,Data__1_[[#This Row],[Plant]]=$R$24,$S$24,Data__1_[[#This Row],[Plant]]=$R$23,$S$23))</f>
        <v>10.887584344442233</v>
      </c>
    </row>
    <row r="331" spans="1:17" x14ac:dyDescent="0.4">
      <c r="A331" s="1" t="s">
        <v>251</v>
      </c>
      <c r="B331" t="s">
        <v>9</v>
      </c>
      <c r="C331">
        <v>44</v>
      </c>
      <c r="D331">
        <v>36</v>
      </c>
      <c r="E331">
        <v>10208</v>
      </c>
      <c r="F331">
        <v>6912</v>
      </c>
      <c r="G331">
        <v>0.102582167</v>
      </c>
      <c r="H331">
        <f>Data__1_[[#This Row],[Output]]*1000</f>
        <v>102.582167</v>
      </c>
      <c r="I331">
        <f>Data__1_[[#This Row],[Output]]*1000/(Data__1_[[#This Row],[Num_Workers_Indirect]]+Data__1_[[#This Row],[Num_Workers_Direct]])</f>
        <v>1.2822770875</v>
      </c>
      <c r="J331">
        <v>0.12515024399999999</v>
      </c>
      <c r="K331">
        <f>Data__1_[[#This Row],[RawMaterial_Used]]*1000</f>
        <v>125.150244</v>
      </c>
      <c r="L331" t="e">
        <f>MONTH(A:A)</f>
        <v>#VALUE!</v>
      </c>
      <c r="M331" t="e">
        <f>YEAR(Data__1_[[#This Row],[Date]])</f>
        <v>#VALUE!</v>
      </c>
      <c r="N331" cm="1">
        <f t="array" ref="N331">Data__1_[[#This Row],[RawMaterial_Used]]*1000*_xlfn.IFS(Data__1_[[#This Row],[Plant]]=$R$15,$S$15,Data__1_[[#This Row],[Plant]]=$R$16,$S$16,Data__1_[[#This Row],[Plant]]=$R$17,$S$17,Data__1_[[#This Row],[Plant]]=$R$18,$S$18)</f>
        <v>66329.629320000007</v>
      </c>
      <c r="O331">
        <f>Data__1_[[#This Row],[input_total thousands]]+Data__1_[[#This Row],[Labor_Costs_Direct]]+Data__1_[[#This Row],[Labor_Costs_Indirect]]</f>
        <v>83449.629320000007</v>
      </c>
      <c r="P331" s="5" cm="1">
        <f t="array" ref="P331">Data__1_[[#This Row],[Output]]*1000*_xlfn.IFS(Data__1_[[#This Row],[Plant]]=$R$8,$S$8,Data__1_[[#This Row],[Plant]]=$R$9,$S$9,Data__1_[[#This Row],[Plant]]=$R$10,$S$10,Data__1_[[#This Row],[Plant]]=$R$11,$S$11)</f>
        <v>9232.3950299999997</v>
      </c>
      <c r="Q331" s="5" cm="1">
        <f t="array" ref="Q331">Data__1_[[#This Row],[Total_cost]]/(Data__1_[[#This Row],[Total Operating Cost]]+_xlfn.IFS(Data__1_[[#This Row],[Plant]]=$R$21,$S$21,Data__1_[[#This Row],[Plant]]=$R$22,$S$22,Data__1_[[#This Row],[Plant]]=$R$24,$S$24,Data__1_[[#This Row],[Plant]]=$R$23,$S$23))</f>
        <v>9.0380454177456944</v>
      </c>
    </row>
    <row r="332" spans="1:17" x14ac:dyDescent="0.4">
      <c r="A332" s="1" t="s">
        <v>251</v>
      </c>
      <c r="B332" t="s">
        <v>10</v>
      </c>
      <c r="C332">
        <v>24</v>
      </c>
      <c r="D332">
        <v>33</v>
      </c>
      <c r="E332">
        <v>5760</v>
      </c>
      <c r="F332">
        <v>6600</v>
      </c>
      <c r="G332">
        <v>4.2345241999999998E-2</v>
      </c>
      <c r="H332">
        <f>Data__1_[[#This Row],[Output]]*1000</f>
        <v>42.345241999999999</v>
      </c>
      <c r="I332">
        <f>Data__1_[[#This Row],[Output]]*1000/(Data__1_[[#This Row],[Num_Workers_Indirect]]+Data__1_[[#This Row],[Num_Workers_Direct]])</f>
        <v>0.74289898245614028</v>
      </c>
      <c r="J332">
        <v>5.1661195E-2</v>
      </c>
      <c r="K332">
        <f>Data__1_[[#This Row],[RawMaterial_Used]]*1000</f>
        <v>51.661194999999999</v>
      </c>
      <c r="L332" t="e">
        <f>MONTH(A:A)</f>
        <v>#VALUE!</v>
      </c>
      <c r="M332" t="e">
        <f>YEAR(Data__1_[[#This Row],[Date]])</f>
        <v>#VALUE!</v>
      </c>
      <c r="N332" cm="1">
        <f t="array" ref="N332">Data__1_[[#This Row],[RawMaterial_Used]]*1000*_xlfn.IFS(Data__1_[[#This Row],[Plant]]=$R$15,$S$15,Data__1_[[#This Row],[Plant]]=$R$16,$S$16,Data__1_[[#This Row],[Plant]]=$R$17,$S$17,Data__1_[[#This Row],[Plant]]=$R$18,$S$18)</f>
        <v>31410.006559999998</v>
      </c>
      <c r="O332">
        <f>Data__1_[[#This Row],[input_total thousands]]+Data__1_[[#This Row],[Labor_Costs_Direct]]+Data__1_[[#This Row],[Labor_Costs_Indirect]]</f>
        <v>43770.006559999994</v>
      </c>
      <c r="P332" s="5" cm="1">
        <f t="array" ref="P332">Data__1_[[#This Row],[Output]]*1000*_xlfn.IFS(Data__1_[[#This Row],[Plant]]=$R$8,$S$8,Data__1_[[#This Row],[Plant]]=$R$9,$S$9,Data__1_[[#This Row],[Plant]]=$R$10,$S$10,Data__1_[[#This Row],[Plant]]=$R$11,$S$11)</f>
        <v>6351.7862999999998</v>
      </c>
      <c r="Q332" s="5" cm="1">
        <f t="array" ref="Q332">Data__1_[[#This Row],[Total_cost]]/(Data__1_[[#This Row],[Total Operating Cost]]+_xlfn.IFS(Data__1_[[#This Row],[Plant]]=$R$21,$S$21,Data__1_[[#This Row],[Plant]]=$R$22,$S$22,Data__1_[[#This Row],[Plant]]=$R$24,$S$24,Data__1_[[#This Row],[Plant]]=$R$23,$S$23))</f>
        <v>6.8898912214314523</v>
      </c>
    </row>
    <row r="333" spans="1:17" x14ac:dyDescent="0.4">
      <c r="A333" s="1" t="s">
        <v>251</v>
      </c>
      <c r="B333" t="s">
        <v>11</v>
      </c>
      <c r="C333">
        <v>14</v>
      </c>
      <c r="D333">
        <v>13</v>
      </c>
      <c r="E333">
        <v>134400</v>
      </c>
      <c r="F333">
        <v>99840</v>
      </c>
      <c r="G333">
        <v>1.0535811000000001E-2</v>
      </c>
      <c r="H333">
        <f>Data__1_[[#This Row],[Output]]*1000</f>
        <v>10.535811000000001</v>
      </c>
      <c r="I333">
        <f>Data__1_[[#This Row],[Output]]*1000/(Data__1_[[#This Row],[Num_Workers_Indirect]]+Data__1_[[#This Row],[Num_Workers_Direct]])</f>
        <v>0.39021522222222227</v>
      </c>
      <c r="J333">
        <v>1.3169762999999999E-2</v>
      </c>
      <c r="K333">
        <f>Data__1_[[#This Row],[RawMaterial_Used]]*1000</f>
        <v>13.169763</v>
      </c>
      <c r="L333" t="e">
        <f>MONTH(A:A)</f>
        <v>#VALUE!</v>
      </c>
      <c r="M333" t="e">
        <f>YEAR(Data__1_[[#This Row],[Date]])</f>
        <v>#VALUE!</v>
      </c>
      <c r="N333" cm="1">
        <f t="array" ref="N333">Data__1_[[#This Row],[RawMaterial_Used]]*1000*_xlfn.IFS(Data__1_[[#This Row],[Plant]]=$R$15,$S$15,Data__1_[[#This Row],[Plant]]=$R$16,$S$16,Data__1_[[#This Row],[Plant]]=$R$17,$S$17,Data__1_[[#This Row],[Plant]]=$R$18,$S$18)</f>
        <v>12089.842434</v>
      </c>
      <c r="O333">
        <f>Data__1_[[#This Row],[input_total thousands]]+Data__1_[[#This Row],[Labor_Costs_Direct]]+Data__1_[[#This Row],[Labor_Costs_Indirect]]</f>
        <v>246329.84243399999</v>
      </c>
      <c r="P333" s="5" cm="1">
        <f t="array" ref="P333">Data__1_[[#This Row],[Output]]*1000*_xlfn.IFS(Data__1_[[#This Row],[Plant]]=$R$8,$S$8,Data__1_[[#This Row],[Plant]]=$R$9,$S$9,Data__1_[[#This Row],[Plant]]=$R$10,$S$10,Data__1_[[#This Row],[Plant]]=$R$11,$S$11)</f>
        <v>4214.3244000000004</v>
      </c>
      <c r="Q333" s="5" cm="1">
        <f t="array" ref="Q333">Data__1_[[#This Row],[Total_cost]]/(Data__1_[[#This Row],[Total Operating Cost]]+_xlfn.IFS(Data__1_[[#This Row],[Plant]]=$R$21,$S$21,Data__1_[[#This Row],[Plant]]=$R$22,$S$22,Data__1_[[#This Row],[Plant]]=$R$24,$S$24,Data__1_[[#This Row],[Plant]]=$R$23,$S$23))</f>
        <v>57.257335927166146</v>
      </c>
    </row>
    <row r="334" spans="1:17" x14ac:dyDescent="0.4">
      <c r="A334" s="1" t="s">
        <v>250</v>
      </c>
      <c r="B334" t="s">
        <v>8</v>
      </c>
      <c r="C334">
        <v>15</v>
      </c>
      <c r="D334">
        <v>19</v>
      </c>
      <c r="E334">
        <v>7200</v>
      </c>
      <c r="F334">
        <v>7600</v>
      </c>
      <c r="G334">
        <v>4.1177605999999999E-2</v>
      </c>
      <c r="H334">
        <f>Data__1_[[#This Row],[Output]]*1000</f>
        <v>41.177605999999997</v>
      </c>
      <c r="I334">
        <f>Data__1_[[#This Row],[Output]]*1000/(Data__1_[[#This Row],[Num_Workers_Indirect]]+Data__1_[[#This Row],[Num_Workers_Direct]])</f>
        <v>1.2111060588235294</v>
      </c>
      <c r="J334">
        <v>4.9413127000000001E-2</v>
      </c>
      <c r="K334">
        <f>Data__1_[[#This Row],[RawMaterial_Used]]*1000</f>
        <v>49.413127000000003</v>
      </c>
      <c r="L334" t="e">
        <f>MONTH(A:A)</f>
        <v>#VALUE!</v>
      </c>
      <c r="M334" t="e">
        <f>YEAR(Data__1_[[#This Row],[Date]])</f>
        <v>#VALUE!</v>
      </c>
      <c r="N334" cm="1">
        <f t="array" ref="N334">Data__1_[[#This Row],[RawMaterial_Used]]*1000*_xlfn.IFS(Data__1_[[#This Row],[Plant]]=$R$15,$S$15,Data__1_[[#This Row],[Plant]]=$R$16,$S$16,Data__1_[[#This Row],[Plant]]=$R$17,$S$17,Data__1_[[#This Row],[Plant]]=$R$18,$S$18)</f>
        <v>34589.188900000001</v>
      </c>
      <c r="O334">
        <f>Data__1_[[#This Row],[input_total thousands]]+Data__1_[[#This Row],[Labor_Costs_Direct]]+Data__1_[[#This Row],[Labor_Costs_Indirect]]</f>
        <v>49389.188900000001</v>
      </c>
      <c r="P334" s="5" cm="1">
        <f t="array" ref="P334">Data__1_[[#This Row],[Output]]*1000*_xlfn.IFS(Data__1_[[#This Row],[Plant]]=$R$8,$S$8,Data__1_[[#This Row],[Plant]]=$R$9,$S$9,Data__1_[[#This Row],[Plant]]=$R$10,$S$10,Data__1_[[#This Row],[Plant]]=$R$11,$S$11)</f>
        <v>4529.5366599999998</v>
      </c>
      <c r="Q334" s="5" cm="1">
        <f t="array" ref="Q334">Data__1_[[#This Row],[Total_cost]]/(Data__1_[[#This Row],[Total Operating Cost]]+_xlfn.IFS(Data__1_[[#This Row],[Plant]]=$R$21,$S$21,Data__1_[[#This Row],[Plant]]=$R$22,$S$22,Data__1_[[#This Row],[Plant]]=$R$24,$S$24,Data__1_[[#This Row],[Plant]]=$R$23,$S$23))</f>
        <v>10.873450820987198</v>
      </c>
    </row>
    <row r="335" spans="1:17" x14ac:dyDescent="0.4">
      <c r="A335" s="1" t="s">
        <v>250</v>
      </c>
      <c r="B335" t="s">
        <v>9</v>
      </c>
      <c r="C335">
        <v>42</v>
      </c>
      <c r="D335">
        <v>40</v>
      </c>
      <c r="E335">
        <v>9744</v>
      </c>
      <c r="F335">
        <v>7680</v>
      </c>
      <c r="G335">
        <v>0.105044656</v>
      </c>
      <c r="H335">
        <f>Data__1_[[#This Row],[Output]]*1000</f>
        <v>105.044656</v>
      </c>
      <c r="I335">
        <f>Data__1_[[#This Row],[Output]]*1000/(Data__1_[[#This Row],[Num_Workers_Indirect]]+Data__1_[[#This Row],[Num_Workers_Direct]])</f>
        <v>1.2810323902439025</v>
      </c>
      <c r="J335">
        <v>0.12815448099999999</v>
      </c>
      <c r="K335">
        <f>Data__1_[[#This Row],[RawMaterial_Used]]*1000</f>
        <v>128.15448099999998</v>
      </c>
      <c r="L335" t="e">
        <f>MONTH(A:A)</f>
        <v>#VALUE!</v>
      </c>
      <c r="M335" t="e">
        <f>YEAR(Data__1_[[#This Row],[Date]])</f>
        <v>#VALUE!</v>
      </c>
      <c r="N335" cm="1">
        <f t="array" ref="N335">Data__1_[[#This Row],[RawMaterial_Used]]*1000*_xlfn.IFS(Data__1_[[#This Row],[Plant]]=$R$15,$S$15,Data__1_[[#This Row],[Plant]]=$R$16,$S$16,Data__1_[[#This Row],[Plant]]=$R$17,$S$17,Data__1_[[#This Row],[Plant]]=$R$18,$S$18)</f>
        <v>67921.874929999991</v>
      </c>
      <c r="O335">
        <f>Data__1_[[#This Row],[input_total thousands]]+Data__1_[[#This Row],[Labor_Costs_Direct]]+Data__1_[[#This Row],[Labor_Costs_Indirect]]</f>
        <v>85345.874929999991</v>
      </c>
      <c r="P335" s="5" cm="1">
        <f t="array" ref="P335">Data__1_[[#This Row],[Output]]*1000*_xlfn.IFS(Data__1_[[#This Row],[Plant]]=$R$8,$S$8,Data__1_[[#This Row],[Plant]]=$R$9,$S$9,Data__1_[[#This Row],[Plant]]=$R$10,$S$10,Data__1_[[#This Row],[Plant]]=$R$11,$S$11)</f>
        <v>9454.019040000001</v>
      </c>
      <c r="Q335" s="5" cm="1">
        <f t="array" ref="Q335">Data__1_[[#This Row],[Total_cost]]/(Data__1_[[#This Row],[Total Operating Cost]]+_xlfn.IFS(Data__1_[[#This Row],[Plant]]=$R$21,$S$21,Data__1_[[#This Row],[Plant]]=$R$22,$S$22,Data__1_[[#This Row],[Plant]]=$R$24,$S$24,Data__1_[[#This Row],[Plant]]=$R$23,$S$23))</f>
        <v>9.0267492981778332</v>
      </c>
    </row>
    <row r="336" spans="1:17" x14ac:dyDescent="0.4">
      <c r="A336" s="1" t="s">
        <v>250</v>
      </c>
      <c r="B336" t="s">
        <v>10</v>
      </c>
      <c r="C336">
        <v>21</v>
      </c>
      <c r="D336">
        <v>31</v>
      </c>
      <c r="E336">
        <v>5040</v>
      </c>
      <c r="F336">
        <v>6200</v>
      </c>
      <c r="G336">
        <v>3.8632525000000001E-2</v>
      </c>
      <c r="H336">
        <f>Data__1_[[#This Row],[Output]]*1000</f>
        <v>38.632525000000001</v>
      </c>
      <c r="I336">
        <f>Data__1_[[#This Row],[Output]]*1000/(Data__1_[[#This Row],[Num_Workers_Indirect]]+Data__1_[[#This Row],[Num_Workers_Direct]])</f>
        <v>0.74293317307692308</v>
      </c>
      <c r="J336">
        <v>4.7131680000000002E-2</v>
      </c>
      <c r="K336">
        <f>Data__1_[[#This Row],[RawMaterial_Used]]*1000</f>
        <v>47.131680000000003</v>
      </c>
      <c r="L336" t="e">
        <f>MONTH(A:A)</f>
        <v>#VALUE!</v>
      </c>
      <c r="M336" t="e">
        <f>YEAR(Data__1_[[#This Row],[Date]])</f>
        <v>#VALUE!</v>
      </c>
      <c r="N336" cm="1">
        <f t="array" ref="N336">Data__1_[[#This Row],[RawMaterial_Used]]*1000*_xlfn.IFS(Data__1_[[#This Row],[Plant]]=$R$15,$S$15,Data__1_[[#This Row],[Plant]]=$R$16,$S$16,Data__1_[[#This Row],[Plant]]=$R$17,$S$17,Data__1_[[#This Row],[Plant]]=$R$18,$S$18)</f>
        <v>28656.061440000001</v>
      </c>
      <c r="O336">
        <f>Data__1_[[#This Row],[input_total thousands]]+Data__1_[[#This Row],[Labor_Costs_Direct]]+Data__1_[[#This Row],[Labor_Costs_Indirect]]</f>
        <v>39896.061440000005</v>
      </c>
      <c r="P336" s="5" cm="1">
        <f t="array" ref="P336">Data__1_[[#This Row],[Output]]*1000*_xlfn.IFS(Data__1_[[#This Row],[Plant]]=$R$8,$S$8,Data__1_[[#This Row],[Plant]]=$R$9,$S$9,Data__1_[[#This Row],[Plant]]=$R$10,$S$10,Data__1_[[#This Row],[Plant]]=$R$11,$S$11)</f>
        <v>5794.8787499999999</v>
      </c>
      <c r="Q336" s="5" cm="1">
        <f t="array" ref="Q336">Data__1_[[#This Row],[Total_cost]]/(Data__1_[[#This Row],[Total Operating Cost]]+_xlfn.IFS(Data__1_[[#This Row],[Plant]]=$R$21,$S$21,Data__1_[[#This Row],[Plant]]=$R$22,$S$22,Data__1_[[#This Row],[Plant]]=$R$24,$S$24,Data__1_[[#This Row],[Plant]]=$R$23,$S$23))</f>
        <v>6.8835224408378117</v>
      </c>
    </row>
    <row r="337" spans="1:17" x14ac:dyDescent="0.4">
      <c r="A337" s="1" t="s">
        <v>250</v>
      </c>
      <c r="B337" t="s">
        <v>11</v>
      </c>
      <c r="C337">
        <v>14</v>
      </c>
      <c r="D337">
        <v>13</v>
      </c>
      <c r="E337">
        <v>134400</v>
      </c>
      <c r="F337">
        <v>99840</v>
      </c>
      <c r="G337">
        <v>1.0539662E-2</v>
      </c>
      <c r="H337">
        <f>Data__1_[[#This Row],[Output]]*1000</f>
        <v>10.539662</v>
      </c>
      <c r="I337">
        <f>Data__1_[[#This Row],[Output]]*1000/(Data__1_[[#This Row],[Num_Workers_Indirect]]+Data__1_[[#This Row],[Num_Workers_Direct]])</f>
        <v>0.39035785185185184</v>
      </c>
      <c r="J337">
        <v>1.3174577E-2</v>
      </c>
      <c r="K337">
        <f>Data__1_[[#This Row],[RawMaterial_Used]]*1000</f>
        <v>13.174576999999999</v>
      </c>
      <c r="L337" t="e">
        <f>MONTH(A:A)</f>
        <v>#VALUE!</v>
      </c>
      <c r="M337" t="e">
        <f>YEAR(Data__1_[[#This Row],[Date]])</f>
        <v>#VALUE!</v>
      </c>
      <c r="N337" cm="1">
        <f t="array" ref="N337">Data__1_[[#This Row],[RawMaterial_Used]]*1000*_xlfn.IFS(Data__1_[[#This Row],[Plant]]=$R$15,$S$15,Data__1_[[#This Row],[Plant]]=$R$16,$S$16,Data__1_[[#This Row],[Plant]]=$R$17,$S$17,Data__1_[[#This Row],[Plant]]=$R$18,$S$18)</f>
        <v>12094.261686</v>
      </c>
      <c r="O337">
        <f>Data__1_[[#This Row],[input_total thousands]]+Data__1_[[#This Row],[Labor_Costs_Direct]]+Data__1_[[#This Row],[Labor_Costs_Indirect]]</f>
        <v>246334.26168600001</v>
      </c>
      <c r="P337" s="5" cm="1">
        <f t="array" ref="P337">Data__1_[[#This Row],[Output]]*1000*_xlfn.IFS(Data__1_[[#This Row],[Plant]]=$R$8,$S$8,Data__1_[[#This Row],[Plant]]=$R$9,$S$9,Data__1_[[#This Row],[Plant]]=$R$10,$S$10,Data__1_[[#This Row],[Plant]]=$R$11,$S$11)</f>
        <v>4215.8648000000003</v>
      </c>
      <c r="Q337" s="5" cm="1">
        <f t="array" ref="Q337">Data__1_[[#This Row],[Total_cost]]/(Data__1_[[#This Row],[Total Operating Cost]]+_xlfn.IFS(Data__1_[[#This Row],[Plant]]=$R$21,$S$21,Data__1_[[#This Row],[Plant]]=$R$22,$S$22,Data__1_[[#This Row],[Plant]]=$R$24,$S$24,Data__1_[[#This Row],[Plant]]=$R$23,$S$23))</f>
        <v>57.237868940861922</v>
      </c>
    </row>
    <row r="338" spans="1:17" x14ac:dyDescent="0.4">
      <c r="A338" s="1" t="s">
        <v>249</v>
      </c>
      <c r="B338" t="s">
        <v>8</v>
      </c>
      <c r="C338">
        <v>18</v>
      </c>
      <c r="D338">
        <v>25</v>
      </c>
      <c r="E338">
        <v>8640</v>
      </c>
      <c r="F338">
        <v>10000</v>
      </c>
      <c r="G338">
        <v>5.2028363000000001E-2</v>
      </c>
      <c r="H338">
        <f>Data__1_[[#This Row],[Output]]*1000</f>
        <v>52.028362999999999</v>
      </c>
      <c r="I338">
        <f>Data__1_[[#This Row],[Output]]*1000/(Data__1_[[#This Row],[Num_Workers_Indirect]]+Data__1_[[#This Row],[Num_Workers_Direct]])</f>
        <v>1.2099619302325582</v>
      </c>
      <c r="J338">
        <v>6.2434034999999999E-2</v>
      </c>
      <c r="K338">
        <f>Data__1_[[#This Row],[RawMaterial_Used]]*1000</f>
        <v>62.434035000000002</v>
      </c>
      <c r="L338" t="e">
        <f>MONTH(A:A)</f>
        <v>#VALUE!</v>
      </c>
      <c r="M338" t="e">
        <f>YEAR(Data__1_[[#This Row],[Date]])</f>
        <v>#VALUE!</v>
      </c>
      <c r="N338" cm="1">
        <f t="array" ref="N338">Data__1_[[#This Row],[RawMaterial_Used]]*1000*_xlfn.IFS(Data__1_[[#This Row],[Plant]]=$R$15,$S$15,Data__1_[[#This Row],[Plant]]=$R$16,$S$16,Data__1_[[#This Row],[Plant]]=$R$17,$S$17,Data__1_[[#This Row],[Plant]]=$R$18,$S$18)</f>
        <v>43703.824500000002</v>
      </c>
      <c r="O338">
        <f>Data__1_[[#This Row],[input_total thousands]]+Data__1_[[#This Row],[Labor_Costs_Direct]]+Data__1_[[#This Row],[Labor_Costs_Indirect]]</f>
        <v>62343.824500000002</v>
      </c>
      <c r="P338" s="5" cm="1">
        <f t="array" ref="P338">Data__1_[[#This Row],[Output]]*1000*_xlfn.IFS(Data__1_[[#This Row],[Plant]]=$R$8,$S$8,Data__1_[[#This Row],[Plant]]=$R$9,$S$9,Data__1_[[#This Row],[Plant]]=$R$10,$S$10,Data__1_[[#This Row],[Plant]]=$R$11,$S$11)</f>
        <v>5723.1199299999998</v>
      </c>
      <c r="Q338" s="5" cm="1">
        <f t="array" ref="Q338">Data__1_[[#This Row],[Total_cost]]/(Data__1_[[#This Row],[Total Operating Cost]]+_xlfn.IFS(Data__1_[[#This Row],[Plant]]=$R$21,$S$21,Data__1_[[#This Row],[Plant]]=$R$22,$S$22,Data__1_[[#This Row],[Plant]]=$R$24,$S$24,Data__1_[[#This Row],[Plant]]=$R$23,$S$23))</f>
        <v>10.869313031627327</v>
      </c>
    </row>
    <row r="339" spans="1:17" x14ac:dyDescent="0.4">
      <c r="A339" s="1" t="s">
        <v>249</v>
      </c>
      <c r="B339" t="s">
        <v>9</v>
      </c>
      <c r="C339">
        <v>46</v>
      </c>
      <c r="D339">
        <v>40</v>
      </c>
      <c r="E339">
        <v>10672</v>
      </c>
      <c r="F339">
        <v>7680</v>
      </c>
      <c r="G339">
        <v>0.110259701</v>
      </c>
      <c r="H339">
        <f>Data__1_[[#This Row],[Output]]*1000</f>
        <v>110.25970100000001</v>
      </c>
      <c r="I339">
        <f>Data__1_[[#This Row],[Output]]*1000/(Data__1_[[#This Row],[Num_Workers_Indirect]]+Data__1_[[#This Row],[Num_Workers_Direct]])</f>
        <v>1.282089546511628</v>
      </c>
      <c r="J339">
        <v>0.134516835</v>
      </c>
      <c r="K339">
        <f>Data__1_[[#This Row],[RawMaterial_Used]]*1000</f>
        <v>134.51683500000001</v>
      </c>
      <c r="L339" t="e">
        <f>MONTH(A:A)</f>
        <v>#VALUE!</v>
      </c>
      <c r="M339" t="e">
        <f>YEAR(Data__1_[[#This Row],[Date]])</f>
        <v>#VALUE!</v>
      </c>
      <c r="N339" cm="1">
        <f t="array" ref="N339">Data__1_[[#This Row],[RawMaterial_Used]]*1000*_xlfn.IFS(Data__1_[[#This Row],[Plant]]=$R$15,$S$15,Data__1_[[#This Row],[Plant]]=$R$16,$S$16,Data__1_[[#This Row],[Plant]]=$R$17,$S$17,Data__1_[[#This Row],[Plant]]=$R$18,$S$18)</f>
        <v>71293.922550000003</v>
      </c>
      <c r="O339">
        <f>Data__1_[[#This Row],[input_total thousands]]+Data__1_[[#This Row],[Labor_Costs_Direct]]+Data__1_[[#This Row],[Labor_Costs_Indirect]]</f>
        <v>89645.922550000003</v>
      </c>
      <c r="P339" s="5" cm="1">
        <f t="array" ref="P339">Data__1_[[#This Row],[Output]]*1000*_xlfn.IFS(Data__1_[[#This Row],[Plant]]=$R$8,$S$8,Data__1_[[#This Row],[Plant]]=$R$9,$S$9,Data__1_[[#This Row],[Plant]]=$R$10,$S$10,Data__1_[[#This Row],[Plant]]=$R$11,$S$11)</f>
        <v>9923.373090000001</v>
      </c>
      <c r="Q339" s="5" cm="1">
        <f t="array" ref="Q339">Data__1_[[#This Row],[Total_cost]]/(Data__1_[[#This Row],[Total Operating Cost]]+_xlfn.IFS(Data__1_[[#This Row],[Plant]]=$R$21,$S$21,Data__1_[[#This Row],[Plant]]=$R$22,$S$22,Data__1_[[#This Row],[Plant]]=$R$24,$S$24,Data__1_[[#This Row],[Plant]]=$R$23,$S$23))</f>
        <v>9.0331283249287448</v>
      </c>
    </row>
    <row r="340" spans="1:17" x14ac:dyDescent="0.4">
      <c r="A340" s="1" t="s">
        <v>249</v>
      </c>
      <c r="B340" t="s">
        <v>10</v>
      </c>
      <c r="C340">
        <v>21</v>
      </c>
      <c r="D340">
        <v>26</v>
      </c>
      <c r="E340">
        <v>5040</v>
      </c>
      <c r="F340">
        <v>5200</v>
      </c>
      <c r="G340">
        <v>3.4915448000000002E-2</v>
      </c>
      <c r="H340">
        <f>Data__1_[[#This Row],[Output]]*1000</f>
        <v>34.915448000000005</v>
      </c>
      <c r="I340">
        <f>Data__1_[[#This Row],[Output]]*1000/(Data__1_[[#This Row],[Num_Workers_Indirect]]+Data__1_[[#This Row],[Num_Workers_Direct]])</f>
        <v>0.74288187234042569</v>
      </c>
      <c r="J340">
        <v>4.2596846000000001E-2</v>
      </c>
      <c r="K340">
        <f>Data__1_[[#This Row],[RawMaterial_Used]]*1000</f>
        <v>42.596845999999999</v>
      </c>
      <c r="L340" t="e">
        <f>MONTH(A:A)</f>
        <v>#VALUE!</v>
      </c>
      <c r="M340" t="e">
        <f>YEAR(Data__1_[[#This Row],[Date]])</f>
        <v>#VALUE!</v>
      </c>
      <c r="N340" cm="1">
        <f t="array" ref="N340">Data__1_[[#This Row],[RawMaterial_Used]]*1000*_xlfn.IFS(Data__1_[[#This Row],[Plant]]=$R$15,$S$15,Data__1_[[#This Row],[Plant]]=$R$16,$S$16,Data__1_[[#This Row],[Plant]]=$R$17,$S$17,Data__1_[[#This Row],[Plant]]=$R$18,$S$18)</f>
        <v>25898.882367999999</v>
      </c>
      <c r="O340">
        <f>Data__1_[[#This Row],[input_total thousands]]+Data__1_[[#This Row],[Labor_Costs_Direct]]+Data__1_[[#This Row],[Labor_Costs_Indirect]]</f>
        <v>36138.882367999999</v>
      </c>
      <c r="P340" s="5" cm="1">
        <f t="array" ref="P340">Data__1_[[#This Row],[Output]]*1000*_xlfn.IFS(Data__1_[[#This Row],[Plant]]=$R$8,$S$8,Data__1_[[#This Row],[Plant]]=$R$9,$S$9,Data__1_[[#This Row],[Plant]]=$R$10,$S$10,Data__1_[[#This Row],[Plant]]=$R$11,$S$11)</f>
        <v>5237.3172000000004</v>
      </c>
      <c r="Q340" s="5" cm="1">
        <f t="array" ref="Q340">Data__1_[[#This Row],[Total_cost]]/(Data__1_[[#This Row],[Total Operating Cost]]+_xlfn.IFS(Data__1_[[#This Row],[Plant]]=$R$21,$S$21,Data__1_[[#This Row],[Plant]]=$R$22,$S$22,Data__1_[[#This Row],[Plant]]=$R$24,$S$24,Data__1_[[#This Row],[Plant]]=$R$23,$S$23))</f>
        <v>6.8989488395242651</v>
      </c>
    </row>
    <row r="341" spans="1:17" x14ac:dyDescent="0.4">
      <c r="A341" s="1" t="s">
        <v>249</v>
      </c>
      <c r="B341" t="s">
        <v>11</v>
      </c>
      <c r="C341">
        <v>13</v>
      </c>
      <c r="D341">
        <v>13</v>
      </c>
      <c r="E341">
        <v>124800</v>
      </c>
      <c r="F341">
        <v>99840</v>
      </c>
      <c r="G341">
        <v>1.0153397999999999E-2</v>
      </c>
      <c r="H341">
        <f>Data__1_[[#This Row],[Output]]*1000</f>
        <v>10.153397999999999</v>
      </c>
      <c r="I341">
        <f>Data__1_[[#This Row],[Output]]*1000/(Data__1_[[#This Row],[Num_Workers_Indirect]]+Data__1_[[#This Row],[Num_Workers_Direct]])</f>
        <v>0.39051530769230769</v>
      </c>
      <c r="J341">
        <v>1.2691747999999999E-2</v>
      </c>
      <c r="K341">
        <f>Data__1_[[#This Row],[RawMaterial_Used]]*1000</f>
        <v>12.691747999999999</v>
      </c>
      <c r="L341" t="e">
        <f>MONTH(A:A)</f>
        <v>#VALUE!</v>
      </c>
      <c r="M341" t="e">
        <f>YEAR(Data__1_[[#This Row],[Date]])</f>
        <v>#VALUE!</v>
      </c>
      <c r="N341" cm="1">
        <f t="array" ref="N341">Data__1_[[#This Row],[RawMaterial_Used]]*1000*_xlfn.IFS(Data__1_[[#This Row],[Plant]]=$R$15,$S$15,Data__1_[[#This Row],[Plant]]=$R$16,$S$16,Data__1_[[#This Row],[Plant]]=$R$17,$S$17,Data__1_[[#This Row],[Plant]]=$R$18,$S$18)</f>
        <v>11651.024663999999</v>
      </c>
      <c r="O341">
        <f>Data__1_[[#This Row],[input_total thousands]]+Data__1_[[#This Row],[Labor_Costs_Direct]]+Data__1_[[#This Row],[Labor_Costs_Indirect]]</f>
        <v>236291.024664</v>
      </c>
      <c r="P341" s="5" cm="1">
        <f t="array" ref="P341">Data__1_[[#This Row],[Output]]*1000*_xlfn.IFS(Data__1_[[#This Row],[Plant]]=$R$8,$S$8,Data__1_[[#This Row],[Plant]]=$R$9,$S$9,Data__1_[[#This Row],[Plant]]=$R$10,$S$10,Data__1_[[#This Row],[Plant]]=$R$11,$S$11)</f>
        <v>4061.3591999999999</v>
      </c>
      <c r="Q341" s="5" cm="1">
        <f t="array" ref="Q341">Data__1_[[#This Row],[Total_cost]]/(Data__1_[[#This Row],[Total Operating Cost]]+_xlfn.IFS(Data__1_[[#This Row],[Plant]]=$R$21,$S$21,Data__1_[[#This Row],[Plant]]=$R$22,$S$22,Data__1_[[#This Row],[Plant]]=$R$24,$S$24,Data__1_[[#This Row],[Plant]]=$R$23,$S$23))</f>
        <v>56.948736300753971</v>
      </c>
    </row>
    <row r="342" spans="1:17" x14ac:dyDescent="0.4">
      <c r="A342" s="1" t="s">
        <v>248</v>
      </c>
      <c r="B342" t="s">
        <v>8</v>
      </c>
      <c r="C342">
        <v>19</v>
      </c>
      <c r="D342">
        <v>25</v>
      </c>
      <c r="E342">
        <v>9120</v>
      </c>
      <c r="F342">
        <v>10000</v>
      </c>
      <c r="G342">
        <v>5.3287315000000002E-2</v>
      </c>
      <c r="H342">
        <f>Data__1_[[#This Row],[Output]]*1000</f>
        <v>53.287315</v>
      </c>
      <c r="I342">
        <f>Data__1_[[#This Row],[Output]]*1000/(Data__1_[[#This Row],[Num_Workers_Indirect]]+Data__1_[[#This Row],[Num_Workers_Direct]])</f>
        <v>1.2110753409090909</v>
      </c>
      <c r="J342">
        <v>6.3944777999999994E-2</v>
      </c>
      <c r="K342">
        <f>Data__1_[[#This Row],[RawMaterial_Used]]*1000</f>
        <v>63.944777999999992</v>
      </c>
      <c r="L342" t="e">
        <f>MONTH(A:A)</f>
        <v>#VALUE!</v>
      </c>
      <c r="M342" t="e">
        <f>YEAR(Data__1_[[#This Row],[Date]])</f>
        <v>#VALUE!</v>
      </c>
      <c r="N342" cm="1">
        <f t="array" ref="N342">Data__1_[[#This Row],[RawMaterial_Used]]*1000*_xlfn.IFS(Data__1_[[#This Row],[Plant]]=$R$15,$S$15,Data__1_[[#This Row],[Plant]]=$R$16,$S$16,Data__1_[[#This Row],[Plant]]=$R$17,$S$17,Data__1_[[#This Row],[Plant]]=$R$18,$S$18)</f>
        <v>44761.344599999997</v>
      </c>
      <c r="O342">
        <f>Data__1_[[#This Row],[input_total thousands]]+Data__1_[[#This Row],[Labor_Costs_Direct]]+Data__1_[[#This Row],[Labor_Costs_Indirect]]</f>
        <v>63881.344599999997</v>
      </c>
      <c r="P342" s="5" cm="1">
        <f t="array" ref="P342">Data__1_[[#This Row],[Output]]*1000*_xlfn.IFS(Data__1_[[#This Row],[Plant]]=$R$8,$S$8,Data__1_[[#This Row],[Plant]]=$R$9,$S$9,Data__1_[[#This Row],[Plant]]=$R$10,$S$10,Data__1_[[#This Row],[Plant]]=$R$11,$S$11)</f>
        <v>5861.6046500000002</v>
      </c>
      <c r="Q342" s="5" cm="1">
        <f t="array" ref="Q342">Data__1_[[#This Row],[Total_cost]]/(Data__1_[[#This Row],[Total Operating Cost]]+_xlfn.IFS(Data__1_[[#This Row],[Plant]]=$R$21,$S$21,Data__1_[[#This Row],[Plant]]=$R$22,$S$22,Data__1_[[#This Row],[Plant]]=$R$24,$S$24,Data__1_[[#This Row],[Plant]]=$R$23,$S$23))</f>
        <v>10.874809278832743</v>
      </c>
    </row>
    <row r="343" spans="1:17" x14ac:dyDescent="0.4">
      <c r="A343" s="1" t="s">
        <v>248</v>
      </c>
      <c r="B343" t="s">
        <v>9</v>
      </c>
      <c r="C343">
        <v>42</v>
      </c>
      <c r="D343">
        <v>38</v>
      </c>
      <c r="E343">
        <v>9744</v>
      </c>
      <c r="F343">
        <v>7296</v>
      </c>
      <c r="G343">
        <v>0.102561793</v>
      </c>
      <c r="H343">
        <f>Data__1_[[#This Row],[Output]]*1000</f>
        <v>102.56179299999999</v>
      </c>
      <c r="I343">
        <f>Data__1_[[#This Row],[Output]]*1000/(Data__1_[[#This Row],[Num_Workers_Indirect]]+Data__1_[[#This Row],[Num_Workers_Direct]])</f>
        <v>1.2820224124999999</v>
      </c>
      <c r="J343">
        <v>0.125125387</v>
      </c>
      <c r="K343">
        <f>Data__1_[[#This Row],[RawMaterial_Used]]*1000</f>
        <v>125.125387</v>
      </c>
      <c r="L343" t="e">
        <f>MONTH(A:A)</f>
        <v>#VALUE!</v>
      </c>
      <c r="M343" t="e">
        <f>YEAR(Data__1_[[#This Row],[Date]])</f>
        <v>#VALUE!</v>
      </c>
      <c r="N343" cm="1">
        <f t="array" ref="N343">Data__1_[[#This Row],[RawMaterial_Used]]*1000*_xlfn.IFS(Data__1_[[#This Row],[Plant]]=$R$15,$S$15,Data__1_[[#This Row],[Plant]]=$R$16,$S$16,Data__1_[[#This Row],[Plant]]=$R$17,$S$17,Data__1_[[#This Row],[Plant]]=$R$18,$S$18)</f>
        <v>66316.455109999995</v>
      </c>
      <c r="O343">
        <f>Data__1_[[#This Row],[input_total thousands]]+Data__1_[[#This Row],[Labor_Costs_Direct]]+Data__1_[[#This Row],[Labor_Costs_Indirect]]</f>
        <v>83356.455109999995</v>
      </c>
      <c r="P343" s="5" cm="1">
        <f t="array" ref="P343">Data__1_[[#This Row],[Output]]*1000*_xlfn.IFS(Data__1_[[#This Row],[Plant]]=$R$8,$S$8,Data__1_[[#This Row],[Plant]]=$R$9,$S$9,Data__1_[[#This Row],[Plant]]=$R$10,$S$10,Data__1_[[#This Row],[Plant]]=$R$11,$S$11)</f>
        <v>9230.5613699999994</v>
      </c>
      <c r="Q343" s="5" cm="1">
        <f t="array" ref="Q343">Data__1_[[#This Row],[Total_cost]]/(Data__1_[[#This Row],[Total Operating Cost]]+_xlfn.IFS(Data__1_[[#This Row],[Plant]]=$R$21,$S$21,Data__1_[[#This Row],[Plant]]=$R$22,$S$22,Data__1_[[#This Row],[Plant]]=$R$24,$S$24,Data__1_[[#This Row],[Plant]]=$R$23,$S$23))</f>
        <v>9.0297474129358655</v>
      </c>
    </row>
    <row r="344" spans="1:17" x14ac:dyDescent="0.4">
      <c r="A344" s="1" t="s">
        <v>248</v>
      </c>
      <c r="B344" t="s">
        <v>10</v>
      </c>
      <c r="C344">
        <v>21</v>
      </c>
      <c r="D344">
        <v>29</v>
      </c>
      <c r="E344">
        <v>5040</v>
      </c>
      <c r="F344">
        <v>5800</v>
      </c>
      <c r="G344">
        <v>3.7130377999999999E-2</v>
      </c>
      <c r="H344">
        <f>Data__1_[[#This Row],[Output]]*1000</f>
        <v>37.130378</v>
      </c>
      <c r="I344">
        <f>Data__1_[[#This Row],[Output]]*1000/(Data__1_[[#This Row],[Num_Workers_Indirect]]+Data__1_[[#This Row],[Num_Workers_Direct]])</f>
        <v>0.74260756000000006</v>
      </c>
      <c r="J344">
        <v>4.5299061000000002E-2</v>
      </c>
      <c r="K344">
        <f>Data__1_[[#This Row],[RawMaterial_Used]]*1000</f>
        <v>45.299061000000002</v>
      </c>
      <c r="L344" t="e">
        <f>MONTH(A:A)</f>
        <v>#VALUE!</v>
      </c>
      <c r="M344" t="e">
        <f>YEAR(Data__1_[[#This Row],[Date]])</f>
        <v>#VALUE!</v>
      </c>
      <c r="N344" cm="1">
        <f t="array" ref="N344">Data__1_[[#This Row],[RawMaterial_Used]]*1000*_xlfn.IFS(Data__1_[[#This Row],[Plant]]=$R$15,$S$15,Data__1_[[#This Row],[Plant]]=$R$16,$S$16,Data__1_[[#This Row],[Plant]]=$R$17,$S$17,Data__1_[[#This Row],[Plant]]=$R$18,$S$18)</f>
        <v>27541.829088000002</v>
      </c>
      <c r="O344">
        <f>Data__1_[[#This Row],[input_total thousands]]+Data__1_[[#This Row],[Labor_Costs_Direct]]+Data__1_[[#This Row],[Labor_Costs_Indirect]]</f>
        <v>38381.829087999999</v>
      </c>
      <c r="P344" s="5" cm="1">
        <f t="array" ref="P344">Data__1_[[#This Row],[Output]]*1000*_xlfn.IFS(Data__1_[[#This Row],[Plant]]=$R$8,$S$8,Data__1_[[#This Row],[Plant]]=$R$9,$S$9,Data__1_[[#This Row],[Plant]]=$R$10,$S$10,Data__1_[[#This Row],[Plant]]=$R$11,$S$11)</f>
        <v>5569.5567000000001</v>
      </c>
      <c r="Q344" s="5" cm="1">
        <f t="array" ref="Q344">Data__1_[[#This Row],[Total_cost]]/(Data__1_[[#This Row],[Total Operating Cost]]+_xlfn.IFS(Data__1_[[#This Row],[Plant]]=$R$21,$S$21,Data__1_[[#This Row],[Plant]]=$R$22,$S$22,Data__1_[[#This Row],[Plant]]=$R$24,$S$24,Data__1_[[#This Row],[Plant]]=$R$23,$S$23))</f>
        <v>6.890124480377338</v>
      </c>
    </row>
    <row r="345" spans="1:17" x14ac:dyDescent="0.4">
      <c r="A345" s="1" t="s">
        <v>248</v>
      </c>
      <c r="B345" t="s">
        <v>11</v>
      </c>
      <c r="C345">
        <v>13</v>
      </c>
      <c r="D345">
        <v>16</v>
      </c>
      <c r="E345">
        <v>124800</v>
      </c>
      <c r="F345">
        <v>122880</v>
      </c>
      <c r="G345">
        <v>1.1324173999999999E-2</v>
      </c>
      <c r="H345">
        <f>Data__1_[[#This Row],[Output]]*1000</f>
        <v>11.324173999999999</v>
      </c>
      <c r="I345">
        <f>Data__1_[[#This Row],[Output]]*1000/(Data__1_[[#This Row],[Num_Workers_Indirect]]+Data__1_[[#This Row],[Num_Workers_Direct]])</f>
        <v>0.39048875862068966</v>
      </c>
      <c r="J345">
        <v>1.4155218000000001E-2</v>
      </c>
      <c r="K345">
        <f>Data__1_[[#This Row],[RawMaterial_Used]]*1000</f>
        <v>14.155218000000001</v>
      </c>
      <c r="L345" t="e">
        <f>MONTH(A:A)</f>
        <v>#VALUE!</v>
      </c>
      <c r="M345" t="e">
        <f>YEAR(Data__1_[[#This Row],[Date]])</f>
        <v>#VALUE!</v>
      </c>
      <c r="N345" cm="1">
        <f t="array" ref="N345">Data__1_[[#This Row],[RawMaterial_Used]]*1000*_xlfn.IFS(Data__1_[[#This Row],[Plant]]=$R$15,$S$15,Data__1_[[#This Row],[Plant]]=$R$16,$S$16,Data__1_[[#This Row],[Plant]]=$R$17,$S$17,Data__1_[[#This Row],[Plant]]=$R$18,$S$18)</f>
        <v>12994.490124000002</v>
      </c>
      <c r="O345">
        <f>Data__1_[[#This Row],[input_total thousands]]+Data__1_[[#This Row],[Labor_Costs_Direct]]+Data__1_[[#This Row],[Labor_Costs_Indirect]]</f>
        <v>260674.490124</v>
      </c>
      <c r="P345" s="5" cm="1">
        <f t="array" ref="P345">Data__1_[[#This Row],[Output]]*1000*_xlfn.IFS(Data__1_[[#This Row],[Plant]]=$R$8,$S$8,Data__1_[[#This Row],[Plant]]=$R$9,$S$9,Data__1_[[#This Row],[Plant]]=$R$10,$S$10,Data__1_[[#This Row],[Plant]]=$R$11,$S$11)</f>
        <v>4529.6695999999993</v>
      </c>
      <c r="Q345" s="5" cm="1">
        <f t="array" ref="Q345">Data__1_[[#This Row],[Total_cost]]/(Data__1_[[#This Row],[Total Operating Cost]]+_xlfn.IFS(Data__1_[[#This Row],[Plant]]=$R$21,$S$21,Data__1_[[#This Row],[Plant]]=$R$22,$S$22,Data__1_[[#This Row],[Plant]]=$R$24,$S$24,Data__1_[[#This Row],[Plant]]=$R$23,$S$23))</f>
        <v>56.453615410733434</v>
      </c>
    </row>
    <row r="346" spans="1:17" x14ac:dyDescent="0.4">
      <c r="A346" s="1" t="s">
        <v>247</v>
      </c>
      <c r="B346" t="s">
        <v>8</v>
      </c>
      <c r="C346">
        <v>16</v>
      </c>
      <c r="D346">
        <v>18</v>
      </c>
      <c r="E346">
        <v>7680</v>
      </c>
      <c r="F346">
        <v>7200</v>
      </c>
      <c r="G346">
        <v>4.1180750000000002E-2</v>
      </c>
      <c r="H346">
        <f>Data__1_[[#This Row],[Output]]*1000</f>
        <v>41.180750000000003</v>
      </c>
      <c r="I346">
        <f>Data__1_[[#This Row],[Output]]*1000/(Data__1_[[#This Row],[Num_Workers_Indirect]]+Data__1_[[#This Row],[Num_Workers_Direct]])</f>
        <v>1.2111985294117649</v>
      </c>
      <c r="J346">
        <v>4.9416900999999999E-2</v>
      </c>
      <c r="K346">
        <f>Data__1_[[#This Row],[RawMaterial_Used]]*1000</f>
        <v>49.416900999999996</v>
      </c>
      <c r="L346" t="e">
        <f>MONTH(A:A)</f>
        <v>#VALUE!</v>
      </c>
      <c r="M346" t="e">
        <f>YEAR(Data__1_[[#This Row],[Date]])</f>
        <v>#VALUE!</v>
      </c>
      <c r="N346" cm="1">
        <f t="array" ref="N346">Data__1_[[#This Row],[RawMaterial_Used]]*1000*_xlfn.IFS(Data__1_[[#This Row],[Plant]]=$R$15,$S$15,Data__1_[[#This Row],[Plant]]=$R$16,$S$16,Data__1_[[#This Row],[Plant]]=$R$17,$S$17,Data__1_[[#This Row],[Plant]]=$R$18,$S$18)</f>
        <v>34591.830699999999</v>
      </c>
      <c r="O346">
        <f>Data__1_[[#This Row],[input_total thousands]]+Data__1_[[#This Row],[Labor_Costs_Direct]]+Data__1_[[#This Row],[Labor_Costs_Indirect]]</f>
        <v>49471.830699999999</v>
      </c>
      <c r="P346" s="5" cm="1">
        <f t="array" ref="P346">Data__1_[[#This Row],[Output]]*1000*_xlfn.IFS(Data__1_[[#This Row],[Plant]]=$R$8,$S$8,Data__1_[[#This Row],[Plant]]=$R$9,$S$9,Data__1_[[#This Row],[Plant]]=$R$10,$S$10,Data__1_[[#This Row],[Plant]]=$R$11,$S$11)</f>
        <v>4529.8825000000006</v>
      </c>
      <c r="Q346" s="5" cm="1">
        <f t="array" ref="Q346">Data__1_[[#This Row],[Total_cost]]/(Data__1_[[#This Row],[Total Operating Cost]]+_xlfn.IFS(Data__1_[[#This Row],[Plant]]=$R$21,$S$21,Data__1_[[#This Row],[Plant]]=$R$22,$S$22,Data__1_[[#This Row],[Plant]]=$R$24,$S$24,Data__1_[[#This Row],[Plant]]=$R$23,$S$23))</f>
        <v>10.890815894895516</v>
      </c>
    </row>
    <row r="347" spans="1:17" x14ac:dyDescent="0.4">
      <c r="A347" s="1" t="s">
        <v>247</v>
      </c>
      <c r="B347" t="s">
        <v>9</v>
      </c>
      <c r="C347">
        <v>44</v>
      </c>
      <c r="D347">
        <v>37</v>
      </c>
      <c r="E347">
        <v>10208</v>
      </c>
      <c r="F347">
        <v>7104</v>
      </c>
      <c r="G347">
        <v>0.103812978</v>
      </c>
      <c r="H347">
        <f>Data__1_[[#This Row],[Output]]*1000</f>
        <v>103.812978</v>
      </c>
      <c r="I347">
        <f>Data__1_[[#This Row],[Output]]*1000/(Data__1_[[#This Row],[Num_Workers_Indirect]]+Data__1_[[#This Row],[Num_Workers_Direct]])</f>
        <v>1.2816417037037038</v>
      </c>
      <c r="J347">
        <v>0.12665183299999999</v>
      </c>
      <c r="K347">
        <f>Data__1_[[#This Row],[RawMaterial_Used]]*1000</f>
        <v>126.651833</v>
      </c>
      <c r="L347" t="e">
        <f>MONTH(A:A)</f>
        <v>#VALUE!</v>
      </c>
      <c r="M347" t="e">
        <f>YEAR(Data__1_[[#This Row],[Date]])</f>
        <v>#VALUE!</v>
      </c>
      <c r="N347" cm="1">
        <f t="array" ref="N347">Data__1_[[#This Row],[RawMaterial_Used]]*1000*_xlfn.IFS(Data__1_[[#This Row],[Plant]]=$R$15,$S$15,Data__1_[[#This Row],[Plant]]=$R$16,$S$16,Data__1_[[#This Row],[Plant]]=$R$17,$S$17,Data__1_[[#This Row],[Plant]]=$R$18,$S$18)</f>
        <v>67125.471489999996</v>
      </c>
      <c r="O347">
        <f>Data__1_[[#This Row],[input_total thousands]]+Data__1_[[#This Row],[Labor_Costs_Direct]]+Data__1_[[#This Row],[Labor_Costs_Indirect]]</f>
        <v>84437.471489999996</v>
      </c>
      <c r="P347" s="5" cm="1">
        <f t="array" ref="P347">Data__1_[[#This Row],[Output]]*1000*_xlfn.IFS(Data__1_[[#This Row],[Plant]]=$R$8,$S$8,Data__1_[[#This Row],[Plant]]=$R$9,$S$9,Data__1_[[#This Row],[Plant]]=$R$10,$S$10,Data__1_[[#This Row],[Plant]]=$R$11,$S$11)</f>
        <v>9343.168020000001</v>
      </c>
      <c r="Q347" s="5" cm="1">
        <f t="array" ref="Q347">Data__1_[[#This Row],[Total_cost]]/(Data__1_[[#This Row],[Total Operating Cost]]+_xlfn.IFS(Data__1_[[#This Row],[Plant]]=$R$21,$S$21,Data__1_[[#This Row],[Plant]]=$R$22,$S$22,Data__1_[[#This Row],[Plant]]=$R$24,$S$24,Data__1_[[#This Row],[Plant]]=$R$23,$S$23))</f>
        <v>9.0366189136262811</v>
      </c>
    </row>
    <row r="348" spans="1:17" x14ac:dyDescent="0.4">
      <c r="A348" s="1" t="s">
        <v>247</v>
      </c>
      <c r="B348" t="s">
        <v>10</v>
      </c>
      <c r="C348">
        <v>24</v>
      </c>
      <c r="D348">
        <v>28</v>
      </c>
      <c r="E348">
        <v>5760</v>
      </c>
      <c r="F348">
        <v>5600</v>
      </c>
      <c r="G348">
        <v>3.8603690000000003E-2</v>
      </c>
      <c r="H348">
        <f>Data__1_[[#This Row],[Output]]*1000</f>
        <v>38.60369</v>
      </c>
      <c r="I348">
        <f>Data__1_[[#This Row],[Output]]*1000/(Data__1_[[#This Row],[Num_Workers_Indirect]]+Data__1_[[#This Row],[Num_Workers_Direct]])</f>
        <v>0.74237865384615387</v>
      </c>
      <c r="J348">
        <v>4.7096501999999998E-2</v>
      </c>
      <c r="K348">
        <f>Data__1_[[#This Row],[RawMaterial_Used]]*1000</f>
        <v>47.096502000000001</v>
      </c>
      <c r="L348" t="e">
        <f>MONTH(A:A)</f>
        <v>#VALUE!</v>
      </c>
      <c r="M348" t="e">
        <f>YEAR(Data__1_[[#This Row],[Date]])</f>
        <v>#VALUE!</v>
      </c>
      <c r="N348" cm="1">
        <f t="array" ref="N348">Data__1_[[#This Row],[RawMaterial_Used]]*1000*_xlfn.IFS(Data__1_[[#This Row],[Plant]]=$R$15,$S$15,Data__1_[[#This Row],[Plant]]=$R$16,$S$16,Data__1_[[#This Row],[Plant]]=$R$17,$S$17,Data__1_[[#This Row],[Plant]]=$R$18,$S$18)</f>
        <v>28634.673215999999</v>
      </c>
      <c r="O348">
        <f>Data__1_[[#This Row],[input_total thousands]]+Data__1_[[#This Row],[Labor_Costs_Direct]]+Data__1_[[#This Row],[Labor_Costs_Indirect]]</f>
        <v>39994.673215999996</v>
      </c>
      <c r="P348" s="5" cm="1">
        <f t="array" ref="P348">Data__1_[[#This Row],[Output]]*1000*_xlfn.IFS(Data__1_[[#This Row],[Plant]]=$R$8,$S$8,Data__1_[[#This Row],[Plant]]=$R$9,$S$9,Data__1_[[#This Row],[Plant]]=$R$10,$S$10,Data__1_[[#This Row],[Plant]]=$R$11,$S$11)</f>
        <v>5790.5535</v>
      </c>
      <c r="Q348" s="5" cm="1">
        <f t="array" ref="Q348">Data__1_[[#This Row],[Total_cost]]/(Data__1_[[#This Row],[Total Operating Cost]]+_xlfn.IFS(Data__1_[[#This Row],[Plant]]=$R$21,$S$21,Data__1_[[#This Row],[Plant]]=$R$22,$S$22,Data__1_[[#This Row],[Plant]]=$R$24,$S$24,Data__1_[[#This Row],[Plant]]=$R$23,$S$23))</f>
        <v>6.9056900218568291</v>
      </c>
    </row>
    <row r="349" spans="1:17" x14ac:dyDescent="0.4">
      <c r="A349" s="1" t="s">
        <v>247</v>
      </c>
      <c r="B349" t="s">
        <v>11</v>
      </c>
      <c r="C349">
        <v>14</v>
      </c>
      <c r="D349">
        <v>13</v>
      </c>
      <c r="E349">
        <v>134400</v>
      </c>
      <c r="F349">
        <v>99840</v>
      </c>
      <c r="G349">
        <v>1.0535311E-2</v>
      </c>
      <c r="H349">
        <f>Data__1_[[#This Row],[Output]]*1000</f>
        <v>10.535311</v>
      </c>
      <c r="I349">
        <f>Data__1_[[#This Row],[Output]]*1000/(Data__1_[[#This Row],[Num_Workers_Indirect]]+Data__1_[[#This Row],[Num_Workers_Direct]])</f>
        <v>0.39019670370370368</v>
      </c>
      <c r="J349">
        <v>1.3169139E-2</v>
      </c>
      <c r="K349">
        <f>Data__1_[[#This Row],[RawMaterial_Used]]*1000</f>
        <v>13.169138999999999</v>
      </c>
      <c r="L349" t="e">
        <f>MONTH(A:A)</f>
        <v>#VALUE!</v>
      </c>
      <c r="M349" t="e">
        <f>YEAR(Data__1_[[#This Row],[Date]])</f>
        <v>#VALUE!</v>
      </c>
      <c r="N349" cm="1">
        <f t="array" ref="N349">Data__1_[[#This Row],[RawMaterial_Used]]*1000*_xlfn.IFS(Data__1_[[#This Row],[Plant]]=$R$15,$S$15,Data__1_[[#This Row],[Plant]]=$R$16,$S$16,Data__1_[[#This Row],[Plant]]=$R$17,$S$17,Data__1_[[#This Row],[Plant]]=$R$18,$S$18)</f>
        <v>12089.269602</v>
      </c>
      <c r="O349">
        <f>Data__1_[[#This Row],[input_total thousands]]+Data__1_[[#This Row],[Labor_Costs_Direct]]+Data__1_[[#This Row],[Labor_Costs_Indirect]]</f>
        <v>246329.26960200001</v>
      </c>
      <c r="P349" s="5" cm="1">
        <f t="array" ref="P349">Data__1_[[#This Row],[Output]]*1000*_xlfn.IFS(Data__1_[[#This Row],[Plant]]=$R$8,$S$8,Data__1_[[#This Row],[Plant]]=$R$9,$S$9,Data__1_[[#This Row],[Plant]]=$R$10,$S$10,Data__1_[[#This Row],[Plant]]=$R$11,$S$11)</f>
        <v>4214.1243999999997</v>
      </c>
      <c r="Q349" s="5" cm="1">
        <f t="array" ref="Q349">Data__1_[[#This Row],[Total_cost]]/(Data__1_[[#This Row],[Total Operating Cost]]+_xlfn.IFS(Data__1_[[#This Row],[Plant]]=$R$21,$S$21,Data__1_[[#This Row],[Plant]]=$R$22,$S$22,Data__1_[[#This Row],[Plant]]=$R$24,$S$24,Data__1_[[#This Row],[Plant]]=$R$23,$S$23))</f>
        <v>57.259864693559919</v>
      </c>
    </row>
    <row r="350" spans="1:17" x14ac:dyDescent="0.4">
      <c r="A350" s="1" t="s">
        <v>246</v>
      </c>
      <c r="B350" t="s">
        <v>8</v>
      </c>
      <c r="C350">
        <v>19</v>
      </c>
      <c r="D350">
        <v>24</v>
      </c>
      <c r="E350">
        <v>9120</v>
      </c>
      <c r="F350">
        <v>9600</v>
      </c>
      <c r="G350">
        <v>5.2083965000000003E-2</v>
      </c>
      <c r="H350">
        <f>Data__1_[[#This Row],[Output]]*1000</f>
        <v>52.083965000000006</v>
      </c>
      <c r="I350">
        <f>Data__1_[[#This Row],[Output]]*1000/(Data__1_[[#This Row],[Num_Workers_Indirect]]+Data__1_[[#This Row],[Num_Workers_Direct]])</f>
        <v>1.2112550000000002</v>
      </c>
      <c r="J350">
        <v>6.2500758000000003E-2</v>
      </c>
      <c r="K350">
        <f>Data__1_[[#This Row],[RawMaterial_Used]]*1000</f>
        <v>62.500758000000005</v>
      </c>
      <c r="L350" t="e">
        <f>MONTH(A:A)</f>
        <v>#VALUE!</v>
      </c>
      <c r="M350" t="e">
        <f>YEAR(Data__1_[[#This Row],[Date]])</f>
        <v>#VALUE!</v>
      </c>
      <c r="N350" cm="1">
        <f t="array" ref="N350">Data__1_[[#This Row],[RawMaterial_Used]]*1000*_xlfn.IFS(Data__1_[[#This Row],[Plant]]=$R$15,$S$15,Data__1_[[#This Row],[Plant]]=$R$16,$S$16,Data__1_[[#This Row],[Plant]]=$R$17,$S$17,Data__1_[[#This Row],[Plant]]=$R$18,$S$18)</f>
        <v>43750.530600000006</v>
      </c>
      <c r="O350">
        <f>Data__1_[[#This Row],[input_total thousands]]+Data__1_[[#This Row],[Labor_Costs_Direct]]+Data__1_[[#This Row],[Labor_Costs_Indirect]]</f>
        <v>62470.530600000006</v>
      </c>
      <c r="P350" s="5" cm="1">
        <f t="array" ref="P350">Data__1_[[#This Row],[Output]]*1000*_xlfn.IFS(Data__1_[[#This Row],[Plant]]=$R$8,$S$8,Data__1_[[#This Row],[Plant]]=$R$9,$S$9,Data__1_[[#This Row],[Plant]]=$R$10,$S$10,Data__1_[[#This Row],[Plant]]=$R$11,$S$11)</f>
        <v>5729.2361500000006</v>
      </c>
      <c r="Q350" s="5" cm="1">
        <f t="array" ref="Q350">Data__1_[[#This Row],[Total_cost]]/(Data__1_[[#This Row],[Total Operating Cost]]+_xlfn.IFS(Data__1_[[#This Row],[Plant]]=$R$21,$S$21,Data__1_[[#This Row],[Plant]]=$R$22,$S$22,Data__1_[[#This Row],[Plant]]=$R$24,$S$24,Data__1_[[#This Row],[Plant]]=$R$23,$S$23))</f>
        <v>10.879802101093645</v>
      </c>
    </row>
    <row r="351" spans="1:17" x14ac:dyDescent="0.4">
      <c r="A351" s="1" t="s">
        <v>246</v>
      </c>
      <c r="B351" t="s">
        <v>9</v>
      </c>
      <c r="C351">
        <v>44</v>
      </c>
      <c r="D351">
        <v>40</v>
      </c>
      <c r="E351">
        <v>10208</v>
      </c>
      <c r="F351">
        <v>7680</v>
      </c>
      <c r="G351">
        <v>0.107675628</v>
      </c>
      <c r="H351">
        <f>Data__1_[[#This Row],[Output]]*1000</f>
        <v>107.67562799999999</v>
      </c>
      <c r="I351">
        <f>Data__1_[[#This Row],[Output]]*1000/(Data__1_[[#This Row],[Num_Workers_Indirect]]+Data__1_[[#This Row],[Num_Workers_Direct]])</f>
        <v>1.2818527142857141</v>
      </c>
      <c r="J351">
        <v>0.13136426600000001</v>
      </c>
      <c r="K351">
        <f>Data__1_[[#This Row],[RawMaterial_Used]]*1000</f>
        <v>131.36426600000001</v>
      </c>
      <c r="L351" t="e">
        <f>MONTH(A:A)</f>
        <v>#VALUE!</v>
      </c>
      <c r="M351" t="e">
        <f>YEAR(Data__1_[[#This Row],[Date]])</f>
        <v>#VALUE!</v>
      </c>
      <c r="N351" cm="1">
        <f t="array" ref="N351">Data__1_[[#This Row],[RawMaterial_Used]]*1000*_xlfn.IFS(Data__1_[[#This Row],[Plant]]=$R$15,$S$15,Data__1_[[#This Row],[Plant]]=$R$16,$S$16,Data__1_[[#This Row],[Plant]]=$R$17,$S$17,Data__1_[[#This Row],[Plant]]=$R$18,$S$18)</f>
        <v>69623.060980000009</v>
      </c>
      <c r="O351">
        <f>Data__1_[[#This Row],[input_total thousands]]+Data__1_[[#This Row],[Labor_Costs_Direct]]+Data__1_[[#This Row],[Labor_Costs_Indirect]]</f>
        <v>87511.060980000009</v>
      </c>
      <c r="P351" s="5" cm="1">
        <f t="array" ref="P351">Data__1_[[#This Row],[Output]]*1000*_xlfn.IFS(Data__1_[[#This Row],[Plant]]=$R$8,$S$8,Data__1_[[#This Row],[Plant]]=$R$9,$S$9,Data__1_[[#This Row],[Plant]]=$R$10,$S$10,Data__1_[[#This Row],[Plant]]=$R$11,$S$11)</f>
        <v>9690.8065199999983</v>
      </c>
      <c r="Q351" s="5" cm="1">
        <f t="array" ref="Q351">Data__1_[[#This Row],[Total_cost]]/(Data__1_[[#This Row],[Total Operating Cost]]+_xlfn.IFS(Data__1_[[#This Row],[Plant]]=$R$21,$S$21,Data__1_[[#This Row],[Plant]]=$R$22,$S$22,Data__1_[[#This Row],[Plant]]=$R$24,$S$24,Data__1_[[#This Row],[Plant]]=$R$23,$S$23))</f>
        <v>9.0296141441611599</v>
      </c>
    </row>
    <row r="352" spans="1:17" x14ac:dyDescent="0.4">
      <c r="A352" s="1" t="s">
        <v>246</v>
      </c>
      <c r="B352" t="s">
        <v>10</v>
      </c>
      <c r="C352">
        <v>24</v>
      </c>
      <c r="D352">
        <v>26</v>
      </c>
      <c r="E352">
        <v>5760</v>
      </c>
      <c r="F352">
        <v>5200</v>
      </c>
      <c r="G352">
        <v>3.7147126000000003E-2</v>
      </c>
      <c r="H352">
        <f>Data__1_[[#This Row],[Output]]*1000</f>
        <v>37.147126</v>
      </c>
      <c r="I352">
        <f>Data__1_[[#This Row],[Output]]*1000/(Data__1_[[#This Row],[Num_Workers_Indirect]]+Data__1_[[#This Row],[Num_Workers_Direct]])</f>
        <v>0.74294252000000005</v>
      </c>
      <c r="J352">
        <v>4.5319493000000002E-2</v>
      </c>
      <c r="K352">
        <f>Data__1_[[#This Row],[RawMaterial_Used]]*1000</f>
        <v>45.319493000000001</v>
      </c>
      <c r="L352" t="e">
        <f>MONTH(A:A)</f>
        <v>#VALUE!</v>
      </c>
      <c r="M352" t="e">
        <f>YEAR(Data__1_[[#This Row],[Date]])</f>
        <v>#VALUE!</v>
      </c>
      <c r="N352" cm="1">
        <f t="array" ref="N352">Data__1_[[#This Row],[RawMaterial_Used]]*1000*_xlfn.IFS(Data__1_[[#This Row],[Plant]]=$R$15,$S$15,Data__1_[[#This Row],[Plant]]=$R$16,$S$16,Data__1_[[#This Row],[Plant]]=$R$17,$S$17,Data__1_[[#This Row],[Plant]]=$R$18,$S$18)</f>
        <v>27554.251744000001</v>
      </c>
      <c r="O352">
        <f>Data__1_[[#This Row],[input_total thousands]]+Data__1_[[#This Row],[Labor_Costs_Direct]]+Data__1_[[#This Row],[Labor_Costs_Indirect]]</f>
        <v>38514.251744000001</v>
      </c>
      <c r="P352" s="5" cm="1">
        <f t="array" ref="P352">Data__1_[[#This Row],[Output]]*1000*_xlfn.IFS(Data__1_[[#This Row],[Plant]]=$R$8,$S$8,Data__1_[[#This Row],[Plant]]=$R$9,$S$9,Data__1_[[#This Row],[Plant]]=$R$10,$S$10,Data__1_[[#This Row],[Plant]]=$R$11,$S$11)</f>
        <v>5572.0689000000002</v>
      </c>
      <c r="Q352" s="5" cm="1">
        <f t="array" ref="Q352">Data__1_[[#This Row],[Total_cost]]/(Data__1_[[#This Row],[Total Operating Cost]]+_xlfn.IFS(Data__1_[[#This Row],[Plant]]=$R$21,$S$21,Data__1_[[#This Row],[Plant]]=$R$22,$S$22,Data__1_[[#This Row],[Plant]]=$R$24,$S$24,Data__1_[[#This Row],[Plant]]=$R$23,$S$23))</f>
        <v>6.9107797579893546</v>
      </c>
    </row>
    <row r="353" spans="1:17" x14ac:dyDescent="0.4">
      <c r="A353" s="1" t="s">
        <v>246</v>
      </c>
      <c r="B353" t="s">
        <v>11</v>
      </c>
      <c r="C353">
        <v>14</v>
      </c>
      <c r="D353">
        <v>13</v>
      </c>
      <c r="E353">
        <v>134400</v>
      </c>
      <c r="F353">
        <v>99840</v>
      </c>
      <c r="G353">
        <v>1.0542088E-2</v>
      </c>
      <c r="H353">
        <f>Data__1_[[#This Row],[Output]]*1000</f>
        <v>10.542088</v>
      </c>
      <c r="I353">
        <f>Data__1_[[#This Row],[Output]]*1000/(Data__1_[[#This Row],[Num_Workers_Indirect]]+Data__1_[[#This Row],[Num_Workers_Direct]])</f>
        <v>0.39044770370370369</v>
      </c>
      <c r="J353">
        <v>1.3177611000000001E-2</v>
      </c>
      <c r="K353">
        <f>Data__1_[[#This Row],[RawMaterial_Used]]*1000</f>
        <v>13.177611000000001</v>
      </c>
      <c r="L353" t="e">
        <f>MONTH(A:A)</f>
        <v>#VALUE!</v>
      </c>
      <c r="M353" t="e">
        <f>YEAR(Data__1_[[#This Row],[Date]])</f>
        <v>#VALUE!</v>
      </c>
      <c r="N353" cm="1">
        <f t="array" ref="N353">Data__1_[[#This Row],[RawMaterial_Used]]*1000*_xlfn.IFS(Data__1_[[#This Row],[Plant]]=$R$15,$S$15,Data__1_[[#This Row],[Plant]]=$R$16,$S$16,Data__1_[[#This Row],[Plant]]=$R$17,$S$17,Data__1_[[#This Row],[Plant]]=$R$18,$S$18)</f>
        <v>12097.046898000001</v>
      </c>
      <c r="O353">
        <f>Data__1_[[#This Row],[input_total thousands]]+Data__1_[[#This Row],[Labor_Costs_Direct]]+Data__1_[[#This Row],[Labor_Costs_Indirect]]</f>
        <v>246337.046898</v>
      </c>
      <c r="P353" s="5" cm="1">
        <f t="array" ref="P353">Data__1_[[#This Row],[Output]]*1000*_xlfn.IFS(Data__1_[[#This Row],[Plant]]=$R$8,$S$8,Data__1_[[#This Row],[Plant]]=$R$9,$S$9,Data__1_[[#This Row],[Plant]]=$R$10,$S$10,Data__1_[[#This Row],[Plant]]=$R$11,$S$11)</f>
        <v>4216.8351999999995</v>
      </c>
      <c r="Q353" s="5" cm="1">
        <f t="array" ref="Q353">Data__1_[[#This Row],[Total_cost]]/(Data__1_[[#This Row],[Total Operating Cost]]+_xlfn.IFS(Data__1_[[#This Row],[Plant]]=$R$21,$S$21,Data__1_[[#This Row],[Plant]]=$R$22,$S$22,Data__1_[[#This Row],[Plant]]=$R$24,$S$24,Data__1_[[#This Row],[Plant]]=$R$23,$S$23))</f>
        <v>57.22561283595595</v>
      </c>
    </row>
    <row r="354" spans="1:17" x14ac:dyDescent="0.4">
      <c r="A354" s="1" t="s">
        <v>245</v>
      </c>
      <c r="B354" t="s">
        <v>8</v>
      </c>
      <c r="C354">
        <v>15</v>
      </c>
      <c r="D354">
        <v>23</v>
      </c>
      <c r="E354">
        <v>7200</v>
      </c>
      <c r="F354">
        <v>9200</v>
      </c>
      <c r="G354">
        <v>4.6011092000000003E-2</v>
      </c>
      <c r="H354">
        <f>Data__1_[[#This Row],[Output]]*1000</f>
        <v>46.011092000000005</v>
      </c>
      <c r="I354">
        <f>Data__1_[[#This Row],[Output]]*1000/(Data__1_[[#This Row],[Num_Workers_Indirect]]+Data__1_[[#This Row],[Num_Workers_Direct]])</f>
        <v>1.2108182105263159</v>
      </c>
      <c r="J354">
        <v>5.5213311000000001E-2</v>
      </c>
      <c r="K354">
        <f>Data__1_[[#This Row],[RawMaterial_Used]]*1000</f>
        <v>55.213311000000004</v>
      </c>
      <c r="L354">
        <f>MONTH(A:A)</f>
        <v>12</v>
      </c>
      <c r="M354">
        <f>YEAR(Data__1_[[#This Row],[Date]])</f>
        <v>2010</v>
      </c>
      <c r="N354" cm="1">
        <f t="array" ref="N354">Data__1_[[#This Row],[RawMaterial_Used]]*1000*_xlfn.IFS(Data__1_[[#This Row],[Plant]]=$R$15,$S$15,Data__1_[[#This Row],[Plant]]=$R$16,$S$16,Data__1_[[#This Row],[Plant]]=$R$17,$S$17,Data__1_[[#This Row],[Plant]]=$R$18,$S$18)</f>
        <v>38649.3177</v>
      </c>
      <c r="O354">
        <f>Data__1_[[#This Row],[input_total thousands]]+Data__1_[[#This Row],[Labor_Costs_Direct]]+Data__1_[[#This Row],[Labor_Costs_Indirect]]</f>
        <v>55049.3177</v>
      </c>
      <c r="P354" s="5" cm="1">
        <f t="array" ref="P354">Data__1_[[#This Row],[Output]]*1000*_xlfn.IFS(Data__1_[[#This Row],[Plant]]=$R$8,$S$8,Data__1_[[#This Row],[Plant]]=$R$9,$S$9,Data__1_[[#This Row],[Plant]]=$R$10,$S$10,Data__1_[[#This Row],[Plant]]=$R$11,$S$11)</f>
        <v>5061.2201200000009</v>
      </c>
      <c r="Q354" s="5" cm="1">
        <f t="array" ref="Q354">Data__1_[[#This Row],[Total_cost]]/(Data__1_[[#This Row],[Total Operating Cost]]+_xlfn.IFS(Data__1_[[#This Row],[Plant]]=$R$21,$S$21,Data__1_[[#This Row],[Plant]]=$R$22,$S$22,Data__1_[[#This Row],[Plant]]=$R$24,$S$24,Data__1_[[#This Row],[Plant]]=$R$23,$S$23))</f>
        <v>10.849582398832073</v>
      </c>
    </row>
    <row r="355" spans="1:17" x14ac:dyDescent="0.4">
      <c r="A355" s="1" t="s">
        <v>245</v>
      </c>
      <c r="B355" t="s">
        <v>9</v>
      </c>
      <c r="C355">
        <v>42</v>
      </c>
      <c r="D355">
        <v>36</v>
      </c>
      <c r="E355">
        <v>9744</v>
      </c>
      <c r="F355">
        <v>6912</v>
      </c>
      <c r="G355">
        <v>9.9940063999999995E-2</v>
      </c>
      <c r="H355">
        <f>Data__1_[[#This Row],[Output]]*1000</f>
        <v>99.940063999999992</v>
      </c>
      <c r="I355">
        <f>Data__1_[[#This Row],[Output]]*1000/(Data__1_[[#This Row],[Num_Workers_Indirect]]+Data__1_[[#This Row],[Num_Workers_Direct]])</f>
        <v>1.2812828717948717</v>
      </c>
      <c r="J355">
        <v>0.121926878</v>
      </c>
      <c r="K355">
        <f>Data__1_[[#This Row],[RawMaterial_Used]]*1000</f>
        <v>121.926878</v>
      </c>
      <c r="L355">
        <f>MONTH(A:A)</f>
        <v>12</v>
      </c>
      <c r="M355">
        <f>YEAR(Data__1_[[#This Row],[Date]])</f>
        <v>2010</v>
      </c>
      <c r="N355" cm="1">
        <f t="array" ref="N355">Data__1_[[#This Row],[RawMaterial_Used]]*1000*_xlfn.IFS(Data__1_[[#This Row],[Plant]]=$R$15,$S$15,Data__1_[[#This Row],[Plant]]=$R$16,$S$16,Data__1_[[#This Row],[Plant]]=$R$17,$S$17,Data__1_[[#This Row],[Plant]]=$R$18,$S$18)</f>
        <v>64621.245340000001</v>
      </c>
      <c r="O355">
        <f>Data__1_[[#This Row],[input_total thousands]]+Data__1_[[#This Row],[Labor_Costs_Direct]]+Data__1_[[#This Row],[Labor_Costs_Indirect]]</f>
        <v>81277.245339999994</v>
      </c>
      <c r="P355" s="5" cm="1">
        <f t="array" ref="P355">Data__1_[[#This Row],[Output]]*1000*_xlfn.IFS(Data__1_[[#This Row],[Plant]]=$R$8,$S$8,Data__1_[[#This Row],[Plant]]=$R$9,$S$9,Data__1_[[#This Row],[Plant]]=$R$10,$S$10,Data__1_[[#This Row],[Plant]]=$R$11,$S$11)</f>
        <v>8994.6057599999986</v>
      </c>
      <c r="Q355" s="5" cm="1">
        <f t="array" ref="Q355">Data__1_[[#This Row],[Total_cost]]/(Data__1_[[#This Row],[Total Operating Cost]]+_xlfn.IFS(Data__1_[[#This Row],[Plant]]=$R$21,$S$21,Data__1_[[#This Row],[Plant]]=$R$22,$S$22,Data__1_[[#This Row],[Plant]]=$R$24,$S$24,Data__1_[[#This Row],[Plant]]=$R$23,$S$23))</f>
        <v>9.0354625577018002</v>
      </c>
    </row>
    <row r="356" spans="1:17" x14ac:dyDescent="0.4">
      <c r="A356" s="1" t="s">
        <v>245</v>
      </c>
      <c r="B356" t="s">
        <v>10</v>
      </c>
      <c r="C356">
        <v>23</v>
      </c>
      <c r="D356">
        <v>27</v>
      </c>
      <c r="E356">
        <v>5520</v>
      </c>
      <c r="F356">
        <v>5400</v>
      </c>
      <c r="G356">
        <v>3.7146736999999999E-2</v>
      </c>
      <c r="H356">
        <f>Data__1_[[#This Row],[Output]]*1000</f>
        <v>37.146737000000002</v>
      </c>
      <c r="I356">
        <f>Data__1_[[#This Row],[Output]]*1000/(Data__1_[[#This Row],[Num_Workers_Indirect]]+Data__1_[[#This Row],[Num_Workers_Direct]])</f>
        <v>0.74293474000000004</v>
      </c>
      <c r="J356">
        <v>4.5319019000000002E-2</v>
      </c>
      <c r="K356">
        <f>Data__1_[[#This Row],[RawMaterial_Used]]*1000</f>
        <v>45.319019000000004</v>
      </c>
      <c r="L356">
        <f>MONTH(A:A)</f>
        <v>12</v>
      </c>
      <c r="M356">
        <f>YEAR(Data__1_[[#This Row],[Date]])</f>
        <v>2010</v>
      </c>
      <c r="N356" cm="1">
        <f t="array" ref="N356">Data__1_[[#This Row],[RawMaterial_Used]]*1000*_xlfn.IFS(Data__1_[[#This Row],[Plant]]=$R$15,$S$15,Data__1_[[#This Row],[Plant]]=$R$16,$S$16,Data__1_[[#This Row],[Plant]]=$R$17,$S$17,Data__1_[[#This Row],[Plant]]=$R$18,$S$18)</f>
        <v>27553.963552000001</v>
      </c>
      <c r="O356">
        <f>Data__1_[[#This Row],[input_total thousands]]+Data__1_[[#This Row],[Labor_Costs_Direct]]+Data__1_[[#This Row],[Labor_Costs_Indirect]]</f>
        <v>38473.963552000001</v>
      </c>
      <c r="P356" s="5" cm="1">
        <f t="array" ref="P356">Data__1_[[#This Row],[Output]]*1000*_xlfn.IFS(Data__1_[[#This Row],[Plant]]=$R$8,$S$8,Data__1_[[#This Row],[Plant]]=$R$9,$S$9,Data__1_[[#This Row],[Plant]]=$R$10,$S$10,Data__1_[[#This Row],[Plant]]=$R$11,$S$11)</f>
        <v>5572.01055</v>
      </c>
      <c r="Q356" s="5" cm="1">
        <f t="array" ref="Q356">Data__1_[[#This Row],[Total_cost]]/(Data__1_[[#This Row],[Total Operating Cost]]+_xlfn.IFS(Data__1_[[#This Row],[Plant]]=$R$21,$S$21,Data__1_[[#This Row],[Plant]]=$R$22,$S$22,Data__1_[[#This Row],[Plant]]=$R$24,$S$24,Data__1_[[#This Row],[Plant]]=$R$23,$S$23))</f>
        <v>6.9036229533066287</v>
      </c>
    </row>
    <row r="357" spans="1:17" x14ac:dyDescent="0.4">
      <c r="A357" s="1" t="s">
        <v>245</v>
      </c>
      <c r="B357" t="s">
        <v>11</v>
      </c>
      <c r="C357">
        <v>12</v>
      </c>
      <c r="D357">
        <v>16</v>
      </c>
      <c r="E357">
        <v>115200</v>
      </c>
      <c r="F357">
        <v>122880</v>
      </c>
      <c r="G357">
        <v>1.0934920000000001E-2</v>
      </c>
      <c r="H357">
        <f>Data__1_[[#This Row],[Output]]*1000</f>
        <v>10.93492</v>
      </c>
      <c r="I357">
        <f>Data__1_[[#This Row],[Output]]*1000/(Data__1_[[#This Row],[Num_Workers_Indirect]]+Data__1_[[#This Row],[Num_Workers_Direct]])</f>
        <v>0.39053285714285713</v>
      </c>
      <c r="J357">
        <v>1.3668649999999999E-2</v>
      </c>
      <c r="K357">
        <f>Data__1_[[#This Row],[RawMaterial_Used]]*1000</f>
        <v>13.66865</v>
      </c>
      <c r="L357">
        <f>MONTH(A:A)</f>
        <v>12</v>
      </c>
      <c r="M357">
        <f>YEAR(Data__1_[[#This Row],[Date]])</f>
        <v>2010</v>
      </c>
      <c r="N357" cm="1">
        <f t="array" ref="N357">Data__1_[[#This Row],[RawMaterial_Used]]*1000*_xlfn.IFS(Data__1_[[#This Row],[Plant]]=$R$15,$S$15,Data__1_[[#This Row],[Plant]]=$R$16,$S$16,Data__1_[[#This Row],[Plant]]=$R$17,$S$17,Data__1_[[#This Row],[Plant]]=$R$18,$S$18)</f>
        <v>12547.8207</v>
      </c>
      <c r="O357">
        <f>Data__1_[[#This Row],[input_total thousands]]+Data__1_[[#This Row],[Labor_Costs_Direct]]+Data__1_[[#This Row],[Labor_Costs_Indirect]]</f>
        <v>250627.82069999998</v>
      </c>
      <c r="P357" s="5" cm="1">
        <f t="array" ref="P357">Data__1_[[#This Row],[Output]]*1000*_xlfn.IFS(Data__1_[[#This Row],[Plant]]=$R$8,$S$8,Data__1_[[#This Row],[Plant]]=$R$9,$S$9,Data__1_[[#This Row],[Plant]]=$R$10,$S$10,Data__1_[[#This Row],[Plant]]=$R$11,$S$11)</f>
        <v>4373.9679999999998</v>
      </c>
      <c r="Q357" s="5" cm="1">
        <f t="array" ref="Q357">Data__1_[[#This Row],[Total_cost]]/(Data__1_[[#This Row],[Total Operating Cost]]+_xlfn.IFS(Data__1_[[#This Row],[Plant]]=$R$21,$S$21,Data__1_[[#This Row],[Plant]]=$R$22,$S$22,Data__1_[[#This Row],[Plant]]=$R$24,$S$24,Data__1_[[#This Row],[Plant]]=$R$23,$S$23))</f>
        <v>56.17194612394961</v>
      </c>
    </row>
    <row r="358" spans="1:17" x14ac:dyDescent="0.4">
      <c r="A358" s="1" t="s">
        <v>244</v>
      </c>
      <c r="B358" t="s">
        <v>8</v>
      </c>
      <c r="C358">
        <v>18</v>
      </c>
      <c r="D358">
        <v>22</v>
      </c>
      <c r="E358">
        <v>8640</v>
      </c>
      <c r="F358">
        <v>8800</v>
      </c>
      <c r="G358">
        <v>4.8421180000000001E-2</v>
      </c>
      <c r="H358">
        <f>Data__1_[[#This Row],[Output]]*1000</f>
        <v>48.42118</v>
      </c>
      <c r="I358">
        <f>Data__1_[[#This Row],[Output]]*1000/(Data__1_[[#This Row],[Num_Workers_Indirect]]+Data__1_[[#This Row],[Num_Workers_Direct]])</f>
        <v>1.2105295</v>
      </c>
      <c r="J358">
        <v>5.8105416E-2</v>
      </c>
      <c r="K358">
        <f>Data__1_[[#This Row],[RawMaterial_Used]]*1000</f>
        <v>58.105415999999998</v>
      </c>
      <c r="L358">
        <f>MONTH(A:A)</f>
        <v>11</v>
      </c>
      <c r="M358">
        <f>YEAR(Data__1_[[#This Row],[Date]])</f>
        <v>2010</v>
      </c>
      <c r="N358" cm="1">
        <f t="array" ref="N358">Data__1_[[#This Row],[RawMaterial_Used]]*1000*_xlfn.IFS(Data__1_[[#This Row],[Plant]]=$R$15,$S$15,Data__1_[[#This Row],[Plant]]=$R$16,$S$16,Data__1_[[#This Row],[Plant]]=$R$17,$S$17,Data__1_[[#This Row],[Plant]]=$R$18,$S$18)</f>
        <v>40673.7912</v>
      </c>
      <c r="O358">
        <f>Data__1_[[#This Row],[input_total thousands]]+Data__1_[[#This Row],[Labor_Costs_Direct]]+Data__1_[[#This Row],[Labor_Costs_Indirect]]</f>
        <v>58113.7912</v>
      </c>
      <c r="P358" s="5" cm="1">
        <f t="array" ref="P358">Data__1_[[#This Row],[Output]]*1000*_xlfn.IFS(Data__1_[[#This Row],[Plant]]=$R$8,$S$8,Data__1_[[#This Row],[Plant]]=$R$9,$S$9,Data__1_[[#This Row],[Plant]]=$R$10,$S$10,Data__1_[[#This Row],[Plant]]=$R$11,$S$11)</f>
        <v>5326.3297999999995</v>
      </c>
      <c r="Q358" s="5" cm="1">
        <f t="array" ref="Q358">Data__1_[[#This Row],[Total_cost]]/(Data__1_[[#This Row],[Total Operating Cost]]+_xlfn.IFS(Data__1_[[#This Row],[Plant]]=$R$21,$S$21,Data__1_[[#This Row],[Plant]]=$R$22,$S$22,Data__1_[[#This Row],[Plant]]=$R$24,$S$24,Data__1_[[#This Row],[Plant]]=$R$23,$S$23))</f>
        <v>10.884822157242622</v>
      </c>
    </row>
    <row r="359" spans="1:17" x14ac:dyDescent="0.4">
      <c r="A359" s="1" t="s">
        <v>244</v>
      </c>
      <c r="B359" t="s">
        <v>9</v>
      </c>
      <c r="C359">
        <v>41</v>
      </c>
      <c r="D359">
        <v>37</v>
      </c>
      <c r="E359">
        <v>9512</v>
      </c>
      <c r="F359">
        <v>7104</v>
      </c>
      <c r="G359">
        <v>0.10000830099999999</v>
      </c>
      <c r="H359">
        <f>Data__1_[[#This Row],[Output]]*1000</f>
        <v>100.00830099999999</v>
      </c>
      <c r="I359">
        <f>Data__1_[[#This Row],[Output]]*1000/(Data__1_[[#This Row],[Num_Workers_Indirect]]+Data__1_[[#This Row],[Num_Workers_Direct]])</f>
        <v>1.2821577051282049</v>
      </c>
      <c r="J359">
        <v>0.122010127</v>
      </c>
      <c r="K359">
        <f>Data__1_[[#This Row],[RawMaterial_Used]]*1000</f>
        <v>122.010127</v>
      </c>
      <c r="L359">
        <f>MONTH(A:A)</f>
        <v>11</v>
      </c>
      <c r="M359">
        <f>YEAR(Data__1_[[#This Row],[Date]])</f>
        <v>2010</v>
      </c>
      <c r="N359" cm="1">
        <f t="array" ref="N359">Data__1_[[#This Row],[RawMaterial_Used]]*1000*_xlfn.IFS(Data__1_[[#This Row],[Plant]]=$R$15,$S$15,Data__1_[[#This Row],[Plant]]=$R$16,$S$16,Data__1_[[#This Row],[Plant]]=$R$17,$S$17,Data__1_[[#This Row],[Plant]]=$R$18,$S$18)</f>
        <v>64665.367310000001</v>
      </c>
      <c r="O359">
        <f>Data__1_[[#This Row],[input_total thousands]]+Data__1_[[#This Row],[Labor_Costs_Direct]]+Data__1_[[#This Row],[Labor_Costs_Indirect]]</f>
        <v>81281.367310000001</v>
      </c>
      <c r="P359" s="5" cm="1">
        <f t="array" ref="P359">Data__1_[[#This Row],[Output]]*1000*_xlfn.IFS(Data__1_[[#This Row],[Plant]]=$R$8,$S$8,Data__1_[[#This Row],[Plant]]=$R$9,$S$9,Data__1_[[#This Row],[Plant]]=$R$10,$S$10,Data__1_[[#This Row],[Plant]]=$R$11,$S$11)</f>
        <v>9000.7470899999989</v>
      </c>
      <c r="Q359" s="5" cm="1">
        <f t="array" ref="Q359">Data__1_[[#This Row],[Total_cost]]/(Data__1_[[#This Row],[Total Operating Cost]]+_xlfn.IFS(Data__1_[[#This Row],[Plant]]=$R$21,$S$21,Data__1_[[#This Row],[Plant]]=$R$22,$S$22,Data__1_[[#This Row],[Plant]]=$R$24,$S$24,Data__1_[[#This Row],[Plant]]=$R$23,$S$23))</f>
        <v>9.0297559782047472</v>
      </c>
    </row>
    <row r="360" spans="1:17" x14ac:dyDescent="0.4">
      <c r="A360" s="1" t="s">
        <v>244</v>
      </c>
      <c r="B360" t="s">
        <v>10</v>
      </c>
      <c r="C360">
        <v>24</v>
      </c>
      <c r="D360">
        <v>31</v>
      </c>
      <c r="E360">
        <v>5760</v>
      </c>
      <c r="F360">
        <v>6200</v>
      </c>
      <c r="G360">
        <v>4.0866252999999998E-2</v>
      </c>
      <c r="H360">
        <f>Data__1_[[#This Row],[Output]]*1000</f>
        <v>40.866253</v>
      </c>
      <c r="I360">
        <f>Data__1_[[#This Row],[Output]]*1000/(Data__1_[[#This Row],[Num_Workers_Indirect]]+Data__1_[[#This Row],[Num_Workers_Direct]])</f>
        <v>0.74302278181818182</v>
      </c>
      <c r="J360">
        <v>4.9856827999999999E-2</v>
      </c>
      <c r="K360">
        <f>Data__1_[[#This Row],[RawMaterial_Used]]*1000</f>
        <v>49.856828</v>
      </c>
      <c r="L360">
        <f>MONTH(A:A)</f>
        <v>11</v>
      </c>
      <c r="M360">
        <f>YEAR(Data__1_[[#This Row],[Date]])</f>
        <v>2010</v>
      </c>
      <c r="N360" cm="1">
        <f t="array" ref="N360">Data__1_[[#This Row],[RawMaterial_Used]]*1000*_xlfn.IFS(Data__1_[[#This Row],[Plant]]=$R$15,$S$15,Data__1_[[#This Row],[Plant]]=$R$16,$S$16,Data__1_[[#This Row],[Plant]]=$R$17,$S$17,Data__1_[[#This Row],[Plant]]=$R$18,$S$18)</f>
        <v>30312.951423999999</v>
      </c>
      <c r="O360">
        <f>Data__1_[[#This Row],[input_total thousands]]+Data__1_[[#This Row],[Labor_Costs_Direct]]+Data__1_[[#This Row],[Labor_Costs_Indirect]]</f>
        <v>42272.951423999999</v>
      </c>
      <c r="P360" s="5" cm="1">
        <f t="array" ref="P360">Data__1_[[#This Row],[Output]]*1000*_xlfn.IFS(Data__1_[[#This Row],[Plant]]=$R$8,$S$8,Data__1_[[#This Row],[Plant]]=$R$9,$S$9,Data__1_[[#This Row],[Plant]]=$R$10,$S$10,Data__1_[[#This Row],[Plant]]=$R$11,$S$11)</f>
        <v>6129.9379500000005</v>
      </c>
      <c r="Q360" s="5" cm="1">
        <f t="array" ref="Q360">Data__1_[[#This Row],[Total_cost]]/(Data__1_[[#This Row],[Total Operating Cost]]+_xlfn.IFS(Data__1_[[#This Row],[Plant]]=$R$21,$S$21,Data__1_[[#This Row],[Plant]]=$R$22,$S$22,Data__1_[[#This Row],[Plant]]=$R$24,$S$24,Data__1_[[#This Row],[Plant]]=$R$23,$S$23))</f>
        <v>6.8950218985661067</v>
      </c>
    </row>
    <row r="361" spans="1:17" x14ac:dyDescent="0.4">
      <c r="A361" s="1" t="s">
        <v>244</v>
      </c>
      <c r="B361" t="s">
        <v>11</v>
      </c>
      <c r="C361">
        <v>14</v>
      </c>
      <c r="D361">
        <v>14</v>
      </c>
      <c r="E361">
        <v>134400</v>
      </c>
      <c r="F361">
        <v>107520</v>
      </c>
      <c r="G361">
        <v>1.0930046000000001E-2</v>
      </c>
      <c r="H361">
        <f>Data__1_[[#This Row],[Output]]*1000</f>
        <v>10.930046000000001</v>
      </c>
      <c r="I361">
        <f>Data__1_[[#This Row],[Output]]*1000/(Data__1_[[#This Row],[Num_Workers_Indirect]]+Data__1_[[#This Row],[Num_Workers_Direct]])</f>
        <v>0.39035878571428573</v>
      </c>
      <c r="J361">
        <v>1.3662558E-2</v>
      </c>
      <c r="K361">
        <f>Data__1_[[#This Row],[RawMaterial_Used]]*1000</f>
        <v>13.662558000000001</v>
      </c>
      <c r="L361">
        <f>MONTH(A:A)</f>
        <v>11</v>
      </c>
      <c r="M361">
        <f>YEAR(Data__1_[[#This Row],[Date]])</f>
        <v>2010</v>
      </c>
      <c r="N361" cm="1">
        <f t="array" ref="N361">Data__1_[[#This Row],[RawMaterial_Used]]*1000*_xlfn.IFS(Data__1_[[#This Row],[Plant]]=$R$15,$S$15,Data__1_[[#This Row],[Plant]]=$R$16,$S$16,Data__1_[[#This Row],[Plant]]=$R$17,$S$17,Data__1_[[#This Row],[Plant]]=$R$18,$S$18)</f>
        <v>12542.228244</v>
      </c>
      <c r="O361">
        <f>Data__1_[[#This Row],[input_total thousands]]+Data__1_[[#This Row],[Labor_Costs_Direct]]+Data__1_[[#This Row],[Labor_Costs_Indirect]]</f>
        <v>254462.228244</v>
      </c>
      <c r="P361" s="5" cm="1">
        <f t="array" ref="P361">Data__1_[[#This Row],[Output]]*1000*_xlfn.IFS(Data__1_[[#This Row],[Plant]]=$R$8,$S$8,Data__1_[[#This Row],[Plant]]=$R$9,$S$9,Data__1_[[#This Row],[Plant]]=$R$10,$S$10,Data__1_[[#This Row],[Plant]]=$R$11,$S$11)</f>
        <v>4372.0183999999999</v>
      </c>
      <c r="Q361" s="5" cm="1">
        <f t="array" ref="Q361">Data__1_[[#This Row],[Total_cost]]/(Data__1_[[#This Row],[Total Operating Cost]]+_xlfn.IFS(Data__1_[[#This Row],[Plant]]=$R$21,$S$21,Data__1_[[#This Row],[Plant]]=$R$22,$S$22,Data__1_[[#This Row],[Plant]]=$R$24,$S$24,Data__1_[[#This Row],[Plant]]=$R$23,$S$23))</f>
        <v>57.056263459597297</v>
      </c>
    </row>
    <row r="362" spans="1:17" x14ac:dyDescent="0.4">
      <c r="A362" s="1" t="s">
        <v>243</v>
      </c>
      <c r="B362" t="s">
        <v>8</v>
      </c>
      <c r="C362">
        <v>15</v>
      </c>
      <c r="D362">
        <v>18</v>
      </c>
      <c r="E362">
        <v>7200</v>
      </c>
      <c r="F362">
        <v>7200</v>
      </c>
      <c r="G362">
        <v>3.9931164999999998E-2</v>
      </c>
      <c r="H362">
        <f>Data__1_[[#This Row],[Output]]*1000</f>
        <v>39.931165</v>
      </c>
      <c r="I362">
        <f>Data__1_[[#This Row],[Output]]*1000/(Data__1_[[#This Row],[Num_Workers_Indirect]]+Data__1_[[#This Row],[Num_Workers_Direct]])</f>
        <v>1.210035303030303</v>
      </c>
      <c r="J362">
        <v>4.7917398E-2</v>
      </c>
      <c r="K362">
        <f>Data__1_[[#This Row],[RawMaterial_Used]]*1000</f>
        <v>47.917397999999999</v>
      </c>
      <c r="L362">
        <f>MONTH(A:A)</f>
        <v>10</v>
      </c>
      <c r="M362">
        <f>YEAR(Data__1_[[#This Row],[Date]])</f>
        <v>2010</v>
      </c>
      <c r="N362" cm="1">
        <f t="array" ref="N362">Data__1_[[#This Row],[RawMaterial_Used]]*1000*_xlfn.IFS(Data__1_[[#This Row],[Plant]]=$R$15,$S$15,Data__1_[[#This Row],[Plant]]=$R$16,$S$16,Data__1_[[#This Row],[Plant]]=$R$17,$S$17,Data__1_[[#This Row],[Plant]]=$R$18,$S$18)</f>
        <v>33542.178599999999</v>
      </c>
      <c r="O362">
        <f>Data__1_[[#This Row],[input_total thousands]]+Data__1_[[#This Row],[Labor_Costs_Direct]]+Data__1_[[#This Row],[Labor_Costs_Indirect]]</f>
        <v>47942.178599999999</v>
      </c>
      <c r="P362" s="5" cm="1">
        <f t="array" ref="P362">Data__1_[[#This Row],[Output]]*1000*_xlfn.IFS(Data__1_[[#This Row],[Plant]]=$R$8,$S$8,Data__1_[[#This Row],[Plant]]=$R$9,$S$9,Data__1_[[#This Row],[Plant]]=$R$10,$S$10,Data__1_[[#This Row],[Plant]]=$R$11,$S$11)</f>
        <v>4392.4281499999997</v>
      </c>
      <c r="Q362" s="5" cm="1">
        <f t="array" ref="Q362">Data__1_[[#This Row],[Total_cost]]/(Data__1_[[#This Row],[Total Operating Cost]]+_xlfn.IFS(Data__1_[[#This Row],[Plant]]=$R$21,$S$21,Data__1_[[#This Row],[Plant]]=$R$22,$S$22,Data__1_[[#This Row],[Plant]]=$R$24,$S$24,Data__1_[[#This Row],[Plant]]=$R$23,$S$23))</f>
        <v>10.883401243859026</v>
      </c>
    </row>
    <row r="363" spans="1:17" x14ac:dyDescent="0.4">
      <c r="A363" s="1" t="s">
        <v>243</v>
      </c>
      <c r="B363" t="s">
        <v>9</v>
      </c>
      <c r="C363">
        <v>43</v>
      </c>
      <c r="D363">
        <v>39</v>
      </c>
      <c r="E363">
        <v>9976</v>
      </c>
      <c r="F363">
        <v>7488</v>
      </c>
      <c r="G363">
        <v>0.105106509</v>
      </c>
      <c r="H363">
        <f>Data__1_[[#This Row],[Output]]*1000</f>
        <v>105.106509</v>
      </c>
      <c r="I363">
        <f>Data__1_[[#This Row],[Output]]*1000/(Data__1_[[#This Row],[Num_Workers_Indirect]]+Data__1_[[#This Row],[Num_Workers_Direct]])</f>
        <v>1.2817866951219512</v>
      </c>
      <c r="J363">
        <v>0.12822994099999999</v>
      </c>
      <c r="K363">
        <f>Data__1_[[#This Row],[RawMaterial_Used]]*1000</f>
        <v>128.229941</v>
      </c>
      <c r="L363">
        <f>MONTH(A:A)</f>
        <v>10</v>
      </c>
      <c r="M363">
        <f>YEAR(Data__1_[[#This Row],[Date]])</f>
        <v>2010</v>
      </c>
      <c r="N363" cm="1">
        <f t="array" ref="N363">Data__1_[[#This Row],[RawMaterial_Used]]*1000*_xlfn.IFS(Data__1_[[#This Row],[Plant]]=$R$15,$S$15,Data__1_[[#This Row],[Plant]]=$R$16,$S$16,Data__1_[[#This Row],[Plant]]=$R$17,$S$17,Data__1_[[#This Row],[Plant]]=$R$18,$S$18)</f>
        <v>67961.868730000002</v>
      </c>
      <c r="O363">
        <f>Data__1_[[#This Row],[input_total thousands]]+Data__1_[[#This Row],[Labor_Costs_Direct]]+Data__1_[[#This Row],[Labor_Costs_Indirect]]</f>
        <v>85425.868730000002</v>
      </c>
      <c r="P363" s="5" cm="1">
        <f t="array" ref="P363">Data__1_[[#This Row],[Output]]*1000*_xlfn.IFS(Data__1_[[#This Row],[Plant]]=$R$8,$S$8,Data__1_[[#This Row],[Plant]]=$R$9,$S$9,Data__1_[[#This Row],[Plant]]=$R$10,$S$10,Data__1_[[#This Row],[Plant]]=$R$11,$S$11)</f>
        <v>9459.5858100000005</v>
      </c>
      <c r="Q363" s="5" cm="1">
        <f t="array" ref="Q363">Data__1_[[#This Row],[Total_cost]]/(Data__1_[[#This Row],[Total Operating Cost]]+_xlfn.IFS(Data__1_[[#This Row],[Plant]]=$R$21,$S$21,Data__1_[[#This Row],[Plant]]=$R$22,$S$22,Data__1_[[#This Row],[Plant]]=$R$24,$S$24,Data__1_[[#This Row],[Plant]]=$R$23,$S$23))</f>
        <v>9.0298933670234245</v>
      </c>
    </row>
    <row r="364" spans="1:17" x14ac:dyDescent="0.4">
      <c r="A364" s="1" t="s">
        <v>243</v>
      </c>
      <c r="B364" t="s">
        <v>10</v>
      </c>
      <c r="C364">
        <v>21</v>
      </c>
      <c r="D364">
        <v>29</v>
      </c>
      <c r="E364">
        <v>5040</v>
      </c>
      <c r="F364">
        <v>5800</v>
      </c>
      <c r="G364">
        <v>3.7148107999999999E-2</v>
      </c>
      <c r="H364">
        <f>Data__1_[[#This Row],[Output]]*1000</f>
        <v>37.148108000000001</v>
      </c>
      <c r="I364">
        <f>Data__1_[[#This Row],[Output]]*1000/(Data__1_[[#This Row],[Num_Workers_Indirect]]+Data__1_[[#This Row],[Num_Workers_Direct]])</f>
        <v>0.74296216000000004</v>
      </c>
      <c r="J364">
        <v>4.5320692000000003E-2</v>
      </c>
      <c r="K364">
        <f>Data__1_[[#This Row],[RawMaterial_Used]]*1000</f>
        <v>45.320692000000001</v>
      </c>
      <c r="L364">
        <f>MONTH(A:A)</f>
        <v>10</v>
      </c>
      <c r="M364">
        <f>YEAR(Data__1_[[#This Row],[Date]])</f>
        <v>2010</v>
      </c>
      <c r="N364" cm="1">
        <f t="array" ref="N364">Data__1_[[#This Row],[RawMaterial_Used]]*1000*_xlfn.IFS(Data__1_[[#This Row],[Plant]]=$R$15,$S$15,Data__1_[[#This Row],[Plant]]=$R$16,$S$16,Data__1_[[#This Row],[Plant]]=$R$17,$S$17,Data__1_[[#This Row],[Plant]]=$R$18,$S$18)</f>
        <v>27554.980736000001</v>
      </c>
      <c r="O364">
        <f>Data__1_[[#This Row],[input_total thousands]]+Data__1_[[#This Row],[Labor_Costs_Direct]]+Data__1_[[#This Row],[Labor_Costs_Indirect]]</f>
        <v>38394.980735999998</v>
      </c>
      <c r="P364" s="5" cm="1">
        <f t="array" ref="P364">Data__1_[[#This Row],[Output]]*1000*_xlfn.IFS(Data__1_[[#This Row],[Plant]]=$R$8,$S$8,Data__1_[[#This Row],[Plant]]=$R$9,$S$9,Data__1_[[#This Row],[Plant]]=$R$10,$S$10,Data__1_[[#This Row],[Plant]]=$R$11,$S$11)</f>
        <v>5572.2161999999998</v>
      </c>
      <c r="Q364" s="5" cm="1">
        <f t="array" ref="Q364">Data__1_[[#This Row],[Total_cost]]/(Data__1_[[#This Row],[Total Operating Cost]]+_xlfn.IFS(Data__1_[[#This Row],[Plant]]=$R$21,$S$21,Data__1_[[#This Row],[Plant]]=$R$22,$S$22,Data__1_[[#This Row],[Plant]]=$R$24,$S$24,Data__1_[[#This Row],[Plant]]=$R$23,$S$23))</f>
        <v>6.8891963559569067</v>
      </c>
    </row>
    <row r="365" spans="1:17" x14ac:dyDescent="0.4">
      <c r="A365" s="1" t="s">
        <v>243</v>
      </c>
      <c r="B365" t="s">
        <v>11</v>
      </c>
      <c r="C365">
        <v>12</v>
      </c>
      <c r="D365">
        <v>15</v>
      </c>
      <c r="E365">
        <v>115200</v>
      </c>
      <c r="F365">
        <v>115200</v>
      </c>
      <c r="G365">
        <v>1.0541309E-2</v>
      </c>
      <c r="H365">
        <f>Data__1_[[#This Row],[Output]]*1000</f>
        <v>10.541309</v>
      </c>
      <c r="I365">
        <f>Data__1_[[#This Row],[Output]]*1000/(Data__1_[[#This Row],[Num_Workers_Indirect]]+Data__1_[[#This Row],[Num_Workers_Direct]])</f>
        <v>0.39041885185185188</v>
      </c>
      <c r="J365">
        <v>1.3176636E-2</v>
      </c>
      <c r="K365">
        <f>Data__1_[[#This Row],[RawMaterial_Used]]*1000</f>
        <v>13.176636</v>
      </c>
      <c r="L365">
        <f>MONTH(A:A)</f>
        <v>10</v>
      </c>
      <c r="M365">
        <f>YEAR(Data__1_[[#This Row],[Date]])</f>
        <v>2010</v>
      </c>
      <c r="N365" cm="1">
        <f t="array" ref="N365">Data__1_[[#This Row],[RawMaterial_Used]]*1000*_xlfn.IFS(Data__1_[[#This Row],[Plant]]=$R$15,$S$15,Data__1_[[#This Row],[Plant]]=$R$16,$S$16,Data__1_[[#This Row],[Plant]]=$R$17,$S$17,Data__1_[[#This Row],[Plant]]=$R$18,$S$18)</f>
        <v>12096.151848</v>
      </c>
      <c r="O365">
        <f>Data__1_[[#This Row],[input_total thousands]]+Data__1_[[#This Row],[Labor_Costs_Direct]]+Data__1_[[#This Row],[Labor_Costs_Indirect]]</f>
        <v>242496.15184800001</v>
      </c>
      <c r="P365" s="5" cm="1">
        <f t="array" ref="P365">Data__1_[[#This Row],[Output]]*1000*_xlfn.IFS(Data__1_[[#This Row],[Plant]]=$R$8,$S$8,Data__1_[[#This Row],[Plant]]=$R$9,$S$9,Data__1_[[#This Row],[Plant]]=$R$10,$S$10,Data__1_[[#This Row],[Plant]]=$R$11,$S$11)</f>
        <v>4216.5236000000004</v>
      </c>
      <c r="Q365" s="5" cm="1">
        <f t="array" ref="Q365">Data__1_[[#This Row],[Total_cost]]/(Data__1_[[#This Row],[Total Operating Cost]]+_xlfn.IFS(Data__1_[[#This Row],[Plant]]=$R$21,$S$21,Data__1_[[#This Row],[Plant]]=$R$22,$S$22,Data__1_[[#This Row],[Plant]]=$R$24,$S$24,Data__1_[[#This Row],[Plant]]=$R$23,$S$23))</f>
        <v>56.33742733994422</v>
      </c>
    </row>
    <row r="366" spans="1:17" x14ac:dyDescent="0.4">
      <c r="A366" s="1" t="s">
        <v>234</v>
      </c>
      <c r="B366" t="s">
        <v>8</v>
      </c>
      <c r="C366">
        <v>17</v>
      </c>
      <c r="D366">
        <v>23</v>
      </c>
      <c r="E366">
        <v>8160</v>
      </c>
      <c r="F366">
        <v>9200</v>
      </c>
      <c r="G366">
        <v>4.8436970000000003E-2</v>
      </c>
      <c r="H366">
        <f>Data__1_[[#This Row],[Output]]*1000</f>
        <v>48.436970000000002</v>
      </c>
      <c r="I366">
        <f>Data__1_[[#This Row],[Output]]*1000/(Data__1_[[#This Row],[Num_Workers_Indirect]]+Data__1_[[#This Row],[Num_Workers_Direct]])</f>
        <v>1.2109242500000001</v>
      </c>
      <c r="J366">
        <v>5.8124363999999998E-2</v>
      </c>
      <c r="K366">
        <f>Data__1_[[#This Row],[RawMaterial_Used]]*1000</f>
        <v>58.124364</v>
      </c>
      <c r="L366">
        <f>MONTH(A:A)</f>
        <v>1</v>
      </c>
      <c r="M366">
        <f>YEAR(Data__1_[[#This Row],[Date]])</f>
        <v>2010</v>
      </c>
      <c r="N366" cm="1">
        <f t="array" ref="N366">Data__1_[[#This Row],[RawMaterial_Used]]*1000*_xlfn.IFS(Data__1_[[#This Row],[Plant]]=$R$15,$S$15,Data__1_[[#This Row],[Plant]]=$R$16,$S$16,Data__1_[[#This Row],[Plant]]=$R$17,$S$17,Data__1_[[#This Row],[Plant]]=$R$18,$S$18)</f>
        <v>40687.054799999998</v>
      </c>
      <c r="O366">
        <f>Data__1_[[#This Row],[input_total thousands]]+Data__1_[[#This Row],[Labor_Costs_Direct]]+Data__1_[[#This Row],[Labor_Costs_Indirect]]</f>
        <v>58047.054799999998</v>
      </c>
      <c r="P366" s="5" cm="1">
        <f t="array" ref="P366">Data__1_[[#This Row],[Output]]*1000*_xlfn.IFS(Data__1_[[#This Row],[Plant]]=$R$8,$S$8,Data__1_[[#This Row],[Plant]]=$R$9,$S$9,Data__1_[[#This Row],[Plant]]=$R$10,$S$10,Data__1_[[#This Row],[Plant]]=$R$11,$S$11)</f>
        <v>5328.0667000000003</v>
      </c>
      <c r="Q366" s="5" cm="1">
        <f t="array" ref="Q366">Data__1_[[#This Row],[Total_cost]]/(Data__1_[[#This Row],[Total Operating Cost]]+_xlfn.IFS(Data__1_[[#This Row],[Plant]]=$R$21,$S$21,Data__1_[[#This Row],[Plant]]=$R$22,$S$22,Data__1_[[#This Row],[Plant]]=$R$24,$S$24,Data__1_[[#This Row],[Plant]]=$R$23,$S$23))</f>
        <v>10.86878642035667</v>
      </c>
    </row>
    <row r="367" spans="1:17" x14ac:dyDescent="0.4">
      <c r="A367" s="1" t="s">
        <v>234</v>
      </c>
      <c r="B367" t="s">
        <v>9</v>
      </c>
      <c r="C367">
        <v>45</v>
      </c>
      <c r="D367">
        <v>39</v>
      </c>
      <c r="E367">
        <v>10440</v>
      </c>
      <c r="F367">
        <v>7488</v>
      </c>
      <c r="G367">
        <v>0.107594887</v>
      </c>
      <c r="H367">
        <f>Data__1_[[#This Row],[Output]]*1000</f>
        <v>107.594887</v>
      </c>
      <c r="I367">
        <f>Data__1_[[#This Row],[Output]]*1000/(Data__1_[[#This Row],[Num_Workers_Indirect]]+Data__1_[[#This Row],[Num_Workers_Direct]])</f>
        <v>1.2808915119047619</v>
      </c>
      <c r="J367">
        <v>0.13126576200000001</v>
      </c>
      <c r="K367">
        <f>Data__1_[[#This Row],[RawMaterial_Used]]*1000</f>
        <v>131.265762</v>
      </c>
      <c r="L367">
        <f>MONTH(A:A)</f>
        <v>1</v>
      </c>
      <c r="M367">
        <f>YEAR(Data__1_[[#This Row],[Date]])</f>
        <v>2010</v>
      </c>
      <c r="N367" cm="1">
        <f t="array" ref="N367">Data__1_[[#This Row],[RawMaterial_Used]]*1000*_xlfn.IFS(Data__1_[[#This Row],[Plant]]=$R$15,$S$15,Data__1_[[#This Row],[Plant]]=$R$16,$S$16,Data__1_[[#This Row],[Plant]]=$R$17,$S$17,Data__1_[[#This Row],[Plant]]=$R$18,$S$18)</f>
        <v>69570.853860000003</v>
      </c>
      <c r="O367">
        <f>Data__1_[[#This Row],[input_total thousands]]+Data__1_[[#This Row],[Labor_Costs_Direct]]+Data__1_[[#This Row],[Labor_Costs_Indirect]]</f>
        <v>87498.853860000003</v>
      </c>
      <c r="P367" s="5" cm="1">
        <f t="array" ref="P367">Data__1_[[#This Row],[Output]]*1000*_xlfn.IFS(Data__1_[[#This Row],[Plant]]=$R$8,$S$8,Data__1_[[#This Row],[Plant]]=$R$9,$S$9,Data__1_[[#This Row],[Plant]]=$R$10,$S$10,Data__1_[[#This Row],[Plant]]=$R$11,$S$11)</f>
        <v>9683.5398299999997</v>
      </c>
      <c r="Q367" s="5" cm="1">
        <f t="array" ref="Q367">Data__1_[[#This Row],[Total_cost]]/(Data__1_[[#This Row],[Total Operating Cost]]+_xlfn.IFS(Data__1_[[#This Row],[Plant]]=$R$21,$S$21,Data__1_[[#This Row],[Plant]]=$R$22,$S$22,Data__1_[[#This Row],[Plant]]=$R$24,$S$24,Data__1_[[#This Row],[Plant]]=$R$23,$S$23))</f>
        <v>9.03512908228962</v>
      </c>
    </row>
    <row r="368" spans="1:17" x14ac:dyDescent="0.4">
      <c r="A368" s="1" t="s">
        <v>234</v>
      </c>
      <c r="B368" t="s">
        <v>10</v>
      </c>
      <c r="C368">
        <v>23</v>
      </c>
      <c r="D368">
        <v>29</v>
      </c>
      <c r="E368">
        <v>5520</v>
      </c>
      <c r="F368">
        <v>5800</v>
      </c>
      <c r="G368">
        <v>3.8639562000000002E-2</v>
      </c>
      <c r="H368">
        <f>Data__1_[[#This Row],[Output]]*1000</f>
        <v>38.639562000000005</v>
      </c>
      <c r="I368">
        <f>Data__1_[[#This Row],[Output]]*1000/(Data__1_[[#This Row],[Num_Workers_Indirect]]+Data__1_[[#This Row],[Num_Workers_Direct]])</f>
        <v>0.74306850000000013</v>
      </c>
      <c r="J368">
        <v>4.7140265000000001E-2</v>
      </c>
      <c r="K368">
        <f>Data__1_[[#This Row],[RawMaterial_Used]]*1000</f>
        <v>47.140264999999999</v>
      </c>
      <c r="L368">
        <f>MONTH(A:A)</f>
        <v>1</v>
      </c>
      <c r="M368">
        <f>YEAR(Data__1_[[#This Row],[Date]])</f>
        <v>2010</v>
      </c>
      <c r="N368" cm="1">
        <f t="array" ref="N368">Data__1_[[#This Row],[RawMaterial_Used]]*1000*_xlfn.IFS(Data__1_[[#This Row],[Plant]]=$R$15,$S$15,Data__1_[[#This Row],[Plant]]=$R$16,$S$16,Data__1_[[#This Row],[Plant]]=$R$17,$S$17,Data__1_[[#This Row],[Plant]]=$R$18,$S$18)</f>
        <v>28661.28112</v>
      </c>
      <c r="O368">
        <f>Data__1_[[#This Row],[input_total thousands]]+Data__1_[[#This Row],[Labor_Costs_Direct]]+Data__1_[[#This Row],[Labor_Costs_Indirect]]</f>
        <v>39981.28112</v>
      </c>
      <c r="P368" s="5" cm="1">
        <f t="array" ref="P368">Data__1_[[#This Row],[Output]]*1000*_xlfn.IFS(Data__1_[[#This Row],[Plant]]=$R$8,$S$8,Data__1_[[#This Row],[Plant]]=$R$9,$S$9,Data__1_[[#This Row],[Plant]]=$R$10,$S$10,Data__1_[[#This Row],[Plant]]=$R$11,$S$11)</f>
        <v>5795.9343000000008</v>
      </c>
      <c r="Q368" s="5" cm="1">
        <f t="array" ref="Q368">Data__1_[[#This Row],[Total_cost]]/(Data__1_[[#This Row],[Total Operating Cost]]+_xlfn.IFS(Data__1_[[#This Row],[Plant]]=$R$21,$S$21,Data__1_[[#This Row],[Plant]]=$R$22,$S$22,Data__1_[[#This Row],[Plant]]=$R$24,$S$24,Data__1_[[#This Row],[Plant]]=$R$23,$S$23))</f>
        <v>6.8969698552560779</v>
      </c>
    </row>
    <row r="369" spans="1:17" x14ac:dyDescent="0.4">
      <c r="A369" s="1" t="s">
        <v>234</v>
      </c>
      <c r="B369" t="s">
        <v>11</v>
      </c>
      <c r="C369">
        <v>12</v>
      </c>
      <c r="D369">
        <v>15</v>
      </c>
      <c r="E369">
        <v>115200</v>
      </c>
      <c r="F369">
        <v>115200</v>
      </c>
      <c r="G369">
        <v>1.0541145E-2</v>
      </c>
      <c r="H369">
        <f>Data__1_[[#This Row],[Output]]*1000</f>
        <v>10.541145</v>
      </c>
      <c r="I369">
        <f>Data__1_[[#This Row],[Output]]*1000/(Data__1_[[#This Row],[Num_Workers_Indirect]]+Data__1_[[#This Row],[Num_Workers_Direct]])</f>
        <v>0.39041277777777778</v>
      </c>
      <c r="J369">
        <v>1.3176431000000001E-2</v>
      </c>
      <c r="K369">
        <f>Data__1_[[#This Row],[RawMaterial_Used]]*1000</f>
        <v>13.176431000000001</v>
      </c>
      <c r="L369">
        <f>MONTH(A:A)</f>
        <v>1</v>
      </c>
      <c r="M369">
        <f>YEAR(Data__1_[[#This Row],[Date]])</f>
        <v>2010</v>
      </c>
      <c r="N369" cm="1">
        <f t="array" ref="N369">Data__1_[[#This Row],[RawMaterial_Used]]*1000*_xlfn.IFS(Data__1_[[#This Row],[Plant]]=$R$15,$S$15,Data__1_[[#This Row],[Plant]]=$R$16,$S$16,Data__1_[[#This Row],[Plant]]=$R$17,$S$17,Data__1_[[#This Row],[Plant]]=$R$18,$S$18)</f>
        <v>12095.963658000001</v>
      </c>
      <c r="O369">
        <f>Data__1_[[#This Row],[input_total thousands]]+Data__1_[[#This Row],[Labor_Costs_Direct]]+Data__1_[[#This Row],[Labor_Costs_Indirect]]</f>
        <v>242495.96365799999</v>
      </c>
      <c r="P369" s="5" cm="1">
        <f t="array" ref="P369">Data__1_[[#This Row],[Output]]*1000*_xlfn.IFS(Data__1_[[#This Row],[Plant]]=$R$8,$S$8,Data__1_[[#This Row],[Plant]]=$R$9,$S$9,Data__1_[[#This Row],[Plant]]=$R$10,$S$10,Data__1_[[#This Row],[Plant]]=$R$11,$S$11)</f>
        <v>4216.4580000000005</v>
      </c>
      <c r="Q369" s="5" cm="1">
        <f t="array" ref="Q369">Data__1_[[#This Row],[Total_cost]]/(Data__1_[[#This Row],[Total Operating Cost]]+_xlfn.IFS(Data__1_[[#This Row],[Plant]]=$R$21,$S$21,Data__1_[[#This Row],[Plant]]=$R$22,$S$22,Data__1_[[#This Row],[Plant]]=$R$24,$S$24,Data__1_[[#This Row],[Plant]]=$R$23,$S$23))</f>
        <v>56.338242235705934</v>
      </c>
    </row>
    <row r="370" spans="1:17" x14ac:dyDescent="0.4">
      <c r="A370" s="1" t="s">
        <v>212</v>
      </c>
      <c r="B370" t="s">
        <v>8</v>
      </c>
      <c r="C370">
        <v>17</v>
      </c>
      <c r="D370">
        <v>18</v>
      </c>
      <c r="E370">
        <v>8160</v>
      </c>
      <c r="F370">
        <v>7200</v>
      </c>
      <c r="G370">
        <v>4.2378826000000001E-2</v>
      </c>
      <c r="H370">
        <f>Data__1_[[#This Row],[Output]]*1000</f>
        <v>42.378826000000004</v>
      </c>
      <c r="I370">
        <f>Data__1_[[#This Row],[Output]]*1000/(Data__1_[[#This Row],[Num_Workers_Indirect]]+Data__1_[[#This Row],[Num_Workers_Direct]])</f>
        <v>1.2108236000000001</v>
      </c>
      <c r="J370">
        <v>5.0854590999999998E-2</v>
      </c>
      <c r="K370">
        <f>Data__1_[[#This Row],[RawMaterial_Used]]*1000</f>
        <v>50.854590999999999</v>
      </c>
      <c r="L370">
        <f>MONTH(A:A)</f>
        <v>9</v>
      </c>
      <c r="M370">
        <f>YEAR(Data__1_[[#This Row],[Date]])</f>
        <v>2010</v>
      </c>
      <c r="N370" cm="1">
        <f t="array" ref="N370">Data__1_[[#This Row],[RawMaterial_Used]]*1000*_xlfn.IFS(Data__1_[[#This Row],[Plant]]=$R$15,$S$15,Data__1_[[#This Row],[Plant]]=$R$16,$S$16,Data__1_[[#This Row],[Plant]]=$R$17,$S$17,Data__1_[[#This Row],[Plant]]=$R$18,$S$18)</f>
        <v>35598.2137</v>
      </c>
      <c r="O370">
        <f>Data__1_[[#This Row],[input_total thousands]]+Data__1_[[#This Row],[Labor_Costs_Direct]]+Data__1_[[#This Row],[Labor_Costs_Indirect]]</f>
        <v>50958.2137</v>
      </c>
      <c r="P370" s="5" cm="1">
        <f t="array" ref="P370">Data__1_[[#This Row],[Output]]*1000*_xlfn.IFS(Data__1_[[#This Row],[Plant]]=$R$8,$S$8,Data__1_[[#This Row],[Plant]]=$R$9,$S$9,Data__1_[[#This Row],[Plant]]=$R$10,$S$10,Data__1_[[#This Row],[Plant]]=$R$11,$S$11)</f>
        <v>4661.6708600000002</v>
      </c>
      <c r="Q370" s="5" cm="1">
        <f t="array" ref="Q370">Data__1_[[#This Row],[Total_cost]]/(Data__1_[[#This Row],[Total Operating Cost]]+_xlfn.IFS(Data__1_[[#This Row],[Plant]]=$R$21,$S$21,Data__1_[[#This Row],[Plant]]=$R$22,$S$22,Data__1_[[#This Row],[Plant]]=$R$24,$S$24,Data__1_[[#This Row],[Plant]]=$R$23,$S$23))</f>
        <v>10.901748026073701</v>
      </c>
    </row>
    <row r="371" spans="1:17" x14ac:dyDescent="0.4">
      <c r="A371" s="1" t="s">
        <v>212</v>
      </c>
      <c r="B371" t="s">
        <v>9</v>
      </c>
      <c r="C371">
        <v>44</v>
      </c>
      <c r="D371">
        <v>39</v>
      </c>
      <c r="E371">
        <v>10208</v>
      </c>
      <c r="F371">
        <v>7488</v>
      </c>
      <c r="G371">
        <v>0.106415549</v>
      </c>
      <c r="H371">
        <f>Data__1_[[#This Row],[Output]]*1000</f>
        <v>106.415549</v>
      </c>
      <c r="I371">
        <f>Data__1_[[#This Row],[Output]]*1000/(Data__1_[[#This Row],[Num_Workers_Indirect]]+Data__1_[[#This Row],[Num_Workers_Direct]])</f>
        <v>1.282115048192771</v>
      </c>
      <c r="J371">
        <v>0.12982697000000001</v>
      </c>
      <c r="K371">
        <f>Data__1_[[#This Row],[RawMaterial_Used]]*1000</f>
        <v>129.82697000000002</v>
      </c>
      <c r="L371">
        <f>MONTH(A:A)</f>
        <v>9</v>
      </c>
      <c r="M371">
        <f>YEAR(Data__1_[[#This Row],[Date]])</f>
        <v>2010</v>
      </c>
      <c r="N371" cm="1">
        <f t="array" ref="N371">Data__1_[[#This Row],[RawMaterial_Used]]*1000*_xlfn.IFS(Data__1_[[#This Row],[Plant]]=$R$15,$S$15,Data__1_[[#This Row],[Plant]]=$R$16,$S$16,Data__1_[[#This Row],[Plant]]=$R$17,$S$17,Data__1_[[#This Row],[Plant]]=$R$18,$S$18)</f>
        <v>68808.294100000014</v>
      </c>
      <c r="O371">
        <f>Data__1_[[#This Row],[input_total thousands]]+Data__1_[[#This Row],[Labor_Costs_Direct]]+Data__1_[[#This Row],[Labor_Costs_Indirect]]</f>
        <v>86504.294100000014</v>
      </c>
      <c r="P371" s="5" cm="1">
        <f t="array" ref="P371">Data__1_[[#This Row],[Output]]*1000*_xlfn.IFS(Data__1_[[#This Row],[Plant]]=$R$8,$S$8,Data__1_[[#This Row],[Plant]]=$R$9,$S$9,Data__1_[[#This Row],[Plant]]=$R$10,$S$10,Data__1_[[#This Row],[Plant]]=$R$11,$S$11)</f>
        <v>9577.39941</v>
      </c>
      <c r="Q371" s="5" cm="1">
        <f t="array" ref="Q371">Data__1_[[#This Row],[Total_cost]]/(Data__1_[[#This Row],[Total Operating Cost]]+_xlfn.IFS(Data__1_[[#This Row],[Plant]]=$R$21,$S$21,Data__1_[[#This Row],[Plant]]=$R$22,$S$22,Data__1_[[#This Row],[Plant]]=$R$24,$S$24,Data__1_[[#This Row],[Plant]]=$R$23,$S$23))</f>
        <v>9.0314156983819203</v>
      </c>
    </row>
    <row r="372" spans="1:17" x14ac:dyDescent="0.4">
      <c r="A372" s="1" t="s">
        <v>212</v>
      </c>
      <c r="B372" t="s">
        <v>10</v>
      </c>
      <c r="C372">
        <v>21</v>
      </c>
      <c r="D372">
        <v>30</v>
      </c>
      <c r="E372">
        <v>5040</v>
      </c>
      <c r="F372">
        <v>6000</v>
      </c>
      <c r="G372">
        <v>3.7883988E-2</v>
      </c>
      <c r="H372">
        <f>Data__1_[[#This Row],[Output]]*1000</f>
        <v>37.883988000000002</v>
      </c>
      <c r="I372">
        <f>Data__1_[[#This Row],[Output]]*1000/(Data__1_[[#This Row],[Num_Workers_Indirect]]+Data__1_[[#This Row],[Num_Workers_Direct]])</f>
        <v>0.74282329411764714</v>
      </c>
      <c r="J372">
        <v>4.6218465E-2</v>
      </c>
      <c r="K372">
        <f>Data__1_[[#This Row],[RawMaterial_Used]]*1000</f>
        <v>46.218465000000002</v>
      </c>
      <c r="L372">
        <f>MONTH(A:A)</f>
        <v>9</v>
      </c>
      <c r="M372">
        <f>YEAR(Data__1_[[#This Row],[Date]])</f>
        <v>2010</v>
      </c>
      <c r="N372" cm="1">
        <f t="array" ref="N372">Data__1_[[#This Row],[RawMaterial_Used]]*1000*_xlfn.IFS(Data__1_[[#This Row],[Plant]]=$R$15,$S$15,Data__1_[[#This Row],[Plant]]=$R$16,$S$16,Data__1_[[#This Row],[Plant]]=$R$17,$S$17,Data__1_[[#This Row],[Plant]]=$R$18,$S$18)</f>
        <v>28100.826720000001</v>
      </c>
      <c r="O372">
        <f>Data__1_[[#This Row],[input_total thousands]]+Data__1_[[#This Row],[Labor_Costs_Direct]]+Data__1_[[#This Row],[Labor_Costs_Indirect]]</f>
        <v>39140.826719999997</v>
      </c>
      <c r="P372" s="5" cm="1">
        <f t="array" ref="P372">Data__1_[[#This Row],[Output]]*1000*_xlfn.IFS(Data__1_[[#This Row],[Plant]]=$R$8,$S$8,Data__1_[[#This Row],[Plant]]=$R$9,$S$9,Data__1_[[#This Row],[Plant]]=$R$10,$S$10,Data__1_[[#This Row],[Plant]]=$R$11,$S$11)</f>
        <v>5682.5982000000004</v>
      </c>
      <c r="Q372" s="5" cm="1">
        <f t="array" ref="Q372">Data__1_[[#This Row],[Total_cost]]/(Data__1_[[#This Row],[Total Operating Cost]]+_xlfn.IFS(Data__1_[[#This Row],[Plant]]=$R$21,$S$21,Data__1_[[#This Row],[Plant]]=$R$22,$S$22,Data__1_[[#This Row],[Plant]]=$R$24,$S$24,Data__1_[[#This Row],[Plant]]=$R$23,$S$23))</f>
        <v>6.8866280378510911</v>
      </c>
    </row>
    <row r="373" spans="1:17" x14ac:dyDescent="0.4">
      <c r="A373" s="1" t="s">
        <v>212</v>
      </c>
      <c r="B373" t="s">
        <v>11</v>
      </c>
      <c r="C373">
        <v>13</v>
      </c>
      <c r="D373">
        <v>15</v>
      </c>
      <c r="E373">
        <v>124800</v>
      </c>
      <c r="F373">
        <v>115200</v>
      </c>
      <c r="G373">
        <v>1.0926673E-2</v>
      </c>
      <c r="H373">
        <f>Data__1_[[#This Row],[Output]]*1000</f>
        <v>10.926672999999999</v>
      </c>
      <c r="I373">
        <f>Data__1_[[#This Row],[Output]]*1000/(Data__1_[[#This Row],[Num_Workers_Indirect]]+Data__1_[[#This Row],[Num_Workers_Direct]])</f>
        <v>0.3902383214285714</v>
      </c>
      <c r="J373">
        <v>1.3658340999999999E-2</v>
      </c>
      <c r="K373">
        <f>Data__1_[[#This Row],[RawMaterial_Used]]*1000</f>
        <v>13.658341</v>
      </c>
      <c r="L373">
        <f>MONTH(A:A)</f>
        <v>9</v>
      </c>
      <c r="M373">
        <f>YEAR(Data__1_[[#This Row],[Date]])</f>
        <v>2010</v>
      </c>
      <c r="N373" cm="1">
        <f t="array" ref="N373">Data__1_[[#This Row],[RawMaterial_Used]]*1000*_xlfn.IFS(Data__1_[[#This Row],[Plant]]=$R$15,$S$15,Data__1_[[#This Row],[Plant]]=$R$16,$S$16,Data__1_[[#This Row],[Plant]]=$R$17,$S$17,Data__1_[[#This Row],[Plant]]=$R$18,$S$18)</f>
        <v>12538.357038</v>
      </c>
      <c r="O373">
        <f>Data__1_[[#This Row],[input_total thousands]]+Data__1_[[#This Row],[Labor_Costs_Direct]]+Data__1_[[#This Row],[Labor_Costs_Indirect]]</f>
        <v>252538.35703799999</v>
      </c>
      <c r="P373" s="5" cm="1">
        <f t="array" ref="P373">Data__1_[[#This Row],[Output]]*1000*_xlfn.IFS(Data__1_[[#This Row],[Plant]]=$R$8,$S$8,Data__1_[[#This Row],[Plant]]=$R$9,$S$9,Data__1_[[#This Row],[Plant]]=$R$10,$S$10,Data__1_[[#This Row],[Plant]]=$R$11,$S$11)</f>
        <v>4370.6691999999994</v>
      </c>
      <c r="Q373" s="5" cm="1">
        <f t="array" ref="Q373">Data__1_[[#This Row],[Total_cost]]/(Data__1_[[#This Row],[Total Operating Cost]]+_xlfn.IFS(Data__1_[[#This Row],[Plant]]=$R$21,$S$21,Data__1_[[#This Row],[Plant]]=$R$22,$S$22,Data__1_[[#This Row],[Plant]]=$R$24,$S$24,Data__1_[[#This Row],[Plant]]=$R$23,$S$23))</f>
        <v>56.642022876223216</v>
      </c>
    </row>
    <row r="374" spans="1:17" x14ac:dyDescent="0.4">
      <c r="A374" s="1" t="s">
        <v>211</v>
      </c>
      <c r="B374" t="s">
        <v>8</v>
      </c>
      <c r="C374">
        <v>16</v>
      </c>
      <c r="D374">
        <v>18</v>
      </c>
      <c r="E374">
        <v>7680</v>
      </c>
      <c r="F374">
        <v>7200</v>
      </c>
      <c r="G374">
        <v>4.1174777000000003E-2</v>
      </c>
      <c r="H374">
        <f>Data__1_[[#This Row],[Output]]*1000</f>
        <v>41.174777000000006</v>
      </c>
      <c r="I374">
        <f>Data__1_[[#This Row],[Output]]*1000/(Data__1_[[#This Row],[Num_Workers_Indirect]]+Data__1_[[#This Row],[Num_Workers_Direct]])</f>
        <v>1.2110228529411766</v>
      </c>
      <c r="J374">
        <v>4.9409731999999998E-2</v>
      </c>
      <c r="K374">
        <f>Data__1_[[#This Row],[RawMaterial_Used]]*1000</f>
        <v>49.409731999999998</v>
      </c>
      <c r="L374">
        <f>MONTH(A:A)</f>
        <v>8</v>
      </c>
      <c r="M374">
        <f>YEAR(Data__1_[[#This Row],[Date]])</f>
        <v>2010</v>
      </c>
      <c r="N374" cm="1">
        <f t="array" ref="N374">Data__1_[[#This Row],[RawMaterial_Used]]*1000*_xlfn.IFS(Data__1_[[#This Row],[Plant]]=$R$15,$S$15,Data__1_[[#This Row],[Plant]]=$R$16,$S$16,Data__1_[[#This Row],[Plant]]=$R$17,$S$17,Data__1_[[#This Row],[Plant]]=$R$18,$S$18)</f>
        <v>34586.812399999995</v>
      </c>
      <c r="O374">
        <f>Data__1_[[#This Row],[input_total thousands]]+Data__1_[[#This Row],[Labor_Costs_Direct]]+Data__1_[[#This Row],[Labor_Costs_Indirect]]</f>
        <v>49466.812399999995</v>
      </c>
      <c r="P374" s="5" cm="1">
        <f t="array" ref="P374">Data__1_[[#This Row],[Output]]*1000*_xlfn.IFS(Data__1_[[#This Row],[Plant]]=$R$8,$S$8,Data__1_[[#This Row],[Plant]]=$R$9,$S$9,Data__1_[[#This Row],[Plant]]=$R$10,$S$10,Data__1_[[#This Row],[Plant]]=$R$11,$S$11)</f>
        <v>4529.2254700000003</v>
      </c>
      <c r="Q374" s="5" cm="1">
        <f t="array" ref="Q374">Data__1_[[#This Row],[Total_cost]]/(Data__1_[[#This Row],[Total Operating Cost]]+_xlfn.IFS(Data__1_[[#This Row],[Plant]]=$R$21,$S$21,Data__1_[[#This Row],[Plant]]=$R$22,$S$22,Data__1_[[#This Row],[Plant]]=$R$24,$S$24,Data__1_[[#This Row],[Plant]]=$R$23,$S$23))</f>
        <v>10.891286470351496</v>
      </c>
    </row>
    <row r="375" spans="1:17" x14ac:dyDescent="0.4">
      <c r="A375" s="1" t="s">
        <v>211</v>
      </c>
      <c r="B375" t="s">
        <v>9</v>
      </c>
      <c r="C375">
        <v>44</v>
      </c>
      <c r="D375">
        <v>39</v>
      </c>
      <c r="E375">
        <v>10208</v>
      </c>
      <c r="F375">
        <v>7488</v>
      </c>
      <c r="G375">
        <v>0.106323949</v>
      </c>
      <c r="H375">
        <f>Data__1_[[#This Row],[Output]]*1000</f>
        <v>106.323949</v>
      </c>
      <c r="I375">
        <f>Data__1_[[#This Row],[Output]]*1000/(Data__1_[[#This Row],[Num_Workers_Indirect]]+Data__1_[[#This Row],[Num_Workers_Direct]])</f>
        <v>1.2810114337349396</v>
      </c>
      <c r="J375">
        <v>0.12971521799999999</v>
      </c>
      <c r="K375">
        <f>Data__1_[[#This Row],[RawMaterial_Used]]*1000</f>
        <v>129.71521799999999</v>
      </c>
      <c r="L375">
        <f>MONTH(A:A)</f>
        <v>8</v>
      </c>
      <c r="M375">
        <f>YEAR(Data__1_[[#This Row],[Date]])</f>
        <v>2010</v>
      </c>
      <c r="N375" cm="1">
        <f t="array" ref="N375">Data__1_[[#This Row],[RawMaterial_Used]]*1000*_xlfn.IFS(Data__1_[[#This Row],[Plant]]=$R$15,$S$15,Data__1_[[#This Row],[Plant]]=$R$16,$S$16,Data__1_[[#This Row],[Plant]]=$R$17,$S$17,Data__1_[[#This Row],[Plant]]=$R$18,$S$18)</f>
        <v>68749.065539999996</v>
      </c>
      <c r="O375">
        <f>Data__1_[[#This Row],[input_total thousands]]+Data__1_[[#This Row],[Labor_Costs_Direct]]+Data__1_[[#This Row],[Labor_Costs_Indirect]]</f>
        <v>86445.065539999996</v>
      </c>
      <c r="P375" s="5" cm="1">
        <f t="array" ref="P375">Data__1_[[#This Row],[Output]]*1000*_xlfn.IFS(Data__1_[[#This Row],[Plant]]=$R$8,$S$8,Data__1_[[#This Row],[Plant]]=$R$9,$S$9,Data__1_[[#This Row],[Plant]]=$R$10,$S$10,Data__1_[[#This Row],[Plant]]=$R$11,$S$11)</f>
        <v>9569.1554099999994</v>
      </c>
      <c r="Q375" s="5" cm="1">
        <f t="array" ref="Q375">Data__1_[[#This Row],[Total_cost]]/(Data__1_[[#This Row],[Total Operating Cost]]+_xlfn.IFS(Data__1_[[#This Row],[Plant]]=$R$21,$S$21,Data__1_[[#This Row],[Plant]]=$R$22,$S$22,Data__1_[[#This Row],[Plant]]=$R$24,$S$24,Data__1_[[#This Row],[Plant]]=$R$23,$S$23))</f>
        <v>9.0330067718993412</v>
      </c>
    </row>
    <row r="376" spans="1:17" x14ac:dyDescent="0.4">
      <c r="A376" s="1" t="s">
        <v>211</v>
      </c>
      <c r="B376" t="s">
        <v>10</v>
      </c>
      <c r="C376">
        <v>24</v>
      </c>
      <c r="D376">
        <v>34</v>
      </c>
      <c r="E376">
        <v>5760</v>
      </c>
      <c r="F376">
        <v>6800</v>
      </c>
      <c r="G376">
        <v>4.3066501E-2</v>
      </c>
      <c r="H376">
        <f>Data__1_[[#This Row],[Output]]*1000</f>
        <v>43.066501000000002</v>
      </c>
      <c r="I376">
        <f>Data__1_[[#This Row],[Output]]*1000/(Data__1_[[#This Row],[Num_Workers_Indirect]]+Data__1_[[#This Row],[Num_Workers_Direct]])</f>
        <v>0.74252587931034486</v>
      </c>
      <c r="J376">
        <v>5.2541130999999998E-2</v>
      </c>
      <c r="K376">
        <f>Data__1_[[#This Row],[RawMaterial_Used]]*1000</f>
        <v>52.541131</v>
      </c>
      <c r="L376">
        <f>MONTH(A:A)</f>
        <v>8</v>
      </c>
      <c r="M376">
        <f>YEAR(Data__1_[[#This Row],[Date]])</f>
        <v>2010</v>
      </c>
      <c r="N376" cm="1">
        <f t="array" ref="N376">Data__1_[[#This Row],[RawMaterial_Used]]*1000*_xlfn.IFS(Data__1_[[#This Row],[Plant]]=$R$15,$S$15,Data__1_[[#This Row],[Plant]]=$R$16,$S$16,Data__1_[[#This Row],[Plant]]=$R$17,$S$17,Data__1_[[#This Row],[Plant]]=$R$18,$S$18)</f>
        <v>31945.007647999999</v>
      </c>
      <c r="O376">
        <f>Data__1_[[#This Row],[input_total thousands]]+Data__1_[[#This Row],[Labor_Costs_Direct]]+Data__1_[[#This Row],[Labor_Costs_Indirect]]</f>
        <v>44505.007647999999</v>
      </c>
      <c r="P376" s="5" cm="1">
        <f t="array" ref="P376">Data__1_[[#This Row],[Output]]*1000*_xlfn.IFS(Data__1_[[#This Row],[Plant]]=$R$8,$S$8,Data__1_[[#This Row],[Plant]]=$R$9,$S$9,Data__1_[[#This Row],[Plant]]=$R$10,$S$10,Data__1_[[#This Row],[Plant]]=$R$11,$S$11)</f>
        <v>6459.9751500000002</v>
      </c>
      <c r="Q376" s="5" cm="1">
        <f t="array" ref="Q376">Data__1_[[#This Row],[Total_cost]]/(Data__1_[[#This Row],[Total Operating Cost]]+_xlfn.IFS(Data__1_[[#This Row],[Plant]]=$R$21,$S$21,Data__1_[[#This Row],[Plant]]=$R$22,$S$22,Data__1_[[#This Row],[Plant]]=$R$24,$S$24,Data__1_[[#This Row],[Plant]]=$R$23,$S$23))</f>
        <v>6.888280269581287</v>
      </c>
    </row>
    <row r="377" spans="1:17" x14ac:dyDescent="0.4">
      <c r="A377" s="1" t="s">
        <v>211</v>
      </c>
      <c r="B377" t="s">
        <v>11</v>
      </c>
      <c r="C377">
        <v>14</v>
      </c>
      <c r="D377">
        <v>17</v>
      </c>
      <c r="E377">
        <v>134400</v>
      </c>
      <c r="F377">
        <v>130560</v>
      </c>
      <c r="G377">
        <v>1.2101690999999999E-2</v>
      </c>
      <c r="H377">
        <f>Data__1_[[#This Row],[Output]]*1000</f>
        <v>12.101690999999999</v>
      </c>
      <c r="I377">
        <f>Data__1_[[#This Row],[Output]]*1000/(Data__1_[[#This Row],[Num_Workers_Indirect]]+Data__1_[[#This Row],[Num_Workers_Direct]])</f>
        <v>0.39037712903225802</v>
      </c>
      <c r="J377">
        <v>1.5127114000000001E-2</v>
      </c>
      <c r="K377">
        <f>Data__1_[[#This Row],[RawMaterial_Used]]*1000</f>
        <v>15.127114000000001</v>
      </c>
      <c r="L377">
        <f>MONTH(A:A)</f>
        <v>8</v>
      </c>
      <c r="M377">
        <f>YEAR(Data__1_[[#This Row],[Date]])</f>
        <v>2010</v>
      </c>
      <c r="N377" cm="1">
        <f t="array" ref="N377">Data__1_[[#This Row],[RawMaterial_Used]]*1000*_xlfn.IFS(Data__1_[[#This Row],[Plant]]=$R$15,$S$15,Data__1_[[#This Row],[Plant]]=$R$16,$S$16,Data__1_[[#This Row],[Plant]]=$R$17,$S$17,Data__1_[[#This Row],[Plant]]=$R$18,$S$18)</f>
        <v>13886.690652000001</v>
      </c>
      <c r="O377">
        <f>Data__1_[[#This Row],[input_total thousands]]+Data__1_[[#This Row],[Labor_Costs_Direct]]+Data__1_[[#This Row],[Labor_Costs_Indirect]]</f>
        <v>278846.69065200002</v>
      </c>
      <c r="P377" s="5" cm="1">
        <f t="array" ref="P377">Data__1_[[#This Row],[Output]]*1000*_xlfn.IFS(Data__1_[[#This Row],[Plant]]=$R$8,$S$8,Data__1_[[#This Row],[Plant]]=$R$9,$S$9,Data__1_[[#This Row],[Plant]]=$R$10,$S$10,Data__1_[[#This Row],[Plant]]=$R$11,$S$11)</f>
        <v>4840.6763999999994</v>
      </c>
      <c r="Q377" s="5" cm="1">
        <f t="array" ref="Q377">Data__1_[[#This Row],[Total_cost]]/(Data__1_[[#This Row],[Total Operating Cost]]+_xlfn.IFS(Data__1_[[#This Row],[Plant]]=$R$21,$S$21,Data__1_[[#This Row],[Plant]]=$R$22,$S$22,Data__1_[[#This Row],[Plant]]=$R$24,$S$24,Data__1_[[#This Row],[Plant]]=$R$23,$S$23))</f>
        <v>56.578347393512054</v>
      </c>
    </row>
    <row r="378" spans="1:17" x14ac:dyDescent="0.4">
      <c r="A378" s="1" t="s">
        <v>210</v>
      </c>
      <c r="B378" t="s">
        <v>8</v>
      </c>
      <c r="C378">
        <v>17</v>
      </c>
      <c r="D378">
        <v>23</v>
      </c>
      <c r="E378">
        <v>8160</v>
      </c>
      <c r="F378">
        <v>9200</v>
      </c>
      <c r="G378">
        <v>4.8437898E-2</v>
      </c>
      <c r="H378">
        <f>Data__1_[[#This Row],[Output]]*1000</f>
        <v>48.437897999999997</v>
      </c>
      <c r="I378">
        <f>Data__1_[[#This Row],[Output]]*1000/(Data__1_[[#This Row],[Num_Workers_Indirect]]+Data__1_[[#This Row],[Num_Workers_Direct]])</f>
        <v>1.2109474499999999</v>
      </c>
      <c r="J378">
        <v>5.8125477000000002E-2</v>
      </c>
      <c r="K378">
        <f>Data__1_[[#This Row],[RawMaterial_Used]]*1000</f>
        <v>58.125477000000004</v>
      </c>
      <c r="L378">
        <f>MONTH(A:A)</f>
        <v>7</v>
      </c>
      <c r="M378">
        <f>YEAR(Data__1_[[#This Row],[Date]])</f>
        <v>2010</v>
      </c>
      <c r="N378" cm="1">
        <f t="array" ref="N378">Data__1_[[#This Row],[RawMaterial_Used]]*1000*_xlfn.IFS(Data__1_[[#This Row],[Plant]]=$R$15,$S$15,Data__1_[[#This Row],[Plant]]=$R$16,$S$16,Data__1_[[#This Row],[Plant]]=$R$17,$S$17,Data__1_[[#This Row],[Plant]]=$R$18,$S$18)</f>
        <v>40687.833900000005</v>
      </c>
      <c r="O378">
        <f>Data__1_[[#This Row],[input_total thousands]]+Data__1_[[#This Row],[Labor_Costs_Direct]]+Data__1_[[#This Row],[Labor_Costs_Indirect]]</f>
        <v>58047.833900000005</v>
      </c>
      <c r="P378" s="5" cm="1">
        <f t="array" ref="P378">Data__1_[[#This Row],[Output]]*1000*_xlfn.IFS(Data__1_[[#This Row],[Plant]]=$R$8,$S$8,Data__1_[[#This Row],[Plant]]=$R$9,$S$9,Data__1_[[#This Row],[Plant]]=$R$10,$S$10,Data__1_[[#This Row],[Plant]]=$R$11,$S$11)</f>
        <v>5328.16878</v>
      </c>
      <c r="Q378" s="5" cm="1">
        <f t="array" ref="Q378">Data__1_[[#This Row],[Total_cost]]/(Data__1_[[#This Row],[Total Operating Cost]]+_xlfn.IFS(Data__1_[[#This Row],[Plant]]=$R$21,$S$21,Data__1_[[#This Row],[Plant]]=$R$22,$S$22,Data__1_[[#This Row],[Plant]]=$R$24,$S$24,Data__1_[[#This Row],[Plant]]=$R$23,$S$23))</f>
        <v>10.868724559799199</v>
      </c>
    </row>
    <row r="379" spans="1:17" x14ac:dyDescent="0.4">
      <c r="A379" s="1" t="s">
        <v>210</v>
      </c>
      <c r="B379" t="s">
        <v>9</v>
      </c>
      <c r="C379">
        <v>45</v>
      </c>
      <c r="D379">
        <v>39</v>
      </c>
      <c r="E379">
        <v>10440</v>
      </c>
      <c r="F379">
        <v>7488</v>
      </c>
      <c r="G379">
        <v>0.10770516400000001</v>
      </c>
      <c r="H379">
        <f>Data__1_[[#This Row],[Output]]*1000</f>
        <v>107.70516400000001</v>
      </c>
      <c r="I379">
        <f>Data__1_[[#This Row],[Output]]*1000/(Data__1_[[#This Row],[Num_Workers_Indirect]]+Data__1_[[#This Row],[Num_Workers_Direct]])</f>
        <v>1.2822043333333335</v>
      </c>
      <c r="J379">
        <v>0.1314003</v>
      </c>
      <c r="K379">
        <f>Data__1_[[#This Row],[RawMaterial_Used]]*1000</f>
        <v>131.40029999999999</v>
      </c>
      <c r="L379">
        <f>MONTH(A:A)</f>
        <v>7</v>
      </c>
      <c r="M379">
        <f>YEAR(Data__1_[[#This Row],[Date]])</f>
        <v>2010</v>
      </c>
      <c r="N379" cm="1">
        <f t="array" ref="N379">Data__1_[[#This Row],[RawMaterial_Used]]*1000*_xlfn.IFS(Data__1_[[#This Row],[Plant]]=$R$15,$S$15,Data__1_[[#This Row],[Plant]]=$R$16,$S$16,Data__1_[[#This Row],[Plant]]=$R$17,$S$17,Data__1_[[#This Row],[Plant]]=$R$18,$S$18)</f>
        <v>69642.159</v>
      </c>
      <c r="O379">
        <f>Data__1_[[#This Row],[input_total thousands]]+Data__1_[[#This Row],[Labor_Costs_Direct]]+Data__1_[[#This Row],[Labor_Costs_Indirect]]</f>
        <v>87570.159</v>
      </c>
      <c r="P379" s="5" cm="1">
        <f t="array" ref="P379">Data__1_[[#This Row],[Output]]*1000*_xlfn.IFS(Data__1_[[#This Row],[Plant]]=$R$8,$S$8,Data__1_[[#This Row],[Plant]]=$R$9,$S$9,Data__1_[[#This Row],[Plant]]=$R$10,$S$10,Data__1_[[#This Row],[Plant]]=$R$11,$S$11)</f>
        <v>9693.4647600000008</v>
      </c>
      <c r="Q379" s="5" cm="1">
        <f t="array" ref="Q379">Data__1_[[#This Row],[Total_cost]]/(Data__1_[[#This Row],[Total Operating Cost]]+_xlfn.IFS(Data__1_[[#This Row],[Plant]]=$R$21,$S$21,Data__1_[[#This Row],[Plant]]=$R$22,$S$22,Data__1_[[#This Row],[Plant]]=$R$24,$S$24,Data__1_[[#This Row],[Plant]]=$R$23,$S$23))</f>
        <v>9.033234356964897</v>
      </c>
    </row>
    <row r="380" spans="1:17" x14ac:dyDescent="0.4">
      <c r="A380" s="1" t="s">
        <v>210</v>
      </c>
      <c r="B380" t="s">
        <v>10</v>
      </c>
      <c r="C380">
        <v>24</v>
      </c>
      <c r="D380">
        <v>25</v>
      </c>
      <c r="E380">
        <v>5760</v>
      </c>
      <c r="F380">
        <v>5000</v>
      </c>
      <c r="G380">
        <v>3.6408427E-2</v>
      </c>
      <c r="H380">
        <f>Data__1_[[#This Row],[Output]]*1000</f>
        <v>36.408427000000003</v>
      </c>
      <c r="I380">
        <f>Data__1_[[#This Row],[Output]]*1000/(Data__1_[[#This Row],[Num_Workers_Indirect]]+Data__1_[[#This Row],[Num_Workers_Direct]])</f>
        <v>0.74302912244897967</v>
      </c>
      <c r="J380">
        <v>4.4418280999999997E-2</v>
      </c>
      <c r="K380">
        <f>Data__1_[[#This Row],[RawMaterial_Used]]*1000</f>
        <v>44.418281</v>
      </c>
      <c r="L380">
        <f>MONTH(A:A)</f>
        <v>7</v>
      </c>
      <c r="M380">
        <f>YEAR(Data__1_[[#This Row],[Date]])</f>
        <v>2010</v>
      </c>
      <c r="N380" cm="1">
        <f t="array" ref="N380">Data__1_[[#This Row],[RawMaterial_Used]]*1000*_xlfn.IFS(Data__1_[[#This Row],[Plant]]=$R$15,$S$15,Data__1_[[#This Row],[Plant]]=$R$16,$S$16,Data__1_[[#This Row],[Plant]]=$R$17,$S$17,Data__1_[[#This Row],[Plant]]=$R$18,$S$18)</f>
        <v>27006.314848000002</v>
      </c>
      <c r="O380">
        <f>Data__1_[[#This Row],[input_total thousands]]+Data__1_[[#This Row],[Labor_Costs_Direct]]+Data__1_[[#This Row],[Labor_Costs_Indirect]]</f>
        <v>37766.314848000002</v>
      </c>
      <c r="P380" s="5" cm="1">
        <f t="array" ref="P380">Data__1_[[#This Row],[Output]]*1000*_xlfn.IFS(Data__1_[[#This Row],[Plant]]=$R$8,$S$8,Data__1_[[#This Row],[Plant]]=$R$9,$S$9,Data__1_[[#This Row],[Plant]]=$R$10,$S$10,Data__1_[[#This Row],[Plant]]=$R$11,$S$11)</f>
        <v>5461.2640500000007</v>
      </c>
      <c r="Q380" s="5" cm="1">
        <f t="array" ref="Q380">Data__1_[[#This Row],[Total_cost]]/(Data__1_[[#This Row],[Total Operating Cost]]+_xlfn.IFS(Data__1_[[#This Row],[Plant]]=$R$21,$S$21,Data__1_[[#This Row],[Plant]]=$R$22,$S$22,Data__1_[[#This Row],[Plant]]=$R$24,$S$24,Data__1_[[#This Row],[Plant]]=$R$23,$S$23))</f>
        <v>6.91404049718175</v>
      </c>
    </row>
    <row r="381" spans="1:17" x14ac:dyDescent="0.4">
      <c r="A381" s="1" t="s">
        <v>210</v>
      </c>
      <c r="B381" t="s">
        <v>11</v>
      </c>
      <c r="C381">
        <v>12</v>
      </c>
      <c r="D381">
        <v>17</v>
      </c>
      <c r="E381">
        <v>115200</v>
      </c>
      <c r="F381">
        <v>130560</v>
      </c>
      <c r="G381">
        <v>1.1316402E-2</v>
      </c>
      <c r="H381">
        <f>Data__1_[[#This Row],[Output]]*1000</f>
        <v>11.316402</v>
      </c>
      <c r="I381">
        <f>Data__1_[[#This Row],[Output]]*1000/(Data__1_[[#This Row],[Num_Workers_Indirect]]+Data__1_[[#This Row],[Num_Workers_Direct]])</f>
        <v>0.39022075862068967</v>
      </c>
      <c r="J381">
        <v>1.4145503E-2</v>
      </c>
      <c r="K381">
        <f>Data__1_[[#This Row],[RawMaterial_Used]]*1000</f>
        <v>14.145503</v>
      </c>
      <c r="L381">
        <f>MONTH(A:A)</f>
        <v>7</v>
      </c>
      <c r="M381">
        <f>YEAR(Data__1_[[#This Row],[Date]])</f>
        <v>2010</v>
      </c>
      <c r="N381" cm="1">
        <f t="array" ref="N381">Data__1_[[#This Row],[RawMaterial_Used]]*1000*_xlfn.IFS(Data__1_[[#This Row],[Plant]]=$R$15,$S$15,Data__1_[[#This Row],[Plant]]=$R$16,$S$16,Data__1_[[#This Row],[Plant]]=$R$17,$S$17,Data__1_[[#This Row],[Plant]]=$R$18,$S$18)</f>
        <v>12985.571754000001</v>
      </c>
      <c r="O381">
        <f>Data__1_[[#This Row],[input_total thousands]]+Data__1_[[#This Row],[Labor_Costs_Direct]]+Data__1_[[#This Row],[Labor_Costs_Indirect]]</f>
        <v>258745.571754</v>
      </c>
      <c r="P381" s="5" cm="1">
        <f t="array" ref="P381">Data__1_[[#This Row],[Output]]*1000*_xlfn.IFS(Data__1_[[#This Row],[Plant]]=$R$8,$S$8,Data__1_[[#This Row],[Plant]]=$R$9,$S$9,Data__1_[[#This Row],[Plant]]=$R$10,$S$10,Data__1_[[#This Row],[Plant]]=$R$11,$S$11)</f>
        <v>4526.5608000000002</v>
      </c>
      <c r="Q381" s="5" cm="1">
        <f t="array" ref="Q381">Data__1_[[#This Row],[Total_cost]]/(Data__1_[[#This Row],[Total Operating Cost]]+_xlfn.IFS(Data__1_[[#This Row],[Plant]]=$R$21,$S$21,Data__1_[[#This Row],[Plant]]=$R$22,$S$22,Data__1_[[#This Row],[Plant]]=$R$24,$S$24,Data__1_[[#This Row],[Plant]]=$R$23,$S$23))</f>
        <v>56.073626843141859</v>
      </c>
    </row>
    <row r="382" spans="1:17" x14ac:dyDescent="0.4">
      <c r="A382" s="1" t="s">
        <v>209</v>
      </c>
      <c r="B382" t="s">
        <v>8</v>
      </c>
      <c r="C382">
        <v>20</v>
      </c>
      <c r="D382">
        <v>18</v>
      </c>
      <c r="E382">
        <v>9600</v>
      </c>
      <c r="F382">
        <v>7200</v>
      </c>
      <c r="G382">
        <v>4.5979563000000001E-2</v>
      </c>
      <c r="H382">
        <f>Data__1_[[#This Row],[Output]]*1000</f>
        <v>45.979562999999999</v>
      </c>
      <c r="I382">
        <f>Data__1_[[#This Row],[Output]]*1000/(Data__1_[[#This Row],[Num_Workers_Indirect]]+Data__1_[[#This Row],[Num_Workers_Direct]])</f>
        <v>1.2099884999999999</v>
      </c>
      <c r="J382">
        <v>5.5175475000000002E-2</v>
      </c>
      <c r="K382">
        <f>Data__1_[[#This Row],[RawMaterial_Used]]*1000</f>
        <v>55.175474999999999</v>
      </c>
      <c r="L382">
        <f>MONTH(A:A)</f>
        <v>6</v>
      </c>
      <c r="M382">
        <f>YEAR(Data__1_[[#This Row],[Date]])</f>
        <v>2010</v>
      </c>
      <c r="N382" cm="1">
        <f t="array" ref="N382">Data__1_[[#This Row],[RawMaterial_Used]]*1000*_xlfn.IFS(Data__1_[[#This Row],[Plant]]=$R$15,$S$15,Data__1_[[#This Row],[Plant]]=$R$16,$S$16,Data__1_[[#This Row],[Plant]]=$R$17,$S$17,Data__1_[[#This Row],[Plant]]=$R$18,$S$18)</f>
        <v>38622.832499999997</v>
      </c>
      <c r="O382">
        <f>Data__1_[[#This Row],[input_total thousands]]+Data__1_[[#This Row],[Labor_Costs_Direct]]+Data__1_[[#This Row],[Labor_Costs_Indirect]]</f>
        <v>55422.832499999997</v>
      </c>
      <c r="P382" s="5" cm="1">
        <f t="array" ref="P382">Data__1_[[#This Row],[Output]]*1000*_xlfn.IFS(Data__1_[[#This Row],[Plant]]=$R$8,$S$8,Data__1_[[#This Row],[Plant]]=$R$9,$S$9,Data__1_[[#This Row],[Plant]]=$R$10,$S$10,Data__1_[[#This Row],[Plant]]=$R$11,$S$11)</f>
        <v>5057.7519299999994</v>
      </c>
      <c r="Q382" s="5" cm="1">
        <f t="array" ref="Q382">Data__1_[[#This Row],[Total_cost]]/(Data__1_[[#This Row],[Total Operating Cost]]+_xlfn.IFS(Data__1_[[#This Row],[Plant]]=$R$21,$S$21,Data__1_[[#This Row],[Plant]]=$R$22,$S$22,Data__1_[[#This Row],[Plant]]=$R$24,$S$24,Data__1_[[#This Row],[Plant]]=$R$23,$S$23))</f>
        <v>10.930669386469512</v>
      </c>
    </row>
    <row r="383" spans="1:17" x14ac:dyDescent="0.4">
      <c r="A383" s="1" t="s">
        <v>209</v>
      </c>
      <c r="B383" t="s">
        <v>9</v>
      </c>
      <c r="C383">
        <v>42</v>
      </c>
      <c r="D383">
        <v>36</v>
      </c>
      <c r="E383">
        <v>9744</v>
      </c>
      <c r="F383">
        <v>6912</v>
      </c>
      <c r="G383">
        <v>9.9953104000000001E-2</v>
      </c>
      <c r="H383">
        <f>Data__1_[[#This Row],[Output]]*1000</f>
        <v>99.953103999999996</v>
      </c>
      <c r="I383">
        <f>Data__1_[[#This Row],[Output]]*1000/(Data__1_[[#This Row],[Num_Workers_Indirect]]+Data__1_[[#This Row],[Num_Workers_Direct]])</f>
        <v>1.2814500512820513</v>
      </c>
      <c r="J383">
        <v>0.121942787</v>
      </c>
      <c r="K383">
        <f>Data__1_[[#This Row],[RawMaterial_Used]]*1000</f>
        <v>121.942787</v>
      </c>
      <c r="L383">
        <f>MONTH(A:A)</f>
        <v>6</v>
      </c>
      <c r="M383">
        <f>YEAR(Data__1_[[#This Row],[Date]])</f>
        <v>2010</v>
      </c>
      <c r="N383" cm="1">
        <f t="array" ref="N383">Data__1_[[#This Row],[RawMaterial_Used]]*1000*_xlfn.IFS(Data__1_[[#This Row],[Plant]]=$R$15,$S$15,Data__1_[[#This Row],[Plant]]=$R$16,$S$16,Data__1_[[#This Row],[Plant]]=$R$17,$S$17,Data__1_[[#This Row],[Plant]]=$R$18,$S$18)</f>
        <v>64629.677109999997</v>
      </c>
      <c r="O383">
        <f>Data__1_[[#This Row],[input_total thousands]]+Data__1_[[#This Row],[Labor_Costs_Direct]]+Data__1_[[#This Row],[Labor_Costs_Indirect]]</f>
        <v>81285.67710999999</v>
      </c>
      <c r="P383" s="5" cm="1">
        <f t="array" ref="P383">Data__1_[[#This Row],[Output]]*1000*_xlfn.IFS(Data__1_[[#This Row],[Plant]]=$R$8,$S$8,Data__1_[[#This Row],[Plant]]=$R$9,$S$9,Data__1_[[#This Row],[Plant]]=$R$10,$S$10,Data__1_[[#This Row],[Plant]]=$R$11,$S$11)</f>
        <v>8995.7793600000005</v>
      </c>
      <c r="Q383" s="5" cm="1">
        <f t="array" ref="Q383">Data__1_[[#This Row],[Total_cost]]/(Data__1_[[#This Row],[Total Operating Cost]]+_xlfn.IFS(Data__1_[[#This Row],[Plant]]=$R$21,$S$21,Data__1_[[#This Row],[Plant]]=$R$22,$S$22,Data__1_[[#This Row],[Plant]]=$R$24,$S$24,Data__1_[[#This Row],[Plant]]=$R$23,$S$23))</f>
        <v>9.0352211037406622</v>
      </c>
    </row>
    <row r="384" spans="1:17" x14ac:dyDescent="0.4">
      <c r="A384" s="1" t="s">
        <v>209</v>
      </c>
      <c r="B384" t="s">
        <v>10</v>
      </c>
      <c r="C384">
        <v>23</v>
      </c>
      <c r="D384">
        <v>28</v>
      </c>
      <c r="E384">
        <v>5520</v>
      </c>
      <c r="F384">
        <v>5600</v>
      </c>
      <c r="G384">
        <v>3.7899143000000003E-2</v>
      </c>
      <c r="H384">
        <f>Data__1_[[#This Row],[Output]]*1000</f>
        <v>37.899143000000002</v>
      </c>
      <c r="I384">
        <f>Data__1_[[#This Row],[Output]]*1000/(Data__1_[[#This Row],[Num_Workers_Indirect]]+Data__1_[[#This Row],[Num_Workers_Direct]])</f>
        <v>0.74312045098039226</v>
      </c>
      <c r="J384">
        <v>4.6236955000000003E-2</v>
      </c>
      <c r="K384">
        <f>Data__1_[[#This Row],[RawMaterial_Used]]*1000</f>
        <v>46.236955000000002</v>
      </c>
      <c r="L384">
        <f>MONTH(A:A)</f>
        <v>6</v>
      </c>
      <c r="M384">
        <f>YEAR(Data__1_[[#This Row],[Date]])</f>
        <v>2010</v>
      </c>
      <c r="N384" cm="1">
        <f t="array" ref="N384">Data__1_[[#This Row],[RawMaterial_Used]]*1000*_xlfn.IFS(Data__1_[[#This Row],[Plant]]=$R$15,$S$15,Data__1_[[#This Row],[Plant]]=$R$16,$S$16,Data__1_[[#This Row],[Plant]]=$R$17,$S$17,Data__1_[[#This Row],[Plant]]=$R$18,$S$18)</f>
        <v>28112.068640000001</v>
      </c>
      <c r="O384">
        <f>Data__1_[[#This Row],[input_total thousands]]+Data__1_[[#This Row],[Labor_Costs_Direct]]+Data__1_[[#This Row],[Labor_Costs_Indirect]]</f>
        <v>39232.068639999998</v>
      </c>
      <c r="P384" s="5" cm="1">
        <f t="array" ref="P384">Data__1_[[#This Row],[Output]]*1000*_xlfn.IFS(Data__1_[[#This Row],[Plant]]=$R$8,$S$8,Data__1_[[#This Row],[Plant]]=$R$9,$S$9,Data__1_[[#This Row],[Plant]]=$R$10,$S$10,Data__1_[[#This Row],[Plant]]=$R$11,$S$11)</f>
        <v>5684.8714500000006</v>
      </c>
      <c r="Q384" s="5" cm="1">
        <f t="array" ref="Q384">Data__1_[[#This Row],[Total_cost]]/(Data__1_[[#This Row],[Total Operating Cost]]+_xlfn.IFS(Data__1_[[#This Row],[Plant]]=$R$21,$S$21,Data__1_[[#This Row],[Plant]]=$R$22,$S$22,Data__1_[[#This Row],[Plant]]=$R$24,$S$24,Data__1_[[#This Row],[Plant]]=$R$23,$S$23))</f>
        <v>6.8999218475120454</v>
      </c>
    </row>
    <row r="385" spans="1:17" x14ac:dyDescent="0.4">
      <c r="A385" s="1" t="s">
        <v>209</v>
      </c>
      <c r="B385" t="s">
        <v>11</v>
      </c>
      <c r="C385">
        <v>13</v>
      </c>
      <c r="D385">
        <v>15</v>
      </c>
      <c r="E385">
        <v>124800</v>
      </c>
      <c r="F385">
        <v>115200</v>
      </c>
      <c r="G385">
        <v>1.0934826E-2</v>
      </c>
      <c r="H385">
        <f>Data__1_[[#This Row],[Output]]*1000</f>
        <v>10.934825999999999</v>
      </c>
      <c r="I385">
        <f>Data__1_[[#This Row],[Output]]*1000/(Data__1_[[#This Row],[Num_Workers_Indirect]]+Data__1_[[#This Row],[Num_Workers_Direct]])</f>
        <v>0.39052949999999997</v>
      </c>
      <c r="J385">
        <v>1.3668532000000001E-2</v>
      </c>
      <c r="K385">
        <f>Data__1_[[#This Row],[RawMaterial_Used]]*1000</f>
        <v>13.668532000000001</v>
      </c>
      <c r="L385">
        <f>MONTH(A:A)</f>
        <v>6</v>
      </c>
      <c r="M385">
        <f>YEAR(Data__1_[[#This Row],[Date]])</f>
        <v>2010</v>
      </c>
      <c r="N385" cm="1">
        <f t="array" ref="N385">Data__1_[[#This Row],[RawMaterial_Used]]*1000*_xlfn.IFS(Data__1_[[#This Row],[Plant]]=$R$15,$S$15,Data__1_[[#This Row],[Plant]]=$R$16,$S$16,Data__1_[[#This Row],[Plant]]=$R$17,$S$17,Data__1_[[#This Row],[Plant]]=$R$18,$S$18)</f>
        <v>12547.712376000001</v>
      </c>
      <c r="O385">
        <f>Data__1_[[#This Row],[input_total thousands]]+Data__1_[[#This Row],[Labor_Costs_Direct]]+Data__1_[[#This Row],[Labor_Costs_Indirect]]</f>
        <v>252547.71237600001</v>
      </c>
      <c r="P385" s="5" cm="1">
        <f t="array" ref="P385">Data__1_[[#This Row],[Output]]*1000*_xlfn.IFS(Data__1_[[#This Row],[Plant]]=$R$8,$S$8,Data__1_[[#This Row],[Plant]]=$R$9,$S$9,Data__1_[[#This Row],[Plant]]=$R$10,$S$10,Data__1_[[#This Row],[Plant]]=$R$11,$S$11)</f>
        <v>4373.9303999999993</v>
      </c>
      <c r="Q385" s="5" cm="1">
        <f t="array" ref="Q385">Data__1_[[#This Row],[Total_cost]]/(Data__1_[[#This Row],[Total Operating Cost]]+_xlfn.IFS(Data__1_[[#This Row],[Plant]]=$R$21,$S$21,Data__1_[[#This Row],[Plant]]=$R$22,$S$22,Data__1_[[#This Row],[Plant]]=$R$24,$S$24,Data__1_[[#This Row],[Plant]]=$R$23,$S$23))</f>
        <v>56.602718733780236</v>
      </c>
    </row>
    <row r="386" spans="1:17" x14ac:dyDescent="0.4">
      <c r="A386" s="1" t="s">
        <v>208</v>
      </c>
      <c r="B386" t="s">
        <v>8</v>
      </c>
      <c r="C386">
        <v>18</v>
      </c>
      <c r="D386">
        <v>19</v>
      </c>
      <c r="E386">
        <v>8640</v>
      </c>
      <c r="F386">
        <v>7600</v>
      </c>
      <c r="G386">
        <v>4.4796685000000003E-2</v>
      </c>
      <c r="H386">
        <f>Data__1_[[#This Row],[Output]]*1000</f>
        <v>44.796685000000004</v>
      </c>
      <c r="I386">
        <f>Data__1_[[#This Row],[Output]]*1000/(Data__1_[[#This Row],[Num_Workers_Indirect]]+Data__1_[[#This Row],[Num_Workers_Direct]])</f>
        <v>1.2107212162162164</v>
      </c>
      <c r="J386">
        <v>5.3756022000000001E-2</v>
      </c>
      <c r="K386">
        <f>Data__1_[[#This Row],[RawMaterial_Used]]*1000</f>
        <v>53.756022000000002</v>
      </c>
      <c r="L386">
        <f>MONTH(A:A)</f>
        <v>5</v>
      </c>
      <c r="M386">
        <f>YEAR(Data__1_[[#This Row],[Date]])</f>
        <v>2010</v>
      </c>
      <c r="N386" cm="1">
        <f t="array" ref="N386">Data__1_[[#This Row],[RawMaterial_Used]]*1000*_xlfn.IFS(Data__1_[[#This Row],[Plant]]=$R$15,$S$15,Data__1_[[#This Row],[Plant]]=$R$16,$S$16,Data__1_[[#This Row],[Plant]]=$R$17,$S$17,Data__1_[[#This Row],[Plant]]=$R$18,$S$18)</f>
        <v>37629.215400000001</v>
      </c>
      <c r="O386">
        <f>Data__1_[[#This Row],[input_total thousands]]+Data__1_[[#This Row],[Labor_Costs_Direct]]+Data__1_[[#This Row],[Labor_Costs_Indirect]]</f>
        <v>53869.215400000001</v>
      </c>
      <c r="P386" s="5" cm="1">
        <f t="array" ref="P386">Data__1_[[#This Row],[Output]]*1000*_xlfn.IFS(Data__1_[[#This Row],[Plant]]=$R$8,$S$8,Data__1_[[#This Row],[Plant]]=$R$9,$S$9,Data__1_[[#This Row],[Plant]]=$R$10,$S$10,Data__1_[[#This Row],[Plant]]=$R$11,$S$11)</f>
        <v>4927.6353500000005</v>
      </c>
      <c r="Q386" s="5" cm="1">
        <f t="array" ref="Q386">Data__1_[[#This Row],[Total_cost]]/(Data__1_[[#This Row],[Total Operating Cost]]+_xlfn.IFS(Data__1_[[#This Row],[Plant]]=$R$21,$S$21,Data__1_[[#This Row],[Plant]]=$R$22,$S$22,Data__1_[[#This Row],[Plant]]=$R$24,$S$24,Data__1_[[#This Row],[Plant]]=$R$23,$S$23))</f>
        <v>10.904080656070457</v>
      </c>
    </row>
    <row r="387" spans="1:17" x14ac:dyDescent="0.4">
      <c r="A387" s="1" t="s">
        <v>208</v>
      </c>
      <c r="B387" t="s">
        <v>9</v>
      </c>
      <c r="C387">
        <v>42</v>
      </c>
      <c r="D387">
        <v>40</v>
      </c>
      <c r="E387">
        <v>9744</v>
      </c>
      <c r="F387">
        <v>7680</v>
      </c>
      <c r="G387">
        <v>0.10514051200000001</v>
      </c>
      <c r="H387">
        <f>Data__1_[[#This Row],[Output]]*1000</f>
        <v>105.140512</v>
      </c>
      <c r="I387">
        <f>Data__1_[[#This Row],[Output]]*1000/(Data__1_[[#This Row],[Num_Workers_Indirect]]+Data__1_[[#This Row],[Num_Workers_Direct]])</f>
        <v>1.2822013658536586</v>
      </c>
      <c r="J387">
        <v>0.12827142499999999</v>
      </c>
      <c r="K387">
        <f>Data__1_[[#This Row],[RawMaterial_Used]]*1000</f>
        <v>128.27142499999999</v>
      </c>
      <c r="L387">
        <f>MONTH(A:A)</f>
        <v>5</v>
      </c>
      <c r="M387">
        <f>YEAR(Data__1_[[#This Row],[Date]])</f>
        <v>2010</v>
      </c>
      <c r="N387" cm="1">
        <f t="array" ref="N387">Data__1_[[#This Row],[RawMaterial_Used]]*1000*_xlfn.IFS(Data__1_[[#This Row],[Plant]]=$R$15,$S$15,Data__1_[[#This Row],[Plant]]=$R$16,$S$16,Data__1_[[#This Row],[Plant]]=$R$17,$S$17,Data__1_[[#This Row],[Plant]]=$R$18,$S$18)</f>
        <v>67983.855249999993</v>
      </c>
      <c r="O387">
        <f>Data__1_[[#This Row],[input_total thousands]]+Data__1_[[#This Row],[Labor_Costs_Direct]]+Data__1_[[#This Row],[Labor_Costs_Indirect]]</f>
        <v>85407.855249999993</v>
      </c>
      <c r="P387" s="5" cm="1">
        <f t="array" ref="P387">Data__1_[[#This Row],[Output]]*1000*_xlfn.IFS(Data__1_[[#This Row],[Plant]]=$R$8,$S$8,Data__1_[[#This Row],[Plant]]=$R$9,$S$9,Data__1_[[#This Row],[Plant]]=$R$10,$S$10,Data__1_[[#This Row],[Plant]]=$R$11,$S$11)</f>
        <v>9462.6460800000004</v>
      </c>
      <c r="Q387" s="5" cm="1">
        <f t="array" ref="Q387">Data__1_[[#This Row],[Total_cost]]/(Data__1_[[#This Row],[Total Operating Cost]]+_xlfn.IFS(Data__1_[[#This Row],[Plant]]=$R$21,$S$21,Data__1_[[#This Row],[Plant]]=$R$22,$S$22,Data__1_[[#This Row],[Plant]]=$R$24,$S$24,Data__1_[[#This Row],[Plant]]=$R$23,$S$23))</f>
        <v>9.0250697955200678</v>
      </c>
    </row>
    <row r="388" spans="1:17" x14ac:dyDescent="0.4">
      <c r="A388" s="1" t="s">
        <v>208</v>
      </c>
      <c r="B388" t="s">
        <v>10</v>
      </c>
      <c r="C388">
        <v>22</v>
      </c>
      <c r="D388">
        <v>30</v>
      </c>
      <c r="E388">
        <v>5280</v>
      </c>
      <c r="F388">
        <v>6000</v>
      </c>
      <c r="G388">
        <v>3.8645961E-2</v>
      </c>
      <c r="H388">
        <f>Data__1_[[#This Row],[Output]]*1000</f>
        <v>38.645961</v>
      </c>
      <c r="I388">
        <f>Data__1_[[#This Row],[Output]]*1000/(Data__1_[[#This Row],[Num_Workers_Indirect]]+Data__1_[[#This Row],[Num_Workers_Direct]])</f>
        <v>0.74319155769230771</v>
      </c>
      <c r="J388">
        <v>4.7148071999999999E-2</v>
      </c>
      <c r="K388">
        <f>Data__1_[[#This Row],[RawMaterial_Used]]*1000</f>
        <v>47.148071999999999</v>
      </c>
      <c r="L388">
        <f>MONTH(A:A)</f>
        <v>5</v>
      </c>
      <c r="M388">
        <f>YEAR(Data__1_[[#This Row],[Date]])</f>
        <v>2010</v>
      </c>
      <c r="N388" cm="1">
        <f t="array" ref="N388">Data__1_[[#This Row],[RawMaterial_Used]]*1000*_xlfn.IFS(Data__1_[[#This Row],[Plant]]=$R$15,$S$15,Data__1_[[#This Row],[Plant]]=$R$16,$S$16,Data__1_[[#This Row],[Plant]]=$R$17,$S$17,Data__1_[[#This Row],[Plant]]=$R$18,$S$18)</f>
        <v>28666.027775999999</v>
      </c>
      <c r="O388">
        <f>Data__1_[[#This Row],[input_total thousands]]+Data__1_[[#This Row],[Labor_Costs_Direct]]+Data__1_[[#This Row],[Labor_Costs_Indirect]]</f>
        <v>39946.027776000003</v>
      </c>
      <c r="P388" s="5" cm="1">
        <f t="array" ref="P388">Data__1_[[#This Row],[Output]]*1000*_xlfn.IFS(Data__1_[[#This Row],[Plant]]=$R$8,$S$8,Data__1_[[#This Row],[Plant]]=$R$9,$S$9,Data__1_[[#This Row],[Plant]]=$R$10,$S$10,Data__1_[[#This Row],[Plant]]=$R$11,$S$11)</f>
        <v>5796.8941500000001</v>
      </c>
      <c r="Q388" s="5" cm="1">
        <f t="array" ref="Q388">Data__1_[[#This Row],[Total_cost]]/(Data__1_[[#This Row],[Total Operating Cost]]+_xlfn.IFS(Data__1_[[#This Row],[Plant]]=$R$21,$S$21,Data__1_[[#This Row],[Plant]]=$R$22,$S$22,Data__1_[[#This Row],[Plant]]=$R$24,$S$24,Data__1_[[#This Row],[Plant]]=$R$23,$S$23))</f>
        <v>6.8897476812335396</v>
      </c>
    </row>
    <row r="389" spans="1:17" x14ac:dyDescent="0.4">
      <c r="A389" s="1" t="s">
        <v>208</v>
      </c>
      <c r="B389" t="s">
        <v>11</v>
      </c>
      <c r="C389">
        <v>13</v>
      </c>
      <c r="D389">
        <v>13</v>
      </c>
      <c r="E389">
        <v>124800</v>
      </c>
      <c r="F389">
        <v>99840</v>
      </c>
      <c r="G389">
        <v>1.0143292999999999E-2</v>
      </c>
      <c r="H389">
        <f>Data__1_[[#This Row],[Output]]*1000</f>
        <v>10.143293</v>
      </c>
      <c r="I389">
        <f>Data__1_[[#This Row],[Output]]*1000/(Data__1_[[#This Row],[Num_Workers_Indirect]]+Data__1_[[#This Row],[Num_Workers_Direct]])</f>
        <v>0.39012665384615386</v>
      </c>
      <c r="J389">
        <v>1.2679117E-2</v>
      </c>
      <c r="K389">
        <f>Data__1_[[#This Row],[RawMaterial_Used]]*1000</f>
        <v>12.679117</v>
      </c>
      <c r="L389">
        <f>MONTH(A:A)</f>
        <v>5</v>
      </c>
      <c r="M389">
        <f>YEAR(Data__1_[[#This Row],[Date]])</f>
        <v>2010</v>
      </c>
      <c r="N389" cm="1">
        <f t="array" ref="N389">Data__1_[[#This Row],[RawMaterial_Used]]*1000*_xlfn.IFS(Data__1_[[#This Row],[Plant]]=$R$15,$S$15,Data__1_[[#This Row],[Plant]]=$R$16,$S$16,Data__1_[[#This Row],[Plant]]=$R$17,$S$17,Data__1_[[#This Row],[Plant]]=$R$18,$S$18)</f>
        <v>11639.429405999999</v>
      </c>
      <c r="O389">
        <f>Data__1_[[#This Row],[input_total thousands]]+Data__1_[[#This Row],[Labor_Costs_Direct]]+Data__1_[[#This Row],[Labor_Costs_Indirect]]</f>
        <v>236279.42940600001</v>
      </c>
      <c r="P389" s="5" cm="1">
        <f t="array" ref="P389">Data__1_[[#This Row],[Output]]*1000*_xlfn.IFS(Data__1_[[#This Row],[Plant]]=$R$8,$S$8,Data__1_[[#This Row],[Plant]]=$R$9,$S$9,Data__1_[[#This Row],[Plant]]=$R$10,$S$10,Data__1_[[#This Row],[Plant]]=$R$11,$S$11)</f>
        <v>4057.3172</v>
      </c>
      <c r="Q389" s="5" cm="1">
        <f t="array" ref="Q389">Data__1_[[#This Row],[Total_cost]]/(Data__1_[[#This Row],[Total Operating Cost]]+_xlfn.IFS(Data__1_[[#This Row],[Plant]]=$R$21,$S$21,Data__1_[[#This Row],[Plant]]=$R$22,$S$22,Data__1_[[#This Row],[Plant]]=$R$24,$S$24,Data__1_[[#This Row],[Plant]]=$R$23,$S$23))</f>
        <v>57.001470637151471</v>
      </c>
    </row>
    <row r="390" spans="1:17" x14ac:dyDescent="0.4">
      <c r="A390" s="1" t="s">
        <v>207</v>
      </c>
      <c r="B390" t="s">
        <v>8</v>
      </c>
      <c r="C390">
        <v>16</v>
      </c>
      <c r="D390">
        <v>18</v>
      </c>
      <c r="E390">
        <v>7680</v>
      </c>
      <c r="F390">
        <v>7200</v>
      </c>
      <c r="G390">
        <v>4.1165825000000003E-2</v>
      </c>
      <c r="H390">
        <f>Data__1_[[#This Row],[Output]]*1000</f>
        <v>41.165825000000005</v>
      </c>
      <c r="I390">
        <f>Data__1_[[#This Row],[Output]]*1000/(Data__1_[[#This Row],[Num_Workers_Indirect]]+Data__1_[[#This Row],[Num_Workers_Direct]])</f>
        <v>1.2107595588235296</v>
      </c>
      <c r="J390">
        <v>4.9398989999999997E-2</v>
      </c>
      <c r="K390">
        <f>Data__1_[[#This Row],[RawMaterial_Used]]*1000</f>
        <v>49.398989999999998</v>
      </c>
      <c r="L390">
        <f>MONTH(A:A)</f>
        <v>4</v>
      </c>
      <c r="M390">
        <f>YEAR(Data__1_[[#This Row],[Date]])</f>
        <v>2010</v>
      </c>
      <c r="N390" cm="1">
        <f t="array" ref="N390">Data__1_[[#This Row],[RawMaterial_Used]]*1000*_xlfn.IFS(Data__1_[[#This Row],[Plant]]=$R$15,$S$15,Data__1_[[#This Row],[Plant]]=$R$16,$S$16,Data__1_[[#This Row],[Plant]]=$R$17,$S$17,Data__1_[[#This Row],[Plant]]=$R$18,$S$18)</f>
        <v>34579.292999999998</v>
      </c>
      <c r="O390">
        <f>Data__1_[[#This Row],[input_total thousands]]+Data__1_[[#This Row],[Labor_Costs_Direct]]+Data__1_[[#This Row],[Labor_Costs_Indirect]]</f>
        <v>49459.292999999998</v>
      </c>
      <c r="P390" s="5" cm="1">
        <f t="array" ref="P390">Data__1_[[#This Row],[Output]]*1000*_xlfn.IFS(Data__1_[[#This Row],[Plant]]=$R$8,$S$8,Data__1_[[#This Row],[Plant]]=$R$9,$S$9,Data__1_[[#This Row],[Plant]]=$R$10,$S$10,Data__1_[[#This Row],[Plant]]=$R$11,$S$11)</f>
        <v>4528.2407500000008</v>
      </c>
      <c r="Q390" s="5" cm="1">
        <f t="array" ref="Q390">Data__1_[[#This Row],[Total_cost]]/(Data__1_[[#This Row],[Total Operating Cost]]+_xlfn.IFS(Data__1_[[#This Row],[Plant]]=$R$21,$S$21,Data__1_[[#This Row],[Plant]]=$R$22,$S$22,Data__1_[[#This Row],[Plant]]=$R$24,$S$24,Data__1_[[#This Row],[Plant]]=$R$23,$S$23))</f>
        <v>10.891992382763645</v>
      </c>
    </row>
    <row r="391" spans="1:17" x14ac:dyDescent="0.4">
      <c r="A391" s="1" t="s">
        <v>207</v>
      </c>
      <c r="B391" t="s">
        <v>9</v>
      </c>
      <c r="C391">
        <v>42</v>
      </c>
      <c r="D391">
        <v>36</v>
      </c>
      <c r="E391">
        <v>9744</v>
      </c>
      <c r="F391">
        <v>6912</v>
      </c>
      <c r="G391">
        <v>9.9963800000000005E-2</v>
      </c>
      <c r="H391">
        <f>Data__1_[[#This Row],[Output]]*1000</f>
        <v>99.963800000000006</v>
      </c>
      <c r="I391">
        <f>Data__1_[[#This Row],[Output]]*1000/(Data__1_[[#This Row],[Num_Workers_Indirect]]+Data__1_[[#This Row],[Num_Workers_Direct]])</f>
        <v>1.2815871794871796</v>
      </c>
      <c r="J391">
        <v>0.121955836</v>
      </c>
      <c r="K391">
        <f>Data__1_[[#This Row],[RawMaterial_Used]]*1000</f>
        <v>121.95583600000001</v>
      </c>
      <c r="L391">
        <f>MONTH(A:A)</f>
        <v>4</v>
      </c>
      <c r="M391">
        <f>YEAR(Data__1_[[#This Row],[Date]])</f>
        <v>2010</v>
      </c>
      <c r="N391" cm="1">
        <f t="array" ref="N391">Data__1_[[#This Row],[RawMaterial_Used]]*1000*_xlfn.IFS(Data__1_[[#This Row],[Plant]]=$R$15,$S$15,Data__1_[[#This Row],[Plant]]=$R$16,$S$16,Data__1_[[#This Row],[Plant]]=$R$17,$S$17,Data__1_[[#This Row],[Plant]]=$R$18,$S$18)</f>
        <v>64636.593080000006</v>
      </c>
      <c r="O391">
        <f>Data__1_[[#This Row],[input_total thousands]]+Data__1_[[#This Row],[Labor_Costs_Direct]]+Data__1_[[#This Row],[Labor_Costs_Indirect]]</f>
        <v>81292.593080000006</v>
      </c>
      <c r="P391" s="5" cm="1">
        <f t="array" ref="P391">Data__1_[[#This Row],[Output]]*1000*_xlfn.IFS(Data__1_[[#This Row],[Plant]]=$R$8,$S$8,Data__1_[[#This Row],[Plant]]=$R$9,$S$9,Data__1_[[#This Row],[Plant]]=$R$10,$S$10,Data__1_[[#This Row],[Plant]]=$R$11,$S$11)</f>
        <v>8996.7420000000002</v>
      </c>
      <c r="Q391" s="5" cm="1">
        <f t="array" ref="Q391">Data__1_[[#This Row],[Total_cost]]/(Data__1_[[#This Row],[Total Operating Cost]]+_xlfn.IFS(Data__1_[[#This Row],[Plant]]=$R$21,$S$21,Data__1_[[#This Row],[Plant]]=$R$22,$S$22,Data__1_[[#This Row],[Plant]]=$R$24,$S$24,Data__1_[[#This Row],[Plant]]=$R$23,$S$23))</f>
        <v>9.0350230825306213</v>
      </c>
    </row>
    <row r="392" spans="1:17" x14ac:dyDescent="0.4">
      <c r="A392" s="1" t="s">
        <v>207</v>
      </c>
      <c r="B392" t="s">
        <v>10</v>
      </c>
      <c r="C392">
        <v>20</v>
      </c>
      <c r="D392">
        <v>26</v>
      </c>
      <c r="E392">
        <v>4800</v>
      </c>
      <c r="F392">
        <v>5200</v>
      </c>
      <c r="G392">
        <v>3.4181662000000002E-2</v>
      </c>
      <c r="H392">
        <f>Data__1_[[#This Row],[Output]]*1000</f>
        <v>34.181662000000003</v>
      </c>
      <c r="I392">
        <f>Data__1_[[#This Row],[Output]]*1000/(Data__1_[[#This Row],[Num_Workers_Indirect]]+Data__1_[[#This Row],[Num_Workers_Direct]])</f>
        <v>0.74307960869565226</v>
      </c>
      <c r="J392">
        <v>4.1701626999999998E-2</v>
      </c>
      <c r="K392">
        <f>Data__1_[[#This Row],[RawMaterial_Used]]*1000</f>
        <v>41.701626999999995</v>
      </c>
      <c r="L392">
        <f>MONTH(A:A)</f>
        <v>4</v>
      </c>
      <c r="M392">
        <f>YEAR(Data__1_[[#This Row],[Date]])</f>
        <v>2010</v>
      </c>
      <c r="N392" cm="1">
        <f t="array" ref="N392">Data__1_[[#This Row],[RawMaterial_Used]]*1000*_xlfn.IFS(Data__1_[[#This Row],[Plant]]=$R$15,$S$15,Data__1_[[#This Row],[Plant]]=$R$16,$S$16,Data__1_[[#This Row],[Plant]]=$R$17,$S$17,Data__1_[[#This Row],[Plant]]=$R$18,$S$18)</f>
        <v>25354.589215999997</v>
      </c>
      <c r="O392">
        <f>Data__1_[[#This Row],[input_total thousands]]+Data__1_[[#This Row],[Labor_Costs_Direct]]+Data__1_[[#This Row],[Labor_Costs_Indirect]]</f>
        <v>35354.589215999993</v>
      </c>
      <c r="P392" s="5" cm="1">
        <f t="array" ref="P392">Data__1_[[#This Row],[Output]]*1000*_xlfn.IFS(Data__1_[[#This Row],[Plant]]=$R$8,$S$8,Data__1_[[#This Row],[Plant]]=$R$9,$S$9,Data__1_[[#This Row],[Plant]]=$R$10,$S$10,Data__1_[[#This Row],[Plant]]=$R$11,$S$11)</f>
        <v>5127.2493000000004</v>
      </c>
      <c r="Q392" s="5" cm="1">
        <f t="array" ref="Q392">Data__1_[[#This Row],[Total_cost]]/(Data__1_[[#This Row],[Total Operating Cost]]+_xlfn.IFS(Data__1_[[#This Row],[Plant]]=$R$21,$S$21,Data__1_[[#This Row],[Plant]]=$R$22,$S$22,Data__1_[[#This Row],[Plant]]=$R$24,$S$24,Data__1_[[#This Row],[Plant]]=$R$23,$S$23))</f>
        <v>6.8940855149144156</v>
      </c>
    </row>
    <row r="393" spans="1:17" x14ac:dyDescent="0.4">
      <c r="A393" s="1" t="s">
        <v>207</v>
      </c>
      <c r="B393" t="s">
        <v>11</v>
      </c>
      <c r="C393">
        <v>12</v>
      </c>
      <c r="D393">
        <v>16</v>
      </c>
      <c r="E393">
        <v>115200</v>
      </c>
      <c r="F393">
        <v>122880</v>
      </c>
      <c r="G393">
        <v>1.0933306E-2</v>
      </c>
      <c r="H393">
        <f>Data__1_[[#This Row],[Output]]*1000</f>
        <v>10.933306</v>
      </c>
      <c r="I393">
        <f>Data__1_[[#This Row],[Output]]*1000/(Data__1_[[#This Row],[Num_Workers_Indirect]]+Data__1_[[#This Row],[Num_Workers_Direct]])</f>
        <v>0.3904752142857143</v>
      </c>
      <c r="J393">
        <v>1.3666632E-2</v>
      </c>
      <c r="K393">
        <f>Data__1_[[#This Row],[RawMaterial_Used]]*1000</f>
        <v>13.666632</v>
      </c>
      <c r="L393">
        <f>MONTH(A:A)</f>
        <v>4</v>
      </c>
      <c r="M393">
        <f>YEAR(Data__1_[[#This Row],[Date]])</f>
        <v>2010</v>
      </c>
      <c r="N393" cm="1">
        <f t="array" ref="N393">Data__1_[[#This Row],[RawMaterial_Used]]*1000*_xlfn.IFS(Data__1_[[#This Row],[Plant]]=$R$15,$S$15,Data__1_[[#This Row],[Plant]]=$R$16,$S$16,Data__1_[[#This Row],[Plant]]=$R$17,$S$17,Data__1_[[#This Row],[Plant]]=$R$18,$S$18)</f>
        <v>12545.968176</v>
      </c>
      <c r="O393">
        <f>Data__1_[[#This Row],[input_total thousands]]+Data__1_[[#This Row],[Labor_Costs_Direct]]+Data__1_[[#This Row],[Labor_Costs_Indirect]]</f>
        <v>250625.96817599999</v>
      </c>
      <c r="P393" s="5" cm="1">
        <f t="array" ref="P393">Data__1_[[#This Row],[Output]]*1000*_xlfn.IFS(Data__1_[[#This Row],[Plant]]=$R$8,$S$8,Data__1_[[#This Row],[Plant]]=$R$9,$S$9,Data__1_[[#This Row],[Plant]]=$R$10,$S$10,Data__1_[[#This Row],[Plant]]=$R$11,$S$11)</f>
        <v>4373.3224</v>
      </c>
      <c r="Q393" s="5" cm="1">
        <f t="array" ref="Q393">Data__1_[[#This Row],[Total_cost]]/(Data__1_[[#This Row],[Total Operating Cost]]+_xlfn.IFS(Data__1_[[#This Row],[Plant]]=$R$21,$S$21,Data__1_[[#This Row],[Plant]]=$R$22,$S$22,Data__1_[[#This Row],[Plant]]=$R$24,$S$24,Data__1_[[#This Row],[Plant]]=$R$23,$S$23))</f>
        <v>56.179659846558899</v>
      </c>
    </row>
    <row r="394" spans="1:17" x14ac:dyDescent="0.4">
      <c r="A394" s="1" t="s">
        <v>233</v>
      </c>
      <c r="B394" t="s">
        <v>8</v>
      </c>
      <c r="C394">
        <v>18</v>
      </c>
      <c r="D394">
        <v>18</v>
      </c>
      <c r="E394">
        <v>8640</v>
      </c>
      <c r="F394">
        <v>7200</v>
      </c>
      <c r="G394">
        <v>4.3596676000000001E-2</v>
      </c>
      <c r="H394">
        <f>Data__1_[[#This Row],[Output]]*1000</f>
        <v>43.596676000000002</v>
      </c>
      <c r="I394">
        <f>Data__1_[[#This Row],[Output]]*1000/(Data__1_[[#This Row],[Num_Workers_Indirect]]+Data__1_[[#This Row],[Num_Workers_Direct]])</f>
        <v>1.2110187777777779</v>
      </c>
      <c r="J394">
        <v>5.2316011000000003E-2</v>
      </c>
      <c r="K394">
        <f>Data__1_[[#This Row],[RawMaterial_Used]]*1000</f>
        <v>52.316011000000003</v>
      </c>
      <c r="L394" t="e">
        <f>MONTH(A:A)</f>
        <v>#VALUE!</v>
      </c>
      <c r="M394" t="e">
        <f>YEAR(Data__1_[[#This Row],[Date]])</f>
        <v>#VALUE!</v>
      </c>
      <c r="N394" cm="1">
        <f t="array" ref="N394">Data__1_[[#This Row],[RawMaterial_Used]]*1000*_xlfn.IFS(Data__1_[[#This Row],[Plant]]=$R$15,$S$15,Data__1_[[#This Row],[Plant]]=$R$16,$S$16,Data__1_[[#This Row],[Plant]]=$R$17,$S$17,Data__1_[[#This Row],[Plant]]=$R$18,$S$18)</f>
        <v>36621.207699999999</v>
      </c>
      <c r="O394">
        <f>Data__1_[[#This Row],[input_total thousands]]+Data__1_[[#This Row],[Labor_Costs_Direct]]+Data__1_[[#This Row],[Labor_Costs_Indirect]]</f>
        <v>52461.207699999999</v>
      </c>
      <c r="P394" s="5" cm="1">
        <f t="array" ref="P394">Data__1_[[#This Row],[Output]]*1000*_xlfn.IFS(Data__1_[[#This Row],[Plant]]=$R$8,$S$8,Data__1_[[#This Row],[Plant]]=$R$9,$S$9,Data__1_[[#This Row],[Plant]]=$R$10,$S$10,Data__1_[[#This Row],[Plant]]=$R$11,$S$11)</f>
        <v>4795.63436</v>
      </c>
      <c r="Q394" s="5" cm="1">
        <f t="array" ref="Q394">Data__1_[[#This Row],[Total_cost]]/(Data__1_[[#This Row],[Total Operating Cost]]+_xlfn.IFS(Data__1_[[#This Row],[Plant]]=$R$21,$S$21,Data__1_[[#This Row],[Plant]]=$R$22,$S$22,Data__1_[[#This Row],[Plant]]=$R$24,$S$24,Data__1_[[#This Row],[Plant]]=$R$23,$S$23))</f>
        <v>10.91059894240421</v>
      </c>
    </row>
    <row r="395" spans="1:17" x14ac:dyDescent="0.4">
      <c r="A395" s="1" t="s">
        <v>233</v>
      </c>
      <c r="B395" t="s">
        <v>9</v>
      </c>
      <c r="C395">
        <v>41</v>
      </c>
      <c r="D395">
        <v>36</v>
      </c>
      <c r="E395">
        <v>9512</v>
      </c>
      <c r="F395">
        <v>6912</v>
      </c>
      <c r="G395">
        <v>9.8660478999999995E-2</v>
      </c>
      <c r="H395">
        <f>Data__1_[[#This Row],[Output]]*1000</f>
        <v>98.660478999999995</v>
      </c>
      <c r="I395">
        <f>Data__1_[[#This Row],[Output]]*1000/(Data__1_[[#This Row],[Num_Workers_Indirect]]+Data__1_[[#This Row],[Num_Workers_Direct]])</f>
        <v>1.281304922077922</v>
      </c>
      <c r="J395">
        <v>0.120365784</v>
      </c>
      <c r="K395">
        <f>Data__1_[[#This Row],[RawMaterial_Used]]*1000</f>
        <v>120.365784</v>
      </c>
      <c r="L395" t="e">
        <f>MONTH(A:A)</f>
        <v>#VALUE!</v>
      </c>
      <c r="M395" t="e">
        <f>YEAR(Data__1_[[#This Row],[Date]])</f>
        <v>#VALUE!</v>
      </c>
      <c r="N395" cm="1">
        <f t="array" ref="N395">Data__1_[[#This Row],[RawMaterial_Used]]*1000*_xlfn.IFS(Data__1_[[#This Row],[Plant]]=$R$15,$S$15,Data__1_[[#This Row],[Plant]]=$R$16,$S$16,Data__1_[[#This Row],[Plant]]=$R$17,$S$17,Data__1_[[#This Row],[Plant]]=$R$18,$S$18)</f>
        <v>63793.865519999999</v>
      </c>
      <c r="O395">
        <f>Data__1_[[#This Row],[input_total thousands]]+Data__1_[[#This Row],[Labor_Costs_Direct]]+Data__1_[[#This Row],[Labor_Costs_Indirect]]</f>
        <v>80217.865519999992</v>
      </c>
      <c r="P395" s="5" cm="1">
        <f t="array" ref="P395">Data__1_[[#This Row],[Output]]*1000*_xlfn.IFS(Data__1_[[#This Row],[Plant]]=$R$8,$S$8,Data__1_[[#This Row],[Plant]]=$R$9,$S$9,Data__1_[[#This Row],[Plant]]=$R$10,$S$10,Data__1_[[#This Row],[Plant]]=$R$11,$S$11)</f>
        <v>8879.4431100000002</v>
      </c>
      <c r="Q395" s="5" cm="1">
        <f t="array" ref="Q395">Data__1_[[#This Row],[Total_cost]]/(Data__1_[[#This Row],[Total Operating Cost]]+_xlfn.IFS(Data__1_[[#This Row],[Plant]]=$R$21,$S$21,Data__1_[[#This Row],[Plant]]=$R$22,$S$22,Data__1_[[#This Row],[Plant]]=$R$24,$S$24,Data__1_[[#This Row],[Plant]]=$R$23,$S$23))</f>
        <v>9.0333418834053472</v>
      </c>
    </row>
    <row r="396" spans="1:17" x14ac:dyDescent="0.4">
      <c r="A396" s="1" t="s">
        <v>233</v>
      </c>
      <c r="B396" t="s">
        <v>10</v>
      </c>
      <c r="C396">
        <v>24</v>
      </c>
      <c r="D396">
        <v>33</v>
      </c>
      <c r="E396">
        <v>5760</v>
      </c>
      <c r="F396">
        <v>6600</v>
      </c>
      <c r="G396">
        <v>4.2337232000000002E-2</v>
      </c>
      <c r="H396">
        <f>Data__1_[[#This Row],[Output]]*1000</f>
        <v>42.337232</v>
      </c>
      <c r="I396">
        <f>Data__1_[[#This Row],[Output]]*1000/(Data__1_[[#This Row],[Num_Workers_Indirect]]+Data__1_[[#This Row],[Num_Workers_Direct]])</f>
        <v>0.74275845614035085</v>
      </c>
      <c r="J396">
        <v>5.1651423000000002E-2</v>
      </c>
      <c r="K396">
        <f>Data__1_[[#This Row],[RawMaterial_Used]]*1000</f>
        <v>51.651423000000001</v>
      </c>
      <c r="L396" t="e">
        <f>MONTH(A:A)</f>
        <v>#VALUE!</v>
      </c>
      <c r="M396" t="e">
        <f>YEAR(Data__1_[[#This Row],[Date]])</f>
        <v>#VALUE!</v>
      </c>
      <c r="N396" cm="1">
        <f t="array" ref="N396">Data__1_[[#This Row],[RawMaterial_Used]]*1000*_xlfn.IFS(Data__1_[[#This Row],[Plant]]=$R$15,$S$15,Data__1_[[#This Row],[Plant]]=$R$16,$S$16,Data__1_[[#This Row],[Plant]]=$R$17,$S$17,Data__1_[[#This Row],[Plant]]=$R$18,$S$18)</f>
        <v>31404.065183999999</v>
      </c>
      <c r="O396">
        <f>Data__1_[[#This Row],[input_total thousands]]+Data__1_[[#This Row],[Labor_Costs_Direct]]+Data__1_[[#This Row],[Labor_Costs_Indirect]]</f>
        <v>43764.065183999999</v>
      </c>
      <c r="P396" s="5" cm="1">
        <f t="array" ref="P396">Data__1_[[#This Row],[Output]]*1000*_xlfn.IFS(Data__1_[[#This Row],[Plant]]=$R$8,$S$8,Data__1_[[#This Row],[Plant]]=$R$9,$S$9,Data__1_[[#This Row],[Plant]]=$R$10,$S$10,Data__1_[[#This Row],[Plant]]=$R$11,$S$11)</f>
        <v>6350.5847999999996</v>
      </c>
      <c r="Q396" s="5" cm="1">
        <f t="array" ref="Q396">Data__1_[[#This Row],[Total_cost]]/(Data__1_[[#This Row],[Total Operating Cost]]+_xlfn.IFS(Data__1_[[#This Row],[Plant]]=$R$21,$S$21,Data__1_[[#This Row],[Plant]]=$R$22,$S$22,Data__1_[[#This Row],[Plant]]=$R$24,$S$24,Data__1_[[#This Row],[Plant]]=$R$23,$S$23))</f>
        <v>6.8902591340668238</v>
      </c>
    </row>
    <row r="397" spans="1:17" x14ac:dyDescent="0.4">
      <c r="A397" s="1" t="s">
        <v>233</v>
      </c>
      <c r="B397" t="s">
        <v>11</v>
      </c>
      <c r="C397">
        <v>14</v>
      </c>
      <c r="D397">
        <v>16</v>
      </c>
      <c r="E397">
        <v>134400</v>
      </c>
      <c r="F397">
        <v>122880</v>
      </c>
      <c r="G397">
        <v>1.1715234E-2</v>
      </c>
      <c r="H397">
        <f>Data__1_[[#This Row],[Output]]*1000</f>
        <v>11.715234000000001</v>
      </c>
      <c r="I397">
        <f>Data__1_[[#This Row],[Output]]*1000/(Data__1_[[#This Row],[Num_Workers_Indirect]]+Data__1_[[#This Row],[Num_Workers_Direct]])</f>
        <v>0.39050780000000002</v>
      </c>
      <c r="J397">
        <v>1.4644041999999999E-2</v>
      </c>
      <c r="K397">
        <f>Data__1_[[#This Row],[RawMaterial_Used]]*1000</f>
        <v>14.644041999999999</v>
      </c>
      <c r="L397" t="e">
        <f>MONTH(A:A)</f>
        <v>#VALUE!</v>
      </c>
      <c r="M397" t="e">
        <f>YEAR(Data__1_[[#This Row],[Date]])</f>
        <v>#VALUE!</v>
      </c>
      <c r="N397" cm="1">
        <f t="array" ref="N397">Data__1_[[#This Row],[RawMaterial_Used]]*1000*_xlfn.IFS(Data__1_[[#This Row],[Plant]]=$R$15,$S$15,Data__1_[[#This Row],[Plant]]=$R$16,$S$16,Data__1_[[#This Row],[Plant]]=$R$17,$S$17,Data__1_[[#This Row],[Plant]]=$R$18,$S$18)</f>
        <v>13443.230555999999</v>
      </c>
      <c r="O397">
        <f>Data__1_[[#This Row],[input_total thousands]]+Data__1_[[#This Row],[Labor_Costs_Direct]]+Data__1_[[#This Row],[Labor_Costs_Indirect]]</f>
        <v>270723.23055600002</v>
      </c>
      <c r="P397" s="5" cm="1">
        <f t="array" ref="P397">Data__1_[[#This Row],[Output]]*1000*_xlfn.IFS(Data__1_[[#This Row],[Plant]]=$R$8,$S$8,Data__1_[[#This Row],[Plant]]=$R$9,$S$9,Data__1_[[#This Row],[Plant]]=$R$10,$S$10,Data__1_[[#This Row],[Plant]]=$R$11,$S$11)</f>
        <v>4686.0936000000002</v>
      </c>
      <c r="Q397" s="5" cm="1">
        <f t="array" ref="Q397">Data__1_[[#This Row],[Total_cost]]/(Data__1_[[#This Row],[Total Operating Cost]]+_xlfn.IFS(Data__1_[[#This Row],[Plant]]=$R$21,$S$21,Data__1_[[#This Row],[Plant]]=$R$22,$S$22,Data__1_[[#This Row],[Plant]]=$R$24,$S$24,Data__1_[[#This Row],[Plant]]=$R$23,$S$23))</f>
        <v>56.70875991077024</v>
      </c>
    </row>
    <row r="398" spans="1:17" x14ac:dyDescent="0.4">
      <c r="A398" s="1" t="s">
        <v>206</v>
      </c>
      <c r="B398" t="s">
        <v>8</v>
      </c>
      <c r="C398">
        <v>17</v>
      </c>
      <c r="D398">
        <v>25</v>
      </c>
      <c r="E398">
        <v>8160</v>
      </c>
      <c r="F398">
        <v>10000</v>
      </c>
      <c r="G398">
        <v>5.0860919999999997E-2</v>
      </c>
      <c r="H398">
        <f>Data__1_[[#This Row],[Output]]*1000</f>
        <v>50.86092</v>
      </c>
      <c r="I398">
        <f>Data__1_[[#This Row],[Output]]*1000/(Data__1_[[#This Row],[Num_Workers_Indirect]]+Data__1_[[#This Row],[Num_Workers_Direct]])</f>
        <v>1.2109742857142858</v>
      </c>
      <c r="J398">
        <v>6.1033103999999998E-2</v>
      </c>
      <c r="K398">
        <f>Data__1_[[#This Row],[RawMaterial_Used]]*1000</f>
        <v>61.033103999999994</v>
      </c>
      <c r="L398">
        <f>MONTH(A:A)</f>
        <v>3</v>
      </c>
      <c r="M398">
        <f>YEAR(Data__1_[[#This Row],[Date]])</f>
        <v>2010</v>
      </c>
      <c r="N398" cm="1">
        <f t="array" ref="N398">Data__1_[[#This Row],[RawMaterial_Used]]*1000*_xlfn.IFS(Data__1_[[#This Row],[Plant]]=$R$15,$S$15,Data__1_[[#This Row],[Plant]]=$R$16,$S$16,Data__1_[[#This Row],[Plant]]=$R$17,$S$17,Data__1_[[#This Row],[Plant]]=$R$18,$S$18)</f>
        <v>42723.172799999993</v>
      </c>
      <c r="O398">
        <f>Data__1_[[#This Row],[input_total thousands]]+Data__1_[[#This Row],[Labor_Costs_Direct]]+Data__1_[[#This Row],[Labor_Costs_Indirect]]</f>
        <v>60883.172799999993</v>
      </c>
      <c r="P398" s="5" cm="1">
        <f t="array" ref="P398">Data__1_[[#This Row],[Output]]*1000*_xlfn.IFS(Data__1_[[#This Row],[Plant]]=$R$8,$S$8,Data__1_[[#This Row],[Plant]]=$R$9,$S$9,Data__1_[[#This Row],[Plant]]=$R$10,$S$10,Data__1_[[#This Row],[Plant]]=$R$11,$S$11)</f>
        <v>5594.7012000000004</v>
      </c>
      <c r="Q398" s="5" cm="1">
        <f t="array" ref="Q398">Data__1_[[#This Row],[Total_cost]]/(Data__1_[[#This Row],[Total Operating Cost]]+_xlfn.IFS(Data__1_[[#This Row],[Plant]]=$R$21,$S$21,Data__1_[[#This Row],[Plant]]=$R$22,$S$22,Data__1_[[#This Row],[Plant]]=$R$24,$S$24,Data__1_[[#This Row],[Plant]]=$R$23,$S$23))</f>
        <v>10.857751711495892</v>
      </c>
    </row>
    <row r="399" spans="1:17" x14ac:dyDescent="0.4">
      <c r="A399" s="1" t="s">
        <v>206</v>
      </c>
      <c r="B399" t="s">
        <v>9</v>
      </c>
      <c r="C399">
        <v>46</v>
      </c>
      <c r="D399">
        <v>37</v>
      </c>
      <c r="E399">
        <v>10672</v>
      </c>
      <c r="F399">
        <v>7104</v>
      </c>
      <c r="G399">
        <v>0.10640464500000001</v>
      </c>
      <c r="H399">
        <f>Data__1_[[#This Row],[Output]]*1000</f>
        <v>106.404645</v>
      </c>
      <c r="I399">
        <f>Data__1_[[#This Row],[Output]]*1000/(Data__1_[[#This Row],[Num_Workers_Indirect]]+Data__1_[[#This Row],[Num_Workers_Direct]])</f>
        <v>1.2819836746987952</v>
      </c>
      <c r="J399">
        <v>0.12981366599999999</v>
      </c>
      <c r="K399">
        <f>Data__1_[[#This Row],[RawMaterial_Used]]*1000</f>
        <v>129.81366599999998</v>
      </c>
      <c r="L399">
        <f>MONTH(A:A)</f>
        <v>3</v>
      </c>
      <c r="M399">
        <f>YEAR(Data__1_[[#This Row],[Date]])</f>
        <v>2010</v>
      </c>
      <c r="N399" cm="1">
        <f t="array" ref="N399">Data__1_[[#This Row],[RawMaterial_Used]]*1000*_xlfn.IFS(Data__1_[[#This Row],[Plant]]=$R$15,$S$15,Data__1_[[#This Row],[Plant]]=$R$16,$S$16,Data__1_[[#This Row],[Plant]]=$R$17,$S$17,Data__1_[[#This Row],[Plant]]=$R$18,$S$18)</f>
        <v>68801.242979999995</v>
      </c>
      <c r="O399">
        <f>Data__1_[[#This Row],[input_total thousands]]+Data__1_[[#This Row],[Labor_Costs_Direct]]+Data__1_[[#This Row],[Labor_Costs_Indirect]]</f>
        <v>86577.242979999995</v>
      </c>
      <c r="P399" s="5" cm="1">
        <f t="array" ref="P399">Data__1_[[#This Row],[Output]]*1000*_xlfn.IFS(Data__1_[[#This Row],[Plant]]=$R$8,$S$8,Data__1_[[#This Row],[Plant]]=$R$9,$S$9,Data__1_[[#This Row],[Plant]]=$R$10,$S$10,Data__1_[[#This Row],[Plant]]=$R$11,$S$11)</f>
        <v>9576.4180500000002</v>
      </c>
      <c r="Q399" s="5" cm="1">
        <f t="array" ref="Q399">Data__1_[[#This Row],[Total_cost]]/(Data__1_[[#This Row],[Total Operating Cost]]+_xlfn.IFS(Data__1_[[#This Row],[Plant]]=$R$21,$S$21,Data__1_[[#This Row],[Plant]]=$R$22,$S$22,Data__1_[[#This Row],[Plant]]=$R$24,$S$24,Data__1_[[#This Row],[Plant]]=$R$23,$S$23))</f>
        <v>9.0399580886762827</v>
      </c>
    </row>
    <row r="400" spans="1:17" x14ac:dyDescent="0.4">
      <c r="A400" s="1" t="s">
        <v>206</v>
      </c>
      <c r="B400" t="s">
        <v>10</v>
      </c>
      <c r="C400">
        <v>22</v>
      </c>
      <c r="D400">
        <v>34</v>
      </c>
      <c r="E400">
        <v>5280</v>
      </c>
      <c r="F400">
        <v>6800</v>
      </c>
      <c r="G400">
        <v>4.1594354E-2</v>
      </c>
      <c r="H400">
        <f>Data__1_[[#This Row],[Output]]*1000</f>
        <v>41.594354000000003</v>
      </c>
      <c r="I400">
        <f>Data__1_[[#This Row],[Output]]*1000/(Data__1_[[#This Row],[Num_Workers_Indirect]]+Data__1_[[#This Row],[Num_Workers_Direct]])</f>
        <v>0.74275632142857151</v>
      </c>
      <c r="J400">
        <v>5.0745112000000002E-2</v>
      </c>
      <c r="K400">
        <f>Data__1_[[#This Row],[RawMaterial_Used]]*1000</f>
        <v>50.745111999999999</v>
      </c>
      <c r="L400">
        <f>MONTH(A:A)</f>
        <v>3</v>
      </c>
      <c r="M400">
        <f>YEAR(Data__1_[[#This Row],[Date]])</f>
        <v>2010</v>
      </c>
      <c r="N400" cm="1">
        <f t="array" ref="N400">Data__1_[[#This Row],[RawMaterial_Used]]*1000*_xlfn.IFS(Data__1_[[#This Row],[Plant]]=$R$15,$S$15,Data__1_[[#This Row],[Plant]]=$R$16,$S$16,Data__1_[[#This Row],[Plant]]=$R$17,$S$17,Data__1_[[#This Row],[Plant]]=$R$18,$S$18)</f>
        <v>30853.028095999998</v>
      </c>
      <c r="O400">
        <f>Data__1_[[#This Row],[input_total thousands]]+Data__1_[[#This Row],[Labor_Costs_Direct]]+Data__1_[[#This Row],[Labor_Costs_Indirect]]</f>
        <v>42933.028095999995</v>
      </c>
      <c r="P400" s="5" cm="1">
        <f t="array" ref="P400">Data__1_[[#This Row],[Output]]*1000*_xlfn.IFS(Data__1_[[#This Row],[Plant]]=$R$8,$S$8,Data__1_[[#This Row],[Plant]]=$R$9,$S$9,Data__1_[[#This Row],[Plant]]=$R$10,$S$10,Data__1_[[#This Row],[Plant]]=$R$11,$S$11)</f>
        <v>6239.1531000000004</v>
      </c>
      <c r="Q400" s="5" cm="1">
        <f t="array" ref="Q400">Data__1_[[#This Row],[Total_cost]]/(Data__1_[[#This Row],[Total Operating Cost]]+_xlfn.IFS(Data__1_[[#This Row],[Plant]]=$R$21,$S$21,Data__1_[[#This Row],[Plant]]=$R$22,$S$22,Data__1_[[#This Row],[Plant]]=$R$24,$S$24,Data__1_[[#This Row],[Plant]]=$R$23,$S$23))</f>
        <v>6.8801241584922002</v>
      </c>
    </row>
    <row r="401" spans="1:17" x14ac:dyDescent="0.4">
      <c r="A401" s="1" t="s">
        <v>206</v>
      </c>
      <c r="B401" t="s">
        <v>11</v>
      </c>
      <c r="C401">
        <v>12</v>
      </c>
      <c r="D401">
        <v>17</v>
      </c>
      <c r="E401">
        <v>115200</v>
      </c>
      <c r="F401">
        <v>130560</v>
      </c>
      <c r="G401">
        <v>1.1318185E-2</v>
      </c>
      <c r="H401">
        <f>Data__1_[[#This Row],[Output]]*1000</f>
        <v>11.318185</v>
      </c>
      <c r="I401">
        <f>Data__1_[[#This Row],[Output]]*1000/(Data__1_[[#This Row],[Num_Workers_Indirect]]+Data__1_[[#This Row],[Num_Workers_Direct]])</f>
        <v>0.39028224137931034</v>
      </c>
      <c r="J401">
        <v>1.4147732E-2</v>
      </c>
      <c r="K401">
        <f>Data__1_[[#This Row],[RawMaterial_Used]]*1000</f>
        <v>14.147732</v>
      </c>
      <c r="L401">
        <f>MONTH(A:A)</f>
        <v>3</v>
      </c>
      <c r="M401">
        <f>YEAR(Data__1_[[#This Row],[Date]])</f>
        <v>2010</v>
      </c>
      <c r="N401" cm="1">
        <f t="array" ref="N401">Data__1_[[#This Row],[RawMaterial_Used]]*1000*_xlfn.IFS(Data__1_[[#This Row],[Plant]]=$R$15,$S$15,Data__1_[[#This Row],[Plant]]=$R$16,$S$16,Data__1_[[#This Row],[Plant]]=$R$17,$S$17,Data__1_[[#This Row],[Plant]]=$R$18,$S$18)</f>
        <v>12987.617976</v>
      </c>
      <c r="O401">
        <f>Data__1_[[#This Row],[input_total thousands]]+Data__1_[[#This Row],[Labor_Costs_Direct]]+Data__1_[[#This Row],[Labor_Costs_Indirect]]</f>
        <v>258747.61797600001</v>
      </c>
      <c r="P401" s="5" cm="1">
        <f t="array" ref="P401">Data__1_[[#This Row],[Output]]*1000*_xlfn.IFS(Data__1_[[#This Row],[Plant]]=$R$8,$S$8,Data__1_[[#This Row],[Plant]]=$R$9,$S$9,Data__1_[[#This Row],[Plant]]=$R$10,$S$10,Data__1_[[#This Row],[Plant]]=$R$11,$S$11)</f>
        <v>4527.2739999999994</v>
      </c>
      <c r="Q401" s="5" cm="1">
        <f t="array" ref="Q401">Data__1_[[#This Row],[Total_cost]]/(Data__1_[[#This Row],[Total Operating Cost]]+_xlfn.IFS(Data__1_[[#This Row],[Plant]]=$R$21,$S$21,Data__1_[[#This Row],[Plant]]=$R$22,$S$22,Data__1_[[#This Row],[Plant]]=$R$24,$S$24,Data__1_[[#This Row],[Plant]]=$R$23,$S$23))</f>
        <v>56.065404818917379</v>
      </c>
    </row>
    <row r="402" spans="1:17" x14ac:dyDescent="0.4">
      <c r="A402" s="1" t="s">
        <v>232</v>
      </c>
      <c r="B402" t="s">
        <v>8</v>
      </c>
      <c r="C402">
        <v>15</v>
      </c>
      <c r="D402">
        <v>24</v>
      </c>
      <c r="E402">
        <v>7200</v>
      </c>
      <c r="F402">
        <v>9600</v>
      </c>
      <c r="G402">
        <v>4.7190164999999999E-2</v>
      </c>
      <c r="H402">
        <f>Data__1_[[#This Row],[Output]]*1000</f>
        <v>47.190165</v>
      </c>
      <c r="I402">
        <f>Data__1_[[#This Row],[Output]]*1000/(Data__1_[[#This Row],[Num_Workers_Indirect]]+Data__1_[[#This Row],[Num_Workers_Direct]])</f>
        <v>1.2100042307692307</v>
      </c>
      <c r="J402">
        <v>5.6628197999999998E-2</v>
      </c>
      <c r="K402">
        <f>Data__1_[[#This Row],[RawMaterial_Used]]*1000</f>
        <v>56.628197999999998</v>
      </c>
      <c r="L402" t="e">
        <f>MONTH(A:A)</f>
        <v>#VALUE!</v>
      </c>
      <c r="M402" t="e">
        <f>YEAR(Data__1_[[#This Row],[Date]])</f>
        <v>#VALUE!</v>
      </c>
      <c r="N402" cm="1">
        <f t="array" ref="N402">Data__1_[[#This Row],[RawMaterial_Used]]*1000*_xlfn.IFS(Data__1_[[#This Row],[Plant]]=$R$15,$S$15,Data__1_[[#This Row],[Plant]]=$R$16,$S$16,Data__1_[[#This Row],[Plant]]=$R$17,$S$17,Data__1_[[#This Row],[Plant]]=$R$18,$S$18)</f>
        <v>39639.738599999997</v>
      </c>
      <c r="O402">
        <f>Data__1_[[#This Row],[input_total thousands]]+Data__1_[[#This Row],[Labor_Costs_Direct]]+Data__1_[[#This Row],[Labor_Costs_Indirect]]</f>
        <v>56439.738599999997</v>
      </c>
      <c r="P402" s="5" cm="1">
        <f t="array" ref="P402">Data__1_[[#This Row],[Output]]*1000*_xlfn.IFS(Data__1_[[#This Row],[Plant]]=$R$8,$S$8,Data__1_[[#This Row],[Plant]]=$R$9,$S$9,Data__1_[[#This Row],[Plant]]=$R$10,$S$10,Data__1_[[#This Row],[Plant]]=$R$11,$S$11)</f>
        <v>5190.9181500000004</v>
      </c>
      <c r="Q402" s="5" cm="1">
        <f t="array" ref="Q402">Data__1_[[#This Row],[Total_cost]]/(Data__1_[[#This Row],[Total Operating Cost]]+_xlfn.IFS(Data__1_[[#This Row],[Plant]]=$R$21,$S$21,Data__1_[[#This Row],[Plant]]=$R$22,$S$22,Data__1_[[#This Row],[Plant]]=$R$24,$S$24,Data__1_[[#This Row],[Plant]]=$R$23,$S$23))</f>
        <v>10.846363726747505</v>
      </c>
    </row>
    <row r="403" spans="1:17" x14ac:dyDescent="0.4">
      <c r="A403" s="1" t="s">
        <v>232</v>
      </c>
      <c r="B403" t="s">
        <v>9</v>
      </c>
      <c r="C403">
        <v>43</v>
      </c>
      <c r="D403">
        <v>36</v>
      </c>
      <c r="E403">
        <v>9976</v>
      </c>
      <c r="F403">
        <v>6912</v>
      </c>
      <c r="G403">
        <v>0.101204409</v>
      </c>
      <c r="H403">
        <f>Data__1_[[#This Row],[Output]]*1000</f>
        <v>101.204409</v>
      </c>
      <c r="I403">
        <f>Data__1_[[#This Row],[Output]]*1000/(Data__1_[[#This Row],[Num_Workers_Indirect]]+Data__1_[[#This Row],[Num_Workers_Direct]])</f>
        <v>1.2810684683544304</v>
      </c>
      <c r="J403">
        <v>0.123469379</v>
      </c>
      <c r="K403">
        <f>Data__1_[[#This Row],[RawMaterial_Used]]*1000</f>
        <v>123.469379</v>
      </c>
      <c r="L403" t="e">
        <f>MONTH(A:A)</f>
        <v>#VALUE!</v>
      </c>
      <c r="M403" t="e">
        <f>YEAR(Data__1_[[#This Row],[Date]])</f>
        <v>#VALUE!</v>
      </c>
      <c r="N403" cm="1">
        <f t="array" ref="N403">Data__1_[[#This Row],[RawMaterial_Used]]*1000*_xlfn.IFS(Data__1_[[#This Row],[Plant]]=$R$15,$S$15,Data__1_[[#This Row],[Plant]]=$R$16,$S$16,Data__1_[[#This Row],[Plant]]=$R$17,$S$17,Data__1_[[#This Row],[Plant]]=$R$18,$S$18)</f>
        <v>65438.77087</v>
      </c>
      <c r="O403">
        <f>Data__1_[[#This Row],[input_total thousands]]+Data__1_[[#This Row],[Labor_Costs_Direct]]+Data__1_[[#This Row],[Labor_Costs_Indirect]]</f>
        <v>82326.770870000008</v>
      </c>
      <c r="P403" s="5" cm="1">
        <f t="array" ref="P403">Data__1_[[#This Row],[Output]]*1000*_xlfn.IFS(Data__1_[[#This Row],[Plant]]=$R$8,$S$8,Data__1_[[#This Row],[Plant]]=$R$9,$S$9,Data__1_[[#This Row],[Plant]]=$R$10,$S$10,Data__1_[[#This Row],[Plant]]=$R$11,$S$11)</f>
        <v>9108.3968100000002</v>
      </c>
      <c r="Q403" s="5" cm="1">
        <f t="array" ref="Q403">Data__1_[[#This Row],[Total_cost]]/(Data__1_[[#This Row],[Total Operating Cost]]+_xlfn.IFS(Data__1_[[#This Row],[Plant]]=$R$21,$S$21,Data__1_[[#This Row],[Plant]]=$R$22,$S$22,Data__1_[[#This Row],[Plant]]=$R$24,$S$24,Data__1_[[#This Row],[Plant]]=$R$23,$S$23))</f>
        <v>9.0378086332496874</v>
      </c>
    </row>
    <row r="404" spans="1:17" x14ac:dyDescent="0.4">
      <c r="A404" s="1" t="s">
        <v>232</v>
      </c>
      <c r="B404" t="s">
        <v>10</v>
      </c>
      <c r="C404">
        <v>21</v>
      </c>
      <c r="D404">
        <v>34</v>
      </c>
      <c r="E404">
        <v>5040</v>
      </c>
      <c r="F404">
        <v>6800</v>
      </c>
      <c r="G404">
        <v>4.0837493000000002E-2</v>
      </c>
      <c r="H404">
        <f>Data__1_[[#This Row],[Output]]*1000</f>
        <v>40.837493000000002</v>
      </c>
      <c r="I404">
        <f>Data__1_[[#This Row],[Output]]*1000/(Data__1_[[#This Row],[Num_Workers_Indirect]]+Data__1_[[#This Row],[Num_Workers_Direct]])</f>
        <v>0.7424998727272728</v>
      </c>
      <c r="J404">
        <v>4.9821742000000002E-2</v>
      </c>
      <c r="K404">
        <f>Data__1_[[#This Row],[RawMaterial_Used]]*1000</f>
        <v>49.821742</v>
      </c>
      <c r="L404" t="e">
        <f>MONTH(A:A)</f>
        <v>#VALUE!</v>
      </c>
      <c r="M404" t="e">
        <f>YEAR(Data__1_[[#This Row],[Date]])</f>
        <v>#VALUE!</v>
      </c>
      <c r="N404" cm="1">
        <f t="array" ref="N404">Data__1_[[#This Row],[RawMaterial_Used]]*1000*_xlfn.IFS(Data__1_[[#This Row],[Plant]]=$R$15,$S$15,Data__1_[[#This Row],[Plant]]=$R$16,$S$16,Data__1_[[#This Row],[Plant]]=$R$17,$S$17,Data__1_[[#This Row],[Plant]]=$R$18,$S$18)</f>
        <v>30291.619136000001</v>
      </c>
      <c r="O404">
        <f>Data__1_[[#This Row],[input_total thousands]]+Data__1_[[#This Row],[Labor_Costs_Direct]]+Data__1_[[#This Row],[Labor_Costs_Indirect]]</f>
        <v>42131.619136000001</v>
      </c>
      <c r="P404" s="5" cm="1">
        <f t="array" ref="P404">Data__1_[[#This Row],[Output]]*1000*_xlfn.IFS(Data__1_[[#This Row],[Plant]]=$R$8,$S$8,Data__1_[[#This Row],[Plant]]=$R$9,$S$9,Data__1_[[#This Row],[Plant]]=$R$10,$S$10,Data__1_[[#This Row],[Plant]]=$R$11,$S$11)</f>
        <v>6125.6239500000001</v>
      </c>
      <c r="Q404" s="5" cm="1">
        <f t="array" ref="Q404">Data__1_[[#This Row],[Total_cost]]/(Data__1_[[#This Row],[Total Operating Cost]]+_xlfn.IFS(Data__1_[[#This Row],[Plant]]=$R$21,$S$21,Data__1_[[#This Row],[Plant]]=$R$22,$S$22,Data__1_[[#This Row],[Plant]]=$R$24,$S$24,Data__1_[[#This Row],[Plant]]=$R$23,$S$23))</f>
        <v>6.8768084151794566</v>
      </c>
    </row>
    <row r="405" spans="1:17" x14ac:dyDescent="0.4">
      <c r="A405" s="1" t="s">
        <v>232</v>
      </c>
      <c r="B405" t="s">
        <v>11</v>
      </c>
      <c r="C405">
        <v>12</v>
      </c>
      <c r="D405">
        <v>17</v>
      </c>
      <c r="E405">
        <v>115200</v>
      </c>
      <c r="F405">
        <v>130560</v>
      </c>
      <c r="G405">
        <v>1.1319511000000001E-2</v>
      </c>
      <c r="H405">
        <f>Data__1_[[#This Row],[Output]]*1000</f>
        <v>11.319511</v>
      </c>
      <c r="I405">
        <f>Data__1_[[#This Row],[Output]]*1000/(Data__1_[[#This Row],[Num_Workers_Indirect]]+Data__1_[[#This Row],[Num_Workers_Direct]])</f>
        <v>0.39032796551724142</v>
      </c>
      <c r="J405">
        <v>1.4149389E-2</v>
      </c>
      <c r="K405">
        <f>Data__1_[[#This Row],[RawMaterial_Used]]*1000</f>
        <v>14.149388999999999</v>
      </c>
      <c r="L405" t="e">
        <f>MONTH(A:A)</f>
        <v>#VALUE!</v>
      </c>
      <c r="M405" t="e">
        <f>YEAR(Data__1_[[#This Row],[Date]])</f>
        <v>#VALUE!</v>
      </c>
      <c r="N405" cm="1">
        <f t="array" ref="N405">Data__1_[[#This Row],[RawMaterial_Used]]*1000*_xlfn.IFS(Data__1_[[#This Row],[Plant]]=$R$15,$S$15,Data__1_[[#This Row],[Plant]]=$R$16,$S$16,Data__1_[[#This Row],[Plant]]=$R$17,$S$17,Data__1_[[#This Row],[Plant]]=$R$18,$S$18)</f>
        <v>12989.139101999999</v>
      </c>
      <c r="O405">
        <f>Data__1_[[#This Row],[input_total thousands]]+Data__1_[[#This Row],[Labor_Costs_Direct]]+Data__1_[[#This Row],[Labor_Costs_Indirect]]</f>
        <v>258749.13910199999</v>
      </c>
      <c r="P405" s="5" cm="1">
        <f t="array" ref="P405">Data__1_[[#This Row],[Output]]*1000*_xlfn.IFS(Data__1_[[#This Row],[Plant]]=$R$8,$S$8,Data__1_[[#This Row],[Plant]]=$R$9,$S$9,Data__1_[[#This Row],[Plant]]=$R$10,$S$10,Data__1_[[#This Row],[Plant]]=$R$11,$S$11)</f>
        <v>4527.8044</v>
      </c>
      <c r="Q405" s="5" cm="1">
        <f t="array" ref="Q405">Data__1_[[#This Row],[Total_cost]]/(Data__1_[[#This Row],[Total Operating Cost]]+_xlfn.IFS(Data__1_[[#This Row],[Plant]]=$R$21,$S$21,Data__1_[[#This Row],[Plant]]=$R$22,$S$22,Data__1_[[#This Row],[Plant]]=$R$24,$S$24,Data__1_[[#This Row],[Plant]]=$R$23,$S$23))</f>
        <v>56.059291689413634</v>
      </c>
    </row>
    <row r="406" spans="1:17" x14ac:dyDescent="0.4">
      <c r="A406" s="1" t="s">
        <v>231</v>
      </c>
      <c r="B406" t="s">
        <v>8</v>
      </c>
      <c r="C406">
        <v>15</v>
      </c>
      <c r="D406">
        <v>25</v>
      </c>
      <c r="E406">
        <v>7200</v>
      </c>
      <c r="F406">
        <v>10000</v>
      </c>
      <c r="G406">
        <v>4.8451713E-2</v>
      </c>
      <c r="H406">
        <f>Data__1_[[#This Row],[Output]]*1000</f>
        <v>48.451712999999998</v>
      </c>
      <c r="I406">
        <f>Data__1_[[#This Row],[Output]]*1000/(Data__1_[[#This Row],[Num_Workers_Indirect]]+Data__1_[[#This Row],[Num_Workers_Direct]])</f>
        <v>1.2112928249999999</v>
      </c>
      <c r="J406">
        <v>5.8142055999999998E-2</v>
      </c>
      <c r="K406">
        <f>Data__1_[[#This Row],[RawMaterial_Used]]*1000</f>
        <v>58.142055999999997</v>
      </c>
      <c r="L406" t="e">
        <f>MONTH(A:A)</f>
        <v>#VALUE!</v>
      </c>
      <c r="M406" t="e">
        <f>YEAR(Data__1_[[#This Row],[Date]])</f>
        <v>#VALUE!</v>
      </c>
      <c r="N406" cm="1">
        <f t="array" ref="N406">Data__1_[[#This Row],[RawMaterial_Used]]*1000*_xlfn.IFS(Data__1_[[#This Row],[Plant]]=$R$15,$S$15,Data__1_[[#This Row],[Plant]]=$R$16,$S$16,Data__1_[[#This Row],[Plant]]=$R$17,$S$17,Data__1_[[#This Row],[Plant]]=$R$18,$S$18)</f>
        <v>40699.439200000001</v>
      </c>
      <c r="O406">
        <f>Data__1_[[#This Row],[input_total thousands]]+Data__1_[[#This Row],[Labor_Costs_Direct]]+Data__1_[[#This Row],[Labor_Costs_Indirect]]</f>
        <v>57899.439200000001</v>
      </c>
      <c r="P406" s="5" cm="1">
        <f t="array" ref="P406">Data__1_[[#This Row],[Output]]*1000*_xlfn.IFS(Data__1_[[#This Row],[Plant]]=$R$8,$S$8,Data__1_[[#This Row],[Plant]]=$R$9,$S$9,Data__1_[[#This Row],[Plant]]=$R$10,$S$10,Data__1_[[#This Row],[Plant]]=$R$11,$S$11)</f>
        <v>5329.6884300000002</v>
      </c>
      <c r="Q406" s="5" cm="1">
        <f t="array" ref="Q406">Data__1_[[#This Row],[Total_cost]]/(Data__1_[[#This Row],[Total Operating Cost]]+_xlfn.IFS(Data__1_[[#This Row],[Plant]]=$R$21,$S$21,Data__1_[[#This Row],[Plant]]=$R$22,$S$22,Data__1_[[#This Row],[Plant]]=$R$24,$S$24,Data__1_[[#This Row],[Plant]]=$R$23,$S$23))</f>
        <v>10.8378557719487</v>
      </c>
    </row>
    <row r="407" spans="1:17" x14ac:dyDescent="0.4">
      <c r="A407" s="1" t="s">
        <v>231</v>
      </c>
      <c r="B407" t="s">
        <v>9</v>
      </c>
      <c r="C407">
        <v>46</v>
      </c>
      <c r="D407">
        <v>40</v>
      </c>
      <c r="E407">
        <v>10672</v>
      </c>
      <c r="F407">
        <v>7680</v>
      </c>
      <c r="G407">
        <v>0.110180397</v>
      </c>
      <c r="H407">
        <f>Data__1_[[#This Row],[Output]]*1000</f>
        <v>110.180397</v>
      </c>
      <c r="I407">
        <f>Data__1_[[#This Row],[Output]]*1000/(Data__1_[[#This Row],[Num_Workers_Indirect]]+Data__1_[[#This Row],[Num_Workers_Direct]])</f>
        <v>1.2811674069767442</v>
      </c>
      <c r="J407">
        <v>0.13442008499999999</v>
      </c>
      <c r="K407">
        <f>Data__1_[[#This Row],[RawMaterial_Used]]*1000</f>
        <v>134.420085</v>
      </c>
      <c r="L407" t="e">
        <f>MONTH(A:A)</f>
        <v>#VALUE!</v>
      </c>
      <c r="M407" t="e">
        <f>YEAR(Data__1_[[#This Row],[Date]])</f>
        <v>#VALUE!</v>
      </c>
      <c r="N407" cm="1">
        <f t="array" ref="N407">Data__1_[[#This Row],[RawMaterial_Used]]*1000*_xlfn.IFS(Data__1_[[#This Row],[Plant]]=$R$15,$S$15,Data__1_[[#This Row],[Plant]]=$R$16,$S$16,Data__1_[[#This Row],[Plant]]=$R$17,$S$17,Data__1_[[#This Row],[Plant]]=$R$18,$S$18)</f>
        <v>71242.645050000006</v>
      </c>
      <c r="O407">
        <f>Data__1_[[#This Row],[input_total thousands]]+Data__1_[[#This Row],[Labor_Costs_Direct]]+Data__1_[[#This Row],[Labor_Costs_Indirect]]</f>
        <v>89594.645050000006</v>
      </c>
      <c r="P407" s="5" cm="1">
        <f t="array" ref="P407">Data__1_[[#This Row],[Output]]*1000*_xlfn.IFS(Data__1_[[#This Row],[Plant]]=$R$8,$S$8,Data__1_[[#This Row],[Plant]]=$R$9,$S$9,Data__1_[[#This Row],[Plant]]=$R$10,$S$10,Data__1_[[#This Row],[Plant]]=$R$11,$S$11)</f>
        <v>9916.2357300000003</v>
      </c>
      <c r="Q407" s="5" cm="1">
        <f t="array" ref="Q407">Data__1_[[#This Row],[Total_cost]]/(Data__1_[[#This Row],[Total Operating Cost]]+_xlfn.IFS(Data__1_[[#This Row],[Plant]]=$R$21,$S$21,Data__1_[[#This Row],[Plant]]=$R$22,$S$22,Data__1_[[#This Row],[Plant]]=$R$24,$S$24,Data__1_[[#This Row],[Plant]]=$R$23,$S$23))</f>
        <v>9.0344588887197652</v>
      </c>
    </row>
    <row r="408" spans="1:17" x14ac:dyDescent="0.4">
      <c r="A408" s="1" t="s">
        <v>231</v>
      </c>
      <c r="B408" t="s">
        <v>10</v>
      </c>
      <c r="C408">
        <v>24</v>
      </c>
      <c r="D408">
        <v>28</v>
      </c>
      <c r="E408">
        <v>5760</v>
      </c>
      <c r="F408">
        <v>5600</v>
      </c>
      <c r="G408">
        <v>3.8646673999999999E-2</v>
      </c>
      <c r="H408">
        <f>Data__1_[[#This Row],[Output]]*1000</f>
        <v>38.646673999999997</v>
      </c>
      <c r="I408">
        <f>Data__1_[[#This Row],[Output]]*1000/(Data__1_[[#This Row],[Num_Workers_Indirect]]+Data__1_[[#This Row],[Num_Workers_Direct]])</f>
        <v>0.74320526923076913</v>
      </c>
      <c r="J408">
        <v>4.7148942999999999E-2</v>
      </c>
      <c r="K408">
        <f>Data__1_[[#This Row],[RawMaterial_Used]]*1000</f>
        <v>47.148942999999996</v>
      </c>
      <c r="L408" t="e">
        <f>MONTH(A:A)</f>
        <v>#VALUE!</v>
      </c>
      <c r="M408" t="e">
        <f>YEAR(Data__1_[[#This Row],[Date]])</f>
        <v>#VALUE!</v>
      </c>
      <c r="N408" cm="1">
        <f t="array" ref="N408">Data__1_[[#This Row],[RawMaterial_Used]]*1000*_xlfn.IFS(Data__1_[[#This Row],[Plant]]=$R$15,$S$15,Data__1_[[#This Row],[Plant]]=$R$16,$S$16,Data__1_[[#This Row],[Plant]]=$R$17,$S$17,Data__1_[[#This Row],[Plant]]=$R$18,$S$18)</f>
        <v>28666.557343999997</v>
      </c>
      <c r="O408">
        <f>Data__1_[[#This Row],[input_total thousands]]+Data__1_[[#This Row],[Labor_Costs_Direct]]+Data__1_[[#This Row],[Labor_Costs_Indirect]]</f>
        <v>40026.557344000001</v>
      </c>
      <c r="P408" s="5" cm="1">
        <f t="array" ref="P408">Data__1_[[#This Row],[Output]]*1000*_xlfn.IFS(Data__1_[[#This Row],[Plant]]=$R$8,$S$8,Data__1_[[#This Row],[Plant]]=$R$9,$S$9,Data__1_[[#This Row],[Plant]]=$R$10,$S$10,Data__1_[[#This Row],[Plant]]=$R$11,$S$11)</f>
        <v>5797.0010999999995</v>
      </c>
      <c r="Q408" s="5" cm="1">
        <f t="array" ref="Q408">Data__1_[[#This Row],[Total_cost]]/(Data__1_[[#This Row],[Total Operating Cost]]+_xlfn.IFS(Data__1_[[#This Row],[Plant]]=$R$21,$S$21,Data__1_[[#This Row],[Plant]]=$R$22,$S$22,Data__1_[[#This Row],[Plant]]=$R$24,$S$24,Data__1_[[#This Row],[Plant]]=$R$23,$S$23))</f>
        <v>6.9035097878818972</v>
      </c>
    </row>
    <row r="409" spans="1:17" x14ac:dyDescent="0.4">
      <c r="A409" s="1" t="s">
        <v>231</v>
      </c>
      <c r="B409" t="s">
        <v>11</v>
      </c>
      <c r="C409">
        <v>12</v>
      </c>
      <c r="D409">
        <v>14</v>
      </c>
      <c r="E409">
        <v>115200</v>
      </c>
      <c r="F409">
        <v>107520</v>
      </c>
      <c r="G409">
        <v>1.0153249E-2</v>
      </c>
      <c r="H409">
        <f>Data__1_[[#This Row],[Output]]*1000</f>
        <v>10.153248999999999</v>
      </c>
      <c r="I409">
        <f>Data__1_[[#This Row],[Output]]*1000/(Data__1_[[#This Row],[Num_Workers_Indirect]]+Data__1_[[#This Row],[Num_Workers_Direct]])</f>
        <v>0.39050957692307686</v>
      </c>
      <c r="J409">
        <v>1.2691562E-2</v>
      </c>
      <c r="K409">
        <f>Data__1_[[#This Row],[RawMaterial_Used]]*1000</f>
        <v>12.691561999999999</v>
      </c>
      <c r="L409" t="e">
        <f>MONTH(A:A)</f>
        <v>#VALUE!</v>
      </c>
      <c r="M409" t="e">
        <f>YEAR(Data__1_[[#This Row],[Date]])</f>
        <v>#VALUE!</v>
      </c>
      <c r="N409" cm="1">
        <f t="array" ref="N409">Data__1_[[#This Row],[RawMaterial_Used]]*1000*_xlfn.IFS(Data__1_[[#This Row],[Plant]]=$R$15,$S$15,Data__1_[[#This Row],[Plant]]=$R$16,$S$16,Data__1_[[#This Row],[Plant]]=$R$17,$S$17,Data__1_[[#This Row],[Plant]]=$R$18,$S$18)</f>
        <v>11650.853916</v>
      </c>
      <c r="O409">
        <f>Data__1_[[#This Row],[input_total thousands]]+Data__1_[[#This Row],[Labor_Costs_Direct]]+Data__1_[[#This Row],[Labor_Costs_Indirect]]</f>
        <v>234370.85391599999</v>
      </c>
      <c r="P409" s="5" cm="1">
        <f t="array" ref="P409">Data__1_[[#This Row],[Output]]*1000*_xlfn.IFS(Data__1_[[#This Row],[Plant]]=$R$8,$S$8,Data__1_[[#This Row],[Plant]]=$R$9,$S$9,Data__1_[[#This Row],[Plant]]=$R$10,$S$10,Data__1_[[#This Row],[Plant]]=$R$11,$S$11)</f>
        <v>4061.2995999999994</v>
      </c>
      <c r="Q409" s="5" cm="1">
        <f t="array" ref="Q409">Data__1_[[#This Row],[Total_cost]]/(Data__1_[[#This Row],[Total Operating Cost]]+_xlfn.IFS(Data__1_[[#This Row],[Plant]]=$R$21,$S$21,Data__1_[[#This Row],[Plant]]=$R$22,$S$22,Data__1_[[#This Row],[Plant]]=$R$24,$S$24,Data__1_[[#This Row],[Plant]]=$R$23,$S$23))</f>
        <v>56.486765417683138</v>
      </c>
    </row>
    <row r="410" spans="1:17" x14ac:dyDescent="0.4">
      <c r="A410" s="1" t="s">
        <v>230</v>
      </c>
      <c r="B410" t="s">
        <v>8</v>
      </c>
      <c r="C410">
        <v>17</v>
      </c>
      <c r="D410">
        <v>21</v>
      </c>
      <c r="E410">
        <v>8160</v>
      </c>
      <c r="F410">
        <v>8400</v>
      </c>
      <c r="G410">
        <v>4.6027690000000003E-2</v>
      </c>
      <c r="H410">
        <f>Data__1_[[#This Row],[Output]]*1000</f>
        <v>46.02769</v>
      </c>
      <c r="I410">
        <f>Data__1_[[#This Row],[Output]]*1000/(Data__1_[[#This Row],[Num_Workers_Indirect]]+Data__1_[[#This Row],[Num_Workers_Direct]])</f>
        <v>1.211255</v>
      </c>
      <c r="J410">
        <v>5.5233228000000002E-2</v>
      </c>
      <c r="K410">
        <f>Data__1_[[#This Row],[RawMaterial_Used]]*1000</f>
        <v>55.233228000000004</v>
      </c>
      <c r="L410" t="e">
        <f>MONTH(A:A)</f>
        <v>#VALUE!</v>
      </c>
      <c r="M410" t="e">
        <f>YEAR(Data__1_[[#This Row],[Date]])</f>
        <v>#VALUE!</v>
      </c>
      <c r="N410" cm="1">
        <f t="array" ref="N410">Data__1_[[#This Row],[RawMaterial_Used]]*1000*_xlfn.IFS(Data__1_[[#This Row],[Plant]]=$R$15,$S$15,Data__1_[[#This Row],[Plant]]=$R$16,$S$16,Data__1_[[#This Row],[Plant]]=$R$17,$S$17,Data__1_[[#This Row],[Plant]]=$R$18,$S$18)</f>
        <v>38663.259600000005</v>
      </c>
      <c r="O410">
        <f>Data__1_[[#This Row],[input_total thousands]]+Data__1_[[#This Row],[Labor_Costs_Direct]]+Data__1_[[#This Row],[Labor_Costs_Indirect]]</f>
        <v>55223.259600000005</v>
      </c>
      <c r="P410" s="5" cm="1">
        <f t="array" ref="P410">Data__1_[[#This Row],[Output]]*1000*_xlfn.IFS(Data__1_[[#This Row],[Plant]]=$R$8,$S$8,Data__1_[[#This Row],[Plant]]=$R$9,$S$9,Data__1_[[#This Row],[Plant]]=$R$10,$S$10,Data__1_[[#This Row],[Plant]]=$R$11,$S$11)</f>
        <v>5063.0459000000001</v>
      </c>
      <c r="Q410" s="5" cm="1">
        <f t="array" ref="Q410">Data__1_[[#This Row],[Total_cost]]/(Data__1_[[#This Row],[Total Operating Cost]]+_xlfn.IFS(Data__1_[[#This Row],[Plant]]=$R$21,$S$21,Data__1_[[#This Row],[Plant]]=$R$22,$S$22,Data__1_[[#This Row],[Plant]]=$R$24,$S$24,Data__1_[[#This Row],[Plant]]=$R$23,$S$23))</f>
        <v>10.879949289268186</v>
      </c>
    </row>
    <row r="411" spans="1:17" x14ac:dyDescent="0.4">
      <c r="A411" s="1" t="s">
        <v>230</v>
      </c>
      <c r="B411" t="s">
        <v>9</v>
      </c>
      <c r="C411">
        <v>45</v>
      </c>
      <c r="D411">
        <v>37</v>
      </c>
      <c r="E411">
        <v>10440</v>
      </c>
      <c r="F411">
        <v>7104</v>
      </c>
      <c r="G411">
        <v>0.10514894299999999</v>
      </c>
      <c r="H411">
        <f>Data__1_[[#This Row],[Output]]*1000</f>
        <v>105.14894299999999</v>
      </c>
      <c r="I411">
        <f>Data__1_[[#This Row],[Output]]*1000/(Data__1_[[#This Row],[Num_Workers_Indirect]]+Data__1_[[#This Row],[Num_Workers_Direct]])</f>
        <v>1.2823041829268291</v>
      </c>
      <c r="J411">
        <v>0.12828170999999999</v>
      </c>
      <c r="K411">
        <f>Data__1_[[#This Row],[RawMaterial_Used]]*1000</f>
        <v>128.28171</v>
      </c>
      <c r="L411" t="e">
        <f>MONTH(A:A)</f>
        <v>#VALUE!</v>
      </c>
      <c r="M411" t="e">
        <f>YEAR(Data__1_[[#This Row],[Date]])</f>
        <v>#VALUE!</v>
      </c>
      <c r="N411" cm="1">
        <f t="array" ref="N411">Data__1_[[#This Row],[RawMaterial_Used]]*1000*_xlfn.IFS(Data__1_[[#This Row],[Plant]]=$R$15,$S$15,Data__1_[[#This Row],[Plant]]=$R$16,$S$16,Data__1_[[#This Row],[Plant]]=$R$17,$S$17,Data__1_[[#This Row],[Plant]]=$R$18,$S$18)</f>
        <v>67989.306299999997</v>
      </c>
      <c r="O411">
        <f>Data__1_[[#This Row],[input_total thousands]]+Data__1_[[#This Row],[Labor_Costs_Direct]]+Data__1_[[#This Row],[Labor_Costs_Indirect]]</f>
        <v>85533.306299999997</v>
      </c>
      <c r="P411" s="5" cm="1">
        <f t="array" ref="P411">Data__1_[[#This Row],[Output]]*1000*_xlfn.IFS(Data__1_[[#This Row],[Plant]]=$R$8,$S$8,Data__1_[[#This Row],[Plant]]=$R$9,$S$9,Data__1_[[#This Row],[Plant]]=$R$10,$S$10,Data__1_[[#This Row],[Plant]]=$R$11,$S$11)</f>
        <v>9463.4048699999985</v>
      </c>
      <c r="Q411" s="5" cm="1">
        <f t="array" ref="Q411">Data__1_[[#This Row],[Total_cost]]/(Data__1_[[#This Row],[Total Operating Cost]]+_xlfn.IFS(Data__1_[[#This Row],[Plant]]=$R$21,$S$21,Data__1_[[#This Row],[Plant]]=$R$22,$S$22,Data__1_[[#This Row],[Plant]]=$R$24,$S$24,Data__1_[[#This Row],[Plant]]=$R$23,$S$23))</f>
        <v>9.0376015911489471</v>
      </c>
    </row>
    <row r="412" spans="1:17" x14ac:dyDescent="0.4">
      <c r="A412" s="1" t="s">
        <v>230</v>
      </c>
      <c r="B412" t="s">
        <v>10</v>
      </c>
      <c r="C412">
        <v>24</v>
      </c>
      <c r="D412">
        <v>28</v>
      </c>
      <c r="E412">
        <v>5760</v>
      </c>
      <c r="F412">
        <v>5600</v>
      </c>
      <c r="G412">
        <v>3.8644418999999999E-2</v>
      </c>
      <c r="H412">
        <f>Data__1_[[#This Row],[Output]]*1000</f>
        <v>38.644418999999999</v>
      </c>
      <c r="I412">
        <f>Data__1_[[#This Row],[Output]]*1000/(Data__1_[[#This Row],[Num_Workers_Indirect]]+Data__1_[[#This Row],[Num_Workers_Direct]])</f>
        <v>0.74316190384615388</v>
      </c>
      <c r="J412">
        <v>4.7146190999999997E-2</v>
      </c>
      <c r="K412">
        <f>Data__1_[[#This Row],[RawMaterial_Used]]*1000</f>
        <v>47.146190999999995</v>
      </c>
      <c r="L412" t="e">
        <f>MONTH(A:A)</f>
        <v>#VALUE!</v>
      </c>
      <c r="M412" t="e">
        <f>YEAR(Data__1_[[#This Row],[Date]])</f>
        <v>#VALUE!</v>
      </c>
      <c r="N412" cm="1">
        <f t="array" ref="N412">Data__1_[[#This Row],[RawMaterial_Used]]*1000*_xlfn.IFS(Data__1_[[#This Row],[Plant]]=$R$15,$S$15,Data__1_[[#This Row],[Plant]]=$R$16,$S$16,Data__1_[[#This Row],[Plant]]=$R$17,$S$17,Data__1_[[#This Row],[Plant]]=$R$18,$S$18)</f>
        <v>28664.884127999998</v>
      </c>
      <c r="O412">
        <f>Data__1_[[#This Row],[input_total thousands]]+Data__1_[[#This Row],[Labor_Costs_Direct]]+Data__1_[[#This Row],[Labor_Costs_Indirect]]</f>
        <v>40024.884127999998</v>
      </c>
      <c r="P412" s="5" cm="1">
        <f t="array" ref="P412">Data__1_[[#This Row],[Output]]*1000*_xlfn.IFS(Data__1_[[#This Row],[Plant]]=$R$8,$S$8,Data__1_[[#This Row],[Plant]]=$R$9,$S$9,Data__1_[[#This Row],[Plant]]=$R$10,$S$10,Data__1_[[#This Row],[Plant]]=$R$11,$S$11)</f>
        <v>5796.6628499999997</v>
      </c>
      <c r="Q412" s="5" cm="1">
        <f t="array" ref="Q412">Data__1_[[#This Row],[Total_cost]]/(Data__1_[[#This Row],[Total Operating Cost]]+_xlfn.IFS(Data__1_[[#This Row],[Plant]]=$R$21,$S$21,Data__1_[[#This Row],[Plant]]=$R$22,$S$22,Data__1_[[#This Row],[Plant]]=$R$24,$S$24,Data__1_[[#This Row],[Plant]]=$R$23,$S$23))</f>
        <v>6.9036239539179141</v>
      </c>
    </row>
    <row r="413" spans="1:17" x14ac:dyDescent="0.4">
      <c r="A413" s="1" t="s">
        <v>230</v>
      </c>
      <c r="B413" t="s">
        <v>11</v>
      </c>
      <c r="C413">
        <v>12</v>
      </c>
      <c r="D413">
        <v>15</v>
      </c>
      <c r="E413">
        <v>115200</v>
      </c>
      <c r="F413">
        <v>115200</v>
      </c>
      <c r="G413">
        <v>1.0538598E-2</v>
      </c>
      <c r="H413">
        <f>Data__1_[[#This Row],[Output]]*1000</f>
        <v>10.538598</v>
      </c>
      <c r="I413">
        <f>Data__1_[[#This Row],[Output]]*1000/(Data__1_[[#This Row],[Num_Workers_Indirect]]+Data__1_[[#This Row],[Num_Workers_Direct]])</f>
        <v>0.39031844444444447</v>
      </c>
      <c r="J413">
        <v>1.3173247000000001E-2</v>
      </c>
      <c r="K413">
        <f>Data__1_[[#This Row],[RawMaterial_Used]]*1000</f>
        <v>13.173247</v>
      </c>
      <c r="L413" t="e">
        <f>MONTH(A:A)</f>
        <v>#VALUE!</v>
      </c>
      <c r="M413" t="e">
        <f>YEAR(Data__1_[[#This Row],[Date]])</f>
        <v>#VALUE!</v>
      </c>
      <c r="N413" cm="1">
        <f t="array" ref="N413">Data__1_[[#This Row],[RawMaterial_Used]]*1000*_xlfn.IFS(Data__1_[[#This Row],[Plant]]=$R$15,$S$15,Data__1_[[#This Row],[Plant]]=$R$16,$S$16,Data__1_[[#This Row],[Plant]]=$R$17,$S$17,Data__1_[[#This Row],[Plant]]=$R$18,$S$18)</f>
        <v>12093.040746000001</v>
      </c>
      <c r="O413">
        <f>Data__1_[[#This Row],[input_total thousands]]+Data__1_[[#This Row],[Labor_Costs_Direct]]+Data__1_[[#This Row],[Labor_Costs_Indirect]]</f>
        <v>242493.04074600001</v>
      </c>
      <c r="P413" s="5" cm="1">
        <f t="array" ref="P413">Data__1_[[#This Row],[Output]]*1000*_xlfn.IFS(Data__1_[[#This Row],[Plant]]=$R$8,$S$8,Data__1_[[#This Row],[Plant]]=$R$9,$S$9,Data__1_[[#This Row],[Plant]]=$R$10,$S$10,Data__1_[[#This Row],[Plant]]=$R$11,$S$11)</f>
        <v>4215.4391999999998</v>
      </c>
      <c r="Q413" s="5" cm="1">
        <f t="array" ref="Q413">Data__1_[[#This Row],[Total_cost]]/(Data__1_[[#This Row],[Total Operating Cost]]+_xlfn.IFS(Data__1_[[#This Row],[Plant]]=$R$21,$S$21,Data__1_[[#This Row],[Plant]]=$R$22,$S$22,Data__1_[[#This Row],[Plant]]=$R$24,$S$24,Data__1_[[#This Row],[Plant]]=$R$23,$S$23))</f>
        <v>56.350901100238197</v>
      </c>
    </row>
    <row r="414" spans="1:17" x14ac:dyDescent="0.4">
      <c r="A414" s="1" t="s">
        <v>229</v>
      </c>
      <c r="B414" t="s">
        <v>8</v>
      </c>
      <c r="C414">
        <v>16</v>
      </c>
      <c r="D414">
        <v>24</v>
      </c>
      <c r="E414">
        <v>7680</v>
      </c>
      <c r="F414">
        <v>9600</v>
      </c>
      <c r="G414">
        <v>4.8440420999999997E-2</v>
      </c>
      <c r="H414">
        <f>Data__1_[[#This Row],[Output]]*1000</f>
        <v>48.440421000000001</v>
      </c>
      <c r="I414">
        <f>Data__1_[[#This Row],[Output]]*1000/(Data__1_[[#This Row],[Num_Workers_Indirect]]+Data__1_[[#This Row],[Num_Workers_Direct]])</f>
        <v>1.2110105250000001</v>
      </c>
      <c r="J414">
        <v>5.8128506000000003E-2</v>
      </c>
      <c r="K414">
        <f>Data__1_[[#This Row],[RawMaterial_Used]]*1000</f>
        <v>58.128506000000002</v>
      </c>
      <c r="L414" t="e">
        <f>MONTH(A:A)</f>
        <v>#VALUE!</v>
      </c>
      <c r="M414" t="e">
        <f>YEAR(Data__1_[[#This Row],[Date]])</f>
        <v>#VALUE!</v>
      </c>
      <c r="N414" cm="1">
        <f t="array" ref="N414">Data__1_[[#This Row],[RawMaterial_Used]]*1000*_xlfn.IFS(Data__1_[[#This Row],[Plant]]=$R$15,$S$15,Data__1_[[#This Row],[Plant]]=$R$16,$S$16,Data__1_[[#This Row],[Plant]]=$R$17,$S$17,Data__1_[[#This Row],[Plant]]=$R$18,$S$18)</f>
        <v>40689.9542</v>
      </c>
      <c r="O414">
        <f>Data__1_[[#This Row],[input_total thousands]]+Data__1_[[#This Row],[Labor_Costs_Direct]]+Data__1_[[#This Row],[Labor_Costs_Indirect]]</f>
        <v>57969.9542</v>
      </c>
      <c r="P414" s="5" cm="1">
        <f t="array" ref="P414">Data__1_[[#This Row],[Output]]*1000*_xlfn.IFS(Data__1_[[#This Row],[Plant]]=$R$8,$S$8,Data__1_[[#This Row],[Plant]]=$R$9,$S$9,Data__1_[[#This Row],[Plant]]=$R$10,$S$10,Data__1_[[#This Row],[Plant]]=$R$11,$S$11)</f>
        <v>5328.4463100000003</v>
      </c>
      <c r="Q414" s="5" cm="1">
        <f t="array" ref="Q414">Data__1_[[#This Row],[Total_cost]]/(Data__1_[[#This Row],[Total Operating Cost]]+_xlfn.IFS(Data__1_[[#This Row],[Plant]]=$R$21,$S$21,Data__1_[[#This Row],[Plant]]=$R$22,$S$22,Data__1_[[#This Row],[Plant]]=$R$24,$S$24,Data__1_[[#This Row],[Plant]]=$R$23,$S$23))</f>
        <v>10.853578573252287</v>
      </c>
    </row>
    <row r="415" spans="1:17" x14ac:dyDescent="0.4">
      <c r="A415" s="1" t="s">
        <v>229</v>
      </c>
      <c r="B415" t="s">
        <v>9</v>
      </c>
      <c r="C415">
        <v>42</v>
      </c>
      <c r="D415">
        <v>38</v>
      </c>
      <c r="E415">
        <v>9744</v>
      </c>
      <c r="F415">
        <v>7296</v>
      </c>
      <c r="G415">
        <v>0.102562949</v>
      </c>
      <c r="H415">
        <f>Data__1_[[#This Row],[Output]]*1000</f>
        <v>102.562949</v>
      </c>
      <c r="I415">
        <f>Data__1_[[#This Row],[Output]]*1000/(Data__1_[[#This Row],[Num_Workers_Indirect]]+Data__1_[[#This Row],[Num_Workers_Direct]])</f>
        <v>1.2820368625</v>
      </c>
      <c r="J415">
        <v>0.12512679700000001</v>
      </c>
      <c r="K415">
        <f>Data__1_[[#This Row],[RawMaterial_Used]]*1000</f>
        <v>125.12679700000001</v>
      </c>
      <c r="L415" t="e">
        <f>MONTH(A:A)</f>
        <v>#VALUE!</v>
      </c>
      <c r="M415" t="e">
        <f>YEAR(Data__1_[[#This Row],[Date]])</f>
        <v>#VALUE!</v>
      </c>
      <c r="N415" cm="1">
        <f t="array" ref="N415">Data__1_[[#This Row],[RawMaterial_Used]]*1000*_xlfn.IFS(Data__1_[[#This Row],[Plant]]=$R$15,$S$15,Data__1_[[#This Row],[Plant]]=$R$16,$S$16,Data__1_[[#This Row],[Plant]]=$R$17,$S$17,Data__1_[[#This Row],[Plant]]=$R$18,$S$18)</f>
        <v>66317.202410000013</v>
      </c>
      <c r="O415">
        <f>Data__1_[[#This Row],[input_total thousands]]+Data__1_[[#This Row],[Labor_Costs_Direct]]+Data__1_[[#This Row],[Labor_Costs_Indirect]]</f>
        <v>83357.202410000013</v>
      </c>
      <c r="P415" s="5" cm="1">
        <f t="array" ref="P415">Data__1_[[#This Row],[Output]]*1000*_xlfn.IFS(Data__1_[[#This Row],[Plant]]=$R$8,$S$8,Data__1_[[#This Row],[Plant]]=$R$9,$S$9,Data__1_[[#This Row],[Plant]]=$R$10,$S$10,Data__1_[[#This Row],[Plant]]=$R$11,$S$11)</f>
        <v>9230.6654099999996</v>
      </c>
      <c r="Q415" s="5" cm="1">
        <f t="array" ref="Q415">Data__1_[[#This Row],[Total_cost]]/(Data__1_[[#This Row],[Total Operating Cost]]+_xlfn.IFS(Data__1_[[#This Row],[Plant]]=$R$21,$S$21,Data__1_[[#This Row],[Plant]]=$R$22,$S$22,Data__1_[[#This Row],[Plant]]=$R$24,$S$24,Data__1_[[#This Row],[Plant]]=$R$23,$S$23))</f>
        <v>9.0297265976211811</v>
      </c>
    </row>
    <row r="416" spans="1:17" x14ac:dyDescent="0.4">
      <c r="A416" s="1" t="s">
        <v>229</v>
      </c>
      <c r="B416" t="s">
        <v>10</v>
      </c>
      <c r="C416">
        <v>22</v>
      </c>
      <c r="D416">
        <v>30</v>
      </c>
      <c r="E416">
        <v>5280</v>
      </c>
      <c r="F416">
        <v>6000</v>
      </c>
      <c r="G416">
        <v>3.8619711000000001E-2</v>
      </c>
      <c r="H416">
        <f>Data__1_[[#This Row],[Output]]*1000</f>
        <v>38.619711000000002</v>
      </c>
      <c r="I416">
        <f>Data__1_[[#This Row],[Output]]*1000/(Data__1_[[#This Row],[Num_Workers_Indirect]]+Data__1_[[#This Row],[Num_Workers_Direct]])</f>
        <v>0.74268675000000006</v>
      </c>
      <c r="J416">
        <v>4.7116048000000001E-2</v>
      </c>
      <c r="K416">
        <f>Data__1_[[#This Row],[RawMaterial_Used]]*1000</f>
        <v>47.116047999999999</v>
      </c>
      <c r="L416" t="e">
        <f>MONTH(A:A)</f>
        <v>#VALUE!</v>
      </c>
      <c r="M416" t="e">
        <f>YEAR(Data__1_[[#This Row],[Date]])</f>
        <v>#VALUE!</v>
      </c>
      <c r="N416" cm="1">
        <f t="array" ref="N416">Data__1_[[#This Row],[RawMaterial_Used]]*1000*_xlfn.IFS(Data__1_[[#This Row],[Plant]]=$R$15,$S$15,Data__1_[[#This Row],[Plant]]=$R$16,$S$16,Data__1_[[#This Row],[Plant]]=$R$17,$S$17,Data__1_[[#This Row],[Plant]]=$R$18,$S$18)</f>
        <v>28646.557184000001</v>
      </c>
      <c r="O416">
        <f>Data__1_[[#This Row],[input_total thousands]]+Data__1_[[#This Row],[Labor_Costs_Direct]]+Data__1_[[#This Row],[Labor_Costs_Indirect]]</f>
        <v>39926.557184000005</v>
      </c>
      <c r="P416" s="5" cm="1">
        <f t="array" ref="P416">Data__1_[[#This Row],[Output]]*1000*_xlfn.IFS(Data__1_[[#This Row],[Plant]]=$R$8,$S$8,Data__1_[[#This Row],[Plant]]=$R$9,$S$9,Data__1_[[#This Row],[Plant]]=$R$10,$S$10,Data__1_[[#This Row],[Plant]]=$R$11,$S$11)</f>
        <v>5792.9566500000001</v>
      </c>
      <c r="Q416" s="5" cm="1">
        <f t="array" ref="Q416">Data__1_[[#This Row],[Total_cost]]/(Data__1_[[#This Row],[Total Operating Cost]]+_xlfn.IFS(Data__1_[[#This Row],[Plant]]=$R$21,$S$21,Data__1_[[#This Row],[Plant]]=$R$22,$S$22,Data__1_[[#This Row],[Plant]]=$R$24,$S$24,Data__1_[[#This Row],[Plant]]=$R$23,$S$23))</f>
        <v>6.8910693669066374</v>
      </c>
    </row>
    <row r="417" spans="1:17" x14ac:dyDescent="0.4">
      <c r="A417" s="1" t="s">
        <v>229</v>
      </c>
      <c r="B417" t="s">
        <v>11</v>
      </c>
      <c r="C417">
        <v>14</v>
      </c>
      <c r="D417">
        <v>17</v>
      </c>
      <c r="E417">
        <v>134400</v>
      </c>
      <c r="F417">
        <v>130560</v>
      </c>
      <c r="G417">
        <v>1.2098414E-2</v>
      </c>
      <c r="H417">
        <f>Data__1_[[#This Row],[Output]]*1000</f>
        <v>12.098414</v>
      </c>
      <c r="I417">
        <f>Data__1_[[#This Row],[Output]]*1000/(Data__1_[[#This Row],[Num_Workers_Indirect]]+Data__1_[[#This Row],[Num_Workers_Direct]])</f>
        <v>0.39027141935483872</v>
      </c>
      <c r="J417">
        <v>1.5123017000000001E-2</v>
      </c>
      <c r="K417">
        <f>Data__1_[[#This Row],[RawMaterial_Used]]*1000</f>
        <v>15.123017000000001</v>
      </c>
      <c r="L417" t="e">
        <f>MONTH(A:A)</f>
        <v>#VALUE!</v>
      </c>
      <c r="M417" t="e">
        <f>YEAR(Data__1_[[#This Row],[Date]])</f>
        <v>#VALUE!</v>
      </c>
      <c r="N417" cm="1">
        <f t="array" ref="N417">Data__1_[[#This Row],[RawMaterial_Used]]*1000*_xlfn.IFS(Data__1_[[#This Row],[Plant]]=$R$15,$S$15,Data__1_[[#This Row],[Plant]]=$R$16,$S$16,Data__1_[[#This Row],[Plant]]=$R$17,$S$17,Data__1_[[#This Row],[Plant]]=$R$18,$S$18)</f>
        <v>13882.929606000002</v>
      </c>
      <c r="O417">
        <f>Data__1_[[#This Row],[input_total thousands]]+Data__1_[[#This Row],[Labor_Costs_Direct]]+Data__1_[[#This Row],[Labor_Costs_Indirect]]</f>
        <v>278842.92960599996</v>
      </c>
      <c r="P417" s="5" cm="1">
        <f t="array" ref="P417">Data__1_[[#This Row],[Output]]*1000*_xlfn.IFS(Data__1_[[#This Row],[Plant]]=$R$8,$S$8,Data__1_[[#This Row],[Plant]]=$R$9,$S$9,Data__1_[[#This Row],[Plant]]=$R$10,$S$10,Data__1_[[#This Row],[Plant]]=$R$11,$S$11)</f>
        <v>4839.3656000000001</v>
      </c>
      <c r="Q417" s="5" cm="1">
        <f t="array" ref="Q417">Data__1_[[#This Row],[Total_cost]]/(Data__1_[[#This Row],[Total Operating Cost]]+_xlfn.IFS(Data__1_[[#This Row],[Plant]]=$R$21,$S$21,Data__1_[[#This Row],[Plant]]=$R$22,$S$22,Data__1_[[#This Row],[Plant]]=$R$24,$S$24,Data__1_[[#This Row],[Plant]]=$R$23,$S$23))</f>
        <v>56.592635818767938</v>
      </c>
    </row>
    <row r="418" spans="1:17" x14ac:dyDescent="0.4">
      <c r="A418" s="1" t="s">
        <v>228</v>
      </c>
      <c r="B418" t="s">
        <v>8</v>
      </c>
      <c r="C418">
        <v>19</v>
      </c>
      <c r="D418">
        <v>24</v>
      </c>
      <c r="E418">
        <v>9120</v>
      </c>
      <c r="F418">
        <v>9600</v>
      </c>
      <c r="G418">
        <v>5.2077408999999998E-2</v>
      </c>
      <c r="H418">
        <f>Data__1_[[#This Row],[Output]]*1000</f>
        <v>52.077408999999996</v>
      </c>
      <c r="I418">
        <f>Data__1_[[#This Row],[Output]]*1000/(Data__1_[[#This Row],[Num_Workers_Indirect]]+Data__1_[[#This Row],[Num_Workers_Direct]])</f>
        <v>1.2111025348837208</v>
      </c>
      <c r="J418">
        <v>6.2492891000000002E-2</v>
      </c>
      <c r="K418">
        <f>Data__1_[[#This Row],[RawMaterial_Used]]*1000</f>
        <v>62.492891</v>
      </c>
      <c r="L418" t="e">
        <f>MONTH(A:A)</f>
        <v>#VALUE!</v>
      </c>
      <c r="M418" t="e">
        <f>YEAR(Data__1_[[#This Row],[Date]])</f>
        <v>#VALUE!</v>
      </c>
      <c r="N418" cm="1">
        <f t="array" ref="N418">Data__1_[[#This Row],[RawMaterial_Used]]*1000*_xlfn.IFS(Data__1_[[#This Row],[Plant]]=$R$15,$S$15,Data__1_[[#This Row],[Plant]]=$R$16,$S$16,Data__1_[[#This Row],[Plant]]=$R$17,$S$17,Data__1_[[#This Row],[Plant]]=$R$18,$S$18)</f>
        <v>43745.023699999998</v>
      </c>
      <c r="O418">
        <f>Data__1_[[#This Row],[input_total thousands]]+Data__1_[[#This Row],[Labor_Costs_Direct]]+Data__1_[[#This Row],[Labor_Costs_Indirect]]</f>
        <v>62465.023699999998</v>
      </c>
      <c r="P418" s="5" cm="1">
        <f t="array" ref="P418">Data__1_[[#This Row],[Output]]*1000*_xlfn.IFS(Data__1_[[#This Row],[Plant]]=$R$8,$S$8,Data__1_[[#This Row],[Plant]]=$R$9,$S$9,Data__1_[[#This Row],[Plant]]=$R$10,$S$10,Data__1_[[#This Row],[Plant]]=$R$11,$S$11)</f>
        <v>5728.5149899999997</v>
      </c>
      <c r="Q418" s="5" cm="1">
        <f t="array" ref="Q418">Data__1_[[#This Row],[Total_cost]]/(Data__1_[[#This Row],[Total Operating Cost]]+_xlfn.IFS(Data__1_[[#This Row],[Plant]]=$R$21,$S$21,Data__1_[[#This Row],[Plant]]=$R$22,$S$22,Data__1_[[#This Row],[Plant]]=$R$24,$S$24,Data__1_[[#This Row],[Plant]]=$R$23,$S$23))</f>
        <v>10.880209541068719</v>
      </c>
    </row>
    <row r="419" spans="1:17" x14ac:dyDescent="0.4">
      <c r="A419" s="1" t="s">
        <v>228</v>
      </c>
      <c r="B419" t="s">
        <v>9</v>
      </c>
      <c r="C419">
        <v>44</v>
      </c>
      <c r="D419">
        <v>38</v>
      </c>
      <c r="E419">
        <v>10208</v>
      </c>
      <c r="F419">
        <v>7296</v>
      </c>
      <c r="G419">
        <v>0.105102661</v>
      </c>
      <c r="H419">
        <f>Data__1_[[#This Row],[Output]]*1000</f>
        <v>105.102661</v>
      </c>
      <c r="I419">
        <f>Data__1_[[#This Row],[Output]]*1000/(Data__1_[[#This Row],[Num_Workers_Indirect]]+Data__1_[[#This Row],[Num_Workers_Direct]])</f>
        <v>1.281739768292683</v>
      </c>
      <c r="J419">
        <v>0.12822524599999999</v>
      </c>
      <c r="K419">
        <f>Data__1_[[#This Row],[RawMaterial_Used]]*1000</f>
        <v>128.225246</v>
      </c>
      <c r="L419" t="e">
        <f>MONTH(A:A)</f>
        <v>#VALUE!</v>
      </c>
      <c r="M419" t="e">
        <f>YEAR(Data__1_[[#This Row],[Date]])</f>
        <v>#VALUE!</v>
      </c>
      <c r="N419" cm="1">
        <f t="array" ref="N419">Data__1_[[#This Row],[RawMaterial_Used]]*1000*_xlfn.IFS(Data__1_[[#This Row],[Plant]]=$R$15,$S$15,Data__1_[[#This Row],[Plant]]=$R$16,$S$16,Data__1_[[#This Row],[Plant]]=$R$17,$S$17,Data__1_[[#This Row],[Plant]]=$R$18,$S$18)</f>
        <v>67959.380380000002</v>
      </c>
      <c r="O419">
        <f>Data__1_[[#This Row],[input_total thousands]]+Data__1_[[#This Row],[Labor_Costs_Direct]]+Data__1_[[#This Row],[Labor_Costs_Indirect]]</f>
        <v>85463.380380000002</v>
      </c>
      <c r="P419" s="5" cm="1">
        <f t="array" ref="P419">Data__1_[[#This Row],[Output]]*1000*_xlfn.IFS(Data__1_[[#This Row],[Plant]]=$R$8,$S$8,Data__1_[[#This Row],[Plant]]=$R$9,$S$9,Data__1_[[#This Row],[Plant]]=$R$10,$S$10,Data__1_[[#This Row],[Plant]]=$R$11,$S$11)</f>
        <v>9459.2394899999999</v>
      </c>
      <c r="Q419" s="5" cm="1">
        <f t="array" ref="Q419">Data__1_[[#This Row],[Total_cost]]/(Data__1_[[#This Row],[Total Operating Cost]]+_xlfn.IFS(Data__1_[[#This Row],[Plant]]=$R$21,$S$21,Data__1_[[#This Row],[Plant]]=$R$22,$S$22,Data__1_[[#This Row],[Plant]]=$R$24,$S$24,Data__1_[[#This Row],[Plant]]=$R$23,$S$23))</f>
        <v>9.0341892345013424</v>
      </c>
    </row>
    <row r="420" spans="1:17" x14ac:dyDescent="0.4">
      <c r="A420" s="1" t="s">
        <v>228</v>
      </c>
      <c r="B420" t="s">
        <v>10</v>
      </c>
      <c r="C420">
        <v>23</v>
      </c>
      <c r="D420">
        <v>33</v>
      </c>
      <c r="E420">
        <v>5520</v>
      </c>
      <c r="F420">
        <v>6600</v>
      </c>
      <c r="G420">
        <v>4.1614475999999997E-2</v>
      </c>
      <c r="H420">
        <f>Data__1_[[#This Row],[Output]]*1000</f>
        <v>41.614475999999996</v>
      </c>
      <c r="I420">
        <f>Data__1_[[#This Row],[Output]]*1000/(Data__1_[[#This Row],[Num_Workers_Indirect]]+Data__1_[[#This Row],[Num_Workers_Direct]])</f>
        <v>0.74311564285714282</v>
      </c>
      <c r="J420">
        <v>5.0769661000000001E-2</v>
      </c>
      <c r="K420">
        <f>Data__1_[[#This Row],[RawMaterial_Used]]*1000</f>
        <v>50.769660999999999</v>
      </c>
      <c r="L420" t="e">
        <f>MONTH(A:A)</f>
        <v>#VALUE!</v>
      </c>
      <c r="M420" t="e">
        <f>YEAR(Data__1_[[#This Row],[Date]])</f>
        <v>#VALUE!</v>
      </c>
      <c r="N420" cm="1">
        <f t="array" ref="N420">Data__1_[[#This Row],[RawMaterial_Used]]*1000*_xlfn.IFS(Data__1_[[#This Row],[Plant]]=$R$15,$S$15,Data__1_[[#This Row],[Plant]]=$R$16,$S$16,Data__1_[[#This Row],[Plant]]=$R$17,$S$17,Data__1_[[#This Row],[Plant]]=$R$18,$S$18)</f>
        <v>30867.953888</v>
      </c>
      <c r="O420">
        <f>Data__1_[[#This Row],[input_total thousands]]+Data__1_[[#This Row],[Labor_Costs_Direct]]+Data__1_[[#This Row],[Labor_Costs_Indirect]]</f>
        <v>42987.953888000004</v>
      </c>
      <c r="P420" s="5" cm="1">
        <f t="array" ref="P420">Data__1_[[#This Row],[Output]]*1000*_xlfn.IFS(Data__1_[[#This Row],[Plant]]=$R$8,$S$8,Data__1_[[#This Row],[Plant]]=$R$9,$S$9,Data__1_[[#This Row],[Plant]]=$R$10,$S$10,Data__1_[[#This Row],[Plant]]=$R$11,$S$11)</f>
        <v>6242.1713999999993</v>
      </c>
      <c r="Q420" s="5" cm="1">
        <f t="array" ref="Q420">Data__1_[[#This Row],[Total_cost]]/(Data__1_[[#This Row],[Total Operating Cost]]+_xlfn.IFS(Data__1_[[#This Row],[Plant]]=$R$21,$S$21,Data__1_[[#This Row],[Plant]]=$R$22,$S$22,Data__1_[[#This Row],[Plant]]=$R$24,$S$24,Data__1_[[#This Row],[Plant]]=$R$23,$S$23))</f>
        <v>6.8855956586423384</v>
      </c>
    </row>
    <row r="421" spans="1:17" x14ac:dyDescent="0.4">
      <c r="A421" s="1" t="s">
        <v>228</v>
      </c>
      <c r="B421" t="s">
        <v>11</v>
      </c>
      <c r="C421">
        <v>12</v>
      </c>
      <c r="D421">
        <v>14</v>
      </c>
      <c r="E421">
        <v>115200</v>
      </c>
      <c r="F421">
        <v>107520</v>
      </c>
      <c r="G421">
        <v>1.015216E-2</v>
      </c>
      <c r="H421">
        <f>Data__1_[[#This Row],[Output]]*1000</f>
        <v>10.15216</v>
      </c>
      <c r="I421">
        <f>Data__1_[[#This Row],[Output]]*1000/(Data__1_[[#This Row],[Num_Workers_Indirect]]+Data__1_[[#This Row],[Num_Workers_Direct]])</f>
        <v>0.39046769230769229</v>
      </c>
      <c r="J421">
        <v>1.26902E-2</v>
      </c>
      <c r="K421">
        <f>Data__1_[[#This Row],[RawMaterial_Used]]*1000</f>
        <v>12.690200000000001</v>
      </c>
      <c r="L421" t="e">
        <f>MONTH(A:A)</f>
        <v>#VALUE!</v>
      </c>
      <c r="M421" t="e">
        <f>YEAR(Data__1_[[#This Row],[Date]])</f>
        <v>#VALUE!</v>
      </c>
      <c r="N421" cm="1">
        <f t="array" ref="N421">Data__1_[[#This Row],[RawMaterial_Used]]*1000*_xlfn.IFS(Data__1_[[#This Row],[Plant]]=$R$15,$S$15,Data__1_[[#This Row],[Plant]]=$R$16,$S$16,Data__1_[[#This Row],[Plant]]=$R$17,$S$17,Data__1_[[#This Row],[Plant]]=$R$18,$S$18)</f>
        <v>11649.6036</v>
      </c>
      <c r="O421">
        <f>Data__1_[[#This Row],[input_total thousands]]+Data__1_[[#This Row],[Labor_Costs_Direct]]+Data__1_[[#This Row],[Labor_Costs_Indirect]]</f>
        <v>234369.6036</v>
      </c>
      <c r="P421" s="5" cm="1">
        <f t="array" ref="P421">Data__1_[[#This Row],[Output]]*1000*_xlfn.IFS(Data__1_[[#This Row],[Plant]]=$R$8,$S$8,Data__1_[[#This Row],[Plant]]=$R$9,$S$9,Data__1_[[#This Row],[Plant]]=$R$10,$S$10,Data__1_[[#This Row],[Plant]]=$R$11,$S$11)</f>
        <v>4060.864</v>
      </c>
      <c r="Q421" s="5" cm="1">
        <f t="array" ref="Q421">Data__1_[[#This Row],[Total_cost]]/(Data__1_[[#This Row],[Total Operating Cost]]+_xlfn.IFS(Data__1_[[#This Row],[Plant]]=$R$21,$S$21,Data__1_[[#This Row],[Plant]]=$R$22,$S$22,Data__1_[[#This Row],[Plant]]=$R$24,$S$24,Data__1_[[#This Row],[Plant]]=$R$23,$S$23))</f>
        <v>56.492394978370292</v>
      </c>
    </row>
    <row r="422" spans="1:17" x14ac:dyDescent="0.4">
      <c r="A422" s="1" t="s">
        <v>227</v>
      </c>
      <c r="B422" t="s">
        <v>8</v>
      </c>
      <c r="C422">
        <v>20</v>
      </c>
      <c r="D422">
        <v>18</v>
      </c>
      <c r="E422">
        <v>9600</v>
      </c>
      <c r="F422">
        <v>7200</v>
      </c>
      <c r="G422">
        <v>4.6005527999999997E-2</v>
      </c>
      <c r="H422">
        <f>Data__1_[[#This Row],[Output]]*1000</f>
        <v>46.005527999999998</v>
      </c>
      <c r="I422">
        <f>Data__1_[[#This Row],[Output]]*1000/(Data__1_[[#This Row],[Num_Workers_Indirect]]+Data__1_[[#This Row],[Num_Workers_Direct]])</f>
        <v>1.2106717894736843</v>
      </c>
      <c r="J422">
        <v>5.5206633999999997E-2</v>
      </c>
      <c r="K422">
        <f>Data__1_[[#This Row],[RawMaterial_Used]]*1000</f>
        <v>55.206633999999994</v>
      </c>
      <c r="L422" t="e">
        <f>MONTH(A:A)</f>
        <v>#VALUE!</v>
      </c>
      <c r="M422" t="e">
        <f>YEAR(Data__1_[[#This Row],[Date]])</f>
        <v>#VALUE!</v>
      </c>
      <c r="N422" cm="1">
        <f t="array" ref="N422">Data__1_[[#This Row],[RawMaterial_Used]]*1000*_xlfn.IFS(Data__1_[[#This Row],[Plant]]=$R$15,$S$15,Data__1_[[#This Row],[Plant]]=$R$16,$S$16,Data__1_[[#This Row],[Plant]]=$R$17,$S$17,Data__1_[[#This Row],[Plant]]=$R$18,$S$18)</f>
        <v>38644.643799999998</v>
      </c>
      <c r="O422">
        <f>Data__1_[[#This Row],[input_total thousands]]+Data__1_[[#This Row],[Labor_Costs_Direct]]+Data__1_[[#This Row],[Labor_Costs_Indirect]]</f>
        <v>55444.643799999998</v>
      </c>
      <c r="P422" s="5" cm="1">
        <f t="array" ref="P422">Data__1_[[#This Row],[Output]]*1000*_xlfn.IFS(Data__1_[[#This Row],[Plant]]=$R$8,$S$8,Data__1_[[#This Row],[Plant]]=$R$9,$S$9,Data__1_[[#This Row],[Plant]]=$R$10,$S$10,Data__1_[[#This Row],[Plant]]=$R$11,$S$11)</f>
        <v>5060.60808</v>
      </c>
      <c r="Q422" s="5" cm="1">
        <f t="array" ref="Q422">Data__1_[[#This Row],[Total_cost]]/(Data__1_[[#This Row],[Total Operating Cost]]+_xlfn.IFS(Data__1_[[#This Row],[Plant]]=$R$21,$S$21,Data__1_[[#This Row],[Plant]]=$R$22,$S$22,Data__1_[[#This Row],[Plant]]=$R$24,$S$24,Data__1_[[#This Row],[Plant]]=$R$23,$S$23))</f>
        <v>10.928814889715692</v>
      </c>
    </row>
    <row r="423" spans="1:17" x14ac:dyDescent="0.4">
      <c r="A423" s="1" t="s">
        <v>227</v>
      </c>
      <c r="B423" t="s">
        <v>9</v>
      </c>
      <c r="C423">
        <v>43</v>
      </c>
      <c r="D423">
        <v>36</v>
      </c>
      <c r="E423">
        <v>9976</v>
      </c>
      <c r="F423">
        <v>6912</v>
      </c>
      <c r="G423">
        <v>0.101274748</v>
      </c>
      <c r="H423">
        <f>Data__1_[[#This Row],[Output]]*1000</f>
        <v>101.274748</v>
      </c>
      <c r="I423">
        <f>Data__1_[[#This Row],[Output]]*1000/(Data__1_[[#This Row],[Num_Workers_Indirect]]+Data__1_[[#This Row],[Num_Workers_Direct]])</f>
        <v>1.281958835443038</v>
      </c>
      <c r="J423">
        <v>0.12355519299999999</v>
      </c>
      <c r="K423">
        <f>Data__1_[[#This Row],[RawMaterial_Used]]*1000</f>
        <v>123.55519299999999</v>
      </c>
      <c r="L423" t="e">
        <f>MONTH(A:A)</f>
        <v>#VALUE!</v>
      </c>
      <c r="M423" t="e">
        <f>YEAR(Data__1_[[#This Row],[Date]])</f>
        <v>#VALUE!</v>
      </c>
      <c r="N423" cm="1">
        <f t="array" ref="N423">Data__1_[[#This Row],[RawMaterial_Used]]*1000*_xlfn.IFS(Data__1_[[#This Row],[Plant]]=$R$15,$S$15,Data__1_[[#This Row],[Plant]]=$R$16,$S$16,Data__1_[[#This Row],[Plant]]=$R$17,$S$17,Data__1_[[#This Row],[Plant]]=$R$18,$S$18)</f>
        <v>65484.252289999997</v>
      </c>
      <c r="O423">
        <f>Data__1_[[#This Row],[input_total thousands]]+Data__1_[[#This Row],[Labor_Costs_Direct]]+Data__1_[[#This Row],[Labor_Costs_Indirect]]</f>
        <v>82372.252290000004</v>
      </c>
      <c r="P423" s="5" cm="1">
        <f t="array" ref="P423">Data__1_[[#This Row],[Output]]*1000*_xlfn.IFS(Data__1_[[#This Row],[Plant]]=$R$8,$S$8,Data__1_[[#This Row],[Plant]]=$R$9,$S$9,Data__1_[[#This Row],[Plant]]=$R$10,$S$10,Data__1_[[#This Row],[Plant]]=$R$11,$S$11)</f>
        <v>9114.72732</v>
      </c>
      <c r="Q423" s="5" cm="1">
        <f t="array" ref="Q423">Data__1_[[#This Row],[Total_cost]]/(Data__1_[[#This Row],[Total Operating Cost]]+_xlfn.IFS(Data__1_[[#This Row],[Plant]]=$R$21,$S$21,Data__1_[[#This Row],[Plant]]=$R$22,$S$22,Data__1_[[#This Row],[Plant]]=$R$24,$S$24,Data__1_[[#This Row],[Plant]]=$R$23,$S$23))</f>
        <v>9.0365215353738968</v>
      </c>
    </row>
    <row r="424" spans="1:17" x14ac:dyDescent="0.4">
      <c r="A424" s="1" t="s">
        <v>227</v>
      </c>
      <c r="B424" t="s">
        <v>10</v>
      </c>
      <c r="C424">
        <v>23</v>
      </c>
      <c r="D424">
        <v>32</v>
      </c>
      <c r="E424">
        <v>5520</v>
      </c>
      <c r="F424">
        <v>6400</v>
      </c>
      <c r="G424">
        <v>4.0867349999999997E-2</v>
      </c>
      <c r="H424">
        <f>Data__1_[[#This Row],[Output]]*1000</f>
        <v>40.867349999999995</v>
      </c>
      <c r="I424">
        <f>Data__1_[[#This Row],[Output]]*1000/(Data__1_[[#This Row],[Num_Workers_Indirect]]+Data__1_[[#This Row],[Num_Workers_Direct]])</f>
        <v>0.74304272727272713</v>
      </c>
      <c r="J424">
        <v>4.9858167000000002E-2</v>
      </c>
      <c r="K424">
        <f>Data__1_[[#This Row],[RawMaterial_Used]]*1000</f>
        <v>49.858167000000002</v>
      </c>
      <c r="L424" t="e">
        <f>MONTH(A:A)</f>
        <v>#VALUE!</v>
      </c>
      <c r="M424" t="e">
        <f>YEAR(Data__1_[[#This Row],[Date]])</f>
        <v>#VALUE!</v>
      </c>
      <c r="N424" cm="1">
        <f t="array" ref="N424">Data__1_[[#This Row],[RawMaterial_Used]]*1000*_xlfn.IFS(Data__1_[[#This Row],[Plant]]=$R$15,$S$15,Data__1_[[#This Row],[Plant]]=$R$16,$S$16,Data__1_[[#This Row],[Plant]]=$R$17,$S$17,Data__1_[[#This Row],[Plant]]=$R$18,$S$18)</f>
        <v>30313.765536000003</v>
      </c>
      <c r="O424">
        <f>Data__1_[[#This Row],[input_total thousands]]+Data__1_[[#This Row],[Labor_Costs_Direct]]+Data__1_[[#This Row],[Labor_Costs_Indirect]]</f>
        <v>42233.765536000006</v>
      </c>
      <c r="P424" s="5" cm="1">
        <f t="array" ref="P424">Data__1_[[#This Row],[Output]]*1000*_xlfn.IFS(Data__1_[[#This Row],[Plant]]=$R$8,$S$8,Data__1_[[#This Row],[Plant]]=$R$9,$S$9,Data__1_[[#This Row],[Plant]]=$R$10,$S$10,Data__1_[[#This Row],[Plant]]=$R$11,$S$11)</f>
        <v>6130.1024999999991</v>
      </c>
      <c r="Q424" s="5" cm="1">
        <f t="array" ref="Q424">Data__1_[[#This Row],[Total_cost]]/(Data__1_[[#This Row],[Total Operating Cost]]+_xlfn.IFS(Data__1_[[#This Row],[Plant]]=$R$21,$S$21,Data__1_[[#This Row],[Plant]]=$R$22,$S$22,Data__1_[[#This Row],[Plant]]=$R$24,$S$24,Data__1_[[#This Row],[Plant]]=$R$23,$S$23))</f>
        <v>6.8884455179146027</v>
      </c>
    </row>
    <row r="425" spans="1:17" x14ac:dyDescent="0.4">
      <c r="A425" s="1" t="s">
        <v>227</v>
      </c>
      <c r="B425" t="s">
        <v>11</v>
      </c>
      <c r="C425">
        <v>12</v>
      </c>
      <c r="D425">
        <v>16</v>
      </c>
      <c r="E425">
        <v>115200</v>
      </c>
      <c r="F425">
        <v>122880</v>
      </c>
      <c r="G425">
        <v>1.0925303000000001E-2</v>
      </c>
      <c r="H425">
        <f>Data__1_[[#This Row],[Output]]*1000</f>
        <v>10.925303000000001</v>
      </c>
      <c r="I425">
        <f>Data__1_[[#This Row],[Output]]*1000/(Data__1_[[#This Row],[Num_Workers_Indirect]]+Data__1_[[#This Row],[Num_Workers_Direct]])</f>
        <v>0.39018939285714288</v>
      </c>
      <c r="J425">
        <v>1.3656628000000001E-2</v>
      </c>
      <c r="K425">
        <f>Data__1_[[#This Row],[RawMaterial_Used]]*1000</f>
        <v>13.656628000000001</v>
      </c>
      <c r="L425" t="e">
        <f>MONTH(A:A)</f>
        <v>#VALUE!</v>
      </c>
      <c r="M425" t="e">
        <f>YEAR(Data__1_[[#This Row],[Date]])</f>
        <v>#VALUE!</v>
      </c>
      <c r="N425" cm="1">
        <f t="array" ref="N425">Data__1_[[#This Row],[RawMaterial_Used]]*1000*_xlfn.IFS(Data__1_[[#This Row],[Plant]]=$R$15,$S$15,Data__1_[[#This Row],[Plant]]=$R$16,$S$16,Data__1_[[#This Row],[Plant]]=$R$17,$S$17,Data__1_[[#This Row],[Plant]]=$R$18,$S$18)</f>
        <v>12536.784504000001</v>
      </c>
      <c r="O425">
        <f>Data__1_[[#This Row],[input_total thousands]]+Data__1_[[#This Row],[Labor_Costs_Direct]]+Data__1_[[#This Row],[Labor_Costs_Indirect]]</f>
        <v>250616.78450399998</v>
      </c>
      <c r="P425" s="5" cm="1">
        <f t="array" ref="P425">Data__1_[[#This Row],[Output]]*1000*_xlfn.IFS(Data__1_[[#This Row],[Plant]]=$R$8,$S$8,Data__1_[[#This Row],[Plant]]=$R$9,$S$9,Data__1_[[#This Row],[Plant]]=$R$10,$S$10,Data__1_[[#This Row],[Plant]]=$R$11,$S$11)</f>
        <v>4370.1212000000005</v>
      </c>
      <c r="Q425" s="5" cm="1">
        <f t="array" ref="Q425">Data__1_[[#This Row],[Total_cost]]/(Data__1_[[#This Row],[Total Operating Cost]]+_xlfn.IFS(Data__1_[[#This Row],[Plant]]=$R$21,$S$21,Data__1_[[#This Row],[Plant]]=$R$22,$S$22,Data__1_[[#This Row],[Plant]]=$R$24,$S$24,Data__1_[[#This Row],[Plant]]=$R$23,$S$23))</f>
        <v>56.217941713211594</v>
      </c>
    </row>
    <row r="426" spans="1:17" x14ac:dyDescent="0.4">
      <c r="A426" s="1" t="s">
        <v>226</v>
      </c>
      <c r="B426" t="s">
        <v>8</v>
      </c>
      <c r="C426">
        <v>19</v>
      </c>
      <c r="D426">
        <v>24</v>
      </c>
      <c r="E426">
        <v>9120</v>
      </c>
      <c r="F426">
        <v>9600</v>
      </c>
      <c r="G426">
        <v>5.2044538000000001E-2</v>
      </c>
      <c r="H426">
        <f>Data__1_[[#This Row],[Output]]*1000</f>
        <v>52.044538000000003</v>
      </c>
      <c r="I426">
        <f>Data__1_[[#This Row],[Output]]*1000/(Data__1_[[#This Row],[Num_Workers_Indirect]]+Data__1_[[#This Row],[Num_Workers_Direct]])</f>
        <v>1.2103380930232559</v>
      </c>
      <c r="J426">
        <v>6.2453445000000003E-2</v>
      </c>
      <c r="K426">
        <f>Data__1_[[#This Row],[RawMaterial_Used]]*1000</f>
        <v>62.453445000000002</v>
      </c>
      <c r="L426" t="e">
        <f>MONTH(A:A)</f>
        <v>#VALUE!</v>
      </c>
      <c r="M426" t="e">
        <f>YEAR(Data__1_[[#This Row],[Date]])</f>
        <v>#VALUE!</v>
      </c>
      <c r="N426" cm="1">
        <f t="array" ref="N426">Data__1_[[#This Row],[RawMaterial_Used]]*1000*_xlfn.IFS(Data__1_[[#This Row],[Plant]]=$R$15,$S$15,Data__1_[[#This Row],[Plant]]=$R$16,$S$16,Data__1_[[#This Row],[Plant]]=$R$17,$S$17,Data__1_[[#This Row],[Plant]]=$R$18,$S$18)</f>
        <v>43717.411500000002</v>
      </c>
      <c r="O426">
        <f>Data__1_[[#This Row],[input_total thousands]]+Data__1_[[#This Row],[Labor_Costs_Direct]]+Data__1_[[#This Row],[Labor_Costs_Indirect]]</f>
        <v>62437.411500000002</v>
      </c>
      <c r="P426" s="5" cm="1">
        <f t="array" ref="P426">Data__1_[[#This Row],[Output]]*1000*_xlfn.IFS(Data__1_[[#This Row],[Plant]]=$R$8,$S$8,Data__1_[[#This Row],[Plant]]=$R$9,$S$9,Data__1_[[#This Row],[Plant]]=$R$10,$S$10,Data__1_[[#This Row],[Plant]]=$R$11,$S$11)</f>
        <v>5724.8991800000003</v>
      </c>
      <c r="Q426" s="5" cm="1">
        <f t="array" ref="Q426">Data__1_[[#This Row],[Total_cost]]/(Data__1_[[#This Row],[Total Operating Cost]]+_xlfn.IFS(Data__1_[[#This Row],[Plant]]=$R$21,$S$21,Data__1_[[#This Row],[Plant]]=$R$22,$S$22,Data__1_[[#This Row],[Plant]]=$R$24,$S$24,Data__1_[[#This Row],[Plant]]=$R$23,$S$23))</f>
        <v>10.882253720615358</v>
      </c>
    </row>
    <row r="427" spans="1:17" x14ac:dyDescent="0.4">
      <c r="A427" s="1" t="s">
        <v>226</v>
      </c>
      <c r="B427" t="s">
        <v>9</v>
      </c>
      <c r="C427">
        <v>46</v>
      </c>
      <c r="D427">
        <v>37</v>
      </c>
      <c r="E427">
        <v>10672</v>
      </c>
      <c r="F427">
        <v>7104</v>
      </c>
      <c r="G427">
        <v>0.106345367</v>
      </c>
      <c r="H427">
        <f>Data__1_[[#This Row],[Output]]*1000</f>
        <v>106.345367</v>
      </c>
      <c r="I427">
        <f>Data__1_[[#This Row],[Output]]*1000/(Data__1_[[#This Row],[Num_Workers_Indirect]]+Data__1_[[#This Row],[Num_Workers_Direct]])</f>
        <v>1.2812694819277108</v>
      </c>
      <c r="J427">
        <v>0.12974134800000001</v>
      </c>
      <c r="K427">
        <f>Data__1_[[#This Row],[RawMaterial_Used]]*1000</f>
        <v>129.74134800000002</v>
      </c>
      <c r="L427" t="e">
        <f>MONTH(A:A)</f>
        <v>#VALUE!</v>
      </c>
      <c r="M427" t="e">
        <f>YEAR(Data__1_[[#This Row],[Date]])</f>
        <v>#VALUE!</v>
      </c>
      <c r="N427" cm="1">
        <f t="array" ref="N427">Data__1_[[#This Row],[RawMaterial_Used]]*1000*_xlfn.IFS(Data__1_[[#This Row],[Plant]]=$R$15,$S$15,Data__1_[[#This Row],[Plant]]=$R$16,$S$16,Data__1_[[#This Row],[Plant]]=$R$17,$S$17,Data__1_[[#This Row],[Plant]]=$R$18,$S$18)</f>
        <v>68762.914440000008</v>
      </c>
      <c r="O427">
        <f>Data__1_[[#This Row],[input_total thousands]]+Data__1_[[#This Row],[Labor_Costs_Direct]]+Data__1_[[#This Row],[Labor_Costs_Indirect]]</f>
        <v>86538.914440000008</v>
      </c>
      <c r="P427" s="5" cm="1">
        <f t="array" ref="P427">Data__1_[[#This Row],[Output]]*1000*_xlfn.IFS(Data__1_[[#This Row],[Plant]]=$R$8,$S$8,Data__1_[[#This Row],[Plant]]=$R$9,$S$9,Data__1_[[#This Row],[Plant]]=$R$10,$S$10,Data__1_[[#This Row],[Plant]]=$R$11,$S$11)</f>
        <v>9571.0830299999998</v>
      </c>
      <c r="Q427" s="5" cm="1">
        <f t="array" ref="Q427">Data__1_[[#This Row],[Total_cost]]/(Data__1_[[#This Row],[Total Operating Cost]]+_xlfn.IFS(Data__1_[[#This Row],[Plant]]=$R$21,$S$21,Data__1_[[#This Row],[Plant]]=$R$22,$S$22,Data__1_[[#This Row],[Plant]]=$R$24,$S$24,Data__1_[[#This Row],[Plant]]=$R$23,$S$23))</f>
        <v>9.0409923536911343</v>
      </c>
    </row>
    <row r="428" spans="1:17" x14ac:dyDescent="0.4">
      <c r="A428" s="1" t="s">
        <v>226</v>
      </c>
      <c r="B428" t="s">
        <v>10</v>
      </c>
      <c r="C428">
        <v>23</v>
      </c>
      <c r="D428">
        <v>28</v>
      </c>
      <c r="E428">
        <v>5520</v>
      </c>
      <c r="F428">
        <v>5600</v>
      </c>
      <c r="G428">
        <v>3.7880898000000003E-2</v>
      </c>
      <c r="H428">
        <f>Data__1_[[#This Row],[Output]]*1000</f>
        <v>37.880898000000002</v>
      </c>
      <c r="I428">
        <f>Data__1_[[#This Row],[Output]]*1000/(Data__1_[[#This Row],[Num_Workers_Indirect]]+Data__1_[[#This Row],[Num_Workers_Direct]])</f>
        <v>0.74276270588235294</v>
      </c>
      <c r="J428">
        <v>4.6214695E-2</v>
      </c>
      <c r="K428">
        <f>Data__1_[[#This Row],[RawMaterial_Used]]*1000</f>
        <v>46.214694999999999</v>
      </c>
      <c r="L428" t="e">
        <f>MONTH(A:A)</f>
        <v>#VALUE!</v>
      </c>
      <c r="M428" t="e">
        <f>YEAR(Data__1_[[#This Row],[Date]])</f>
        <v>#VALUE!</v>
      </c>
      <c r="N428" cm="1">
        <f t="array" ref="N428">Data__1_[[#This Row],[RawMaterial_Used]]*1000*_xlfn.IFS(Data__1_[[#This Row],[Plant]]=$R$15,$S$15,Data__1_[[#This Row],[Plant]]=$R$16,$S$16,Data__1_[[#This Row],[Plant]]=$R$17,$S$17,Data__1_[[#This Row],[Plant]]=$R$18,$S$18)</f>
        <v>28098.53456</v>
      </c>
      <c r="O428">
        <f>Data__1_[[#This Row],[input_total thousands]]+Data__1_[[#This Row],[Labor_Costs_Direct]]+Data__1_[[#This Row],[Labor_Costs_Indirect]]</f>
        <v>39218.53456</v>
      </c>
      <c r="P428" s="5" cm="1">
        <f t="array" ref="P428">Data__1_[[#This Row],[Output]]*1000*_xlfn.IFS(Data__1_[[#This Row],[Plant]]=$R$8,$S$8,Data__1_[[#This Row],[Plant]]=$R$9,$S$9,Data__1_[[#This Row],[Plant]]=$R$10,$S$10,Data__1_[[#This Row],[Plant]]=$R$11,$S$11)</f>
        <v>5682.1347000000005</v>
      </c>
      <c r="Q428" s="5" cm="1">
        <f t="array" ref="Q428">Data__1_[[#This Row],[Total_cost]]/(Data__1_[[#This Row],[Total Operating Cost]]+_xlfn.IFS(Data__1_[[#This Row],[Plant]]=$R$21,$S$21,Data__1_[[#This Row],[Plant]]=$R$22,$S$22,Data__1_[[#This Row],[Plant]]=$R$24,$S$24,Data__1_[[#This Row],[Plant]]=$R$23,$S$23))</f>
        <v>6.9008631028928447</v>
      </c>
    </row>
    <row r="429" spans="1:17" x14ac:dyDescent="0.4">
      <c r="A429" s="1" t="s">
        <v>226</v>
      </c>
      <c r="B429" t="s">
        <v>11</v>
      </c>
      <c r="C429">
        <v>13</v>
      </c>
      <c r="D429">
        <v>14</v>
      </c>
      <c r="E429">
        <v>124800</v>
      </c>
      <c r="F429">
        <v>107520</v>
      </c>
      <c r="G429">
        <v>1.0534913E-2</v>
      </c>
      <c r="H429">
        <f>Data__1_[[#This Row],[Output]]*1000</f>
        <v>10.534913</v>
      </c>
      <c r="I429">
        <f>Data__1_[[#This Row],[Output]]*1000/(Data__1_[[#This Row],[Num_Workers_Indirect]]+Data__1_[[#This Row],[Num_Workers_Direct]])</f>
        <v>0.39018196296296292</v>
      </c>
      <c r="J429">
        <v>1.3168641E-2</v>
      </c>
      <c r="K429">
        <f>Data__1_[[#This Row],[RawMaterial_Used]]*1000</f>
        <v>13.168640999999999</v>
      </c>
      <c r="L429" t="e">
        <f>MONTH(A:A)</f>
        <v>#VALUE!</v>
      </c>
      <c r="M429" t="e">
        <f>YEAR(Data__1_[[#This Row],[Date]])</f>
        <v>#VALUE!</v>
      </c>
      <c r="N429" cm="1">
        <f t="array" ref="N429">Data__1_[[#This Row],[RawMaterial_Used]]*1000*_xlfn.IFS(Data__1_[[#This Row],[Plant]]=$R$15,$S$15,Data__1_[[#This Row],[Plant]]=$R$16,$S$16,Data__1_[[#This Row],[Plant]]=$R$17,$S$17,Data__1_[[#This Row],[Plant]]=$R$18,$S$18)</f>
        <v>12088.812437999999</v>
      </c>
      <c r="O429">
        <f>Data__1_[[#This Row],[input_total thousands]]+Data__1_[[#This Row],[Labor_Costs_Direct]]+Data__1_[[#This Row],[Labor_Costs_Indirect]]</f>
        <v>244408.81243799999</v>
      </c>
      <c r="P429" s="5" cm="1">
        <f t="array" ref="P429">Data__1_[[#This Row],[Output]]*1000*_xlfn.IFS(Data__1_[[#This Row],[Plant]]=$R$8,$S$8,Data__1_[[#This Row],[Plant]]=$R$9,$S$9,Data__1_[[#This Row],[Plant]]=$R$10,$S$10,Data__1_[[#This Row],[Plant]]=$R$11,$S$11)</f>
        <v>4213.9651999999996</v>
      </c>
      <c r="Q429" s="5" cm="1">
        <f t="array" ref="Q429">Data__1_[[#This Row],[Total_cost]]/(Data__1_[[#This Row],[Total Operating Cost]]+_xlfn.IFS(Data__1_[[#This Row],[Plant]]=$R$21,$S$21,Data__1_[[#This Row],[Plant]]=$R$22,$S$22,Data__1_[[#This Row],[Plant]]=$R$24,$S$24,Data__1_[[#This Row],[Plant]]=$R$23,$S$23))</f>
        <v>56.81555208708032</v>
      </c>
    </row>
    <row r="430" spans="1:17" x14ac:dyDescent="0.4">
      <c r="A430" s="1" t="s">
        <v>225</v>
      </c>
      <c r="B430" t="s">
        <v>8</v>
      </c>
      <c r="C430">
        <v>16</v>
      </c>
      <c r="D430">
        <v>18</v>
      </c>
      <c r="E430">
        <v>7680</v>
      </c>
      <c r="F430">
        <v>7200</v>
      </c>
      <c r="G430">
        <v>4.1174499000000003E-2</v>
      </c>
      <c r="H430">
        <f>Data__1_[[#This Row],[Output]]*1000</f>
        <v>41.174499000000004</v>
      </c>
      <c r="I430">
        <f>Data__1_[[#This Row],[Output]]*1000/(Data__1_[[#This Row],[Num_Workers_Indirect]]+Data__1_[[#This Row],[Num_Workers_Direct]])</f>
        <v>1.2110146764705885</v>
      </c>
      <c r="J430">
        <v>4.9409398E-2</v>
      </c>
      <c r="K430">
        <f>Data__1_[[#This Row],[RawMaterial_Used]]*1000</f>
        <v>49.409398000000003</v>
      </c>
      <c r="L430" t="e">
        <f>MONTH(A:A)</f>
        <v>#VALUE!</v>
      </c>
      <c r="M430" t="e">
        <f>YEAR(Data__1_[[#This Row],[Date]])</f>
        <v>#VALUE!</v>
      </c>
      <c r="N430" cm="1">
        <f t="array" ref="N430">Data__1_[[#This Row],[RawMaterial_Used]]*1000*_xlfn.IFS(Data__1_[[#This Row],[Plant]]=$R$15,$S$15,Data__1_[[#This Row],[Plant]]=$R$16,$S$16,Data__1_[[#This Row],[Plant]]=$R$17,$S$17,Data__1_[[#This Row],[Plant]]=$R$18,$S$18)</f>
        <v>34586.578600000001</v>
      </c>
      <c r="O430">
        <f>Data__1_[[#This Row],[input_total thousands]]+Data__1_[[#This Row],[Labor_Costs_Direct]]+Data__1_[[#This Row],[Labor_Costs_Indirect]]</f>
        <v>49466.578600000001</v>
      </c>
      <c r="P430" s="5" cm="1">
        <f t="array" ref="P430">Data__1_[[#This Row],[Output]]*1000*_xlfn.IFS(Data__1_[[#This Row],[Plant]]=$R$8,$S$8,Data__1_[[#This Row],[Plant]]=$R$9,$S$9,Data__1_[[#This Row],[Plant]]=$R$10,$S$10,Data__1_[[#This Row],[Plant]]=$R$11,$S$11)</f>
        <v>4529.1948900000007</v>
      </c>
      <c r="Q430" s="5" cm="1">
        <f t="array" ref="Q430">Data__1_[[#This Row],[Total_cost]]/(Data__1_[[#This Row],[Total Operating Cost]]+_xlfn.IFS(Data__1_[[#This Row],[Plant]]=$R$21,$S$21,Data__1_[[#This Row],[Plant]]=$R$22,$S$22,Data__1_[[#This Row],[Plant]]=$R$24,$S$24,Data__1_[[#This Row],[Plant]]=$R$23,$S$23))</f>
        <v>10.891308323948863</v>
      </c>
    </row>
    <row r="431" spans="1:17" x14ac:dyDescent="0.4">
      <c r="A431" s="1" t="s">
        <v>225</v>
      </c>
      <c r="B431" t="s">
        <v>9</v>
      </c>
      <c r="C431">
        <v>45</v>
      </c>
      <c r="D431">
        <v>38</v>
      </c>
      <c r="E431">
        <v>10440</v>
      </c>
      <c r="F431">
        <v>7296</v>
      </c>
      <c r="G431">
        <v>0.106321745</v>
      </c>
      <c r="H431">
        <f>Data__1_[[#This Row],[Output]]*1000</f>
        <v>106.32174499999999</v>
      </c>
      <c r="I431">
        <f>Data__1_[[#This Row],[Output]]*1000/(Data__1_[[#This Row],[Num_Workers_Indirect]]+Data__1_[[#This Row],[Num_Workers_Direct]])</f>
        <v>1.2809848795180723</v>
      </c>
      <c r="J431">
        <v>0.12971252799999999</v>
      </c>
      <c r="K431">
        <f>Data__1_[[#This Row],[RawMaterial_Used]]*1000</f>
        <v>129.71252799999999</v>
      </c>
      <c r="L431" t="e">
        <f>MONTH(A:A)</f>
        <v>#VALUE!</v>
      </c>
      <c r="M431" t="e">
        <f>YEAR(Data__1_[[#This Row],[Date]])</f>
        <v>#VALUE!</v>
      </c>
      <c r="N431" cm="1">
        <f t="array" ref="N431">Data__1_[[#This Row],[RawMaterial_Used]]*1000*_xlfn.IFS(Data__1_[[#This Row],[Plant]]=$R$15,$S$15,Data__1_[[#This Row],[Plant]]=$R$16,$S$16,Data__1_[[#This Row],[Plant]]=$R$17,$S$17,Data__1_[[#This Row],[Plant]]=$R$18,$S$18)</f>
        <v>68747.639839999989</v>
      </c>
      <c r="O431">
        <f>Data__1_[[#This Row],[input_total thousands]]+Data__1_[[#This Row],[Labor_Costs_Direct]]+Data__1_[[#This Row],[Labor_Costs_Indirect]]</f>
        <v>86483.639839999989</v>
      </c>
      <c r="P431" s="5" cm="1">
        <f t="array" ref="P431">Data__1_[[#This Row],[Output]]*1000*_xlfn.IFS(Data__1_[[#This Row],[Plant]]=$R$8,$S$8,Data__1_[[#This Row],[Plant]]=$R$9,$S$9,Data__1_[[#This Row],[Plant]]=$R$10,$S$10,Data__1_[[#This Row],[Plant]]=$R$11,$S$11)</f>
        <v>9568.9570499999991</v>
      </c>
      <c r="Q431" s="5" cm="1">
        <f t="array" ref="Q431">Data__1_[[#This Row],[Total_cost]]/(Data__1_[[#This Row],[Total Operating Cost]]+_xlfn.IFS(Data__1_[[#This Row],[Plant]]=$R$21,$S$21,Data__1_[[#This Row],[Plant]]=$R$22,$S$22,Data__1_[[#This Row],[Plant]]=$R$24,$S$24,Data__1_[[#This Row],[Plant]]=$R$23,$S$23))</f>
        <v>9.0372248807632616</v>
      </c>
    </row>
    <row r="432" spans="1:17" x14ac:dyDescent="0.4">
      <c r="A432" s="1" t="s">
        <v>225</v>
      </c>
      <c r="B432" t="s">
        <v>10</v>
      </c>
      <c r="C432">
        <v>21</v>
      </c>
      <c r="D432">
        <v>29</v>
      </c>
      <c r="E432">
        <v>5040</v>
      </c>
      <c r="F432">
        <v>5800</v>
      </c>
      <c r="G432">
        <v>3.7150018999999999E-2</v>
      </c>
      <c r="H432">
        <f>Data__1_[[#This Row],[Output]]*1000</f>
        <v>37.150019</v>
      </c>
      <c r="I432">
        <f>Data__1_[[#This Row],[Output]]*1000/(Data__1_[[#This Row],[Num_Workers_Indirect]]+Data__1_[[#This Row],[Num_Workers_Direct]])</f>
        <v>0.74300038000000002</v>
      </c>
      <c r="J432">
        <v>4.5323024000000003E-2</v>
      </c>
      <c r="K432">
        <f>Data__1_[[#This Row],[RawMaterial_Used]]*1000</f>
        <v>45.323024000000004</v>
      </c>
      <c r="L432" t="e">
        <f>MONTH(A:A)</f>
        <v>#VALUE!</v>
      </c>
      <c r="M432" t="e">
        <f>YEAR(Data__1_[[#This Row],[Date]])</f>
        <v>#VALUE!</v>
      </c>
      <c r="N432" cm="1">
        <f t="array" ref="N432">Data__1_[[#This Row],[RawMaterial_Used]]*1000*_xlfn.IFS(Data__1_[[#This Row],[Plant]]=$R$15,$S$15,Data__1_[[#This Row],[Plant]]=$R$16,$S$16,Data__1_[[#This Row],[Plant]]=$R$17,$S$17,Data__1_[[#This Row],[Plant]]=$R$18,$S$18)</f>
        <v>27556.398592000001</v>
      </c>
      <c r="O432">
        <f>Data__1_[[#This Row],[input_total thousands]]+Data__1_[[#This Row],[Labor_Costs_Direct]]+Data__1_[[#This Row],[Labor_Costs_Indirect]]</f>
        <v>38396.398591999998</v>
      </c>
      <c r="P432" s="5" cm="1">
        <f t="array" ref="P432">Data__1_[[#This Row],[Output]]*1000*_xlfn.IFS(Data__1_[[#This Row],[Plant]]=$R$8,$S$8,Data__1_[[#This Row],[Plant]]=$R$9,$S$9,Data__1_[[#This Row],[Plant]]=$R$10,$S$10,Data__1_[[#This Row],[Plant]]=$R$11,$S$11)</f>
        <v>5572.5028499999999</v>
      </c>
      <c r="Q432" s="5" cm="1">
        <f t="array" ref="Q432">Data__1_[[#This Row],[Total_cost]]/(Data__1_[[#This Row],[Total Operating Cost]]+_xlfn.IFS(Data__1_[[#This Row],[Plant]]=$R$21,$S$21,Data__1_[[#This Row],[Plant]]=$R$22,$S$22,Data__1_[[#This Row],[Plant]]=$R$24,$S$24,Data__1_[[#This Row],[Plant]]=$R$23,$S$23))</f>
        <v>6.8890964309814606</v>
      </c>
    </row>
    <row r="433" spans="1:17" x14ac:dyDescent="0.4">
      <c r="A433" s="1" t="s">
        <v>225</v>
      </c>
      <c r="B433" t="s">
        <v>11</v>
      </c>
      <c r="C433">
        <v>14</v>
      </c>
      <c r="D433">
        <v>14</v>
      </c>
      <c r="E433">
        <v>134400</v>
      </c>
      <c r="F433">
        <v>107520</v>
      </c>
      <c r="G433">
        <v>1.0929804E-2</v>
      </c>
      <c r="H433">
        <f>Data__1_[[#This Row],[Output]]*1000</f>
        <v>10.929803999999999</v>
      </c>
      <c r="I433">
        <f>Data__1_[[#This Row],[Output]]*1000/(Data__1_[[#This Row],[Num_Workers_Indirect]]+Data__1_[[#This Row],[Num_Workers_Direct]])</f>
        <v>0.39035014285714281</v>
      </c>
      <c r="J433">
        <v>1.3662255E-2</v>
      </c>
      <c r="K433">
        <f>Data__1_[[#This Row],[RawMaterial_Used]]*1000</f>
        <v>13.662255</v>
      </c>
      <c r="L433" t="e">
        <f>MONTH(A:A)</f>
        <v>#VALUE!</v>
      </c>
      <c r="M433" t="e">
        <f>YEAR(Data__1_[[#This Row],[Date]])</f>
        <v>#VALUE!</v>
      </c>
      <c r="N433" cm="1">
        <f t="array" ref="N433">Data__1_[[#This Row],[RawMaterial_Used]]*1000*_xlfn.IFS(Data__1_[[#This Row],[Plant]]=$R$15,$S$15,Data__1_[[#This Row],[Plant]]=$R$16,$S$16,Data__1_[[#This Row],[Plant]]=$R$17,$S$17,Data__1_[[#This Row],[Plant]]=$R$18,$S$18)</f>
        <v>12541.95009</v>
      </c>
      <c r="O433">
        <f>Data__1_[[#This Row],[input_total thousands]]+Data__1_[[#This Row],[Labor_Costs_Direct]]+Data__1_[[#This Row],[Labor_Costs_Indirect]]</f>
        <v>254461.95009</v>
      </c>
      <c r="P433" s="5" cm="1">
        <f t="array" ref="P433">Data__1_[[#This Row],[Output]]*1000*_xlfn.IFS(Data__1_[[#This Row],[Plant]]=$R$8,$S$8,Data__1_[[#This Row],[Plant]]=$R$9,$S$9,Data__1_[[#This Row],[Plant]]=$R$10,$S$10,Data__1_[[#This Row],[Plant]]=$R$11,$S$11)</f>
        <v>4371.9215999999997</v>
      </c>
      <c r="Q433" s="5" cm="1">
        <f t="array" ref="Q433">Data__1_[[#This Row],[Total_cost]]/(Data__1_[[#This Row],[Total Operating Cost]]+_xlfn.IFS(Data__1_[[#This Row],[Plant]]=$R$21,$S$21,Data__1_[[#This Row],[Plant]]=$R$22,$S$22,Data__1_[[#This Row],[Plant]]=$R$24,$S$24,Data__1_[[#This Row],[Plant]]=$R$23,$S$23))</f>
        <v>57.057439510182483</v>
      </c>
    </row>
    <row r="434" spans="1:17" x14ac:dyDescent="0.4">
      <c r="A434" s="1" t="s">
        <v>224</v>
      </c>
      <c r="B434" t="s">
        <v>8</v>
      </c>
      <c r="C434">
        <v>19</v>
      </c>
      <c r="D434">
        <v>24</v>
      </c>
      <c r="E434">
        <v>9120</v>
      </c>
      <c r="F434">
        <v>9600</v>
      </c>
      <c r="G434">
        <v>5.2046845000000001E-2</v>
      </c>
      <c r="H434">
        <f>Data__1_[[#This Row],[Output]]*1000</f>
        <v>52.046845000000005</v>
      </c>
      <c r="I434">
        <f>Data__1_[[#This Row],[Output]]*1000/(Data__1_[[#This Row],[Num_Workers_Indirect]]+Data__1_[[#This Row],[Num_Workers_Direct]])</f>
        <v>1.2103917441860466</v>
      </c>
      <c r="J434">
        <v>6.2456214000000003E-2</v>
      </c>
      <c r="K434">
        <f>Data__1_[[#This Row],[RawMaterial_Used]]*1000</f>
        <v>62.456214000000003</v>
      </c>
      <c r="L434" t="e">
        <f>MONTH(A:A)</f>
        <v>#VALUE!</v>
      </c>
      <c r="M434" t="e">
        <f>YEAR(Data__1_[[#This Row],[Date]])</f>
        <v>#VALUE!</v>
      </c>
      <c r="N434" cm="1">
        <f t="array" ref="N434">Data__1_[[#This Row],[RawMaterial_Used]]*1000*_xlfn.IFS(Data__1_[[#This Row],[Plant]]=$R$15,$S$15,Data__1_[[#This Row],[Plant]]=$R$16,$S$16,Data__1_[[#This Row],[Plant]]=$R$17,$S$17,Data__1_[[#This Row],[Plant]]=$R$18,$S$18)</f>
        <v>43719.349800000004</v>
      </c>
      <c r="O434">
        <f>Data__1_[[#This Row],[input_total thousands]]+Data__1_[[#This Row],[Labor_Costs_Direct]]+Data__1_[[#This Row],[Labor_Costs_Indirect]]</f>
        <v>62439.349800000004</v>
      </c>
      <c r="P434" s="5" cm="1">
        <f t="array" ref="P434">Data__1_[[#This Row],[Output]]*1000*_xlfn.IFS(Data__1_[[#This Row],[Plant]]=$R$8,$S$8,Data__1_[[#This Row],[Plant]]=$R$9,$S$9,Data__1_[[#This Row],[Plant]]=$R$10,$S$10,Data__1_[[#This Row],[Plant]]=$R$11,$S$11)</f>
        <v>5725.1529500000006</v>
      </c>
      <c r="Q434" s="5" cm="1">
        <f t="array" ref="Q434">Data__1_[[#This Row],[Total_cost]]/(Data__1_[[#This Row],[Total Operating Cost]]+_xlfn.IFS(Data__1_[[#This Row],[Plant]]=$R$21,$S$21,Data__1_[[#This Row],[Plant]]=$R$22,$S$22,Data__1_[[#This Row],[Plant]]=$R$24,$S$24,Data__1_[[#This Row],[Plant]]=$R$23,$S$23))</f>
        <v>10.882110235338628</v>
      </c>
    </row>
    <row r="435" spans="1:17" x14ac:dyDescent="0.4">
      <c r="A435" s="1" t="s">
        <v>224</v>
      </c>
      <c r="B435" t="s">
        <v>9</v>
      </c>
      <c r="C435">
        <v>46</v>
      </c>
      <c r="D435">
        <v>36</v>
      </c>
      <c r="E435">
        <v>10672</v>
      </c>
      <c r="F435">
        <v>6912</v>
      </c>
      <c r="G435">
        <v>0.105128991</v>
      </c>
      <c r="H435">
        <f>Data__1_[[#This Row],[Output]]*1000</f>
        <v>105.128991</v>
      </c>
      <c r="I435">
        <f>Data__1_[[#This Row],[Output]]*1000/(Data__1_[[#This Row],[Num_Workers_Indirect]]+Data__1_[[#This Row],[Num_Workers_Direct]])</f>
        <v>1.2820608658536585</v>
      </c>
      <c r="J435">
        <v>0.12825736900000001</v>
      </c>
      <c r="K435">
        <f>Data__1_[[#This Row],[RawMaterial_Used]]*1000</f>
        <v>128.25736900000001</v>
      </c>
      <c r="L435" t="e">
        <f>MONTH(A:A)</f>
        <v>#VALUE!</v>
      </c>
      <c r="M435" t="e">
        <f>YEAR(Data__1_[[#This Row],[Date]])</f>
        <v>#VALUE!</v>
      </c>
      <c r="N435" cm="1">
        <f t="array" ref="N435">Data__1_[[#This Row],[RawMaterial_Used]]*1000*_xlfn.IFS(Data__1_[[#This Row],[Plant]]=$R$15,$S$15,Data__1_[[#This Row],[Plant]]=$R$16,$S$16,Data__1_[[#This Row],[Plant]]=$R$17,$S$17,Data__1_[[#This Row],[Plant]]=$R$18,$S$18)</f>
        <v>67976.405570000003</v>
      </c>
      <c r="O435">
        <f>Data__1_[[#This Row],[input_total thousands]]+Data__1_[[#This Row],[Labor_Costs_Direct]]+Data__1_[[#This Row],[Labor_Costs_Indirect]]</f>
        <v>85560.405570000003</v>
      </c>
      <c r="P435" s="5" cm="1">
        <f t="array" ref="P435">Data__1_[[#This Row],[Output]]*1000*_xlfn.IFS(Data__1_[[#This Row],[Plant]]=$R$8,$S$8,Data__1_[[#This Row],[Plant]]=$R$9,$S$9,Data__1_[[#This Row],[Plant]]=$R$10,$S$10,Data__1_[[#This Row],[Plant]]=$R$11,$S$11)</f>
        <v>9461.6091899999992</v>
      </c>
      <c r="Q435" s="5" cm="1">
        <f t="array" ref="Q435">Data__1_[[#This Row],[Total_cost]]/(Data__1_[[#This Row],[Total Operating Cost]]+_xlfn.IFS(Data__1_[[#This Row],[Plant]]=$R$21,$S$21,Data__1_[[#This Row],[Plant]]=$R$22,$S$22,Data__1_[[#This Row],[Plant]]=$R$24,$S$24,Data__1_[[#This Row],[Plant]]=$R$23,$S$23))</f>
        <v>9.0421805641788566</v>
      </c>
    </row>
    <row r="436" spans="1:17" x14ac:dyDescent="0.4">
      <c r="A436" s="1" t="s">
        <v>224</v>
      </c>
      <c r="B436" t="s">
        <v>10</v>
      </c>
      <c r="C436">
        <v>23</v>
      </c>
      <c r="D436">
        <v>33</v>
      </c>
      <c r="E436">
        <v>5520</v>
      </c>
      <c r="F436">
        <v>6600</v>
      </c>
      <c r="G436">
        <v>4.1612940000000001E-2</v>
      </c>
      <c r="H436">
        <f>Data__1_[[#This Row],[Output]]*1000</f>
        <v>41.612940000000002</v>
      </c>
      <c r="I436">
        <f>Data__1_[[#This Row],[Output]]*1000/(Data__1_[[#This Row],[Num_Workers_Indirect]]+Data__1_[[#This Row],[Num_Workers_Direct]])</f>
        <v>0.74308821428571437</v>
      </c>
      <c r="J436">
        <v>5.0767787000000002E-2</v>
      </c>
      <c r="K436">
        <f>Data__1_[[#This Row],[RawMaterial_Used]]*1000</f>
        <v>50.767786999999998</v>
      </c>
      <c r="L436" t="e">
        <f>MONTH(A:A)</f>
        <v>#VALUE!</v>
      </c>
      <c r="M436" t="e">
        <f>YEAR(Data__1_[[#This Row],[Date]])</f>
        <v>#VALUE!</v>
      </c>
      <c r="N436" cm="1">
        <f t="array" ref="N436">Data__1_[[#This Row],[RawMaterial_Used]]*1000*_xlfn.IFS(Data__1_[[#This Row],[Plant]]=$R$15,$S$15,Data__1_[[#This Row],[Plant]]=$R$16,$S$16,Data__1_[[#This Row],[Plant]]=$R$17,$S$17,Data__1_[[#This Row],[Plant]]=$R$18,$S$18)</f>
        <v>30866.814495999999</v>
      </c>
      <c r="O436">
        <f>Data__1_[[#This Row],[input_total thousands]]+Data__1_[[#This Row],[Labor_Costs_Direct]]+Data__1_[[#This Row],[Labor_Costs_Indirect]]</f>
        <v>42986.814495999999</v>
      </c>
      <c r="P436" s="5" cm="1">
        <f t="array" ref="P436">Data__1_[[#This Row],[Output]]*1000*_xlfn.IFS(Data__1_[[#This Row],[Plant]]=$R$8,$S$8,Data__1_[[#This Row],[Plant]]=$R$9,$S$9,Data__1_[[#This Row],[Plant]]=$R$10,$S$10,Data__1_[[#This Row],[Plant]]=$R$11,$S$11)</f>
        <v>6241.9410000000007</v>
      </c>
      <c r="Q436" s="5" cm="1">
        <f t="array" ref="Q436">Data__1_[[#This Row],[Total_cost]]/(Data__1_[[#This Row],[Total Operating Cost]]+_xlfn.IFS(Data__1_[[#This Row],[Plant]]=$R$21,$S$21,Data__1_[[#This Row],[Plant]]=$R$22,$S$22,Data__1_[[#This Row],[Plant]]=$R$24,$S$24,Data__1_[[#This Row],[Plant]]=$R$23,$S$23))</f>
        <v>6.8856672673984898</v>
      </c>
    </row>
    <row r="437" spans="1:17" x14ac:dyDescent="0.4">
      <c r="A437" s="1" t="s">
        <v>224</v>
      </c>
      <c r="B437" t="s">
        <v>11</v>
      </c>
      <c r="C437">
        <v>12</v>
      </c>
      <c r="D437">
        <v>15</v>
      </c>
      <c r="E437">
        <v>115200</v>
      </c>
      <c r="F437">
        <v>115200</v>
      </c>
      <c r="G437">
        <v>1.0543334999999999E-2</v>
      </c>
      <c r="H437">
        <f>Data__1_[[#This Row],[Output]]*1000</f>
        <v>10.543334999999999</v>
      </c>
      <c r="I437">
        <f>Data__1_[[#This Row],[Output]]*1000/(Data__1_[[#This Row],[Num_Workers_Indirect]]+Data__1_[[#This Row],[Num_Workers_Direct]])</f>
        <v>0.39049388888888886</v>
      </c>
      <c r="J437">
        <v>1.3179168999999999E-2</v>
      </c>
      <c r="K437">
        <f>Data__1_[[#This Row],[RawMaterial_Used]]*1000</f>
        <v>13.179169</v>
      </c>
      <c r="L437" t="e">
        <f>MONTH(A:A)</f>
        <v>#VALUE!</v>
      </c>
      <c r="M437" t="e">
        <f>YEAR(Data__1_[[#This Row],[Date]])</f>
        <v>#VALUE!</v>
      </c>
      <c r="N437" cm="1">
        <f t="array" ref="N437">Data__1_[[#This Row],[RawMaterial_Used]]*1000*_xlfn.IFS(Data__1_[[#This Row],[Plant]]=$R$15,$S$15,Data__1_[[#This Row],[Plant]]=$R$16,$S$16,Data__1_[[#This Row],[Plant]]=$R$17,$S$17,Data__1_[[#This Row],[Plant]]=$R$18,$S$18)</f>
        <v>12098.477142</v>
      </c>
      <c r="O437">
        <f>Data__1_[[#This Row],[input_total thousands]]+Data__1_[[#This Row],[Labor_Costs_Direct]]+Data__1_[[#This Row],[Labor_Costs_Indirect]]</f>
        <v>242498.47714199999</v>
      </c>
      <c r="P437" s="5" cm="1">
        <f t="array" ref="P437">Data__1_[[#This Row],[Output]]*1000*_xlfn.IFS(Data__1_[[#This Row],[Plant]]=$R$8,$S$8,Data__1_[[#This Row],[Plant]]=$R$9,$S$9,Data__1_[[#This Row],[Plant]]=$R$10,$S$10,Data__1_[[#This Row],[Plant]]=$R$11,$S$11)</f>
        <v>4217.3339999999998</v>
      </c>
      <c r="Q437" s="5" cm="1">
        <f t="array" ref="Q437">Data__1_[[#This Row],[Total_cost]]/(Data__1_[[#This Row],[Total Operating Cost]]+_xlfn.IFS(Data__1_[[#This Row],[Plant]]=$R$21,$S$21,Data__1_[[#This Row],[Plant]]=$R$22,$S$22,Data__1_[[#This Row],[Plant]]=$R$24,$S$24,Data__1_[[#This Row],[Plant]]=$R$23,$S$23))</f>
        <v>56.32736255096497</v>
      </c>
    </row>
    <row r="438" spans="1:17" x14ac:dyDescent="0.4">
      <c r="A438" s="1" t="s">
        <v>223</v>
      </c>
      <c r="B438" t="s">
        <v>8</v>
      </c>
      <c r="C438">
        <v>15</v>
      </c>
      <c r="D438">
        <v>24</v>
      </c>
      <c r="E438">
        <v>7200</v>
      </c>
      <c r="F438">
        <v>9600</v>
      </c>
      <c r="G438">
        <v>4.7201178000000003E-2</v>
      </c>
      <c r="H438">
        <f>Data__1_[[#This Row],[Output]]*1000</f>
        <v>47.201178000000006</v>
      </c>
      <c r="I438">
        <f>Data__1_[[#This Row],[Output]]*1000/(Data__1_[[#This Row],[Num_Workers_Indirect]]+Data__1_[[#This Row],[Num_Workers_Direct]])</f>
        <v>1.2102866153846155</v>
      </c>
      <c r="J438">
        <v>5.6641414000000001E-2</v>
      </c>
      <c r="K438">
        <f>Data__1_[[#This Row],[RawMaterial_Used]]*1000</f>
        <v>56.641413999999997</v>
      </c>
      <c r="L438" t="e">
        <f>MONTH(A:A)</f>
        <v>#VALUE!</v>
      </c>
      <c r="M438" t="e">
        <f>YEAR(Data__1_[[#This Row],[Date]])</f>
        <v>#VALUE!</v>
      </c>
      <c r="N438" cm="1">
        <f t="array" ref="N438">Data__1_[[#This Row],[RawMaterial_Used]]*1000*_xlfn.IFS(Data__1_[[#This Row],[Plant]]=$R$15,$S$15,Data__1_[[#This Row],[Plant]]=$R$16,$S$16,Data__1_[[#This Row],[Plant]]=$R$17,$S$17,Data__1_[[#This Row],[Plant]]=$R$18,$S$18)</f>
        <v>39648.989799999996</v>
      </c>
      <c r="O438">
        <f>Data__1_[[#This Row],[input_total thousands]]+Data__1_[[#This Row],[Labor_Costs_Direct]]+Data__1_[[#This Row],[Labor_Costs_Indirect]]</f>
        <v>56448.989799999996</v>
      </c>
      <c r="P438" s="5" cm="1">
        <f t="array" ref="P438">Data__1_[[#This Row],[Output]]*1000*_xlfn.IFS(Data__1_[[#This Row],[Plant]]=$R$8,$S$8,Data__1_[[#This Row],[Plant]]=$R$9,$S$9,Data__1_[[#This Row],[Plant]]=$R$10,$S$10,Data__1_[[#This Row],[Plant]]=$R$11,$S$11)</f>
        <v>5192.1295800000007</v>
      </c>
      <c r="Q438" s="5" cm="1">
        <f t="array" ref="Q438">Data__1_[[#This Row],[Total_cost]]/(Data__1_[[#This Row],[Total Operating Cost]]+_xlfn.IFS(Data__1_[[#This Row],[Plant]]=$R$21,$S$21,Data__1_[[#This Row],[Plant]]=$R$22,$S$22,Data__1_[[#This Row],[Plant]]=$R$24,$S$24,Data__1_[[#This Row],[Plant]]=$R$23,$S$23))</f>
        <v>10.845616641479982</v>
      </c>
    </row>
    <row r="439" spans="1:17" x14ac:dyDescent="0.4">
      <c r="A439" s="1" t="s">
        <v>223</v>
      </c>
      <c r="B439" t="s">
        <v>9</v>
      </c>
      <c r="C439">
        <v>43</v>
      </c>
      <c r="D439">
        <v>36</v>
      </c>
      <c r="E439">
        <v>9976</v>
      </c>
      <c r="F439">
        <v>6912</v>
      </c>
      <c r="G439">
        <v>0.1012995</v>
      </c>
      <c r="H439">
        <f>Data__1_[[#This Row],[Output]]*1000</f>
        <v>101.29949999999999</v>
      </c>
      <c r="I439">
        <f>Data__1_[[#This Row],[Output]]*1000/(Data__1_[[#This Row],[Num_Workers_Indirect]]+Data__1_[[#This Row],[Num_Workers_Direct]])</f>
        <v>1.2822721518987341</v>
      </c>
      <c r="J439">
        <v>0.12358539</v>
      </c>
      <c r="K439">
        <f>Data__1_[[#This Row],[RawMaterial_Used]]*1000</f>
        <v>123.58539</v>
      </c>
      <c r="L439" t="e">
        <f>MONTH(A:A)</f>
        <v>#VALUE!</v>
      </c>
      <c r="M439" t="e">
        <f>YEAR(Data__1_[[#This Row],[Date]])</f>
        <v>#VALUE!</v>
      </c>
      <c r="N439" cm="1">
        <f t="array" ref="N439">Data__1_[[#This Row],[RawMaterial_Used]]*1000*_xlfn.IFS(Data__1_[[#This Row],[Plant]]=$R$15,$S$15,Data__1_[[#This Row],[Plant]]=$R$16,$S$16,Data__1_[[#This Row],[Plant]]=$R$17,$S$17,Data__1_[[#This Row],[Plant]]=$R$18,$S$18)</f>
        <v>65500.256700000005</v>
      </c>
      <c r="O439">
        <f>Data__1_[[#This Row],[input_total thousands]]+Data__1_[[#This Row],[Labor_Costs_Direct]]+Data__1_[[#This Row],[Labor_Costs_Indirect]]</f>
        <v>82388.256699999998</v>
      </c>
      <c r="P439" s="5" cm="1">
        <f t="array" ref="P439">Data__1_[[#This Row],[Output]]*1000*_xlfn.IFS(Data__1_[[#This Row],[Plant]]=$R$8,$S$8,Data__1_[[#This Row],[Plant]]=$R$9,$S$9,Data__1_[[#This Row],[Plant]]=$R$10,$S$10,Data__1_[[#This Row],[Plant]]=$R$11,$S$11)</f>
        <v>9116.9549999999999</v>
      </c>
      <c r="Q439" s="5" cm="1">
        <f t="array" ref="Q439">Data__1_[[#This Row],[Total_cost]]/(Data__1_[[#This Row],[Total Operating Cost]]+_xlfn.IFS(Data__1_[[#This Row],[Plant]]=$R$21,$S$21,Data__1_[[#This Row],[Plant]]=$R$22,$S$22,Data__1_[[#This Row],[Plant]]=$R$24,$S$24,Data__1_[[#This Row],[Plant]]=$R$23,$S$23))</f>
        <v>9.0360690019752781</v>
      </c>
    </row>
    <row r="440" spans="1:17" x14ac:dyDescent="0.4">
      <c r="A440" s="1" t="s">
        <v>223</v>
      </c>
      <c r="B440" t="s">
        <v>10</v>
      </c>
      <c r="C440">
        <v>24</v>
      </c>
      <c r="D440">
        <v>28</v>
      </c>
      <c r="E440">
        <v>5760</v>
      </c>
      <c r="F440">
        <v>5600</v>
      </c>
      <c r="G440">
        <v>3.8635158000000003E-2</v>
      </c>
      <c r="H440">
        <f>Data__1_[[#This Row],[Output]]*1000</f>
        <v>38.635158000000004</v>
      </c>
      <c r="I440">
        <f>Data__1_[[#This Row],[Output]]*1000/(Data__1_[[#This Row],[Num_Workers_Indirect]]+Data__1_[[#This Row],[Num_Workers_Direct]])</f>
        <v>0.74298380769230776</v>
      </c>
      <c r="J440">
        <v>4.7134892999999997E-2</v>
      </c>
      <c r="K440">
        <f>Data__1_[[#This Row],[RawMaterial_Used]]*1000</f>
        <v>47.134892999999998</v>
      </c>
      <c r="L440" t="e">
        <f>MONTH(A:A)</f>
        <v>#VALUE!</v>
      </c>
      <c r="M440" t="e">
        <f>YEAR(Data__1_[[#This Row],[Date]])</f>
        <v>#VALUE!</v>
      </c>
      <c r="N440" cm="1">
        <f t="array" ref="N440">Data__1_[[#This Row],[RawMaterial_Used]]*1000*_xlfn.IFS(Data__1_[[#This Row],[Plant]]=$R$15,$S$15,Data__1_[[#This Row],[Plant]]=$R$16,$S$16,Data__1_[[#This Row],[Plant]]=$R$17,$S$17,Data__1_[[#This Row],[Plant]]=$R$18,$S$18)</f>
        <v>28658.014943999999</v>
      </c>
      <c r="O440">
        <f>Data__1_[[#This Row],[input_total thousands]]+Data__1_[[#This Row],[Labor_Costs_Direct]]+Data__1_[[#This Row],[Labor_Costs_Indirect]]</f>
        <v>40018.014943999995</v>
      </c>
      <c r="P440" s="5" cm="1">
        <f t="array" ref="P440">Data__1_[[#This Row],[Output]]*1000*_xlfn.IFS(Data__1_[[#This Row],[Plant]]=$R$8,$S$8,Data__1_[[#This Row],[Plant]]=$R$9,$S$9,Data__1_[[#This Row],[Plant]]=$R$10,$S$10,Data__1_[[#This Row],[Plant]]=$R$11,$S$11)</f>
        <v>5795.2737000000006</v>
      </c>
      <c r="Q440" s="5" cm="1">
        <f t="array" ref="Q440">Data__1_[[#This Row],[Total_cost]]/(Data__1_[[#This Row],[Total Operating Cost]]+_xlfn.IFS(Data__1_[[#This Row],[Plant]]=$R$21,$S$21,Data__1_[[#This Row],[Plant]]=$R$22,$S$22,Data__1_[[#This Row],[Plant]]=$R$24,$S$24,Data__1_[[#This Row],[Plant]]=$R$23,$S$23))</f>
        <v>6.904093390896981</v>
      </c>
    </row>
    <row r="441" spans="1:17" x14ac:dyDescent="0.4">
      <c r="A441" s="1" t="s">
        <v>223</v>
      </c>
      <c r="B441" t="s">
        <v>11</v>
      </c>
      <c r="C441">
        <v>13</v>
      </c>
      <c r="D441">
        <v>13</v>
      </c>
      <c r="E441">
        <v>124800</v>
      </c>
      <c r="F441">
        <v>99840</v>
      </c>
      <c r="G441">
        <v>1.0153202E-2</v>
      </c>
      <c r="H441">
        <f>Data__1_[[#This Row],[Output]]*1000</f>
        <v>10.153202</v>
      </c>
      <c r="I441">
        <f>Data__1_[[#This Row],[Output]]*1000/(Data__1_[[#This Row],[Num_Workers_Indirect]]+Data__1_[[#This Row],[Num_Workers_Direct]])</f>
        <v>0.39050776923076924</v>
      </c>
      <c r="J441">
        <v>1.2691503E-2</v>
      </c>
      <c r="K441">
        <f>Data__1_[[#This Row],[RawMaterial_Used]]*1000</f>
        <v>12.691502999999999</v>
      </c>
      <c r="L441" t="e">
        <f>MONTH(A:A)</f>
        <v>#VALUE!</v>
      </c>
      <c r="M441" t="e">
        <f>YEAR(Data__1_[[#This Row],[Date]])</f>
        <v>#VALUE!</v>
      </c>
      <c r="N441" cm="1">
        <f t="array" ref="N441">Data__1_[[#This Row],[RawMaterial_Used]]*1000*_xlfn.IFS(Data__1_[[#This Row],[Plant]]=$R$15,$S$15,Data__1_[[#This Row],[Plant]]=$R$16,$S$16,Data__1_[[#This Row],[Plant]]=$R$17,$S$17,Data__1_[[#This Row],[Plant]]=$R$18,$S$18)</f>
        <v>11650.799754</v>
      </c>
      <c r="O441">
        <f>Data__1_[[#This Row],[input_total thousands]]+Data__1_[[#This Row],[Labor_Costs_Direct]]+Data__1_[[#This Row],[Labor_Costs_Indirect]]</f>
        <v>236290.79975400001</v>
      </c>
      <c r="P441" s="5" cm="1">
        <f t="array" ref="P441">Data__1_[[#This Row],[Output]]*1000*_xlfn.IFS(Data__1_[[#This Row],[Plant]]=$R$8,$S$8,Data__1_[[#This Row],[Plant]]=$R$9,$S$9,Data__1_[[#This Row],[Plant]]=$R$10,$S$10,Data__1_[[#This Row],[Plant]]=$R$11,$S$11)</f>
        <v>4061.2808</v>
      </c>
      <c r="Q441" s="5" cm="1">
        <f t="array" ref="Q441">Data__1_[[#This Row],[Total_cost]]/(Data__1_[[#This Row],[Total Operating Cost]]+_xlfn.IFS(Data__1_[[#This Row],[Plant]]=$R$21,$S$21,Data__1_[[#This Row],[Plant]]=$R$22,$S$22,Data__1_[[#This Row],[Plant]]=$R$24,$S$24,Data__1_[[#This Row],[Plant]]=$R$23,$S$23))</f>
        <v>56.94975817559709</v>
      </c>
    </row>
    <row r="442" spans="1:17" x14ac:dyDescent="0.4">
      <c r="A442" s="1" t="s">
        <v>205</v>
      </c>
      <c r="B442" t="s">
        <v>8</v>
      </c>
      <c r="C442">
        <v>16</v>
      </c>
      <c r="D442">
        <v>18</v>
      </c>
      <c r="E442">
        <v>7680</v>
      </c>
      <c r="F442">
        <v>7200</v>
      </c>
      <c r="G442">
        <v>4.1171263999999999E-2</v>
      </c>
      <c r="H442">
        <f>Data__1_[[#This Row],[Output]]*1000</f>
        <v>41.171264000000001</v>
      </c>
      <c r="I442">
        <f>Data__1_[[#This Row],[Output]]*1000/(Data__1_[[#This Row],[Num_Workers_Indirect]]+Data__1_[[#This Row],[Num_Workers_Direct]])</f>
        <v>1.2109195294117647</v>
      </c>
      <c r="J442">
        <v>4.9405517000000003E-2</v>
      </c>
      <c r="K442">
        <f>Data__1_[[#This Row],[RawMaterial_Used]]*1000</f>
        <v>49.405517000000003</v>
      </c>
      <c r="L442">
        <f>MONTH(A:A)</f>
        <v>2</v>
      </c>
      <c r="M442">
        <f>YEAR(Data__1_[[#This Row],[Date]])</f>
        <v>2010</v>
      </c>
      <c r="N442" cm="1">
        <f t="array" ref="N442">Data__1_[[#This Row],[RawMaterial_Used]]*1000*_xlfn.IFS(Data__1_[[#This Row],[Plant]]=$R$15,$S$15,Data__1_[[#This Row],[Plant]]=$R$16,$S$16,Data__1_[[#This Row],[Plant]]=$R$17,$S$17,Data__1_[[#This Row],[Plant]]=$R$18,$S$18)</f>
        <v>34583.861900000004</v>
      </c>
      <c r="O442">
        <f>Data__1_[[#This Row],[input_total thousands]]+Data__1_[[#This Row],[Labor_Costs_Direct]]+Data__1_[[#This Row],[Labor_Costs_Indirect]]</f>
        <v>49463.861900000004</v>
      </c>
      <c r="P442" s="5" cm="1">
        <f t="array" ref="P442">Data__1_[[#This Row],[Output]]*1000*_xlfn.IFS(Data__1_[[#This Row],[Plant]]=$R$8,$S$8,Data__1_[[#This Row],[Plant]]=$R$9,$S$9,Data__1_[[#This Row],[Plant]]=$R$10,$S$10,Data__1_[[#This Row],[Plant]]=$R$11,$S$11)</f>
        <v>4528.8390399999998</v>
      </c>
      <c r="Q442" s="5" cm="1">
        <f t="array" ref="Q442">Data__1_[[#This Row],[Total_cost]]/(Data__1_[[#This Row],[Total Operating Cost]]+_xlfn.IFS(Data__1_[[#This Row],[Plant]]=$R$21,$S$21,Data__1_[[#This Row],[Plant]]=$R$22,$S$22,Data__1_[[#This Row],[Plant]]=$R$24,$S$24,Data__1_[[#This Row],[Plant]]=$R$23,$S$23))</f>
        <v>10.891563520720862</v>
      </c>
    </row>
    <row r="443" spans="1:17" x14ac:dyDescent="0.4">
      <c r="A443" s="1" t="s">
        <v>205</v>
      </c>
      <c r="B443" t="s">
        <v>9</v>
      </c>
      <c r="C443">
        <v>42</v>
      </c>
      <c r="D443">
        <v>38</v>
      </c>
      <c r="E443">
        <v>9744</v>
      </c>
      <c r="F443">
        <v>7296</v>
      </c>
      <c r="G443">
        <v>0.102483422</v>
      </c>
      <c r="H443">
        <f>Data__1_[[#This Row],[Output]]*1000</f>
        <v>102.483422</v>
      </c>
      <c r="I443">
        <f>Data__1_[[#This Row],[Output]]*1000/(Data__1_[[#This Row],[Num_Workers_Indirect]]+Data__1_[[#This Row],[Num_Workers_Direct]])</f>
        <v>1.281042775</v>
      </c>
      <c r="J443">
        <v>0.12502977500000001</v>
      </c>
      <c r="K443">
        <f>Data__1_[[#This Row],[RawMaterial_Used]]*1000</f>
        <v>125.02977500000001</v>
      </c>
      <c r="L443">
        <f>MONTH(A:A)</f>
        <v>2</v>
      </c>
      <c r="M443">
        <f>YEAR(Data__1_[[#This Row],[Date]])</f>
        <v>2010</v>
      </c>
      <c r="N443" cm="1">
        <f t="array" ref="N443">Data__1_[[#This Row],[RawMaterial_Used]]*1000*_xlfn.IFS(Data__1_[[#This Row],[Plant]]=$R$15,$S$15,Data__1_[[#This Row],[Plant]]=$R$16,$S$16,Data__1_[[#This Row],[Plant]]=$R$17,$S$17,Data__1_[[#This Row],[Plant]]=$R$18,$S$18)</f>
        <v>66265.780750000005</v>
      </c>
      <c r="O443">
        <f>Data__1_[[#This Row],[input_total thousands]]+Data__1_[[#This Row],[Labor_Costs_Direct]]+Data__1_[[#This Row],[Labor_Costs_Indirect]]</f>
        <v>83305.780750000005</v>
      </c>
      <c r="P443" s="5" cm="1">
        <f t="array" ref="P443">Data__1_[[#This Row],[Output]]*1000*_xlfn.IFS(Data__1_[[#This Row],[Plant]]=$R$8,$S$8,Data__1_[[#This Row],[Plant]]=$R$9,$S$9,Data__1_[[#This Row],[Plant]]=$R$10,$S$10,Data__1_[[#This Row],[Plant]]=$R$11,$S$11)</f>
        <v>9223.5079800000003</v>
      </c>
      <c r="Q443" s="5" cm="1">
        <f t="array" ref="Q443">Data__1_[[#This Row],[Total_cost]]/(Data__1_[[#This Row],[Total Operating Cost]]+_xlfn.IFS(Data__1_[[#This Row],[Plant]]=$R$21,$S$21,Data__1_[[#This Row],[Plant]]=$R$22,$S$22,Data__1_[[#This Row],[Plant]]=$R$24,$S$24,Data__1_[[#This Row],[Plant]]=$R$23,$S$23))</f>
        <v>9.0311584709394328</v>
      </c>
    </row>
    <row r="444" spans="1:17" x14ac:dyDescent="0.4">
      <c r="A444" s="1" t="s">
        <v>205</v>
      </c>
      <c r="B444" t="s">
        <v>10</v>
      </c>
      <c r="C444">
        <v>23</v>
      </c>
      <c r="D444">
        <v>29</v>
      </c>
      <c r="E444">
        <v>5520</v>
      </c>
      <c r="F444">
        <v>5800</v>
      </c>
      <c r="G444">
        <v>3.8616263999999997E-2</v>
      </c>
      <c r="H444">
        <f>Data__1_[[#This Row],[Output]]*1000</f>
        <v>38.616263999999994</v>
      </c>
      <c r="I444">
        <f>Data__1_[[#This Row],[Output]]*1000/(Data__1_[[#This Row],[Num_Workers_Indirect]]+Data__1_[[#This Row],[Num_Workers_Direct]])</f>
        <v>0.7426204615384614</v>
      </c>
      <c r="J444">
        <v>4.7111842000000001E-2</v>
      </c>
      <c r="K444">
        <f>Data__1_[[#This Row],[RawMaterial_Used]]*1000</f>
        <v>47.111842000000003</v>
      </c>
      <c r="L444">
        <f>MONTH(A:A)</f>
        <v>2</v>
      </c>
      <c r="M444">
        <f>YEAR(Data__1_[[#This Row],[Date]])</f>
        <v>2010</v>
      </c>
      <c r="N444" cm="1">
        <f t="array" ref="N444">Data__1_[[#This Row],[RawMaterial_Used]]*1000*_xlfn.IFS(Data__1_[[#This Row],[Plant]]=$R$15,$S$15,Data__1_[[#This Row],[Plant]]=$R$16,$S$16,Data__1_[[#This Row],[Plant]]=$R$17,$S$17,Data__1_[[#This Row],[Plant]]=$R$18,$S$18)</f>
        <v>28643.999936</v>
      </c>
      <c r="O444">
        <f>Data__1_[[#This Row],[input_total thousands]]+Data__1_[[#This Row],[Labor_Costs_Direct]]+Data__1_[[#This Row],[Labor_Costs_Indirect]]</f>
        <v>39963.999936</v>
      </c>
      <c r="P444" s="5" cm="1">
        <f t="array" ref="P444">Data__1_[[#This Row],[Output]]*1000*_xlfn.IFS(Data__1_[[#This Row],[Plant]]=$R$8,$S$8,Data__1_[[#This Row],[Plant]]=$R$9,$S$9,Data__1_[[#This Row],[Plant]]=$R$10,$S$10,Data__1_[[#This Row],[Plant]]=$R$11,$S$11)</f>
        <v>5792.4395999999988</v>
      </c>
      <c r="Q444" s="5" cm="1">
        <f t="array" ref="Q444">Data__1_[[#This Row],[Total_cost]]/(Data__1_[[#This Row],[Total Operating Cost]]+_xlfn.IFS(Data__1_[[#This Row],[Plant]]=$R$21,$S$21,Data__1_[[#This Row],[Plant]]=$R$22,$S$22,Data__1_[[#This Row],[Plant]]=$R$24,$S$24,Data__1_[[#This Row],[Plant]]=$R$23,$S$23))</f>
        <v>6.8981473347888205</v>
      </c>
    </row>
    <row r="445" spans="1:17" x14ac:dyDescent="0.4">
      <c r="A445" s="1" t="s">
        <v>205</v>
      </c>
      <c r="B445" t="s">
        <v>11</v>
      </c>
      <c r="C445">
        <v>14</v>
      </c>
      <c r="D445">
        <v>15</v>
      </c>
      <c r="E445">
        <v>134400</v>
      </c>
      <c r="F445">
        <v>115200</v>
      </c>
      <c r="G445">
        <v>1.1322690999999999E-2</v>
      </c>
      <c r="H445">
        <f>Data__1_[[#This Row],[Output]]*1000</f>
        <v>11.322690999999999</v>
      </c>
      <c r="I445">
        <f>Data__1_[[#This Row],[Output]]*1000/(Data__1_[[#This Row],[Num_Workers_Indirect]]+Data__1_[[#This Row],[Num_Workers_Direct]])</f>
        <v>0.39043762068965515</v>
      </c>
      <c r="J445">
        <v>1.4153363E-2</v>
      </c>
      <c r="K445">
        <f>Data__1_[[#This Row],[RawMaterial_Used]]*1000</f>
        <v>14.153363000000001</v>
      </c>
      <c r="L445">
        <f>MONTH(A:A)</f>
        <v>2</v>
      </c>
      <c r="M445">
        <f>YEAR(Data__1_[[#This Row],[Date]])</f>
        <v>2010</v>
      </c>
      <c r="N445" cm="1">
        <f t="array" ref="N445">Data__1_[[#This Row],[RawMaterial_Used]]*1000*_xlfn.IFS(Data__1_[[#This Row],[Plant]]=$R$15,$S$15,Data__1_[[#This Row],[Plant]]=$R$16,$S$16,Data__1_[[#This Row],[Plant]]=$R$17,$S$17,Data__1_[[#This Row],[Plant]]=$R$18,$S$18)</f>
        <v>12992.787234000001</v>
      </c>
      <c r="O445">
        <f>Data__1_[[#This Row],[input_total thousands]]+Data__1_[[#This Row],[Labor_Costs_Direct]]+Data__1_[[#This Row],[Labor_Costs_Indirect]]</f>
        <v>262592.78723399999</v>
      </c>
      <c r="P445" s="5" cm="1">
        <f t="array" ref="P445">Data__1_[[#This Row],[Output]]*1000*_xlfn.IFS(Data__1_[[#This Row],[Plant]]=$R$8,$S$8,Data__1_[[#This Row],[Plant]]=$R$9,$S$9,Data__1_[[#This Row],[Plant]]=$R$10,$S$10,Data__1_[[#This Row],[Plant]]=$R$11,$S$11)</f>
        <v>4529.0763999999999</v>
      </c>
      <c r="Q445" s="5" cm="1">
        <f t="array" ref="Q445">Data__1_[[#This Row],[Total_cost]]/(Data__1_[[#This Row],[Total Operating Cost]]+_xlfn.IFS(Data__1_[[#This Row],[Plant]]=$R$21,$S$21,Data__1_[[#This Row],[Plant]]=$R$22,$S$22,Data__1_[[#This Row],[Plant]]=$R$24,$S$24,Data__1_[[#This Row],[Plant]]=$R$23,$S$23))</f>
        <v>56.876362949520257</v>
      </c>
    </row>
    <row r="446" spans="1:17" x14ac:dyDescent="0.4">
      <c r="A446" s="1" t="s">
        <v>222</v>
      </c>
      <c r="B446" t="s">
        <v>8</v>
      </c>
      <c r="C446">
        <v>18</v>
      </c>
      <c r="D446">
        <v>18</v>
      </c>
      <c r="E446">
        <v>8640</v>
      </c>
      <c r="F446">
        <v>7200</v>
      </c>
      <c r="G446">
        <v>4.3593527E-2</v>
      </c>
      <c r="H446">
        <f>Data__1_[[#This Row],[Output]]*1000</f>
        <v>43.593527000000002</v>
      </c>
      <c r="I446">
        <f>Data__1_[[#This Row],[Output]]*1000/(Data__1_[[#This Row],[Num_Workers_Indirect]]+Data__1_[[#This Row],[Num_Workers_Direct]])</f>
        <v>1.2109313055555555</v>
      </c>
      <c r="J446">
        <v>5.2312232E-2</v>
      </c>
      <c r="K446">
        <f>Data__1_[[#This Row],[RawMaterial_Used]]*1000</f>
        <v>52.312232000000002</v>
      </c>
      <c r="L446" t="e">
        <f>MONTH(A:A)</f>
        <v>#VALUE!</v>
      </c>
      <c r="M446" t="e">
        <f>YEAR(Data__1_[[#This Row],[Date]])</f>
        <v>#VALUE!</v>
      </c>
      <c r="N446" cm="1">
        <f t="array" ref="N446">Data__1_[[#This Row],[RawMaterial_Used]]*1000*_xlfn.IFS(Data__1_[[#This Row],[Plant]]=$R$15,$S$15,Data__1_[[#This Row],[Plant]]=$R$16,$S$16,Data__1_[[#This Row],[Plant]]=$R$17,$S$17,Data__1_[[#This Row],[Plant]]=$R$18,$S$18)</f>
        <v>36618.562400000003</v>
      </c>
      <c r="O446">
        <f>Data__1_[[#This Row],[input_total thousands]]+Data__1_[[#This Row],[Labor_Costs_Direct]]+Data__1_[[#This Row],[Labor_Costs_Indirect]]</f>
        <v>52458.562400000003</v>
      </c>
      <c r="P446" s="5" cm="1">
        <f t="array" ref="P446">Data__1_[[#This Row],[Output]]*1000*_xlfn.IFS(Data__1_[[#This Row],[Plant]]=$R$8,$S$8,Data__1_[[#This Row],[Plant]]=$R$9,$S$9,Data__1_[[#This Row],[Plant]]=$R$10,$S$10,Data__1_[[#This Row],[Plant]]=$R$11,$S$11)</f>
        <v>4795.2879700000003</v>
      </c>
      <c r="Q446" s="5" cm="1">
        <f t="array" ref="Q446">Data__1_[[#This Row],[Total_cost]]/(Data__1_[[#This Row],[Total Operating Cost]]+_xlfn.IFS(Data__1_[[#This Row],[Plant]]=$R$21,$S$21,Data__1_[[#This Row],[Plant]]=$R$22,$S$22,Data__1_[[#This Row],[Plant]]=$R$24,$S$24,Data__1_[[#This Row],[Plant]]=$R$23,$S$23))</f>
        <v>10.910834807249818</v>
      </c>
    </row>
    <row r="447" spans="1:17" x14ac:dyDescent="0.4">
      <c r="A447" s="1" t="s">
        <v>222</v>
      </c>
      <c r="B447" t="s">
        <v>9</v>
      </c>
      <c r="C447">
        <v>45</v>
      </c>
      <c r="D447">
        <v>37</v>
      </c>
      <c r="E447">
        <v>10440</v>
      </c>
      <c r="F447">
        <v>7104</v>
      </c>
      <c r="G447">
        <v>0.105084842</v>
      </c>
      <c r="H447">
        <f>Data__1_[[#This Row],[Output]]*1000</f>
        <v>105.08484199999999</v>
      </c>
      <c r="I447">
        <f>Data__1_[[#This Row],[Output]]*1000/(Data__1_[[#This Row],[Num_Workers_Indirect]]+Data__1_[[#This Row],[Num_Workers_Direct]])</f>
        <v>1.281522463414634</v>
      </c>
      <c r="J447">
        <v>0.12820350699999999</v>
      </c>
      <c r="K447">
        <f>Data__1_[[#This Row],[RawMaterial_Used]]*1000</f>
        <v>128.203507</v>
      </c>
      <c r="L447" t="e">
        <f>MONTH(A:A)</f>
        <v>#VALUE!</v>
      </c>
      <c r="M447" t="e">
        <f>YEAR(Data__1_[[#This Row],[Date]])</f>
        <v>#VALUE!</v>
      </c>
      <c r="N447" cm="1">
        <f t="array" ref="N447">Data__1_[[#This Row],[RawMaterial_Used]]*1000*_xlfn.IFS(Data__1_[[#This Row],[Plant]]=$R$15,$S$15,Data__1_[[#This Row],[Plant]]=$R$16,$S$16,Data__1_[[#This Row],[Plant]]=$R$17,$S$17,Data__1_[[#This Row],[Plant]]=$R$18,$S$18)</f>
        <v>67947.85871</v>
      </c>
      <c r="O447">
        <f>Data__1_[[#This Row],[input_total thousands]]+Data__1_[[#This Row],[Labor_Costs_Direct]]+Data__1_[[#This Row],[Labor_Costs_Indirect]]</f>
        <v>85491.85871</v>
      </c>
      <c r="P447" s="5" cm="1">
        <f t="array" ref="P447">Data__1_[[#This Row],[Output]]*1000*_xlfn.IFS(Data__1_[[#This Row],[Plant]]=$R$8,$S$8,Data__1_[[#This Row],[Plant]]=$R$9,$S$9,Data__1_[[#This Row],[Plant]]=$R$10,$S$10,Data__1_[[#This Row],[Plant]]=$R$11,$S$11)</f>
        <v>9457.6357799999987</v>
      </c>
      <c r="Q447" s="5" cm="1">
        <f t="array" ref="Q447">Data__1_[[#This Row],[Total_cost]]/(Data__1_[[#This Row],[Total Operating Cost]]+_xlfn.IFS(Data__1_[[#This Row],[Plant]]=$R$21,$S$21,Data__1_[[#This Row],[Plant]]=$R$22,$S$22,Data__1_[[#This Row],[Plant]]=$R$24,$S$24,Data__1_[[#This Row],[Plant]]=$R$23,$S$23))</f>
        <v>9.0387319258128613</v>
      </c>
    </row>
    <row r="448" spans="1:17" x14ac:dyDescent="0.4">
      <c r="A448" s="1" t="s">
        <v>222</v>
      </c>
      <c r="B448" t="s">
        <v>10</v>
      </c>
      <c r="C448">
        <v>21</v>
      </c>
      <c r="D448">
        <v>26</v>
      </c>
      <c r="E448">
        <v>5040</v>
      </c>
      <c r="F448">
        <v>5200</v>
      </c>
      <c r="G448">
        <v>3.4911774999999999E-2</v>
      </c>
      <c r="H448">
        <f>Data__1_[[#This Row],[Output]]*1000</f>
        <v>34.911774999999999</v>
      </c>
      <c r="I448">
        <f>Data__1_[[#This Row],[Output]]*1000/(Data__1_[[#This Row],[Num_Workers_Indirect]]+Data__1_[[#This Row],[Num_Workers_Direct]])</f>
        <v>0.74280372340425527</v>
      </c>
      <c r="J448">
        <v>4.2592366E-2</v>
      </c>
      <c r="K448">
        <f>Data__1_[[#This Row],[RawMaterial_Used]]*1000</f>
        <v>42.592365999999998</v>
      </c>
      <c r="L448" t="e">
        <f>MONTH(A:A)</f>
        <v>#VALUE!</v>
      </c>
      <c r="M448" t="e">
        <f>YEAR(Data__1_[[#This Row],[Date]])</f>
        <v>#VALUE!</v>
      </c>
      <c r="N448" cm="1">
        <f t="array" ref="N448">Data__1_[[#This Row],[RawMaterial_Used]]*1000*_xlfn.IFS(Data__1_[[#This Row],[Plant]]=$R$15,$S$15,Data__1_[[#This Row],[Plant]]=$R$16,$S$16,Data__1_[[#This Row],[Plant]]=$R$17,$S$17,Data__1_[[#This Row],[Plant]]=$R$18,$S$18)</f>
        <v>25896.158528</v>
      </c>
      <c r="O448">
        <f>Data__1_[[#This Row],[input_total thousands]]+Data__1_[[#This Row],[Labor_Costs_Direct]]+Data__1_[[#This Row],[Labor_Costs_Indirect]]</f>
        <v>36136.158528</v>
      </c>
      <c r="P448" s="5" cm="1">
        <f t="array" ref="P448">Data__1_[[#This Row],[Output]]*1000*_xlfn.IFS(Data__1_[[#This Row],[Plant]]=$R$8,$S$8,Data__1_[[#This Row],[Plant]]=$R$9,$S$9,Data__1_[[#This Row],[Plant]]=$R$10,$S$10,Data__1_[[#This Row],[Plant]]=$R$11,$S$11)</f>
        <v>5236.7662499999997</v>
      </c>
      <c r="Q448" s="5" cm="1">
        <f t="array" ref="Q448">Data__1_[[#This Row],[Total_cost]]/(Data__1_[[#This Row],[Total Operating Cost]]+_xlfn.IFS(Data__1_[[#This Row],[Plant]]=$R$21,$S$21,Data__1_[[#This Row],[Plant]]=$R$22,$S$22,Data__1_[[#This Row],[Plant]]=$R$24,$S$24,Data__1_[[#This Row],[Plant]]=$R$23,$S$23))</f>
        <v>6.8991544874687758</v>
      </c>
    </row>
    <row r="449" spans="1:17" x14ac:dyDescent="0.4">
      <c r="A449" s="1" t="s">
        <v>222</v>
      </c>
      <c r="B449" t="s">
        <v>11</v>
      </c>
      <c r="C449">
        <v>14</v>
      </c>
      <c r="D449">
        <v>14</v>
      </c>
      <c r="E449">
        <v>134400</v>
      </c>
      <c r="F449">
        <v>107520</v>
      </c>
      <c r="G449">
        <v>1.0932292E-2</v>
      </c>
      <c r="H449">
        <f>Data__1_[[#This Row],[Output]]*1000</f>
        <v>10.932292</v>
      </c>
      <c r="I449">
        <f>Data__1_[[#This Row],[Output]]*1000/(Data__1_[[#This Row],[Num_Workers_Indirect]]+Data__1_[[#This Row],[Num_Workers_Direct]])</f>
        <v>0.39043900000000004</v>
      </c>
      <c r="J449">
        <v>1.3665365E-2</v>
      </c>
      <c r="K449">
        <f>Data__1_[[#This Row],[RawMaterial_Used]]*1000</f>
        <v>13.665365000000001</v>
      </c>
      <c r="L449" t="e">
        <f>MONTH(A:A)</f>
        <v>#VALUE!</v>
      </c>
      <c r="M449" t="e">
        <f>YEAR(Data__1_[[#This Row],[Date]])</f>
        <v>#VALUE!</v>
      </c>
      <c r="N449" cm="1">
        <f t="array" ref="N449">Data__1_[[#This Row],[RawMaterial_Used]]*1000*_xlfn.IFS(Data__1_[[#This Row],[Plant]]=$R$15,$S$15,Data__1_[[#This Row],[Plant]]=$R$16,$S$16,Data__1_[[#This Row],[Plant]]=$R$17,$S$17,Data__1_[[#This Row],[Plant]]=$R$18,$S$18)</f>
        <v>12544.80507</v>
      </c>
      <c r="O449">
        <f>Data__1_[[#This Row],[input_total thousands]]+Data__1_[[#This Row],[Labor_Costs_Direct]]+Data__1_[[#This Row],[Labor_Costs_Indirect]]</f>
        <v>254464.80507</v>
      </c>
      <c r="P449" s="5" cm="1">
        <f t="array" ref="P449">Data__1_[[#This Row],[Output]]*1000*_xlfn.IFS(Data__1_[[#This Row],[Plant]]=$R$8,$S$8,Data__1_[[#This Row],[Plant]]=$R$9,$S$9,Data__1_[[#This Row],[Plant]]=$R$10,$S$10,Data__1_[[#This Row],[Plant]]=$R$11,$S$11)</f>
        <v>4372.9168</v>
      </c>
      <c r="Q449" s="5" cm="1">
        <f t="array" ref="Q449">Data__1_[[#This Row],[Total_cost]]/(Data__1_[[#This Row],[Total Operating Cost]]+_xlfn.IFS(Data__1_[[#This Row],[Plant]]=$R$21,$S$21,Data__1_[[#This Row],[Plant]]=$R$22,$S$22,Data__1_[[#This Row],[Plant]]=$R$24,$S$24,Data__1_[[#This Row],[Plant]]=$R$23,$S$23))</f>
        <v>57.04534992108271</v>
      </c>
    </row>
    <row r="450" spans="1:17" x14ac:dyDescent="0.4">
      <c r="A450" s="1" t="s">
        <v>221</v>
      </c>
      <c r="B450" t="s">
        <v>8</v>
      </c>
      <c r="C450">
        <v>19</v>
      </c>
      <c r="D450">
        <v>23</v>
      </c>
      <c r="E450">
        <v>9120</v>
      </c>
      <c r="F450">
        <v>9200</v>
      </c>
      <c r="G450">
        <v>5.0874715000000001E-2</v>
      </c>
      <c r="H450">
        <f>Data__1_[[#This Row],[Output]]*1000</f>
        <v>50.874715000000002</v>
      </c>
      <c r="I450">
        <f>Data__1_[[#This Row],[Output]]*1000/(Data__1_[[#This Row],[Num_Workers_Indirect]]+Data__1_[[#This Row],[Num_Workers_Direct]])</f>
        <v>1.2113027380952381</v>
      </c>
      <c r="J450">
        <v>6.1049658E-2</v>
      </c>
      <c r="K450">
        <f>Data__1_[[#This Row],[RawMaterial_Used]]*1000</f>
        <v>61.049658000000001</v>
      </c>
      <c r="L450" t="e">
        <f>MONTH(A:A)</f>
        <v>#VALUE!</v>
      </c>
      <c r="M450" t="e">
        <f>YEAR(Data__1_[[#This Row],[Date]])</f>
        <v>#VALUE!</v>
      </c>
      <c r="N450" cm="1">
        <f t="array" ref="N450">Data__1_[[#This Row],[RawMaterial_Used]]*1000*_xlfn.IFS(Data__1_[[#This Row],[Plant]]=$R$15,$S$15,Data__1_[[#This Row],[Plant]]=$R$16,$S$16,Data__1_[[#This Row],[Plant]]=$R$17,$S$17,Data__1_[[#This Row],[Plant]]=$R$18,$S$18)</f>
        <v>42734.760600000001</v>
      </c>
      <c r="O450">
        <f>Data__1_[[#This Row],[input_total thousands]]+Data__1_[[#This Row],[Labor_Costs_Direct]]+Data__1_[[#This Row],[Labor_Costs_Indirect]]</f>
        <v>61054.760600000001</v>
      </c>
      <c r="P450" s="5" cm="1">
        <f t="array" ref="P450">Data__1_[[#This Row],[Output]]*1000*_xlfn.IFS(Data__1_[[#This Row],[Plant]]=$R$8,$S$8,Data__1_[[#This Row],[Plant]]=$R$9,$S$9,Data__1_[[#This Row],[Plant]]=$R$10,$S$10,Data__1_[[#This Row],[Plant]]=$R$11,$S$11)</f>
        <v>5596.2186499999998</v>
      </c>
      <c r="Q450" s="5" cm="1">
        <f t="array" ref="Q450">Data__1_[[#This Row],[Total_cost]]/(Data__1_[[#This Row],[Total Operating Cost]]+_xlfn.IFS(Data__1_[[#This Row],[Plant]]=$R$21,$S$21,Data__1_[[#This Row],[Plant]]=$R$22,$S$22,Data__1_[[#This Row],[Plant]]=$R$24,$S$24,Data__1_[[#This Row],[Plant]]=$R$23,$S$23))</f>
        <v>10.885406458400892</v>
      </c>
    </row>
    <row r="451" spans="1:17" x14ac:dyDescent="0.4">
      <c r="A451" s="1" t="s">
        <v>221</v>
      </c>
      <c r="B451" t="s">
        <v>9</v>
      </c>
      <c r="C451">
        <v>40</v>
      </c>
      <c r="D451">
        <v>36</v>
      </c>
      <c r="E451">
        <v>9280</v>
      </c>
      <c r="F451">
        <v>6912</v>
      </c>
      <c r="G451">
        <v>9.7417927000000001E-2</v>
      </c>
      <c r="H451">
        <f>Data__1_[[#This Row],[Output]]*1000</f>
        <v>97.417927000000006</v>
      </c>
      <c r="I451">
        <f>Data__1_[[#This Row],[Output]]*1000/(Data__1_[[#This Row],[Num_Workers_Indirect]]+Data__1_[[#This Row],[Num_Workers_Direct]])</f>
        <v>1.2818148289473685</v>
      </c>
      <c r="J451">
        <v>0.118849871</v>
      </c>
      <c r="K451">
        <f>Data__1_[[#This Row],[RawMaterial_Used]]*1000</f>
        <v>118.84987099999999</v>
      </c>
      <c r="L451" t="e">
        <f>MONTH(A:A)</f>
        <v>#VALUE!</v>
      </c>
      <c r="M451" t="e">
        <f>YEAR(Data__1_[[#This Row],[Date]])</f>
        <v>#VALUE!</v>
      </c>
      <c r="N451" cm="1">
        <f t="array" ref="N451">Data__1_[[#This Row],[RawMaterial_Used]]*1000*_xlfn.IFS(Data__1_[[#This Row],[Plant]]=$R$15,$S$15,Data__1_[[#This Row],[Plant]]=$R$16,$S$16,Data__1_[[#This Row],[Plant]]=$R$17,$S$17,Data__1_[[#This Row],[Plant]]=$R$18,$S$18)</f>
        <v>62990.431629999999</v>
      </c>
      <c r="O451">
        <f>Data__1_[[#This Row],[input_total thousands]]+Data__1_[[#This Row],[Labor_Costs_Direct]]+Data__1_[[#This Row],[Labor_Costs_Indirect]]</f>
        <v>79182.431630000006</v>
      </c>
      <c r="P451" s="5" cm="1">
        <f t="array" ref="P451">Data__1_[[#This Row],[Output]]*1000*_xlfn.IFS(Data__1_[[#This Row],[Plant]]=$R$8,$S$8,Data__1_[[#This Row],[Plant]]=$R$9,$S$9,Data__1_[[#This Row],[Plant]]=$R$10,$S$10,Data__1_[[#This Row],[Plant]]=$R$11,$S$11)</f>
        <v>8767.6134300000012</v>
      </c>
      <c r="Q451" s="5" cm="1">
        <f t="array" ref="Q451">Data__1_[[#This Row],[Total_cost]]/(Data__1_[[#This Row],[Total Operating Cost]]+_xlfn.IFS(Data__1_[[#This Row],[Plant]]=$R$21,$S$21,Data__1_[[#This Row],[Plant]]=$R$22,$S$22,Data__1_[[#This Row],[Plant]]=$R$24,$S$24,Data__1_[[#This Row],[Plant]]=$R$23,$S$23))</f>
        <v>9.0304635648162428</v>
      </c>
    </row>
    <row r="452" spans="1:17" x14ac:dyDescent="0.4">
      <c r="A452" s="1" t="s">
        <v>221</v>
      </c>
      <c r="B452" t="s">
        <v>10</v>
      </c>
      <c r="C452">
        <v>21</v>
      </c>
      <c r="D452">
        <v>25</v>
      </c>
      <c r="E452">
        <v>5040</v>
      </c>
      <c r="F452">
        <v>5000</v>
      </c>
      <c r="G452">
        <v>3.4172963000000001E-2</v>
      </c>
      <c r="H452">
        <f>Data__1_[[#This Row],[Output]]*1000</f>
        <v>34.172963000000003</v>
      </c>
      <c r="I452">
        <f>Data__1_[[#This Row],[Output]]*1000/(Data__1_[[#This Row],[Num_Workers_Indirect]]+Data__1_[[#This Row],[Num_Workers_Direct]])</f>
        <v>0.74289050000000001</v>
      </c>
      <c r="J452">
        <v>4.1691014999999998E-2</v>
      </c>
      <c r="K452">
        <f>Data__1_[[#This Row],[RawMaterial_Used]]*1000</f>
        <v>41.691015</v>
      </c>
      <c r="L452" t="e">
        <f>MONTH(A:A)</f>
        <v>#VALUE!</v>
      </c>
      <c r="M452" t="e">
        <f>YEAR(Data__1_[[#This Row],[Date]])</f>
        <v>#VALUE!</v>
      </c>
      <c r="N452" cm="1">
        <f t="array" ref="N452">Data__1_[[#This Row],[RawMaterial_Used]]*1000*_xlfn.IFS(Data__1_[[#This Row],[Plant]]=$R$15,$S$15,Data__1_[[#This Row],[Plant]]=$R$16,$S$16,Data__1_[[#This Row],[Plant]]=$R$17,$S$17,Data__1_[[#This Row],[Plant]]=$R$18,$S$18)</f>
        <v>25348.137119999999</v>
      </c>
      <c r="O452">
        <f>Data__1_[[#This Row],[input_total thousands]]+Data__1_[[#This Row],[Labor_Costs_Direct]]+Data__1_[[#This Row],[Labor_Costs_Indirect]]</f>
        <v>35388.137119999999</v>
      </c>
      <c r="P452" s="5" cm="1">
        <f t="array" ref="P452">Data__1_[[#This Row],[Output]]*1000*_xlfn.IFS(Data__1_[[#This Row],[Plant]]=$R$8,$S$8,Data__1_[[#This Row],[Plant]]=$R$9,$S$9,Data__1_[[#This Row],[Plant]]=$R$10,$S$10,Data__1_[[#This Row],[Plant]]=$R$11,$S$11)</f>
        <v>5125.9444500000009</v>
      </c>
      <c r="Q452" s="5" cm="1">
        <f t="array" ref="Q452">Data__1_[[#This Row],[Total_cost]]/(Data__1_[[#This Row],[Total Operating Cost]]+_xlfn.IFS(Data__1_[[#This Row],[Plant]]=$R$21,$S$21,Data__1_[[#This Row],[Plant]]=$R$22,$S$22,Data__1_[[#This Row],[Plant]]=$R$24,$S$24,Data__1_[[#This Row],[Plant]]=$R$23,$S$23))</f>
        <v>6.9023835668826088</v>
      </c>
    </row>
    <row r="453" spans="1:17" x14ac:dyDescent="0.4">
      <c r="A453" s="1" t="s">
        <v>221</v>
      </c>
      <c r="B453" t="s">
        <v>11</v>
      </c>
      <c r="C453">
        <v>14</v>
      </c>
      <c r="D453">
        <v>13</v>
      </c>
      <c r="E453">
        <v>134400</v>
      </c>
      <c r="F453">
        <v>99840</v>
      </c>
      <c r="G453">
        <v>1.0541907999999999E-2</v>
      </c>
      <c r="H453">
        <f>Data__1_[[#This Row],[Output]]*1000</f>
        <v>10.541907999999999</v>
      </c>
      <c r="I453">
        <f>Data__1_[[#This Row],[Output]]*1000/(Data__1_[[#This Row],[Num_Workers_Indirect]]+Data__1_[[#This Row],[Num_Workers_Direct]])</f>
        <v>0.39044103703703703</v>
      </c>
      <c r="J453">
        <v>1.3177385E-2</v>
      </c>
      <c r="K453">
        <f>Data__1_[[#This Row],[RawMaterial_Used]]*1000</f>
        <v>13.177384999999999</v>
      </c>
      <c r="L453" t="e">
        <f>MONTH(A:A)</f>
        <v>#VALUE!</v>
      </c>
      <c r="M453" t="e">
        <f>YEAR(Data__1_[[#This Row],[Date]])</f>
        <v>#VALUE!</v>
      </c>
      <c r="N453" cm="1">
        <f t="array" ref="N453">Data__1_[[#This Row],[RawMaterial_Used]]*1000*_xlfn.IFS(Data__1_[[#This Row],[Plant]]=$R$15,$S$15,Data__1_[[#This Row],[Plant]]=$R$16,$S$16,Data__1_[[#This Row],[Plant]]=$R$17,$S$17,Data__1_[[#This Row],[Plant]]=$R$18,$S$18)</f>
        <v>12096.83943</v>
      </c>
      <c r="O453">
        <f>Data__1_[[#This Row],[input_total thousands]]+Data__1_[[#This Row],[Labor_Costs_Direct]]+Data__1_[[#This Row],[Labor_Costs_Indirect]]</f>
        <v>246336.83942999999</v>
      </c>
      <c r="P453" s="5" cm="1">
        <f t="array" ref="P453">Data__1_[[#This Row],[Output]]*1000*_xlfn.IFS(Data__1_[[#This Row],[Plant]]=$R$8,$S$8,Data__1_[[#This Row],[Plant]]=$R$9,$S$9,Data__1_[[#This Row],[Plant]]=$R$10,$S$10,Data__1_[[#This Row],[Plant]]=$R$11,$S$11)</f>
        <v>4216.7631999999994</v>
      </c>
      <c r="Q453" s="5" cm="1">
        <f t="array" ref="Q453">Data__1_[[#This Row],[Total_cost]]/(Data__1_[[#This Row],[Total Operating Cost]]+_xlfn.IFS(Data__1_[[#This Row],[Plant]]=$R$21,$S$21,Data__1_[[#This Row],[Plant]]=$R$22,$S$22,Data__1_[[#This Row],[Plant]]=$R$24,$S$24,Data__1_[[#This Row],[Plant]]=$R$23,$S$23))</f>
        <v>57.226521813146448</v>
      </c>
    </row>
    <row r="454" spans="1:17" x14ac:dyDescent="0.4">
      <c r="A454" s="1" t="s">
        <v>220</v>
      </c>
      <c r="B454" t="s">
        <v>8</v>
      </c>
      <c r="C454">
        <v>16</v>
      </c>
      <c r="D454">
        <v>19</v>
      </c>
      <c r="E454">
        <v>7680</v>
      </c>
      <c r="F454">
        <v>7600</v>
      </c>
      <c r="G454">
        <v>4.2380993999999998E-2</v>
      </c>
      <c r="H454">
        <f>Data__1_[[#This Row],[Output]]*1000</f>
        <v>42.380994000000001</v>
      </c>
      <c r="I454">
        <f>Data__1_[[#This Row],[Output]]*1000/(Data__1_[[#This Row],[Num_Workers_Indirect]]+Data__1_[[#This Row],[Num_Workers_Direct]])</f>
        <v>1.2108855428571428</v>
      </c>
      <c r="J454">
        <v>5.0857193000000002E-2</v>
      </c>
      <c r="K454">
        <f>Data__1_[[#This Row],[RawMaterial_Used]]*1000</f>
        <v>50.857193000000002</v>
      </c>
      <c r="L454" t="e">
        <f>MONTH(A:A)</f>
        <v>#VALUE!</v>
      </c>
      <c r="M454" t="e">
        <f>YEAR(Data__1_[[#This Row],[Date]])</f>
        <v>#VALUE!</v>
      </c>
      <c r="N454" cm="1">
        <f t="array" ref="N454">Data__1_[[#This Row],[RawMaterial_Used]]*1000*_xlfn.IFS(Data__1_[[#This Row],[Plant]]=$R$15,$S$15,Data__1_[[#This Row],[Plant]]=$R$16,$S$16,Data__1_[[#This Row],[Plant]]=$R$17,$S$17,Data__1_[[#This Row],[Plant]]=$R$18,$S$18)</f>
        <v>35600.035100000001</v>
      </c>
      <c r="O454">
        <f>Data__1_[[#This Row],[input_total thousands]]+Data__1_[[#This Row],[Labor_Costs_Direct]]+Data__1_[[#This Row],[Labor_Costs_Indirect]]</f>
        <v>50880.035100000001</v>
      </c>
      <c r="P454" s="5" cm="1">
        <f t="array" ref="P454">Data__1_[[#This Row],[Output]]*1000*_xlfn.IFS(Data__1_[[#This Row],[Plant]]=$R$8,$S$8,Data__1_[[#This Row],[Plant]]=$R$9,$S$9,Data__1_[[#This Row],[Plant]]=$R$10,$S$10,Data__1_[[#This Row],[Plant]]=$R$11,$S$11)</f>
        <v>4661.9093400000002</v>
      </c>
      <c r="Q454" s="5" cm="1">
        <f t="array" ref="Q454">Data__1_[[#This Row],[Total_cost]]/(Data__1_[[#This Row],[Total Operating Cost]]+_xlfn.IFS(Data__1_[[#This Row],[Plant]]=$R$21,$S$21,Data__1_[[#This Row],[Plant]]=$R$22,$S$22,Data__1_[[#This Row],[Plant]]=$R$24,$S$24,Data__1_[[#This Row],[Plant]]=$R$23,$S$23))</f>
        <v>10.88446756616375</v>
      </c>
    </row>
    <row r="455" spans="1:17" x14ac:dyDescent="0.4">
      <c r="A455" s="1" t="s">
        <v>220</v>
      </c>
      <c r="B455" t="s">
        <v>9</v>
      </c>
      <c r="C455">
        <v>46</v>
      </c>
      <c r="D455">
        <v>36</v>
      </c>
      <c r="E455">
        <v>10672</v>
      </c>
      <c r="F455">
        <v>6912</v>
      </c>
      <c r="G455">
        <v>0.105101166</v>
      </c>
      <c r="H455">
        <f>Data__1_[[#This Row],[Output]]*1000</f>
        <v>105.10116599999999</v>
      </c>
      <c r="I455">
        <f>Data__1_[[#This Row],[Output]]*1000/(Data__1_[[#This Row],[Num_Workers_Indirect]]+Data__1_[[#This Row],[Num_Workers_Direct]])</f>
        <v>1.2817215365853658</v>
      </c>
      <c r="J455">
        <v>0.128223422</v>
      </c>
      <c r="K455">
        <f>Data__1_[[#This Row],[RawMaterial_Used]]*1000</f>
        <v>128.223422</v>
      </c>
      <c r="L455" t="e">
        <f>MONTH(A:A)</f>
        <v>#VALUE!</v>
      </c>
      <c r="M455" t="e">
        <f>YEAR(Data__1_[[#This Row],[Date]])</f>
        <v>#VALUE!</v>
      </c>
      <c r="N455" cm="1">
        <f t="array" ref="N455">Data__1_[[#This Row],[RawMaterial_Used]]*1000*_xlfn.IFS(Data__1_[[#This Row],[Plant]]=$R$15,$S$15,Data__1_[[#This Row],[Plant]]=$R$16,$S$16,Data__1_[[#This Row],[Plant]]=$R$17,$S$17,Data__1_[[#This Row],[Plant]]=$R$18,$S$18)</f>
        <v>67958.413660000006</v>
      </c>
      <c r="O455">
        <f>Data__1_[[#This Row],[input_total thousands]]+Data__1_[[#This Row],[Labor_Costs_Direct]]+Data__1_[[#This Row],[Labor_Costs_Indirect]]</f>
        <v>85542.413660000006</v>
      </c>
      <c r="P455" s="5" cm="1">
        <f t="array" ref="P455">Data__1_[[#This Row],[Output]]*1000*_xlfn.IFS(Data__1_[[#This Row],[Plant]]=$R$8,$S$8,Data__1_[[#This Row],[Plant]]=$R$9,$S$9,Data__1_[[#This Row],[Plant]]=$R$10,$S$10,Data__1_[[#This Row],[Plant]]=$R$11,$S$11)</f>
        <v>9459.1049399999993</v>
      </c>
      <c r="Q455" s="5" cm="1">
        <f t="array" ref="Q455">Data__1_[[#This Row],[Total_cost]]/(Data__1_[[#This Row],[Total Operating Cost]]+_xlfn.IFS(Data__1_[[#This Row],[Plant]]=$R$21,$S$21,Data__1_[[#This Row],[Plant]]=$R$22,$S$22,Data__1_[[#This Row],[Plant]]=$R$24,$S$24,Data__1_[[#This Row],[Plant]]=$R$23,$S$23))</f>
        <v>9.0426723231168697</v>
      </c>
    </row>
    <row r="456" spans="1:17" x14ac:dyDescent="0.4">
      <c r="A456" s="1" t="s">
        <v>220</v>
      </c>
      <c r="B456" t="s">
        <v>10</v>
      </c>
      <c r="C456">
        <v>21</v>
      </c>
      <c r="D456">
        <v>34</v>
      </c>
      <c r="E456">
        <v>5040</v>
      </c>
      <c r="F456">
        <v>6800</v>
      </c>
      <c r="G456">
        <v>4.0857134000000003E-2</v>
      </c>
      <c r="H456">
        <f>Data__1_[[#This Row],[Output]]*1000</f>
        <v>40.857134000000002</v>
      </c>
      <c r="I456">
        <f>Data__1_[[#This Row],[Output]]*1000/(Data__1_[[#This Row],[Num_Workers_Indirect]]+Data__1_[[#This Row],[Num_Workers_Direct]])</f>
        <v>0.74285698181818183</v>
      </c>
      <c r="J456">
        <v>4.9845702999999998E-2</v>
      </c>
      <c r="K456">
        <f>Data__1_[[#This Row],[RawMaterial_Used]]*1000</f>
        <v>49.845703</v>
      </c>
      <c r="L456" t="e">
        <f>MONTH(A:A)</f>
        <v>#VALUE!</v>
      </c>
      <c r="M456" t="e">
        <f>YEAR(Data__1_[[#This Row],[Date]])</f>
        <v>#VALUE!</v>
      </c>
      <c r="N456" cm="1">
        <f t="array" ref="N456">Data__1_[[#This Row],[RawMaterial_Used]]*1000*_xlfn.IFS(Data__1_[[#This Row],[Plant]]=$R$15,$S$15,Data__1_[[#This Row],[Plant]]=$R$16,$S$16,Data__1_[[#This Row],[Plant]]=$R$17,$S$17,Data__1_[[#This Row],[Plant]]=$R$18,$S$18)</f>
        <v>30306.187424</v>
      </c>
      <c r="O456">
        <f>Data__1_[[#This Row],[input_total thousands]]+Data__1_[[#This Row],[Labor_Costs_Direct]]+Data__1_[[#This Row],[Labor_Costs_Indirect]]</f>
        <v>42146.187424000003</v>
      </c>
      <c r="P456" s="5" cm="1">
        <f t="array" ref="P456">Data__1_[[#This Row],[Output]]*1000*_xlfn.IFS(Data__1_[[#This Row],[Plant]]=$R$8,$S$8,Data__1_[[#This Row],[Plant]]=$R$9,$S$9,Data__1_[[#This Row],[Plant]]=$R$10,$S$10,Data__1_[[#This Row],[Plant]]=$R$11,$S$11)</f>
        <v>6128.5700999999999</v>
      </c>
      <c r="Q456" s="5" cm="1">
        <f t="array" ref="Q456">Data__1_[[#This Row],[Total_cost]]/(Data__1_[[#This Row],[Total Operating Cost]]+_xlfn.IFS(Data__1_[[#This Row],[Plant]]=$R$21,$S$21,Data__1_[[#This Row],[Plant]]=$R$22,$S$22,Data__1_[[#This Row],[Plant]]=$R$24,$S$24,Data__1_[[#This Row],[Plant]]=$R$23,$S$23))</f>
        <v>6.8758798311157259</v>
      </c>
    </row>
    <row r="457" spans="1:17" x14ac:dyDescent="0.4">
      <c r="A457" s="1" t="s">
        <v>220</v>
      </c>
      <c r="B457" t="s">
        <v>11</v>
      </c>
      <c r="C457">
        <v>12</v>
      </c>
      <c r="D457">
        <v>14</v>
      </c>
      <c r="E457">
        <v>115200</v>
      </c>
      <c r="F457">
        <v>107520</v>
      </c>
      <c r="G457">
        <v>1.0149002000000001E-2</v>
      </c>
      <c r="H457">
        <f>Data__1_[[#This Row],[Output]]*1000</f>
        <v>10.149002000000001</v>
      </c>
      <c r="I457">
        <f>Data__1_[[#This Row],[Output]]*1000/(Data__1_[[#This Row],[Num_Workers_Indirect]]+Data__1_[[#This Row],[Num_Workers_Direct]])</f>
        <v>0.39034623076923081</v>
      </c>
      <c r="J457">
        <v>1.2686253E-2</v>
      </c>
      <c r="K457">
        <f>Data__1_[[#This Row],[RawMaterial_Used]]*1000</f>
        <v>12.686252999999999</v>
      </c>
      <c r="L457" t="e">
        <f>MONTH(A:A)</f>
        <v>#VALUE!</v>
      </c>
      <c r="M457" t="e">
        <f>YEAR(Data__1_[[#This Row],[Date]])</f>
        <v>#VALUE!</v>
      </c>
      <c r="N457" cm="1">
        <f t="array" ref="N457">Data__1_[[#This Row],[RawMaterial_Used]]*1000*_xlfn.IFS(Data__1_[[#This Row],[Plant]]=$R$15,$S$15,Data__1_[[#This Row],[Plant]]=$R$16,$S$16,Data__1_[[#This Row],[Plant]]=$R$17,$S$17,Data__1_[[#This Row],[Plant]]=$R$18,$S$18)</f>
        <v>11645.980253999998</v>
      </c>
      <c r="O457">
        <f>Data__1_[[#This Row],[input_total thousands]]+Data__1_[[#This Row],[Labor_Costs_Direct]]+Data__1_[[#This Row],[Labor_Costs_Indirect]]</f>
        <v>234365.98025399999</v>
      </c>
      <c r="P457" s="5" cm="1">
        <f t="array" ref="P457">Data__1_[[#This Row],[Output]]*1000*_xlfn.IFS(Data__1_[[#This Row],[Plant]]=$R$8,$S$8,Data__1_[[#This Row],[Plant]]=$R$9,$S$9,Data__1_[[#This Row],[Plant]]=$R$10,$S$10,Data__1_[[#This Row],[Plant]]=$R$11,$S$11)</f>
        <v>4059.6008000000006</v>
      </c>
      <c r="Q457" s="5" cm="1">
        <f t="array" ref="Q457">Data__1_[[#This Row],[Total_cost]]/(Data__1_[[#This Row],[Total Operating Cost]]+_xlfn.IFS(Data__1_[[#This Row],[Plant]]=$R$21,$S$21,Data__1_[[#This Row],[Plant]]=$R$22,$S$22,Data__1_[[#This Row],[Plant]]=$R$24,$S$24,Data__1_[[#This Row],[Plant]]=$R$23,$S$23))</f>
        <v>56.508727466345533</v>
      </c>
    </row>
    <row r="458" spans="1:17" x14ac:dyDescent="0.4">
      <c r="A458" s="1" t="s">
        <v>219</v>
      </c>
      <c r="B458" t="s">
        <v>8</v>
      </c>
      <c r="C458">
        <v>16</v>
      </c>
      <c r="D458">
        <v>21</v>
      </c>
      <c r="E458">
        <v>7680</v>
      </c>
      <c r="F458">
        <v>8400</v>
      </c>
      <c r="G458">
        <v>4.4781882000000002E-2</v>
      </c>
      <c r="H458">
        <f>Data__1_[[#This Row],[Output]]*1000</f>
        <v>44.781882000000003</v>
      </c>
      <c r="I458">
        <f>Data__1_[[#This Row],[Output]]*1000/(Data__1_[[#This Row],[Num_Workers_Indirect]]+Data__1_[[#This Row],[Num_Workers_Direct]])</f>
        <v>1.2103211351351353</v>
      </c>
      <c r="J458">
        <v>5.3738258999999997E-2</v>
      </c>
      <c r="K458">
        <f>Data__1_[[#This Row],[RawMaterial_Used]]*1000</f>
        <v>53.738258999999999</v>
      </c>
      <c r="L458" t="e">
        <f>MONTH(A:A)</f>
        <v>#VALUE!</v>
      </c>
      <c r="M458" t="e">
        <f>YEAR(Data__1_[[#This Row],[Date]])</f>
        <v>#VALUE!</v>
      </c>
      <c r="N458" cm="1">
        <f t="array" ref="N458">Data__1_[[#This Row],[RawMaterial_Used]]*1000*_xlfn.IFS(Data__1_[[#This Row],[Plant]]=$R$15,$S$15,Data__1_[[#This Row],[Plant]]=$R$16,$S$16,Data__1_[[#This Row],[Plant]]=$R$17,$S$17,Data__1_[[#This Row],[Plant]]=$R$18,$S$18)</f>
        <v>37616.781300000002</v>
      </c>
      <c r="O458">
        <f>Data__1_[[#This Row],[input_total thousands]]+Data__1_[[#This Row],[Labor_Costs_Direct]]+Data__1_[[#This Row],[Labor_Costs_Indirect]]</f>
        <v>53696.781300000002</v>
      </c>
      <c r="P458" s="5" cm="1">
        <f t="array" ref="P458">Data__1_[[#This Row],[Output]]*1000*_xlfn.IFS(Data__1_[[#This Row],[Plant]]=$R$8,$S$8,Data__1_[[#This Row],[Plant]]=$R$9,$S$9,Data__1_[[#This Row],[Plant]]=$R$10,$S$10,Data__1_[[#This Row],[Plant]]=$R$11,$S$11)</f>
        <v>4926.00702</v>
      </c>
      <c r="Q458" s="5" cm="1">
        <f t="array" ref="Q458">Data__1_[[#This Row],[Total_cost]]/(Data__1_[[#This Row],[Total Operating Cost]]+_xlfn.IFS(Data__1_[[#This Row],[Plant]]=$R$21,$S$21,Data__1_[[#This Row],[Plant]]=$R$22,$S$22,Data__1_[[#This Row],[Plant]]=$R$24,$S$24,Data__1_[[#This Row],[Plant]]=$R$23,$S$23))</f>
        <v>10.872760640463184</v>
      </c>
    </row>
    <row r="459" spans="1:17" x14ac:dyDescent="0.4">
      <c r="A459" s="1" t="s">
        <v>219</v>
      </c>
      <c r="B459" t="s">
        <v>9</v>
      </c>
      <c r="C459">
        <v>45</v>
      </c>
      <c r="D459">
        <v>40</v>
      </c>
      <c r="E459">
        <v>10440</v>
      </c>
      <c r="F459">
        <v>7680</v>
      </c>
      <c r="G459">
        <v>0.108978241</v>
      </c>
      <c r="H459">
        <f>Data__1_[[#This Row],[Output]]*1000</f>
        <v>108.978241</v>
      </c>
      <c r="I459">
        <f>Data__1_[[#This Row],[Output]]*1000/(Data__1_[[#This Row],[Num_Workers_Indirect]]+Data__1_[[#This Row],[Num_Workers_Direct]])</f>
        <v>1.2820969529411765</v>
      </c>
      <c r="J459">
        <v>0.132953454</v>
      </c>
      <c r="K459">
        <f>Data__1_[[#This Row],[RawMaterial_Used]]*1000</f>
        <v>132.95345399999999</v>
      </c>
      <c r="L459" t="e">
        <f>MONTH(A:A)</f>
        <v>#VALUE!</v>
      </c>
      <c r="M459" t="e">
        <f>YEAR(Data__1_[[#This Row],[Date]])</f>
        <v>#VALUE!</v>
      </c>
      <c r="N459" cm="1">
        <f t="array" ref="N459">Data__1_[[#This Row],[RawMaterial_Used]]*1000*_xlfn.IFS(Data__1_[[#This Row],[Plant]]=$R$15,$S$15,Data__1_[[#This Row],[Plant]]=$R$16,$S$16,Data__1_[[#This Row],[Plant]]=$R$17,$S$17,Data__1_[[#This Row],[Plant]]=$R$18,$S$18)</f>
        <v>70465.330619999993</v>
      </c>
      <c r="O459">
        <f>Data__1_[[#This Row],[input_total thousands]]+Data__1_[[#This Row],[Labor_Costs_Direct]]+Data__1_[[#This Row],[Labor_Costs_Indirect]]</f>
        <v>88585.330619999993</v>
      </c>
      <c r="P459" s="5" cm="1">
        <f t="array" ref="P459">Data__1_[[#This Row],[Output]]*1000*_xlfn.IFS(Data__1_[[#This Row],[Plant]]=$R$8,$S$8,Data__1_[[#This Row],[Plant]]=$R$9,$S$9,Data__1_[[#This Row],[Plant]]=$R$10,$S$10,Data__1_[[#This Row],[Plant]]=$R$11,$S$11)</f>
        <v>9808.04169</v>
      </c>
      <c r="Q459" s="5" cm="1">
        <f t="array" ref="Q459">Data__1_[[#This Row],[Total_cost]]/(Data__1_[[#This Row],[Total Operating Cost]]+_xlfn.IFS(Data__1_[[#This Row],[Plant]]=$R$21,$S$21,Data__1_[[#This Row],[Plant]]=$R$22,$S$22,Data__1_[[#This Row],[Plant]]=$R$24,$S$24,Data__1_[[#This Row],[Plant]]=$R$23,$S$23))</f>
        <v>9.0312128408484735</v>
      </c>
    </row>
    <row r="460" spans="1:17" x14ac:dyDescent="0.4">
      <c r="A460" s="1" t="s">
        <v>219</v>
      </c>
      <c r="B460" t="s">
        <v>10</v>
      </c>
      <c r="C460">
        <v>22</v>
      </c>
      <c r="D460">
        <v>34</v>
      </c>
      <c r="E460">
        <v>5280</v>
      </c>
      <c r="F460">
        <v>6800</v>
      </c>
      <c r="G460">
        <v>4.1612396000000003E-2</v>
      </c>
      <c r="H460">
        <f>Data__1_[[#This Row],[Output]]*1000</f>
        <v>41.612396000000004</v>
      </c>
      <c r="I460">
        <f>Data__1_[[#This Row],[Output]]*1000/(Data__1_[[#This Row],[Num_Workers_Indirect]]+Data__1_[[#This Row],[Num_Workers_Direct]])</f>
        <v>0.74307850000000009</v>
      </c>
      <c r="J460">
        <v>5.0767123999999997E-2</v>
      </c>
      <c r="K460">
        <f>Data__1_[[#This Row],[RawMaterial_Used]]*1000</f>
        <v>50.767123999999995</v>
      </c>
      <c r="L460" t="e">
        <f>MONTH(A:A)</f>
        <v>#VALUE!</v>
      </c>
      <c r="M460" t="e">
        <f>YEAR(Data__1_[[#This Row],[Date]])</f>
        <v>#VALUE!</v>
      </c>
      <c r="N460" cm="1">
        <f t="array" ref="N460">Data__1_[[#This Row],[RawMaterial_Used]]*1000*_xlfn.IFS(Data__1_[[#This Row],[Plant]]=$R$15,$S$15,Data__1_[[#This Row],[Plant]]=$R$16,$S$16,Data__1_[[#This Row],[Plant]]=$R$17,$S$17,Data__1_[[#This Row],[Plant]]=$R$18,$S$18)</f>
        <v>30866.411391999998</v>
      </c>
      <c r="O460">
        <f>Data__1_[[#This Row],[input_total thousands]]+Data__1_[[#This Row],[Labor_Costs_Direct]]+Data__1_[[#This Row],[Labor_Costs_Indirect]]</f>
        <v>42946.411391999995</v>
      </c>
      <c r="P460" s="5" cm="1">
        <f t="array" ref="P460">Data__1_[[#This Row],[Output]]*1000*_xlfn.IFS(Data__1_[[#This Row],[Plant]]=$R$8,$S$8,Data__1_[[#This Row],[Plant]]=$R$9,$S$9,Data__1_[[#This Row],[Plant]]=$R$10,$S$10,Data__1_[[#This Row],[Plant]]=$R$11,$S$11)</f>
        <v>6241.8594000000003</v>
      </c>
      <c r="Q460" s="5" cm="1">
        <f t="array" ref="Q460">Data__1_[[#This Row],[Total_cost]]/(Data__1_[[#This Row],[Total Operating Cost]]+_xlfn.IFS(Data__1_[[#This Row],[Plant]]=$R$21,$S$21,Data__1_[[#This Row],[Plant]]=$R$22,$S$22,Data__1_[[#This Row],[Plant]]=$R$24,$S$24,Data__1_[[#This Row],[Plant]]=$R$23,$S$23))</f>
        <v>6.8792853787480768</v>
      </c>
    </row>
    <row r="461" spans="1:17" x14ac:dyDescent="0.4">
      <c r="A461" s="1" t="s">
        <v>219</v>
      </c>
      <c r="B461" t="s">
        <v>11</v>
      </c>
      <c r="C461">
        <v>13</v>
      </c>
      <c r="D461">
        <v>13</v>
      </c>
      <c r="E461">
        <v>124800</v>
      </c>
      <c r="F461">
        <v>99840</v>
      </c>
      <c r="G461">
        <v>1.0146700999999999E-2</v>
      </c>
      <c r="H461">
        <f>Data__1_[[#This Row],[Output]]*1000</f>
        <v>10.146700999999998</v>
      </c>
      <c r="I461">
        <f>Data__1_[[#This Row],[Output]]*1000/(Data__1_[[#This Row],[Num_Workers_Indirect]]+Data__1_[[#This Row],[Num_Workers_Direct]])</f>
        <v>0.3902577307692307</v>
      </c>
      <c r="J461">
        <v>1.2683376999999999E-2</v>
      </c>
      <c r="K461">
        <f>Data__1_[[#This Row],[RawMaterial_Used]]*1000</f>
        <v>12.683376999999998</v>
      </c>
      <c r="L461" t="e">
        <f>MONTH(A:A)</f>
        <v>#VALUE!</v>
      </c>
      <c r="M461" t="e">
        <f>YEAR(Data__1_[[#This Row],[Date]])</f>
        <v>#VALUE!</v>
      </c>
      <c r="N461" cm="1">
        <f t="array" ref="N461">Data__1_[[#This Row],[RawMaterial_Used]]*1000*_xlfn.IFS(Data__1_[[#This Row],[Plant]]=$R$15,$S$15,Data__1_[[#This Row],[Plant]]=$R$16,$S$16,Data__1_[[#This Row],[Plant]]=$R$17,$S$17,Data__1_[[#This Row],[Plant]]=$R$18,$S$18)</f>
        <v>11643.340085999998</v>
      </c>
      <c r="O461">
        <f>Data__1_[[#This Row],[input_total thousands]]+Data__1_[[#This Row],[Labor_Costs_Direct]]+Data__1_[[#This Row],[Labor_Costs_Indirect]]</f>
        <v>236283.34008600001</v>
      </c>
      <c r="P461" s="5" cm="1">
        <f t="array" ref="P461">Data__1_[[#This Row],[Output]]*1000*_xlfn.IFS(Data__1_[[#This Row],[Plant]]=$R$8,$S$8,Data__1_[[#This Row],[Plant]]=$R$9,$S$9,Data__1_[[#This Row],[Plant]]=$R$10,$S$10,Data__1_[[#This Row],[Plant]]=$R$11,$S$11)</f>
        <v>4058.6803999999993</v>
      </c>
      <c r="Q461" s="5" cm="1">
        <f t="array" ref="Q461">Data__1_[[#This Row],[Total_cost]]/(Data__1_[[#This Row],[Total Operating Cost]]+_xlfn.IFS(Data__1_[[#This Row],[Plant]]=$R$21,$S$21,Data__1_[[#This Row],[Plant]]=$R$22,$S$22,Data__1_[[#This Row],[Plant]]=$R$24,$S$24,Data__1_[[#This Row],[Plant]]=$R$23,$S$23))</f>
        <v>56.983674047863019</v>
      </c>
    </row>
    <row r="462" spans="1:17" x14ac:dyDescent="0.4">
      <c r="A462" s="1" t="s">
        <v>218</v>
      </c>
      <c r="B462" t="s">
        <v>8</v>
      </c>
      <c r="C462">
        <v>18</v>
      </c>
      <c r="D462">
        <v>18</v>
      </c>
      <c r="E462">
        <v>8640</v>
      </c>
      <c r="F462">
        <v>7200</v>
      </c>
      <c r="G462">
        <v>4.3568396000000002E-2</v>
      </c>
      <c r="H462">
        <f>Data__1_[[#This Row],[Output]]*1000</f>
        <v>43.568396</v>
      </c>
      <c r="I462">
        <f>Data__1_[[#This Row],[Output]]*1000/(Data__1_[[#This Row],[Num_Workers_Indirect]]+Data__1_[[#This Row],[Num_Workers_Direct]])</f>
        <v>1.2102332222222223</v>
      </c>
      <c r="J462">
        <v>5.2282074999999997E-2</v>
      </c>
      <c r="K462">
        <f>Data__1_[[#This Row],[RawMaterial_Used]]*1000</f>
        <v>52.282074999999999</v>
      </c>
      <c r="L462" t="e">
        <f>MONTH(A:A)</f>
        <v>#VALUE!</v>
      </c>
      <c r="M462" t="e">
        <f>YEAR(Data__1_[[#This Row],[Date]])</f>
        <v>#VALUE!</v>
      </c>
      <c r="N462" cm="1">
        <f t="array" ref="N462">Data__1_[[#This Row],[RawMaterial_Used]]*1000*_xlfn.IFS(Data__1_[[#This Row],[Plant]]=$R$15,$S$15,Data__1_[[#This Row],[Plant]]=$R$16,$S$16,Data__1_[[#This Row],[Plant]]=$R$17,$S$17,Data__1_[[#This Row],[Plant]]=$R$18,$S$18)</f>
        <v>36597.452499999999</v>
      </c>
      <c r="O462">
        <f>Data__1_[[#This Row],[input_total thousands]]+Data__1_[[#This Row],[Labor_Costs_Direct]]+Data__1_[[#This Row],[Labor_Costs_Indirect]]</f>
        <v>52437.452499999999</v>
      </c>
      <c r="P462" s="5" cm="1">
        <f t="array" ref="P462">Data__1_[[#This Row],[Output]]*1000*_xlfn.IFS(Data__1_[[#This Row],[Plant]]=$R$8,$S$8,Data__1_[[#This Row],[Plant]]=$R$9,$S$9,Data__1_[[#This Row],[Plant]]=$R$10,$S$10,Data__1_[[#This Row],[Plant]]=$R$11,$S$11)</f>
        <v>4792.5235599999996</v>
      </c>
      <c r="Q462" s="5" cm="1">
        <f t="array" ref="Q462">Data__1_[[#This Row],[Total_cost]]/(Data__1_[[#This Row],[Total Operating Cost]]+_xlfn.IFS(Data__1_[[#This Row],[Plant]]=$R$21,$S$21,Data__1_[[#This Row],[Plant]]=$R$22,$S$22,Data__1_[[#This Row],[Plant]]=$R$24,$S$24,Data__1_[[#This Row],[Plant]]=$R$23,$S$23))</f>
        <v>10.91271863728335</v>
      </c>
    </row>
    <row r="463" spans="1:17" x14ac:dyDescent="0.4">
      <c r="A463" s="1" t="s">
        <v>218</v>
      </c>
      <c r="B463" t="s">
        <v>9</v>
      </c>
      <c r="C463">
        <v>46</v>
      </c>
      <c r="D463">
        <v>36</v>
      </c>
      <c r="E463">
        <v>10672</v>
      </c>
      <c r="F463">
        <v>6912</v>
      </c>
      <c r="G463">
        <v>0.105140997</v>
      </c>
      <c r="H463">
        <f>Data__1_[[#This Row],[Output]]*1000</f>
        <v>105.140997</v>
      </c>
      <c r="I463">
        <f>Data__1_[[#This Row],[Output]]*1000/(Data__1_[[#This Row],[Num_Workers_Indirect]]+Data__1_[[#This Row],[Num_Workers_Direct]])</f>
        <v>1.2822072804878049</v>
      </c>
      <c r="J463">
        <v>0.12827201599999999</v>
      </c>
      <c r="K463">
        <f>Data__1_[[#This Row],[RawMaterial_Used]]*1000</f>
        <v>128.27201599999998</v>
      </c>
      <c r="L463" t="e">
        <f>MONTH(A:A)</f>
        <v>#VALUE!</v>
      </c>
      <c r="M463" t="e">
        <f>YEAR(Data__1_[[#This Row],[Date]])</f>
        <v>#VALUE!</v>
      </c>
      <c r="N463" cm="1">
        <f t="array" ref="N463">Data__1_[[#This Row],[RawMaterial_Used]]*1000*_xlfn.IFS(Data__1_[[#This Row],[Plant]]=$R$15,$S$15,Data__1_[[#This Row],[Plant]]=$R$16,$S$16,Data__1_[[#This Row],[Plant]]=$R$17,$S$17,Data__1_[[#This Row],[Plant]]=$R$18,$S$18)</f>
        <v>67984.168479999993</v>
      </c>
      <c r="O463">
        <f>Data__1_[[#This Row],[input_total thousands]]+Data__1_[[#This Row],[Labor_Costs_Direct]]+Data__1_[[#This Row],[Labor_Costs_Indirect]]</f>
        <v>85568.168479999993</v>
      </c>
      <c r="P463" s="5" cm="1">
        <f t="array" ref="P463">Data__1_[[#This Row],[Output]]*1000*_xlfn.IFS(Data__1_[[#This Row],[Plant]]=$R$8,$S$8,Data__1_[[#This Row],[Plant]]=$R$9,$S$9,Data__1_[[#This Row],[Plant]]=$R$10,$S$10,Data__1_[[#This Row],[Plant]]=$R$11,$S$11)</f>
        <v>9462.6897300000001</v>
      </c>
      <c r="Q463" s="5" cm="1">
        <f t="array" ref="Q463">Data__1_[[#This Row],[Total_cost]]/(Data__1_[[#This Row],[Total Operating Cost]]+_xlfn.IFS(Data__1_[[#This Row],[Plant]]=$R$21,$S$21,Data__1_[[#This Row],[Plant]]=$R$22,$S$22,Data__1_[[#This Row],[Plant]]=$R$24,$S$24,Data__1_[[#This Row],[Plant]]=$R$23,$S$23))</f>
        <v>9.0419684291852995</v>
      </c>
    </row>
    <row r="464" spans="1:17" x14ac:dyDescent="0.4">
      <c r="A464" s="1" t="s">
        <v>218</v>
      </c>
      <c r="B464" t="s">
        <v>10</v>
      </c>
      <c r="C464">
        <v>22</v>
      </c>
      <c r="D464">
        <v>30</v>
      </c>
      <c r="E464">
        <v>5280</v>
      </c>
      <c r="F464">
        <v>6000</v>
      </c>
      <c r="G464">
        <v>3.8633566000000001E-2</v>
      </c>
      <c r="H464">
        <f>Data__1_[[#This Row],[Output]]*1000</f>
        <v>38.633566000000002</v>
      </c>
      <c r="I464">
        <f>Data__1_[[#This Row],[Output]]*1000/(Data__1_[[#This Row],[Num_Workers_Indirect]]+Data__1_[[#This Row],[Num_Workers_Direct]])</f>
        <v>0.7429531923076923</v>
      </c>
      <c r="J464">
        <v>4.7132950999999999E-2</v>
      </c>
      <c r="K464">
        <f>Data__1_[[#This Row],[RawMaterial_Used]]*1000</f>
        <v>47.132950999999998</v>
      </c>
      <c r="L464" t="e">
        <f>MONTH(A:A)</f>
        <v>#VALUE!</v>
      </c>
      <c r="M464" t="e">
        <f>YEAR(Data__1_[[#This Row],[Date]])</f>
        <v>#VALUE!</v>
      </c>
      <c r="N464" cm="1">
        <f t="array" ref="N464">Data__1_[[#This Row],[RawMaterial_Used]]*1000*_xlfn.IFS(Data__1_[[#This Row],[Plant]]=$R$15,$S$15,Data__1_[[#This Row],[Plant]]=$R$16,$S$16,Data__1_[[#This Row],[Plant]]=$R$17,$S$17,Data__1_[[#This Row],[Plant]]=$R$18,$S$18)</f>
        <v>28656.834208</v>
      </c>
      <c r="O464">
        <f>Data__1_[[#This Row],[input_total thousands]]+Data__1_[[#This Row],[Labor_Costs_Direct]]+Data__1_[[#This Row],[Labor_Costs_Indirect]]</f>
        <v>39936.834208</v>
      </c>
      <c r="P464" s="5" cm="1">
        <f t="array" ref="P464">Data__1_[[#This Row],[Output]]*1000*_xlfn.IFS(Data__1_[[#This Row],[Plant]]=$R$8,$S$8,Data__1_[[#This Row],[Plant]]=$R$9,$S$9,Data__1_[[#This Row],[Plant]]=$R$10,$S$10,Data__1_[[#This Row],[Plant]]=$R$11,$S$11)</f>
        <v>5795.0349000000006</v>
      </c>
      <c r="Q464" s="5" cm="1">
        <f t="array" ref="Q464">Data__1_[[#This Row],[Total_cost]]/(Data__1_[[#This Row],[Total Operating Cost]]+_xlfn.IFS(Data__1_[[#This Row],[Plant]]=$R$21,$S$21,Data__1_[[#This Row],[Plant]]=$R$22,$S$22,Data__1_[[#This Row],[Plant]]=$R$24,$S$24,Data__1_[[#This Row],[Plant]]=$R$23,$S$23))</f>
        <v>6.8903715897224833</v>
      </c>
    </row>
    <row r="465" spans="1:17" x14ac:dyDescent="0.4">
      <c r="A465" s="1" t="s">
        <v>218</v>
      </c>
      <c r="B465" t="s">
        <v>11</v>
      </c>
      <c r="C465">
        <v>12</v>
      </c>
      <c r="D465">
        <v>14</v>
      </c>
      <c r="E465">
        <v>115200</v>
      </c>
      <c r="F465">
        <v>107520</v>
      </c>
      <c r="G465">
        <v>1.0149665E-2</v>
      </c>
      <c r="H465">
        <f>Data__1_[[#This Row],[Output]]*1000</f>
        <v>10.149665000000001</v>
      </c>
      <c r="I465">
        <f>Data__1_[[#This Row],[Output]]*1000/(Data__1_[[#This Row],[Num_Workers_Indirect]]+Data__1_[[#This Row],[Num_Workers_Direct]])</f>
        <v>0.39037173076923082</v>
      </c>
      <c r="J465">
        <v>1.2687082000000001E-2</v>
      </c>
      <c r="K465">
        <f>Data__1_[[#This Row],[RawMaterial_Used]]*1000</f>
        <v>12.687082</v>
      </c>
      <c r="L465" t="e">
        <f>MONTH(A:A)</f>
        <v>#VALUE!</v>
      </c>
      <c r="M465" t="e">
        <f>YEAR(Data__1_[[#This Row],[Date]])</f>
        <v>#VALUE!</v>
      </c>
      <c r="N465" cm="1">
        <f t="array" ref="N465">Data__1_[[#This Row],[RawMaterial_Used]]*1000*_xlfn.IFS(Data__1_[[#This Row],[Plant]]=$R$15,$S$15,Data__1_[[#This Row],[Plant]]=$R$16,$S$16,Data__1_[[#This Row],[Plant]]=$R$17,$S$17,Data__1_[[#This Row],[Plant]]=$R$18,$S$18)</f>
        <v>11646.741276000001</v>
      </c>
      <c r="O465">
        <f>Data__1_[[#This Row],[input_total thousands]]+Data__1_[[#This Row],[Labor_Costs_Direct]]+Data__1_[[#This Row],[Labor_Costs_Indirect]]</f>
        <v>234366.74127599999</v>
      </c>
      <c r="P465" s="5" cm="1">
        <f t="array" ref="P465">Data__1_[[#This Row],[Output]]*1000*_xlfn.IFS(Data__1_[[#This Row],[Plant]]=$R$8,$S$8,Data__1_[[#This Row],[Plant]]=$R$9,$S$9,Data__1_[[#This Row],[Plant]]=$R$10,$S$10,Data__1_[[#This Row],[Plant]]=$R$11,$S$11)</f>
        <v>4059.8660000000004</v>
      </c>
      <c r="Q465" s="5" cm="1">
        <f t="array" ref="Q465">Data__1_[[#This Row],[Total_cost]]/(Data__1_[[#This Row],[Total Operating Cost]]+_xlfn.IFS(Data__1_[[#This Row],[Plant]]=$R$21,$S$21,Data__1_[[#This Row],[Plant]]=$R$22,$S$22,Data__1_[[#This Row],[Plant]]=$R$24,$S$24,Data__1_[[#This Row],[Plant]]=$R$23,$S$23))</f>
        <v>56.505297828311861</v>
      </c>
    </row>
    <row r="466" spans="1:17" x14ac:dyDescent="0.4">
      <c r="A466" s="1" t="s">
        <v>217</v>
      </c>
      <c r="B466" t="s">
        <v>8</v>
      </c>
      <c r="C466">
        <v>20</v>
      </c>
      <c r="D466">
        <v>21</v>
      </c>
      <c r="E466">
        <v>9600</v>
      </c>
      <c r="F466">
        <v>8400</v>
      </c>
      <c r="G466">
        <v>4.9642650000000003E-2</v>
      </c>
      <c r="H466">
        <f>Data__1_[[#This Row],[Output]]*1000</f>
        <v>49.642650000000003</v>
      </c>
      <c r="I466">
        <f>Data__1_[[#This Row],[Output]]*1000/(Data__1_[[#This Row],[Num_Workers_Indirect]]+Data__1_[[#This Row],[Num_Workers_Direct]])</f>
        <v>1.2107963414634146</v>
      </c>
      <c r="J466">
        <v>5.9571180000000001E-2</v>
      </c>
      <c r="K466">
        <f>Data__1_[[#This Row],[RawMaterial_Used]]*1000</f>
        <v>59.571179999999998</v>
      </c>
      <c r="L466" t="e">
        <f>MONTH(A:A)</f>
        <v>#VALUE!</v>
      </c>
      <c r="M466" t="e">
        <f>YEAR(Data__1_[[#This Row],[Date]])</f>
        <v>#VALUE!</v>
      </c>
      <c r="N466" cm="1">
        <f t="array" ref="N466">Data__1_[[#This Row],[RawMaterial_Used]]*1000*_xlfn.IFS(Data__1_[[#This Row],[Plant]]=$R$15,$S$15,Data__1_[[#This Row],[Plant]]=$R$16,$S$16,Data__1_[[#This Row],[Plant]]=$R$17,$S$17,Data__1_[[#This Row],[Plant]]=$R$18,$S$18)</f>
        <v>41699.826000000001</v>
      </c>
      <c r="O466">
        <f>Data__1_[[#This Row],[input_total thousands]]+Data__1_[[#This Row],[Labor_Costs_Direct]]+Data__1_[[#This Row],[Labor_Costs_Indirect]]</f>
        <v>59699.826000000001</v>
      </c>
      <c r="P466" s="5" cm="1">
        <f t="array" ref="P466">Data__1_[[#This Row],[Output]]*1000*_xlfn.IFS(Data__1_[[#This Row],[Plant]]=$R$8,$S$8,Data__1_[[#This Row],[Plant]]=$R$9,$S$9,Data__1_[[#This Row],[Plant]]=$R$10,$S$10,Data__1_[[#This Row],[Plant]]=$R$11,$S$11)</f>
        <v>5460.6915000000008</v>
      </c>
      <c r="Q466" s="5" cm="1">
        <f t="array" ref="Q466">Data__1_[[#This Row],[Total_cost]]/(Data__1_[[#This Row],[Total Operating Cost]]+_xlfn.IFS(Data__1_[[#This Row],[Plant]]=$R$21,$S$21,Data__1_[[#This Row],[Plant]]=$R$22,$S$22,Data__1_[[#This Row],[Plant]]=$R$24,$S$24,Data__1_[[#This Row],[Plant]]=$R$23,$S$23))</f>
        <v>10.907391862349407</v>
      </c>
    </row>
    <row r="467" spans="1:17" x14ac:dyDescent="0.4">
      <c r="A467" s="1" t="s">
        <v>217</v>
      </c>
      <c r="B467" t="s">
        <v>9</v>
      </c>
      <c r="C467">
        <v>43</v>
      </c>
      <c r="D467">
        <v>36</v>
      </c>
      <c r="E467">
        <v>9976</v>
      </c>
      <c r="F467">
        <v>6912</v>
      </c>
      <c r="G467">
        <v>0.101227493</v>
      </c>
      <c r="H467">
        <f>Data__1_[[#This Row],[Output]]*1000</f>
        <v>101.227493</v>
      </c>
      <c r="I467">
        <f>Data__1_[[#This Row],[Output]]*1000/(Data__1_[[#This Row],[Num_Workers_Indirect]]+Data__1_[[#This Row],[Num_Workers_Direct]])</f>
        <v>1.2813606708860759</v>
      </c>
      <c r="J467">
        <v>0.123497542</v>
      </c>
      <c r="K467">
        <f>Data__1_[[#This Row],[RawMaterial_Used]]*1000</f>
        <v>123.497542</v>
      </c>
      <c r="L467" t="e">
        <f>MONTH(A:A)</f>
        <v>#VALUE!</v>
      </c>
      <c r="M467" t="e">
        <f>YEAR(Data__1_[[#This Row],[Date]])</f>
        <v>#VALUE!</v>
      </c>
      <c r="N467" cm="1">
        <f t="array" ref="N467">Data__1_[[#This Row],[RawMaterial_Used]]*1000*_xlfn.IFS(Data__1_[[#This Row],[Plant]]=$R$15,$S$15,Data__1_[[#This Row],[Plant]]=$R$16,$S$16,Data__1_[[#This Row],[Plant]]=$R$17,$S$17,Data__1_[[#This Row],[Plant]]=$R$18,$S$18)</f>
        <v>65453.697260000001</v>
      </c>
      <c r="O467">
        <f>Data__1_[[#This Row],[input_total thousands]]+Data__1_[[#This Row],[Labor_Costs_Direct]]+Data__1_[[#This Row],[Labor_Costs_Indirect]]</f>
        <v>82341.697260000001</v>
      </c>
      <c r="P467" s="5" cm="1">
        <f t="array" ref="P467">Data__1_[[#This Row],[Output]]*1000*_xlfn.IFS(Data__1_[[#This Row],[Plant]]=$R$8,$S$8,Data__1_[[#This Row],[Plant]]=$R$9,$S$9,Data__1_[[#This Row],[Plant]]=$R$10,$S$10,Data__1_[[#This Row],[Plant]]=$R$11,$S$11)</f>
        <v>9110.4743699999999</v>
      </c>
      <c r="Q467" s="5" cm="1">
        <f t="array" ref="Q467">Data__1_[[#This Row],[Total_cost]]/(Data__1_[[#This Row],[Total Operating Cost]]+_xlfn.IFS(Data__1_[[#This Row],[Plant]]=$R$21,$S$21,Data__1_[[#This Row],[Plant]]=$R$22,$S$22,Data__1_[[#This Row],[Plant]]=$R$24,$S$24,Data__1_[[#This Row],[Plant]]=$R$23,$S$23))</f>
        <v>9.0373860558402352</v>
      </c>
    </row>
    <row r="468" spans="1:17" x14ac:dyDescent="0.4">
      <c r="A468" s="1" t="s">
        <v>217</v>
      </c>
      <c r="B468" t="s">
        <v>10</v>
      </c>
      <c r="C468">
        <v>22</v>
      </c>
      <c r="D468">
        <v>30</v>
      </c>
      <c r="E468">
        <v>5280</v>
      </c>
      <c r="F468">
        <v>6000</v>
      </c>
      <c r="G468">
        <v>3.8613092000000002E-2</v>
      </c>
      <c r="H468">
        <f>Data__1_[[#This Row],[Output]]*1000</f>
        <v>38.613092000000002</v>
      </c>
      <c r="I468">
        <f>Data__1_[[#This Row],[Output]]*1000/(Data__1_[[#This Row],[Num_Workers_Indirect]]+Data__1_[[#This Row],[Num_Workers_Direct]])</f>
        <v>0.74255946153846153</v>
      </c>
      <c r="J468">
        <v>4.7107971999999998E-2</v>
      </c>
      <c r="K468">
        <f>Data__1_[[#This Row],[RawMaterial_Used]]*1000</f>
        <v>47.107971999999997</v>
      </c>
      <c r="L468" t="e">
        <f>MONTH(A:A)</f>
        <v>#VALUE!</v>
      </c>
      <c r="M468" t="e">
        <f>YEAR(Data__1_[[#This Row],[Date]])</f>
        <v>#VALUE!</v>
      </c>
      <c r="N468" cm="1">
        <f t="array" ref="N468">Data__1_[[#This Row],[RawMaterial_Used]]*1000*_xlfn.IFS(Data__1_[[#This Row],[Plant]]=$R$15,$S$15,Data__1_[[#This Row],[Plant]]=$R$16,$S$16,Data__1_[[#This Row],[Plant]]=$R$17,$S$17,Data__1_[[#This Row],[Plant]]=$R$18,$S$18)</f>
        <v>28641.646975999996</v>
      </c>
      <c r="O468">
        <f>Data__1_[[#This Row],[input_total thousands]]+Data__1_[[#This Row],[Labor_Costs_Direct]]+Data__1_[[#This Row],[Labor_Costs_Indirect]]</f>
        <v>39921.646975999996</v>
      </c>
      <c r="P468" s="5" cm="1">
        <f t="array" ref="P468">Data__1_[[#This Row],[Output]]*1000*_xlfn.IFS(Data__1_[[#This Row],[Plant]]=$R$8,$S$8,Data__1_[[#This Row],[Plant]]=$R$9,$S$9,Data__1_[[#This Row],[Plant]]=$R$10,$S$10,Data__1_[[#This Row],[Plant]]=$R$11,$S$11)</f>
        <v>5791.9638000000004</v>
      </c>
      <c r="Q468" s="5" cm="1">
        <f t="array" ref="Q468">Data__1_[[#This Row],[Total_cost]]/(Data__1_[[#This Row],[Total Operating Cost]]+_xlfn.IFS(Data__1_[[#This Row],[Plant]]=$R$21,$S$21,Data__1_[[#This Row],[Plant]]=$R$22,$S$22,Data__1_[[#This Row],[Plant]]=$R$24,$S$24,Data__1_[[#This Row],[Plant]]=$R$23,$S$23))</f>
        <v>6.8914028042087878</v>
      </c>
    </row>
    <row r="469" spans="1:17" x14ac:dyDescent="0.4">
      <c r="A469" s="1" t="s">
        <v>217</v>
      </c>
      <c r="B469" t="s">
        <v>11</v>
      </c>
      <c r="C469">
        <v>13</v>
      </c>
      <c r="D469">
        <v>16</v>
      </c>
      <c r="E469">
        <v>124800</v>
      </c>
      <c r="F469">
        <v>122880</v>
      </c>
      <c r="G469">
        <v>1.1325150000000001E-2</v>
      </c>
      <c r="H469">
        <f>Data__1_[[#This Row],[Output]]*1000</f>
        <v>11.325150000000001</v>
      </c>
      <c r="I469">
        <f>Data__1_[[#This Row],[Output]]*1000/(Data__1_[[#This Row],[Num_Workers_Indirect]]+Data__1_[[#This Row],[Num_Workers_Direct]])</f>
        <v>0.39052241379310348</v>
      </c>
      <c r="J469">
        <v>1.4156436999999999E-2</v>
      </c>
      <c r="K469">
        <f>Data__1_[[#This Row],[RawMaterial_Used]]*1000</f>
        <v>14.156436999999999</v>
      </c>
      <c r="L469" t="e">
        <f>MONTH(A:A)</f>
        <v>#VALUE!</v>
      </c>
      <c r="M469" t="e">
        <f>YEAR(Data__1_[[#This Row],[Date]])</f>
        <v>#VALUE!</v>
      </c>
      <c r="N469" cm="1">
        <f t="array" ref="N469">Data__1_[[#This Row],[RawMaterial_Used]]*1000*_xlfn.IFS(Data__1_[[#This Row],[Plant]]=$R$15,$S$15,Data__1_[[#This Row],[Plant]]=$R$16,$S$16,Data__1_[[#This Row],[Plant]]=$R$17,$S$17,Data__1_[[#This Row],[Plant]]=$R$18,$S$18)</f>
        <v>12995.609165999998</v>
      </c>
      <c r="O469">
        <f>Data__1_[[#This Row],[input_total thousands]]+Data__1_[[#This Row],[Labor_Costs_Direct]]+Data__1_[[#This Row],[Labor_Costs_Indirect]]</f>
        <v>260675.60916600001</v>
      </c>
      <c r="P469" s="5" cm="1">
        <f t="array" ref="P469">Data__1_[[#This Row],[Output]]*1000*_xlfn.IFS(Data__1_[[#This Row],[Plant]]=$R$8,$S$8,Data__1_[[#This Row],[Plant]]=$R$9,$S$9,Data__1_[[#This Row],[Plant]]=$R$10,$S$10,Data__1_[[#This Row],[Plant]]=$R$11,$S$11)</f>
        <v>4530.0600000000004</v>
      </c>
      <c r="Q469" s="5" cm="1">
        <f t="array" ref="Q469">Data__1_[[#This Row],[Total_cost]]/(Data__1_[[#This Row],[Total Operating Cost]]+_xlfn.IFS(Data__1_[[#This Row],[Plant]]=$R$21,$S$21,Data__1_[[#This Row],[Plant]]=$R$22,$S$22,Data__1_[[#This Row],[Plant]]=$R$24,$S$24,Data__1_[[#This Row],[Plant]]=$R$23,$S$23))</f>
        <v>56.449085104903993</v>
      </c>
    </row>
    <row r="470" spans="1:17" x14ac:dyDescent="0.4">
      <c r="A470" s="1" t="s">
        <v>216</v>
      </c>
      <c r="B470" t="s">
        <v>8</v>
      </c>
      <c r="C470">
        <v>20</v>
      </c>
      <c r="D470">
        <v>19</v>
      </c>
      <c r="E470">
        <v>9600</v>
      </c>
      <c r="F470">
        <v>7600</v>
      </c>
      <c r="G470">
        <v>4.7239138E-2</v>
      </c>
      <c r="H470">
        <f>Data__1_[[#This Row],[Output]]*1000</f>
        <v>47.239137999999997</v>
      </c>
      <c r="I470">
        <f>Data__1_[[#This Row],[Output]]*1000/(Data__1_[[#This Row],[Num_Workers_Indirect]]+Data__1_[[#This Row],[Num_Workers_Direct]])</f>
        <v>1.2112599487179487</v>
      </c>
      <c r="J470">
        <v>5.6686965999999998E-2</v>
      </c>
      <c r="K470">
        <f>Data__1_[[#This Row],[RawMaterial_Used]]*1000</f>
        <v>56.686965999999998</v>
      </c>
      <c r="L470" t="e">
        <f>MONTH(A:A)</f>
        <v>#VALUE!</v>
      </c>
      <c r="M470" t="e">
        <f>YEAR(Data__1_[[#This Row],[Date]])</f>
        <v>#VALUE!</v>
      </c>
      <c r="N470" cm="1">
        <f t="array" ref="N470">Data__1_[[#This Row],[RawMaterial_Used]]*1000*_xlfn.IFS(Data__1_[[#This Row],[Plant]]=$R$15,$S$15,Data__1_[[#This Row],[Plant]]=$R$16,$S$16,Data__1_[[#This Row],[Plant]]=$R$17,$S$17,Data__1_[[#This Row],[Plant]]=$R$18,$S$18)</f>
        <v>39680.876199999999</v>
      </c>
      <c r="O470">
        <f>Data__1_[[#This Row],[input_total thousands]]+Data__1_[[#This Row],[Labor_Costs_Direct]]+Data__1_[[#This Row],[Labor_Costs_Indirect]]</f>
        <v>56880.876199999999</v>
      </c>
      <c r="P470" s="5" cm="1">
        <f t="array" ref="P470">Data__1_[[#This Row],[Output]]*1000*_xlfn.IFS(Data__1_[[#This Row],[Plant]]=$R$8,$S$8,Data__1_[[#This Row],[Plant]]=$R$9,$S$9,Data__1_[[#This Row],[Plant]]=$R$10,$S$10,Data__1_[[#This Row],[Plant]]=$R$11,$S$11)</f>
        <v>5196.3051799999994</v>
      </c>
      <c r="Q470" s="5" cm="1">
        <f t="array" ref="Q470">Data__1_[[#This Row],[Total_cost]]/(Data__1_[[#This Row],[Total Operating Cost]]+_xlfn.IFS(Data__1_[[#This Row],[Plant]]=$R$21,$S$21,Data__1_[[#This Row],[Plant]]=$R$22,$S$22,Data__1_[[#This Row],[Plant]]=$R$24,$S$24,Data__1_[[#This Row],[Plant]]=$R$23,$S$23))</f>
        <v>10.91983494455307</v>
      </c>
    </row>
    <row r="471" spans="1:17" x14ac:dyDescent="0.4">
      <c r="A471" s="1" t="s">
        <v>216</v>
      </c>
      <c r="B471" t="s">
        <v>9</v>
      </c>
      <c r="C471">
        <v>44</v>
      </c>
      <c r="D471">
        <v>40</v>
      </c>
      <c r="E471">
        <v>10208</v>
      </c>
      <c r="F471">
        <v>7680</v>
      </c>
      <c r="G471">
        <v>0.107704539</v>
      </c>
      <c r="H471">
        <f>Data__1_[[#This Row],[Output]]*1000</f>
        <v>107.704539</v>
      </c>
      <c r="I471">
        <f>Data__1_[[#This Row],[Output]]*1000/(Data__1_[[#This Row],[Num_Workers_Indirect]]+Data__1_[[#This Row],[Num_Workers_Direct]])</f>
        <v>1.2821968928571428</v>
      </c>
      <c r="J471">
        <v>0.13139953700000001</v>
      </c>
      <c r="K471">
        <f>Data__1_[[#This Row],[RawMaterial_Used]]*1000</f>
        <v>131.39953700000001</v>
      </c>
      <c r="L471" t="e">
        <f>MONTH(A:A)</f>
        <v>#VALUE!</v>
      </c>
      <c r="M471" t="e">
        <f>YEAR(Data__1_[[#This Row],[Date]])</f>
        <v>#VALUE!</v>
      </c>
      <c r="N471" cm="1">
        <f t="array" ref="N471">Data__1_[[#This Row],[RawMaterial_Used]]*1000*_xlfn.IFS(Data__1_[[#This Row],[Plant]]=$R$15,$S$15,Data__1_[[#This Row],[Plant]]=$R$16,$S$16,Data__1_[[#This Row],[Plant]]=$R$17,$S$17,Data__1_[[#This Row],[Plant]]=$R$18,$S$18)</f>
        <v>69641.754610000004</v>
      </c>
      <c r="O471">
        <f>Data__1_[[#This Row],[input_total thousands]]+Data__1_[[#This Row],[Labor_Costs_Direct]]+Data__1_[[#This Row],[Labor_Costs_Indirect]]</f>
        <v>87529.754610000004</v>
      </c>
      <c r="P471" s="5" cm="1">
        <f t="array" ref="P471">Data__1_[[#This Row],[Output]]*1000*_xlfn.IFS(Data__1_[[#This Row],[Plant]]=$R$8,$S$8,Data__1_[[#This Row],[Plant]]=$R$9,$S$9,Data__1_[[#This Row],[Plant]]=$R$10,$S$10,Data__1_[[#This Row],[Plant]]=$R$11,$S$11)</f>
        <v>9693.4085099999993</v>
      </c>
      <c r="Q471" s="5" cm="1">
        <f t="array" ref="Q471">Data__1_[[#This Row],[Total_cost]]/(Data__1_[[#This Row],[Total Operating Cost]]+_xlfn.IFS(Data__1_[[#This Row],[Plant]]=$R$21,$S$21,Data__1_[[#This Row],[Plant]]=$R$22,$S$22,Data__1_[[#This Row],[Plant]]=$R$24,$S$24,Data__1_[[#This Row],[Plant]]=$R$23,$S$23))</f>
        <v>9.0291188630879624</v>
      </c>
    </row>
    <row r="472" spans="1:17" x14ac:dyDescent="0.4">
      <c r="A472" s="1" t="s">
        <v>216</v>
      </c>
      <c r="B472" t="s">
        <v>10</v>
      </c>
      <c r="C472">
        <v>24</v>
      </c>
      <c r="D472">
        <v>30</v>
      </c>
      <c r="E472">
        <v>5760</v>
      </c>
      <c r="F472">
        <v>6000</v>
      </c>
      <c r="G472">
        <v>4.0114956E-2</v>
      </c>
      <c r="H472">
        <f>Data__1_[[#This Row],[Output]]*1000</f>
        <v>40.114955999999999</v>
      </c>
      <c r="I472">
        <f>Data__1_[[#This Row],[Output]]*1000/(Data__1_[[#This Row],[Num_Workers_Indirect]]+Data__1_[[#This Row],[Num_Workers_Direct]])</f>
        <v>0.74286955555555556</v>
      </c>
      <c r="J472">
        <v>4.8940246999999999E-2</v>
      </c>
      <c r="K472">
        <f>Data__1_[[#This Row],[RawMaterial_Used]]*1000</f>
        <v>48.940246999999999</v>
      </c>
      <c r="L472" t="e">
        <f>MONTH(A:A)</f>
        <v>#VALUE!</v>
      </c>
      <c r="M472" t="e">
        <f>YEAR(Data__1_[[#This Row],[Date]])</f>
        <v>#VALUE!</v>
      </c>
      <c r="N472" cm="1">
        <f t="array" ref="N472">Data__1_[[#This Row],[RawMaterial_Used]]*1000*_xlfn.IFS(Data__1_[[#This Row],[Plant]]=$R$15,$S$15,Data__1_[[#This Row],[Plant]]=$R$16,$S$16,Data__1_[[#This Row],[Plant]]=$R$17,$S$17,Data__1_[[#This Row],[Plant]]=$R$18,$S$18)</f>
        <v>29755.670176</v>
      </c>
      <c r="O472">
        <f>Data__1_[[#This Row],[input_total thousands]]+Data__1_[[#This Row],[Labor_Costs_Direct]]+Data__1_[[#This Row],[Labor_Costs_Indirect]]</f>
        <v>41515.670176</v>
      </c>
      <c r="P472" s="5" cm="1">
        <f t="array" ref="P472">Data__1_[[#This Row],[Output]]*1000*_xlfn.IFS(Data__1_[[#This Row],[Plant]]=$R$8,$S$8,Data__1_[[#This Row],[Plant]]=$R$9,$S$9,Data__1_[[#This Row],[Plant]]=$R$10,$S$10,Data__1_[[#This Row],[Plant]]=$R$11,$S$11)</f>
        <v>6017.2434000000003</v>
      </c>
      <c r="Q472" s="5" cm="1">
        <f t="array" ref="Q472">Data__1_[[#This Row],[Total_cost]]/(Data__1_[[#This Row],[Total Operating Cost]]+_xlfn.IFS(Data__1_[[#This Row],[Plant]]=$R$21,$S$21,Data__1_[[#This Row],[Plant]]=$R$22,$S$22,Data__1_[[#This Row],[Plant]]=$R$24,$S$24,Data__1_[[#This Row],[Plant]]=$R$23,$S$23))</f>
        <v>6.8983036106515732</v>
      </c>
    </row>
    <row r="473" spans="1:17" x14ac:dyDescent="0.4">
      <c r="A473" s="1" t="s">
        <v>216</v>
      </c>
      <c r="B473" t="s">
        <v>11</v>
      </c>
      <c r="C473">
        <v>12</v>
      </c>
      <c r="D473">
        <v>15</v>
      </c>
      <c r="E473">
        <v>115200</v>
      </c>
      <c r="F473">
        <v>115200</v>
      </c>
      <c r="G473">
        <v>1.0535074E-2</v>
      </c>
      <c r="H473">
        <f>Data__1_[[#This Row],[Output]]*1000</f>
        <v>10.535074</v>
      </c>
      <c r="I473">
        <f>Data__1_[[#This Row],[Output]]*1000/(Data__1_[[#This Row],[Num_Workers_Indirect]]+Data__1_[[#This Row],[Num_Workers_Direct]])</f>
        <v>0.39018792592592594</v>
      </c>
      <c r="J473">
        <v>1.3168842E-2</v>
      </c>
      <c r="K473">
        <f>Data__1_[[#This Row],[RawMaterial_Used]]*1000</f>
        <v>13.168842</v>
      </c>
      <c r="L473" t="e">
        <f>MONTH(A:A)</f>
        <v>#VALUE!</v>
      </c>
      <c r="M473" t="e">
        <f>YEAR(Data__1_[[#This Row],[Date]])</f>
        <v>#VALUE!</v>
      </c>
      <c r="N473" cm="1">
        <f t="array" ref="N473">Data__1_[[#This Row],[RawMaterial_Used]]*1000*_xlfn.IFS(Data__1_[[#This Row],[Plant]]=$R$15,$S$15,Data__1_[[#This Row],[Plant]]=$R$16,$S$16,Data__1_[[#This Row],[Plant]]=$R$17,$S$17,Data__1_[[#This Row],[Plant]]=$R$18,$S$18)</f>
        <v>12088.996955999999</v>
      </c>
      <c r="O473">
        <f>Data__1_[[#This Row],[input_total thousands]]+Data__1_[[#This Row],[Labor_Costs_Direct]]+Data__1_[[#This Row],[Labor_Costs_Indirect]]</f>
        <v>242488.99695599999</v>
      </c>
      <c r="P473" s="5" cm="1">
        <f t="array" ref="P473">Data__1_[[#This Row],[Output]]*1000*_xlfn.IFS(Data__1_[[#This Row],[Plant]]=$R$8,$S$8,Data__1_[[#This Row],[Plant]]=$R$9,$S$9,Data__1_[[#This Row],[Plant]]=$R$10,$S$10,Data__1_[[#This Row],[Plant]]=$R$11,$S$11)</f>
        <v>4214.0295999999998</v>
      </c>
      <c r="Q473" s="5" cm="1">
        <f t="array" ref="Q473">Data__1_[[#This Row],[Total_cost]]/(Data__1_[[#This Row],[Total Operating Cost]]+_xlfn.IFS(Data__1_[[#This Row],[Plant]]=$R$21,$S$21,Data__1_[[#This Row],[Plant]]=$R$22,$S$22,Data__1_[[#This Row],[Plant]]=$R$24,$S$24,Data__1_[[#This Row],[Plant]]=$R$23,$S$23))</f>
        <v>56.368425720919795</v>
      </c>
    </row>
    <row r="474" spans="1:17" x14ac:dyDescent="0.4">
      <c r="A474" s="1" t="s">
        <v>215</v>
      </c>
      <c r="B474" t="s">
        <v>8</v>
      </c>
      <c r="C474">
        <v>17</v>
      </c>
      <c r="D474">
        <v>22</v>
      </c>
      <c r="E474">
        <v>8160</v>
      </c>
      <c r="F474">
        <v>8800</v>
      </c>
      <c r="G474">
        <v>4.7239424000000002E-2</v>
      </c>
      <c r="H474">
        <f>Data__1_[[#This Row],[Output]]*1000</f>
        <v>47.239424</v>
      </c>
      <c r="I474">
        <f>Data__1_[[#This Row],[Output]]*1000/(Data__1_[[#This Row],[Num_Workers_Indirect]]+Data__1_[[#This Row],[Num_Workers_Direct]])</f>
        <v>1.211267282051282</v>
      </c>
      <c r="J474">
        <v>5.6687307999999999E-2</v>
      </c>
      <c r="K474">
        <f>Data__1_[[#This Row],[RawMaterial_Used]]*1000</f>
        <v>56.687308000000002</v>
      </c>
      <c r="L474">
        <f>MONTH(A:A)</f>
        <v>12</v>
      </c>
      <c r="M474">
        <f>YEAR(Data__1_[[#This Row],[Date]])</f>
        <v>2010</v>
      </c>
      <c r="N474" cm="1">
        <f t="array" ref="N474">Data__1_[[#This Row],[RawMaterial_Used]]*1000*_xlfn.IFS(Data__1_[[#This Row],[Plant]]=$R$15,$S$15,Data__1_[[#This Row],[Plant]]=$R$16,$S$16,Data__1_[[#This Row],[Plant]]=$R$17,$S$17,Data__1_[[#This Row],[Plant]]=$R$18,$S$18)</f>
        <v>39681.115600000005</v>
      </c>
      <c r="O474">
        <f>Data__1_[[#This Row],[input_total thousands]]+Data__1_[[#This Row],[Labor_Costs_Direct]]+Data__1_[[#This Row],[Labor_Costs_Indirect]]</f>
        <v>56641.115600000005</v>
      </c>
      <c r="P474" s="5" cm="1">
        <f t="array" ref="P474">Data__1_[[#This Row],[Output]]*1000*_xlfn.IFS(Data__1_[[#This Row],[Plant]]=$R$8,$S$8,Data__1_[[#This Row],[Plant]]=$R$9,$S$9,Data__1_[[#This Row],[Plant]]=$R$10,$S$10,Data__1_[[#This Row],[Plant]]=$R$11,$S$11)</f>
        <v>5196.3366399999995</v>
      </c>
      <c r="Q474" s="5" cm="1">
        <f t="array" ref="Q474">Data__1_[[#This Row],[Total_cost]]/(Data__1_[[#This Row],[Total Operating Cost]]+_xlfn.IFS(Data__1_[[#This Row],[Plant]]=$R$21,$S$21,Data__1_[[#This Row],[Plant]]=$R$22,$S$22,Data__1_[[#This Row],[Plant]]=$R$24,$S$24,Data__1_[[#This Row],[Plant]]=$R$23,$S$23))</f>
        <v>10.873740687632758</v>
      </c>
    </row>
    <row r="475" spans="1:17" x14ac:dyDescent="0.4">
      <c r="A475" s="1" t="s">
        <v>215</v>
      </c>
      <c r="B475" t="s">
        <v>9</v>
      </c>
      <c r="C475">
        <v>46</v>
      </c>
      <c r="D475">
        <v>39</v>
      </c>
      <c r="E475">
        <v>10672</v>
      </c>
      <c r="F475">
        <v>7488</v>
      </c>
      <c r="G475">
        <v>0.108965715</v>
      </c>
      <c r="H475">
        <f>Data__1_[[#This Row],[Output]]*1000</f>
        <v>108.965715</v>
      </c>
      <c r="I475">
        <f>Data__1_[[#This Row],[Output]]*1000/(Data__1_[[#This Row],[Num_Workers_Indirect]]+Data__1_[[#This Row],[Num_Workers_Direct]])</f>
        <v>1.2819495882352943</v>
      </c>
      <c r="J475">
        <v>0.13293817199999999</v>
      </c>
      <c r="K475">
        <f>Data__1_[[#This Row],[RawMaterial_Used]]*1000</f>
        <v>132.93817199999998</v>
      </c>
      <c r="L475">
        <f>MONTH(A:A)</f>
        <v>12</v>
      </c>
      <c r="M475">
        <f>YEAR(Data__1_[[#This Row],[Date]])</f>
        <v>2010</v>
      </c>
      <c r="N475" cm="1">
        <f t="array" ref="N475">Data__1_[[#This Row],[RawMaterial_Used]]*1000*_xlfn.IFS(Data__1_[[#This Row],[Plant]]=$R$15,$S$15,Data__1_[[#This Row],[Plant]]=$R$16,$S$16,Data__1_[[#This Row],[Plant]]=$R$17,$S$17,Data__1_[[#This Row],[Plant]]=$R$18,$S$18)</f>
        <v>70457.231159999996</v>
      </c>
      <c r="O475">
        <f>Data__1_[[#This Row],[input_total thousands]]+Data__1_[[#This Row],[Labor_Costs_Direct]]+Data__1_[[#This Row],[Labor_Costs_Indirect]]</f>
        <v>88617.231159999996</v>
      </c>
      <c r="P475" s="5" cm="1">
        <f t="array" ref="P475">Data__1_[[#This Row],[Output]]*1000*_xlfn.IFS(Data__1_[[#This Row],[Plant]]=$R$8,$S$8,Data__1_[[#This Row],[Plant]]=$R$9,$S$9,Data__1_[[#This Row],[Plant]]=$R$10,$S$10,Data__1_[[#This Row],[Plant]]=$R$11,$S$11)</f>
        <v>9806.9143500000009</v>
      </c>
      <c r="Q475" s="5" cm="1">
        <f t="array" ref="Q475">Data__1_[[#This Row],[Total_cost]]/(Data__1_[[#This Row],[Total Operating Cost]]+_xlfn.IFS(Data__1_[[#This Row],[Plant]]=$R$21,$S$21,Data__1_[[#This Row],[Plant]]=$R$22,$S$22,Data__1_[[#This Row],[Plant]]=$R$24,$S$24,Data__1_[[#This Row],[Plant]]=$R$23,$S$23))</f>
        <v>9.0355035429492734</v>
      </c>
    </row>
    <row r="476" spans="1:17" x14ac:dyDescent="0.4">
      <c r="A476" s="1" t="s">
        <v>215</v>
      </c>
      <c r="B476" t="s">
        <v>10</v>
      </c>
      <c r="C476">
        <v>21</v>
      </c>
      <c r="D476">
        <v>33</v>
      </c>
      <c r="E476">
        <v>5040</v>
      </c>
      <c r="F476">
        <v>6600</v>
      </c>
      <c r="G476">
        <v>4.0130021000000002E-2</v>
      </c>
      <c r="H476">
        <f>Data__1_[[#This Row],[Output]]*1000</f>
        <v>40.130020999999999</v>
      </c>
      <c r="I476">
        <f>Data__1_[[#This Row],[Output]]*1000/(Data__1_[[#This Row],[Num_Workers_Indirect]]+Data__1_[[#This Row],[Num_Workers_Direct]])</f>
        <v>0.74314853703703698</v>
      </c>
      <c r="J476">
        <v>4.8958624999999999E-2</v>
      </c>
      <c r="K476">
        <f>Data__1_[[#This Row],[RawMaterial_Used]]*1000</f>
        <v>48.958624999999998</v>
      </c>
      <c r="L476">
        <f>MONTH(A:A)</f>
        <v>12</v>
      </c>
      <c r="M476">
        <f>YEAR(Data__1_[[#This Row],[Date]])</f>
        <v>2010</v>
      </c>
      <c r="N476" cm="1">
        <f t="array" ref="N476">Data__1_[[#This Row],[RawMaterial_Used]]*1000*_xlfn.IFS(Data__1_[[#This Row],[Plant]]=$R$15,$S$15,Data__1_[[#This Row],[Plant]]=$R$16,$S$16,Data__1_[[#This Row],[Plant]]=$R$17,$S$17,Data__1_[[#This Row],[Plant]]=$R$18,$S$18)</f>
        <v>29766.843999999997</v>
      </c>
      <c r="O476">
        <f>Data__1_[[#This Row],[input_total thousands]]+Data__1_[[#This Row],[Labor_Costs_Direct]]+Data__1_[[#This Row],[Labor_Costs_Indirect]]</f>
        <v>41406.843999999997</v>
      </c>
      <c r="P476" s="5" cm="1">
        <f t="array" ref="P476">Data__1_[[#This Row],[Output]]*1000*_xlfn.IFS(Data__1_[[#This Row],[Plant]]=$R$8,$S$8,Data__1_[[#This Row],[Plant]]=$R$9,$S$9,Data__1_[[#This Row],[Plant]]=$R$10,$S$10,Data__1_[[#This Row],[Plant]]=$R$11,$S$11)</f>
        <v>6019.5031499999996</v>
      </c>
      <c r="Q476" s="5" cm="1">
        <f t="array" ref="Q476">Data__1_[[#This Row],[Total_cost]]/(Data__1_[[#This Row],[Total Operating Cost]]+_xlfn.IFS(Data__1_[[#This Row],[Plant]]=$R$21,$S$21,Data__1_[[#This Row],[Plant]]=$R$22,$S$22,Data__1_[[#This Row],[Plant]]=$R$24,$S$24,Data__1_[[#This Row],[Plant]]=$R$23,$S$23))</f>
        <v>6.8776384578421821</v>
      </c>
    </row>
    <row r="477" spans="1:17" x14ac:dyDescent="0.4">
      <c r="A477" s="1" t="s">
        <v>215</v>
      </c>
      <c r="B477" t="s">
        <v>11</v>
      </c>
      <c r="C477">
        <v>13</v>
      </c>
      <c r="D477">
        <v>15</v>
      </c>
      <c r="E477">
        <v>124800</v>
      </c>
      <c r="F477">
        <v>115200</v>
      </c>
      <c r="G477">
        <v>1.0924407000000001E-2</v>
      </c>
      <c r="H477">
        <f>Data__1_[[#This Row],[Output]]*1000</f>
        <v>10.924407</v>
      </c>
      <c r="I477">
        <f>Data__1_[[#This Row],[Output]]*1000/(Data__1_[[#This Row],[Num_Workers_Indirect]]+Data__1_[[#This Row],[Num_Workers_Direct]])</f>
        <v>0.39015739285714285</v>
      </c>
      <c r="J477">
        <v>1.3655509E-2</v>
      </c>
      <c r="K477">
        <f>Data__1_[[#This Row],[RawMaterial_Used]]*1000</f>
        <v>13.655509</v>
      </c>
      <c r="L477">
        <f>MONTH(A:A)</f>
        <v>12</v>
      </c>
      <c r="M477">
        <f>YEAR(Data__1_[[#This Row],[Date]])</f>
        <v>2010</v>
      </c>
      <c r="N477" cm="1">
        <f t="array" ref="N477">Data__1_[[#This Row],[RawMaterial_Used]]*1000*_xlfn.IFS(Data__1_[[#This Row],[Plant]]=$R$15,$S$15,Data__1_[[#This Row],[Plant]]=$R$16,$S$16,Data__1_[[#This Row],[Plant]]=$R$17,$S$17,Data__1_[[#This Row],[Plant]]=$R$18,$S$18)</f>
        <v>12535.757262000001</v>
      </c>
      <c r="O477">
        <f>Data__1_[[#This Row],[input_total thousands]]+Data__1_[[#This Row],[Labor_Costs_Direct]]+Data__1_[[#This Row],[Labor_Costs_Indirect]]</f>
        <v>252535.757262</v>
      </c>
      <c r="P477" s="5" cm="1">
        <f t="array" ref="P477">Data__1_[[#This Row],[Output]]*1000*_xlfn.IFS(Data__1_[[#This Row],[Plant]]=$R$8,$S$8,Data__1_[[#This Row],[Plant]]=$R$9,$S$9,Data__1_[[#This Row],[Plant]]=$R$10,$S$10,Data__1_[[#This Row],[Plant]]=$R$11,$S$11)</f>
        <v>4369.7628000000004</v>
      </c>
      <c r="Q477" s="5" cm="1">
        <f t="array" ref="Q477">Data__1_[[#This Row],[Total_cost]]/(Data__1_[[#This Row],[Total Operating Cost]]+_xlfn.IFS(Data__1_[[#This Row],[Plant]]=$R$21,$S$21,Data__1_[[#This Row],[Plant]]=$R$22,$S$22,Data__1_[[#This Row],[Plant]]=$R$24,$S$24,Data__1_[[#This Row],[Plant]]=$R$23,$S$23))</f>
        <v>56.65295715547574</v>
      </c>
    </row>
    <row r="478" spans="1:17" x14ac:dyDescent="0.4">
      <c r="A478" s="1" t="s">
        <v>214</v>
      </c>
      <c r="B478" t="s">
        <v>8</v>
      </c>
      <c r="C478">
        <v>20</v>
      </c>
      <c r="D478">
        <v>25</v>
      </c>
      <c r="E478">
        <v>9600</v>
      </c>
      <c r="F478">
        <v>10000</v>
      </c>
      <c r="G478">
        <v>5.4473173E-2</v>
      </c>
      <c r="H478">
        <f>Data__1_[[#This Row],[Output]]*1000</f>
        <v>54.473173000000003</v>
      </c>
      <c r="I478">
        <f>Data__1_[[#This Row],[Output]]*1000/(Data__1_[[#This Row],[Num_Workers_Indirect]]+Data__1_[[#This Row],[Num_Workers_Direct]])</f>
        <v>1.2105149555555557</v>
      </c>
      <c r="J478">
        <v>6.5367807E-2</v>
      </c>
      <c r="K478">
        <f>Data__1_[[#This Row],[RawMaterial_Used]]*1000</f>
        <v>65.367806999999999</v>
      </c>
      <c r="L478">
        <f>MONTH(A:A)</f>
        <v>11</v>
      </c>
      <c r="M478">
        <f>YEAR(Data__1_[[#This Row],[Date]])</f>
        <v>2010</v>
      </c>
      <c r="N478" cm="1">
        <f t="array" ref="N478">Data__1_[[#This Row],[RawMaterial_Used]]*1000*_xlfn.IFS(Data__1_[[#This Row],[Plant]]=$R$15,$S$15,Data__1_[[#This Row],[Plant]]=$R$16,$S$16,Data__1_[[#This Row],[Plant]]=$R$17,$S$17,Data__1_[[#This Row],[Plant]]=$R$18,$S$18)</f>
        <v>45757.464899999999</v>
      </c>
      <c r="O478">
        <f>Data__1_[[#This Row],[input_total thousands]]+Data__1_[[#This Row],[Labor_Costs_Direct]]+Data__1_[[#This Row],[Labor_Costs_Indirect]]</f>
        <v>65357.464899999999</v>
      </c>
      <c r="P478" s="5" cm="1">
        <f t="array" ref="P478">Data__1_[[#This Row],[Output]]*1000*_xlfn.IFS(Data__1_[[#This Row],[Plant]]=$R$8,$S$8,Data__1_[[#This Row],[Plant]]=$R$9,$S$9,Data__1_[[#This Row],[Plant]]=$R$10,$S$10,Data__1_[[#This Row],[Plant]]=$R$11,$S$11)</f>
        <v>5992.0490300000001</v>
      </c>
      <c r="Q478" s="5" cm="1">
        <f t="array" ref="Q478">Data__1_[[#This Row],[Total_cost]]/(Data__1_[[#This Row],[Total Operating Cost]]+_xlfn.IFS(Data__1_[[#This Row],[Plant]]=$R$21,$S$21,Data__1_[[#This Row],[Plant]]=$R$22,$S$22,Data__1_[[#This Row],[Plant]]=$R$24,$S$24,Data__1_[[#This Row],[Plant]]=$R$23,$S$23))</f>
        <v>10.884395536803062</v>
      </c>
    </row>
    <row r="479" spans="1:17" x14ac:dyDescent="0.4">
      <c r="A479" s="1" t="s">
        <v>214</v>
      </c>
      <c r="B479" t="s">
        <v>9</v>
      </c>
      <c r="C479">
        <v>46</v>
      </c>
      <c r="D479">
        <v>36</v>
      </c>
      <c r="E479">
        <v>10672</v>
      </c>
      <c r="F479">
        <v>6912</v>
      </c>
      <c r="G479">
        <v>0.10508986200000001</v>
      </c>
      <c r="H479">
        <f>Data__1_[[#This Row],[Output]]*1000</f>
        <v>105.08986200000001</v>
      </c>
      <c r="I479">
        <f>Data__1_[[#This Row],[Output]]*1000/(Data__1_[[#This Row],[Num_Workers_Indirect]]+Data__1_[[#This Row],[Num_Workers_Direct]])</f>
        <v>1.2815836829268294</v>
      </c>
      <c r="J479">
        <v>0.12820963099999999</v>
      </c>
      <c r="K479">
        <f>Data__1_[[#This Row],[RawMaterial_Used]]*1000</f>
        <v>128.209631</v>
      </c>
      <c r="L479">
        <f>MONTH(A:A)</f>
        <v>11</v>
      </c>
      <c r="M479">
        <f>YEAR(Data__1_[[#This Row],[Date]])</f>
        <v>2010</v>
      </c>
      <c r="N479" cm="1">
        <f t="array" ref="N479">Data__1_[[#This Row],[RawMaterial_Used]]*1000*_xlfn.IFS(Data__1_[[#This Row],[Plant]]=$R$15,$S$15,Data__1_[[#This Row],[Plant]]=$R$16,$S$16,Data__1_[[#This Row],[Plant]]=$R$17,$S$17,Data__1_[[#This Row],[Plant]]=$R$18,$S$18)</f>
        <v>67951.104430000007</v>
      </c>
      <c r="O479">
        <f>Data__1_[[#This Row],[input_total thousands]]+Data__1_[[#This Row],[Labor_Costs_Direct]]+Data__1_[[#This Row],[Labor_Costs_Indirect]]</f>
        <v>85535.104430000007</v>
      </c>
      <c r="P479" s="5" cm="1">
        <f t="array" ref="P479">Data__1_[[#This Row],[Output]]*1000*_xlfn.IFS(Data__1_[[#This Row],[Plant]]=$R$8,$S$8,Data__1_[[#This Row],[Plant]]=$R$9,$S$9,Data__1_[[#This Row],[Plant]]=$R$10,$S$10,Data__1_[[#This Row],[Plant]]=$R$11,$S$11)</f>
        <v>9458.0875800000013</v>
      </c>
      <c r="Q479" s="5" cm="1">
        <f t="array" ref="Q479">Data__1_[[#This Row],[Total_cost]]/(Data__1_[[#This Row],[Total Operating Cost]]+_xlfn.IFS(Data__1_[[#This Row],[Plant]]=$R$21,$S$21,Data__1_[[#This Row],[Plant]]=$R$22,$S$22,Data__1_[[#This Row],[Plant]]=$R$24,$S$24,Data__1_[[#This Row],[Plant]]=$R$23,$S$23))</f>
        <v>9.0428721808794492</v>
      </c>
    </row>
    <row r="480" spans="1:17" x14ac:dyDescent="0.4">
      <c r="A480" s="1" t="s">
        <v>214</v>
      </c>
      <c r="B480" t="s">
        <v>10</v>
      </c>
      <c r="C480">
        <v>24</v>
      </c>
      <c r="D480">
        <v>32</v>
      </c>
      <c r="E480">
        <v>5760</v>
      </c>
      <c r="F480">
        <v>6400</v>
      </c>
      <c r="G480">
        <v>4.1612639999999999E-2</v>
      </c>
      <c r="H480">
        <f>Data__1_[[#This Row],[Output]]*1000</f>
        <v>41.612639999999999</v>
      </c>
      <c r="I480">
        <f>Data__1_[[#This Row],[Output]]*1000/(Data__1_[[#This Row],[Num_Workers_Indirect]]+Data__1_[[#This Row],[Num_Workers_Direct]])</f>
        <v>0.74308285714285716</v>
      </c>
      <c r="J480">
        <v>5.0767421E-2</v>
      </c>
      <c r="K480">
        <f>Data__1_[[#This Row],[RawMaterial_Used]]*1000</f>
        <v>50.767420999999999</v>
      </c>
      <c r="L480">
        <f>MONTH(A:A)</f>
        <v>11</v>
      </c>
      <c r="M480">
        <f>YEAR(Data__1_[[#This Row],[Date]])</f>
        <v>2010</v>
      </c>
      <c r="N480" cm="1">
        <f t="array" ref="N480">Data__1_[[#This Row],[RawMaterial_Used]]*1000*_xlfn.IFS(Data__1_[[#This Row],[Plant]]=$R$15,$S$15,Data__1_[[#This Row],[Plant]]=$R$16,$S$16,Data__1_[[#This Row],[Plant]]=$R$17,$S$17,Data__1_[[#This Row],[Plant]]=$R$18,$S$18)</f>
        <v>30866.591968000001</v>
      </c>
      <c r="O480">
        <f>Data__1_[[#This Row],[input_total thousands]]+Data__1_[[#This Row],[Labor_Costs_Direct]]+Data__1_[[#This Row],[Labor_Costs_Indirect]]</f>
        <v>43026.591968000001</v>
      </c>
      <c r="P480" s="5" cm="1">
        <f t="array" ref="P480">Data__1_[[#This Row],[Output]]*1000*_xlfn.IFS(Data__1_[[#This Row],[Plant]]=$R$8,$S$8,Data__1_[[#This Row],[Plant]]=$R$9,$S$9,Data__1_[[#This Row],[Plant]]=$R$10,$S$10,Data__1_[[#This Row],[Plant]]=$R$11,$S$11)</f>
        <v>6241.8959999999997</v>
      </c>
      <c r="Q480" s="5" cm="1">
        <f t="array" ref="Q480">Data__1_[[#This Row],[Total_cost]]/(Data__1_[[#This Row],[Total Operating Cost]]+_xlfn.IFS(Data__1_[[#This Row],[Plant]]=$R$21,$S$21,Data__1_[[#This Row],[Plant]]=$R$22,$S$22,Data__1_[[#This Row],[Plant]]=$R$24,$S$24,Data__1_[[#This Row],[Plant]]=$R$23,$S$23))</f>
        <v>6.8920885383962833</v>
      </c>
    </row>
    <row r="481" spans="1:17" x14ac:dyDescent="0.4">
      <c r="A481" s="1" t="s">
        <v>214</v>
      </c>
      <c r="B481" t="s">
        <v>11</v>
      </c>
      <c r="C481">
        <v>13</v>
      </c>
      <c r="D481">
        <v>16</v>
      </c>
      <c r="E481">
        <v>124800</v>
      </c>
      <c r="F481">
        <v>122880</v>
      </c>
      <c r="G481">
        <v>1.1313528E-2</v>
      </c>
      <c r="H481">
        <f>Data__1_[[#This Row],[Output]]*1000</f>
        <v>11.313528</v>
      </c>
      <c r="I481">
        <f>Data__1_[[#This Row],[Output]]*1000/(Data__1_[[#This Row],[Num_Workers_Indirect]]+Data__1_[[#This Row],[Num_Workers_Direct]])</f>
        <v>0.39012165517241376</v>
      </c>
      <c r="J481">
        <v>1.4141910000000001E-2</v>
      </c>
      <c r="K481">
        <f>Data__1_[[#This Row],[RawMaterial_Used]]*1000</f>
        <v>14.141910000000001</v>
      </c>
      <c r="L481">
        <f>MONTH(A:A)</f>
        <v>11</v>
      </c>
      <c r="M481">
        <f>YEAR(Data__1_[[#This Row],[Date]])</f>
        <v>2010</v>
      </c>
      <c r="N481" cm="1">
        <f t="array" ref="N481">Data__1_[[#This Row],[RawMaterial_Used]]*1000*_xlfn.IFS(Data__1_[[#This Row],[Plant]]=$R$15,$S$15,Data__1_[[#This Row],[Plant]]=$R$16,$S$16,Data__1_[[#This Row],[Plant]]=$R$17,$S$17,Data__1_[[#This Row],[Plant]]=$R$18,$S$18)</f>
        <v>12982.273380000001</v>
      </c>
      <c r="O481">
        <f>Data__1_[[#This Row],[input_total thousands]]+Data__1_[[#This Row],[Labor_Costs_Direct]]+Data__1_[[#This Row],[Labor_Costs_Indirect]]</f>
        <v>260662.27338</v>
      </c>
      <c r="P481" s="5" cm="1">
        <f t="array" ref="P481">Data__1_[[#This Row],[Output]]*1000*_xlfn.IFS(Data__1_[[#This Row],[Plant]]=$R$8,$S$8,Data__1_[[#This Row],[Plant]]=$R$9,$S$9,Data__1_[[#This Row],[Plant]]=$R$10,$S$10,Data__1_[[#This Row],[Plant]]=$R$11,$S$11)</f>
        <v>4525.4111999999996</v>
      </c>
      <c r="Q481" s="5" cm="1">
        <f t="array" ref="Q481">Data__1_[[#This Row],[Total_cost]]/(Data__1_[[#This Row],[Total Operating Cost]]+_xlfn.IFS(Data__1_[[#This Row],[Plant]]=$R$21,$S$21,Data__1_[[#This Row],[Plant]]=$R$22,$S$22,Data__1_[[#This Row],[Plant]]=$R$24,$S$24,Data__1_[[#This Row],[Plant]]=$R$23,$S$23))</f>
        <v>56.503078547698436</v>
      </c>
    </row>
    <row r="482" spans="1:17" x14ac:dyDescent="0.4">
      <c r="A482" s="1" t="s">
        <v>213</v>
      </c>
      <c r="B482" t="s">
        <v>8</v>
      </c>
      <c r="C482">
        <v>16</v>
      </c>
      <c r="D482">
        <v>23</v>
      </c>
      <c r="E482">
        <v>7680</v>
      </c>
      <c r="F482">
        <v>9200</v>
      </c>
      <c r="G482">
        <v>4.7223049000000003E-2</v>
      </c>
      <c r="H482">
        <f>Data__1_[[#This Row],[Output]]*1000</f>
        <v>47.223049000000003</v>
      </c>
      <c r="I482">
        <f>Data__1_[[#This Row],[Output]]*1000/(Data__1_[[#This Row],[Num_Workers_Indirect]]+Data__1_[[#This Row],[Num_Workers_Direct]])</f>
        <v>1.2108474102564104</v>
      </c>
      <c r="J482">
        <v>5.6667658000000003E-2</v>
      </c>
      <c r="K482">
        <f>Data__1_[[#This Row],[RawMaterial_Used]]*1000</f>
        <v>56.667658000000003</v>
      </c>
      <c r="L482">
        <f>MONTH(A:A)</f>
        <v>10</v>
      </c>
      <c r="M482">
        <f>YEAR(Data__1_[[#This Row],[Date]])</f>
        <v>2010</v>
      </c>
      <c r="N482" cm="1">
        <f t="array" ref="N482">Data__1_[[#This Row],[RawMaterial_Used]]*1000*_xlfn.IFS(Data__1_[[#This Row],[Plant]]=$R$15,$S$15,Data__1_[[#This Row],[Plant]]=$R$16,$S$16,Data__1_[[#This Row],[Plant]]=$R$17,$S$17,Data__1_[[#This Row],[Plant]]=$R$18,$S$18)</f>
        <v>39667.3606</v>
      </c>
      <c r="O482">
        <f>Data__1_[[#This Row],[input_total thousands]]+Data__1_[[#This Row],[Labor_Costs_Direct]]+Data__1_[[#This Row],[Labor_Costs_Indirect]]</f>
        <v>56547.3606</v>
      </c>
      <c r="P482" s="5" cm="1">
        <f t="array" ref="P482">Data__1_[[#This Row],[Output]]*1000*_xlfn.IFS(Data__1_[[#This Row],[Plant]]=$R$8,$S$8,Data__1_[[#This Row],[Plant]]=$R$9,$S$9,Data__1_[[#This Row],[Plant]]=$R$10,$S$10,Data__1_[[#This Row],[Plant]]=$R$11,$S$11)</f>
        <v>5194.53539</v>
      </c>
      <c r="Q482" s="5" cm="1">
        <f t="array" ref="Q482">Data__1_[[#This Row],[Total_cost]]/(Data__1_[[#This Row],[Total Operating Cost]]+_xlfn.IFS(Data__1_[[#This Row],[Plant]]=$R$21,$S$21,Data__1_[[#This Row],[Plant]]=$R$22,$S$22,Data__1_[[#This Row],[Plant]]=$R$24,$S$24,Data__1_[[#This Row],[Plant]]=$R$23,$S$23))</f>
        <v>10.859497149089547</v>
      </c>
    </row>
    <row r="483" spans="1:17" x14ac:dyDescent="0.4">
      <c r="A483" s="1" t="s">
        <v>213</v>
      </c>
      <c r="B483" t="s">
        <v>9</v>
      </c>
      <c r="C483">
        <v>45</v>
      </c>
      <c r="D483">
        <v>37</v>
      </c>
      <c r="E483">
        <v>10440</v>
      </c>
      <c r="F483">
        <v>7104</v>
      </c>
      <c r="G483">
        <v>0.105144315</v>
      </c>
      <c r="H483">
        <f>Data__1_[[#This Row],[Output]]*1000</f>
        <v>105.14431500000001</v>
      </c>
      <c r="I483">
        <f>Data__1_[[#This Row],[Output]]*1000/(Data__1_[[#This Row],[Num_Workers_Indirect]]+Data__1_[[#This Row],[Num_Workers_Direct]])</f>
        <v>1.2822477439024391</v>
      </c>
      <c r="J483">
        <v>0.12827606499999999</v>
      </c>
      <c r="K483">
        <f>Data__1_[[#This Row],[RawMaterial_Used]]*1000</f>
        <v>128.27606499999999</v>
      </c>
      <c r="L483">
        <f>MONTH(A:A)</f>
        <v>10</v>
      </c>
      <c r="M483">
        <f>YEAR(Data__1_[[#This Row],[Date]])</f>
        <v>2010</v>
      </c>
      <c r="N483" cm="1">
        <f t="array" ref="N483">Data__1_[[#This Row],[RawMaterial_Used]]*1000*_xlfn.IFS(Data__1_[[#This Row],[Plant]]=$R$15,$S$15,Data__1_[[#This Row],[Plant]]=$R$16,$S$16,Data__1_[[#This Row],[Plant]]=$R$17,$S$17,Data__1_[[#This Row],[Plant]]=$R$18,$S$18)</f>
        <v>67986.314449999991</v>
      </c>
      <c r="O483">
        <f>Data__1_[[#This Row],[input_total thousands]]+Data__1_[[#This Row],[Labor_Costs_Direct]]+Data__1_[[#This Row],[Labor_Costs_Indirect]]</f>
        <v>85530.314449999991</v>
      </c>
      <c r="P483" s="5" cm="1">
        <f t="array" ref="P483">Data__1_[[#This Row],[Output]]*1000*_xlfn.IFS(Data__1_[[#This Row],[Plant]]=$R$8,$S$8,Data__1_[[#This Row],[Plant]]=$R$9,$S$9,Data__1_[[#This Row],[Plant]]=$R$10,$S$10,Data__1_[[#This Row],[Plant]]=$R$11,$S$11)</f>
        <v>9462.9883499999996</v>
      </c>
      <c r="Q483" s="5" cm="1">
        <f t="array" ref="Q483">Data__1_[[#This Row],[Total_cost]]/(Data__1_[[#This Row],[Total Operating Cost]]+_xlfn.IFS(Data__1_[[#This Row],[Plant]]=$R$21,$S$21,Data__1_[[#This Row],[Plant]]=$R$22,$S$22,Data__1_[[#This Row],[Plant]]=$R$24,$S$24,Data__1_[[#This Row],[Plant]]=$R$23,$S$23))</f>
        <v>9.0376832176033179</v>
      </c>
    </row>
    <row r="484" spans="1:17" x14ac:dyDescent="0.4">
      <c r="A484" s="1" t="s">
        <v>213</v>
      </c>
      <c r="B484" t="s">
        <v>10</v>
      </c>
      <c r="C484">
        <v>24</v>
      </c>
      <c r="D484">
        <v>34</v>
      </c>
      <c r="E484">
        <v>5760</v>
      </c>
      <c r="F484">
        <v>6800</v>
      </c>
      <c r="G484">
        <v>4.3089006999999999E-2</v>
      </c>
      <c r="H484">
        <f>Data__1_[[#This Row],[Output]]*1000</f>
        <v>43.089006999999995</v>
      </c>
      <c r="I484">
        <f>Data__1_[[#This Row],[Output]]*1000/(Data__1_[[#This Row],[Num_Workers_Indirect]]+Data__1_[[#This Row],[Num_Workers_Direct]])</f>
        <v>0.74291391379310334</v>
      </c>
      <c r="J484">
        <v>5.2568588999999999E-2</v>
      </c>
      <c r="K484">
        <f>Data__1_[[#This Row],[RawMaterial_Used]]*1000</f>
        <v>52.568588999999996</v>
      </c>
      <c r="L484">
        <f>MONTH(A:A)</f>
        <v>10</v>
      </c>
      <c r="M484">
        <f>YEAR(Data__1_[[#This Row],[Date]])</f>
        <v>2010</v>
      </c>
      <c r="N484" cm="1">
        <f t="array" ref="N484">Data__1_[[#This Row],[RawMaterial_Used]]*1000*_xlfn.IFS(Data__1_[[#This Row],[Plant]]=$R$15,$S$15,Data__1_[[#This Row],[Plant]]=$R$16,$S$16,Data__1_[[#This Row],[Plant]]=$R$17,$S$17,Data__1_[[#This Row],[Plant]]=$R$18,$S$18)</f>
        <v>31961.702111999999</v>
      </c>
      <c r="O484">
        <f>Data__1_[[#This Row],[input_total thousands]]+Data__1_[[#This Row],[Labor_Costs_Direct]]+Data__1_[[#This Row],[Labor_Costs_Indirect]]</f>
        <v>44521.702111999999</v>
      </c>
      <c r="P484" s="5" cm="1">
        <f t="array" ref="P484">Data__1_[[#This Row],[Output]]*1000*_xlfn.IFS(Data__1_[[#This Row],[Plant]]=$R$8,$S$8,Data__1_[[#This Row],[Plant]]=$R$9,$S$9,Data__1_[[#This Row],[Plant]]=$R$10,$S$10,Data__1_[[#This Row],[Plant]]=$R$11,$S$11)</f>
        <v>6463.3510499999993</v>
      </c>
      <c r="Q484" s="5" cm="1">
        <f t="array" ref="Q484">Data__1_[[#This Row],[Total_cost]]/(Data__1_[[#This Row],[Total Operating Cost]]+_xlfn.IFS(Data__1_[[#This Row],[Plant]]=$R$21,$S$21,Data__1_[[#This Row],[Plant]]=$R$22,$S$22,Data__1_[[#This Row],[Plant]]=$R$24,$S$24,Data__1_[[#This Row],[Plant]]=$R$23,$S$23))</f>
        <v>6.8872655224997414</v>
      </c>
    </row>
    <row r="485" spans="1:17" x14ac:dyDescent="0.4">
      <c r="A485" s="1" t="s">
        <v>213</v>
      </c>
      <c r="B485" t="s">
        <v>11</v>
      </c>
      <c r="C485">
        <v>14</v>
      </c>
      <c r="D485">
        <v>15</v>
      </c>
      <c r="E485">
        <v>134400</v>
      </c>
      <c r="F485">
        <v>115200</v>
      </c>
      <c r="G485">
        <v>1.1318722999999999E-2</v>
      </c>
      <c r="H485">
        <f>Data__1_[[#This Row],[Output]]*1000</f>
        <v>11.318722999999999</v>
      </c>
      <c r="I485">
        <f>Data__1_[[#This Row],[Output]]*1000/(Data__1_[[#This Row],[Num_Workers_Indirect]]+Data__1_[[#This Row],[Num_Workers_Direct]])</f>
        <v>0.39030079310344823</v>
      </c>
      <c r="J485">
        <v>1.4148404E-2</v>
      </c>
      <c r="K485">
        <f>Data__1_[[#This Row],[RawMaterial_Used]]*1000</f>
        <v>14.148403999999999</v>
      </c>
      <c r="L485">
        <f>MONTH(A:A)</f>
        <v>10</v>
      </c>
      <c r="M485">
        <f>YEAR(Data__1_[[#This Row],[Date]])</f>
        <v>2010</v>
      </c>
      <c r="N485" cm="1">
        <f t="array" ref="N485">Data__1_[[#This Row],[RawMaterial_Used]]*1000*_xlfn.IFS(Data__1_[[#This Row],[Plant]]=$R$15,$S$15,Data__1_[[#This Row],[Plant]]=$R$16,$S$16,Data__1_[[#This Row],[Plant]]=$R$17,$S$17,Data__1_[[#This Row],[Plant]]=$R$18,$S$18)</f>
        <v>12988.234871999999</v>
      </c>
      <c r="O485">
        <f>Data__1_[[#This Row],[input_total thousands]]+Data__1_[[#This Row],[Labor_Costs_Direct]]+Data__1_[[#This Row],[Labor_Costs_Indirect]]</f>
        <v>262588.234872</v>
      </c>
      <c r="P485" s="5" cm="1">
        <f t="array" ref="P485">Data__1_[[#This Row],[Output]]*1000*_xlfn.IFS(Data__1_[[#This Row],[Plant]]=$R$8,$S$8,Data__1_[[#This Row],[Plant]]=$R$9,$S$9,Data__1_[[#This Row],[Plant]]=$R$10,$S$10,Data__1_[[#This Row],[Plant]]=$R$11,$S$11)</f>
        <v>4527.4891999999991</v>
      </c>
      <c r="Q485" s="5" cm="1">
        <f t="array" ref="Q485">Data__1_[[#This Row],[Total_cost]]/(Data__1_[[#This Row],[Total Operating Cost]]+_xlfn.IFS(Data__1_[[#This Row],[Plant]]=$R$21,$S$21,Data__1_[[#This Row],[Plant]]=$R$22,$S$22,Data__1_[[#This Row],[Plant]]=$R$24,$S$24,Data__1_[[#This Row],[Plant]]=$R$23,$S$23))</f>
        <v>56.894936273732995</v>
      </c>
    </row>
    <row r="486" spans="1:17" x14ac:dyDescent="0.4">
      <c r="A486" s="1" t="s">
        <v>204</v>
      </c>
      <c r="B486" t="s">
        <v>8</v>
      </c>
      <c r="C486">
        <v>15</v>
      </c>
      <c r="D486">
        <v>24</v>
      </c>
      <c r="E486">
        <v>7200</v>
      </c>
      <c r="F486">
        <v>9600</v>
      </c>
      <c r="G486">
        <v>4.7225300999999997E-2</v>
      </c>
      <c r="H486">
        <f>Data__1_[[#This Row],[Output]]*1000</f>
        <v>47.225300999999995</v>
      </c>
      <c r="I486">
        <f>Data__1_[[#This Row],[Output]]*1000/(Data__1_[[#This Row],[Num_Workers_Indirect]]+Data__1_[[#This Row],[Num_Workers_Direct]])</f>
        <v>1.2109051538461537</v>
      </c>
      <c r="J486">
        <v>5.6670361000000002E-2</v>
      </c>
      <c r="K486">
        <f>Data__1_[[#This Row],[RawMaterial_Used]]*1000</f>
        <v>56.670361</v>
      </c>
      <c r="L486">
        <f>MONTH(A:A)</f>
        <v>1</v>
      </c>
      <c r="M486">
        <f>YEAR(Data__1_[[#This Row],[Date]])</f>
        <v>2010</v>
      </c>
      <c r="N486" cm="1">
        <f t="array" ref="N486">Data__1_[[#This Row],[RawMaterial_Used]]*1000*_xlfn.IFS(Data__1_[[#This Row],[Plant]]=$R$15,$S$15,Data__1_[[#This Row],[Plant]]=$R$16,$S$16,Data__1_[[#This Row],[Plant]]=$R$17,$S$17,Data__1_[[#This Row],[Plant]]=$R$18,$S$18)</f>
        <v>39669.252699999997</v>
      </c>
      <c r="O486">
        <f>Data__1_[[#This Row],[input_total thousands]]+Data__1_[[#This Row],[Labor_Costs_Direct]]+Data__1_[[#This Row],[Labor_Costs_Indirect]]</f>
        <v>56469.252699999997</v>
      </c>
      <c r="P486" s="5" cm="1">
        <f t="array" ref="P486">Data__1_[[#This Row],[Output]]*1000*_xlfn.IFS(Data__1_[[#This Row],[Plant]]=$R$8,$S$8,Data__1_[[#This Row],[Plant]]=$R$9,$S$9,Data__1_[[#This Row],[Plant]]=$R$10,$S$10,Data__1_[[#This Row],[Plant]]=$R$11,$S$11)</f>
        <v>5194.7831099999994</v>
      </c>
      <c r="Q486" s="5" cm="1">
        <f t="array" ref="Q486">Data__1_[[#This Row],[Total_cost]]/(Data__1_[[#This Row],[Total Operating Cost]]+_xlfn.IFS(Data__1_[[#This Row],[Plant]]=$R$21,$S$21,Data__1_[[#This Row],[Plant]]=$R$22,$S$22,Data__1_[[#This Row],[Plant]]=$R$24,$S$24,Data__1_[[#This Row],[Plant]]=$R$23,$S$23))</f>
        <v>10.84398123356906</v>
      </c>
    </row>
    <row r="487" spans="1:17" x14ac:dyDescent="0.4">
      <c r="A487" s="1" t="s">
        <v>204</v>
      </c>
      <c r="B487" t="s">
        <v>9</v>
      </c>
      <c r="C487">
        <v>44</v>
      </c>
      <c r="D487">
        <v>37</v>
      </c>
      <c r="E487">
        <v>10208</v>
      </c>
      <c r="F487">
        <v>7104</v>
      </c>
      <c r="G487">
        <v>0.10382964</v>
      </c>
      <c r="H487">
        <f>Data__1_[[#This Row],[Output]]*1000</f>
        <v>103.82964</v>
      </c>
      <c r="I487">
        <f>Data__1_[[#This Row],[Output]]*1000/(Data__1_[[#This Row],[Num_Workers_Indirect]]+Data__1_[[#This Row],[Num_Workers_Direct]])</f>
        <v>1.2818474074074073</v>
      </c>
      <c r="J487">
        <v>0.12667216000000001</v>
      </c>
      <c r="K487">
        <f>Data__1_[[#This Row],[RawMaterial_Used]]*1000</f>
        <v>126.67216000000001</v>
      </c>
      <c r="L487">
        <f>MONTH(A:A)</f>
        <v>1</v>
      </c>
      <c r="M487">
        <f>YEAR(Data__1_[[#This Row],[Date]])</f>
        <v>2010</v>
      </c>
      <c r="N487" cm="1">
        <f t="array" ref="N487">Data__1_[[#This Row],[RawMaterial_Used]]*1000*_xlfn.IFS(Data__1_[[#This Row],[Plant]]=$R$15,$S$15,Data__1_[[#This Row],[Plant]]=$R$16,$S$16,Data__1_[[#This Row],[Plant]]=$R$17,$S$17,Data__1_[[#This Row],[Plant]]=$R$18,$S$18)</f>
        <v>67136.2448</v>
      </c>
      <c r="O487">
        <f>Data__1_[[#This Row],[input_total thousands]]+Data__1_[[#This Row],[Labor_Costs_Direct]]+Data__1_[[#This Row],[Labor_Costs_Indirect]]</f>
        <v>84448.2448</v>
      </c>
      <c r="P487" s="5" cm="1">
        <f t="array" ref="P487">Data__1_[[#This Row],[Output]]*1000*_xlfn.IFS(Data__1_[[#This Row],[Plant]]=$R$8,$S$8,Data__1_[[#This Row],[Plant]]=$R$9,$S$9,Data__1_[[#This Row],[Plant]]=$R$10,$S$10,Data__1_[[#This Row],[Plant]]=$R$11,$S$11)</f>
        <v>9344.6676000000007</v>
      </c>
      <c r="Q487" s="5" cm="1">
        <f t="array" ref="Q487">Data__1_[[#This Row],[Total_cost]]/(Data__1_[[#This Row],[Total Operating Cost]]+_xlfn.IFS(Data__1_[[#This Row],[Plant]]=$R$21,$S$21,Data__1_[[#This Row],[Plant]]=$R$22,$S$22,Data__1_[[#This Row],[Plant]]=$R$24,$S$24,Data__1_[[#This Row],[Plant]]=$R$23,$S$23))</f>
        <v>9.0363216747416004</v>
      </c>
    </row>
    <row r="488" spans="1:17" x14ac:dyDescent="0.4">
      <c r="A488" s="1" t="s">
        <v>204</v>
      </c>
      <c r="B488" t="s">
        <v>10</v>
      </c>
      <c r="C488">
        <v>22</v>
      </c>
      <c r="D488">
        <v>34</v>
      </c>
      <c r="E488">
        <v>5280</v>
      </c>
      <c r="F488">
        <v>6800</v>
      </c>
      <c r="G488">
        <v>4.1600893999999999E-2</v>
      </c>
      <c r="H488">
        <f>Data__1_[[#This Row],[Output]]*1000</f>
        <v>41.600893999999997</v>
      </c>
      <c r="I488">
        <f>Data__1_[[#This Row],[Output]]*1000/(Data__1_[[#This Row],[Num_Workers_Indirect]]+Data__1_[[#This Row],[Num_Workers_Direct]])</f>
        <v>0.74287310714285704</v>
      </c>
      <c r="J488">
        <v>5.0753091E-2</v>
      </c>
      <c r="K488">
        <f>Data__1_[[#This Row],[RawMaterial_Used]]*1000</f>
        <v>50.753090999999998</v>
      </c>
      <c r="L488">
        <f>MONTH(A:A)</f>
        <v>1</v>
      </c>
      <c r="M488">
        <f>YEAR(Data__1_[[#This Row],[Date]])</f>
        <v>2010</v>
      </c>
      <c r="N488" cm="1">
        <f t="array" ref="N488">Data__1_[[#This Row],[RawMaterial_Used]]*1000*_xlfn.IFS(Data__1_[[#This Row],[Plant]]=$R$15,$S$15,Data__1_[[#This Row],[Plant]]=$R$16,$S$16,Data__1_[[#This Row],[Plant]]=$R$17,$S$17,Data__1_[[#This Row],[Plant]]=$R$18,$S$18)</f>
        <v>30857.879327999999</v>
      </c>
      <c r="O488">
        <f>Data__1_[[#This Row],[input_total thousands]]+Data__1_[[#This Row],[Labor_Costs_Direct]]+Data__1_[[#This Row],[Labor_Costs_Indirect]]</f>
        <v>42937.879327999995</v>
      </c>
      <c r="P488" s="5" cm="1">
        <f t="array" ref="P488">Data__1_[[#This Row],[Output]]*1000*_xlfn.IFS(Data__1_[[#This Row],[Plant]]=$R$8,$S$8,Data__1_[[#This Row],[Plant]]=$R$9,$S$9,Data__1_[[#This Row],[Plant]]=$R$10,$S$10,Data__1_[[#This Row],[Plant]]=$R$11,$S$11)</f>
        <v>6240.1340999999993</v>
      </c>
      <c r="Q488" s="5" cm="1">
        <f t="array" ref="Q488">Data__1_[[#This Row],[Total_cost]]/(Data__1_[[#This Row],[Total Operating Cost]]+_xlfn.IFS(Data__1_[[#This Row],[Plant]]=$R$21,$S$21,Data__1_[[#This Row],[Plant]]=$R$22,$S$22,Data__1_[[#This Row],[Plant]]=$R$24,$S$24,Data__1_[[#This Row],[Plant]]=$R$23,$S$23))</f>
        <v>6.8798200198902952</v>
      </c>
    </row>
    <row r="489" spans="1:17" x14ac:dyDescent="0.4">
      <c r="A489" s="1" t="s">
        <v>204</v>
      </c>
      <c r="B489" t="s">
        <v>11</v>
      </c>
      <c r="C489">
        <v>12</v>
      </c>
      <c r="D489">
        <v>14</v>
      </c>
      <c r="E489">
        <v>115200</v>
      </c>
      <c r="F489">
        <v>107520</v>
      </c>
      <c r="G489">
        <v>1.014372E-2</v>
      </c>
      <c r="H489">
        <f>Data__1_[[#This Row],[Output]]*1000</f>
        <v>10.14372</v>
      </c>
      <c r="I489">
        <f>Data__1_[[#This Row],[Output]]*1000/(Data__1_[[#This Row],[Num_Workers_Indirect]]+Data__1_[[#This Row],[Num_Workers_Direct]])</f>
        <v>0.39014307692307693</v>
      </c>
      <c r="J489">
        <v>1.2679650000000001E-2</v>
      </c>
      <c r="K489">
        <f>Data__1_[[#This Row],[RawMaterial_Used]]*1000</f>
        <v>12.679650000000001</v>
      </c>
      <c r="L489">
        <f>MONTH(A:A)</f>
        <v>1</v>
      </c>
      <c r="M489">
        <f>YEAR(Data__1_[[#This Row],[Date]])</f>
        <v>2010</v>
      </c>
      <c r="N489" cm="1">
        <f t="array" ref="N489">Data__1_[[#This Row],[RawMaterial_Used]]*1000*_xlfn.IFS(Data__1_[[#This Row],[Plant]]=$R$15,$S$15,Data__1_[[#This Row],[Plant]]=$R$16,$S$16,Data__1_[[#This Row],[Plant]]=$R$17,$S$17,Data__1_[[#This Row],[Plant]]=$R$18,$S$18)</f>
        <v>11639.9187</v>
      </c>
      <c r="O489">
        <f>Data__1_[[#This Row],[input_total thousands]]+Data__1_[[#This Row],[Labor_Costs_Direct]]+Data__1_[[#This Row],[Labor_Costs_Indirect]]</f>
        <v>234359.91869999998</v>
      </c>
      <c r="P489" s="5" cm="1">
        <f t="array" ref="P489">Data__1_[[#This Row],[Output]]*1000*_xlfn.IFS(Data__1_[[#This Row],[Plant]]=$R$8,$S$8,Data__1_[[#This Row],[Plant]]=$R$9,$S$9,Data__1_[[#This Row],[Plant]]=$R$10,$S$10,Data__1_[[#This Row],[Plant]]=$R$11,$S$11)</f>
        <v>4057.4879999999998</v>
      </c>
      <c r="Q489" s="5" cm="1">
        <f t="array" ref="Q489">Data__1_[[#This Row],[Total_cost]]/(Data__1_[[#This Row],[Total Operating Cost]]+_xlfn.IFS(Data__1_[[#This Row],[Plant]]=$R$21,$S$21,Data__1_[[#This Row],[Plant]]=$R$22,$S$22,Data__1_[[#This Row],[Plant]]=$R$24,$S$24,Data__1_[[#This Row],[Plant]]=$R$23,$S$23))</f>
        <v>56.536066771250539</v>
      </c>
    </row>
    <row r="490" spans="1:17" x14ac:dyDescent="0.4">
      <c r="A490" s="1" t="s">
        <v>181</v>
      </c>
      <c r="B490" t="s">
        <v>8</v>
      </c>
      <c r="C490">
        <v>18</v>
      </c>
      <c r="D490">
        <v>23</v>
      </c>
      <c r="E490">
        <v>8640</v>
      </c>
      <c r="F490">
        <v>9200</v>
      </c>
      <c r="G490">
        <v>4.9614934999999999E-2</v>
      </c>
      <c r="H490">
        <f>Data__1_[[#This Row],[Output]]*1000</f>
        <v>49.614934999999996</v>
      </c>
      <c r="I490">
        <f>Data__1_[[#This Row],[Output]]*1000/(Data__1_[[#This Row],[Num_Workers_Indirect]]+Data__1_[[#This Row],[Num_Workers_Direct]])</f>
        <v>1.2101203658536583</v>
      </c>
      <c r="J490">
        <v>5.9537922E-2</v>
      </c>
      <c r="K490">
        <f>Data__1_[[#This Row],[RawMaterial_Used]]*1000</f>
        <v>59.537922000000002</v>
      </c>
      <c r="L490">
        <f>MONTH(A:A)</f>
        <v>9</v>
      </c>
      <c r="M490">
        <f>YEAR(Data__1_[[#This Row],[Date]])</f>
        <v>2010</v>
      </c>
      <c r="N490" cm="1">
        <f t="array" ref="N490">Data__1_[[#This Row],[RawMaterial_Used]]*1000*_xlfn.IFS(Data__1_[[#This Row],[Plant]]=$R$15,$S$15,Data__1_[[#This Row],[Plant]]=$R$16,$S$16,Data__1_[[#This Row],[Plant]]=$R$17,$S$17,Data__1_[[#This Row],[Plant]]=$R$18,$S$18)</f>
        <v>41676.545400000003</v>
      </c>
      <c r="O490">
        <f>Data__1_[[#This Row],[input_total thousands]]+Data__1_[[#This Row],[Labor_Costs_Direct]]+Data__1_[[#This Row],[Labor_Costs_Indirect]]</f>
        <v>59516.545400000003</v>
      </c>
      <c r="P490" s="5" cm="1">
        <f t="array" ref="P490">Data__1_[[#This Row],[Output]]*1000*_xlfn.IFS(Data__1_[[#This Row],[Plant]]=$R$8,$S$8,Data__1_[[#This Row],[Plant]]=$R$9,$S$9,Data__1_[[#This Row],[Plant]]=$R$10,$S$10,Data__1_[[#This Row],[Plant]]=$R$11,$S$11)</f>
        <v>5457.6428499999993</v>
      </c>
      <c r="Q490" s="5" cm="1">
        <f t="array" ref="Q490">Data__1_[[#This Row],[Total_cost]]/(Data__1_[[#This Row],[Total Operating Cost]]+_xlfn.IFS(Data__1_[[#This Row],[Plant]]=$R$21,$S$21,Data__1_[[#This Row],[Plant]]=$R$22,$S$22,Data__1_[[#This Row],[Plant]]=$R$24,$S$24,Data__1_[[#This Row],[Plant]]=$R$23,$S$23))</f>
        <v>10.879965923548248</v>
      </c>
    </row>
    <row r="491" spans="1:17" x14ac:dyDescent="0.4">
      <c r="A491" s="1" t="s">
        <v>181</v>
      </c>
      <c r="B491" t="s">
        <v>9</v>
      </c>
      <c r="C491">
        <v>42</v>
      </c>
      <c r="D491">
        <v>36</v>
      </c>
      <c r="E491">
        <v>9744</v>
      </c>
      <c r="F491">
        <v>6912</v>
      </c>
      <c r="G491">
        <v>0.100013292</v>
      </c>
      <c r="H491">
        <f>Data__1_[[#This Row],[Output]]*1000</f>
        <v>100.01329200000001</v>
      </c>
      <c r="I491">
        <f>Data__1_[[#This Row],[Output]]*1000/(Data__1_[[#This Row],[Num_Workers_Indirect]]+Data__1_[[#This Row],[Num_Workers_Direct]])</f>
        <v>1.2822216923076923</v>
      </c>
      <c r="J491">
        <v>0.122016216</v>
      </c>
      <c r="K491">
        <f>Data__1_[[#This Row],[RawMaterial_Used]]*1000</f>
        <v>122.016216</v>
      </c>
      <c r="L491">
        <f>MONTH(A:A)</f>
        <v>9</v>
      </c>
      <c r="M491">
        <f>YEAR(Data__1_[[#This Row],[Date]])</f>
        <v>2010</v>
      </c>
      <c r="N491" cm="1">
        <f t="array" ref="N491">Data__1_[[#This Row],[RawMaterial_Used]]*1000*_xlfn.IFS(Data__1_[[#This Row],[Plant]]=$R$15,$S$15,Data__1_[[#This Row],[Plant]]=$R$16,$S$16,Data__1_[[#This Row],[Plant]]=$R$17,$S$17,Data__1_[[#This Row],[Plant]]=$R$18,$S$18)</f>
        <v>64668.59448</v>
      </c>
      <c r="O491">
        <f>Data__1_[[#This Row],[input_total thousands]]+Data__1_[[#This Row],[Labor_Costs_Direct]]+Data__1_[[#This Row],[Labor_Costs_Indirect]]</f>
        <v>81324.59448</v>
      </c>
      <c r="P491" s="5" cm="1">
        <f t="array" ref="P491">Data__1_[[#This Row],[Output]]*1000*_xlfn.IFS(Data__1_[[#This Row],[Plant]]=$R$8,$S$8,Data__1_[[#This Row],[Plant]]=$R$9,$S$9,Data__1_[[#This Row],[Plant]]=$R$10,$S$10,Data__1_[[#This Row],[Plant]]=$R$11,$S$11)</f>
        <v>9001.1962800000001</v>
      </c>
      <c r="Q491" s="5" cm="1">
        <f t="array" ref="Q491">Data__1_[[#This Row],[Total_cost]]/(Data__1_[[#This Row],[Total Operating Cost]]+_xlfn.IFS(Data__1_[[#This Row],[Plant]]=$R$21,$S$21,Data__1_[[#This Row],[Plant]]=$R$22,$S$22,Data__1_[[#This Row],[Plant]]=$R$24,$S$24,Data__1_[[#This Row],[Plant]]=$R$23,$S$23))</f>
        <v>9.0341073785504875</v>
      </c>
    </row>
    <row r="492" spans="1:17" x14ac:dyDescent="0.4">
      <c r="A492" s="1" t="s">
        <v>181</v>
      </c>
      <c r="B492" t="s">
        <v>10</v>
      </c>
      <c r="C492">
        <v>23</v>
      </c>
      <c r="D492">
        <v>30</v>
      </c>
      <c r="E492">
        <v>5520</v>
      </c>
      <c r="F492">
        <v>6000</v>
      </c>
      <c r="G492">
        <v>3.9371612E-2</v>
      </c>
      <c r="H492">
        <f>Data__1_[[#This Row],[Output]]*1000</f>
        <v>39.371611999999999</v>
      </c>
      <c r="I492">
        <f>Data__1_[[#This Row],[Output]]*1000/(Data__1_[[#This Row],[Num_Workers_Indirect]]+Data__1_[[#This Row],[Num_Workers_Direct]])</f>
        <v>0.74286060377358487</v>
      </c>
      <c r="J492">
        <v>4.8033367E-2</v>
      </c>
      <c r="K492">
        <f>Data__1_[[#This Row],[RawMaterial_Used]]*1000</f>
        <v>48.033366999999998</v>
      </c>
      <c r="L492">
        <f>MONTH(A:A)</f>
        <v>9</v>
      </c>
      <c r="M492">
        <f>YEAR(Data__1_[[#This Row],[Date]])</f>
        <v>2010</v>
      </c>
      <c r="N492" cm="1">
        <f t="array" ref="N492">Data__1_[[#This Row],[RawMaterial_Used]]*1000*_xlfn.IFS(Data__1_[[#This Row],[Plant]]=$R$15,$S$15,Data__1_[[#This Row],[Plant]]=$R$16,$S$16,Data__1_[[#This Row],[Plant]]=$R$17,$S$17,Data__1_[[#This Row],[Plant]]=$R$18,$S$18)</f>
        <v>29204.287135999999</v>
      </c>
      <c r="O492">
        <f>Data__1_[[#This Row],[input_total thousands]]+Data__1_[[#This Row],[Labor_Costs_Direct]]+Data__1_[[#This Row],[Labor_Costs_Indirect]]</f>
        <v>40724.287135999999</v>
      </c>
      <c r="P492" s="5" cm="1">
        <f t="array" ref="P492">Data__1_[[#This Row],[Output]]*1000*_xlfn.IFS(Data__1_[[#This Row],[Plant]]=$R$8,$S$8,Data__1_[[#This Row],[Plant]]=$R$9,$S$9,Data__1_[[#This Row],[Plant]]=$R$10,$S$10,Data__1_[[#This Row],[Plant]]=$R$11,$S$11)</f>
        <v>5905.7417999999998</v>
      </c>
      <c r="Q492" s="5" cm="1">
        <f t="array" ref="Q492">Data__1_[[#This Row],[Total_cost]]/(Data__1_[[#This Row],[Total Operating Cost]]+_xlfn.IFS(Data__1_[[#This Row],[Plant]]=$R$21,$S$21,Data__1_[[#This Row],[Plant]]=$R$22,$S$22,Data__1_[[#This Row],[Plant]]=$R$24,$S$24,Data__1_[[#This Row],[Plant]]=$R$23,$S$23))</f>
        <v>6.8945433057527588</v>
      </c>
    </row>
    <row r="493" spans="1:17" x14ac:dyDescent="0.4">
      <c r="A493" s="1" t="s">
        <v>181</v>
      </c>
      <c r="B493" t="s">
        <v>11</v>
      </c>
      <c r="C493">
        <v>12</v>
      </c>
      <c r="D493">
        <v>15</v>
      </c>
      <c r="E493">
        <v>115200</v>
      </c>
      <c r="F493">
        <v>115200</v>
      </c>
      <c r="G493">
        <v>1.0534585000000001E-2</v>
      </c>
      <c r="H493">
        <f>Data__1_[[#This Row],[Output]]*1000</f>
        <v>10.534585000000002</v>
      </c>
      <c r="I493">
        <f>Data__1_[[#This Row],[Output]]*1000/(Data__1_[[#This Row],[Num_Workers_Indirect]]+Data__1_[[#This Row],[Num_Workers_Direct]])</f>
        <v>0.39016981481481489</v>
      </c>
      <c r="J493">
        <v>1.3168232E-2</v>
      </c>
      <c r="K493">
        <f>Data__1_[[#This Row],[RawMaterial_Used]]*1000</f>
        <v>13.168232</v>
      </c>
      <c r="L493">
        <f>MONTH(A:A)</f>
        <v>9</v>
      </c>
      <c r="M493">
        <f>YEAR(Data__1_[[#This Row],[Date]])</f>
        <v>2010</v>
      </c>
      <c r="N493" cm="1">
        <f t="array" ref="N493">Data__1_[[#This Row],[RawMaterial_Used]]*1000*_xlfn.IFS(Data__1_[[#This Row],[Plant]]=$R$15,$S$15,Data__1_[[#This Row],[Plant]]=$R$16,$S$16,Data__1_[[#This Row],[Plant]]=$R$17,$S$17,Data__1_[[#This Row],[Plant]]=$R$18,$S$18)</f>
        <v>12088.436975999999</v>
      </c>
      <c r="O493">
        <f>Data__1_[[#This Row],[input_total thousands]]+Data__1_[[#This Row],[Labor_Costs_Direct]]+Data__1_[[#This Row],[Labor_Costs_Indirect]]</f>
        <v>242488.436976</v>
      </c>
      <c r="P493" s="5" cm="1">
        <f t="array" ref="P493">Data__1_[[#This Row],[Output]]*1000*_xlfn.IFS(Data__1_[[#This Row],[Plant]]=$R$8,$S$8,Data__1_[[#This Row],[Plant]]=$R$9,$S$9,Data__1_[[#This Row],[Plant]]=$R$10,$S$10,Data__1_[[#This Row],[Plant]]=$R$11,$S$11)</f>
        <v>4213.8340000000007</v>
      </c>
      <c r="Q493" s="5" cm="1">
        <f t="array" ref="Q493">Data__1_[[#This Row],[Total_cost]]/(Data__1_[[#This Row],[Total Operating Cost]]+_xlfn.IFS(Data__1_[[#This Row],[Plant]]=$R$21,$S$21,Data__1_[[#This Row],[Plant]]=$R$22,$S$22,Data__1_[[#This Row],[Plant]]=$R$24,$S$24,Data__1_[[#This Row],[Plant]]=$R$23,$S$23))</f>
        <v>56.370858660011251</v>
      </c>
    </row>
    <row r="494" spans="1:17" x14ac:dyDescent="0.4">
      <c r="A494" s="1" t="s">
        <v>180</v>
      </c>
      <c r="B494" t="s">
        <v>8</v>
      </c>
      <c r="C494">
        <v>17</v>
      </c>
      <c r="D494">
        <v>22</v>
      </c>
      <c r="E494">
        <v>8160</v>
      </c>
      <c r="F494">
        <v>8800</v>
      </c>
      <c r="G494">
        <v>4.7192959999999999E-2</v>
      </c>
      <c r="H494">
        <f>Data__1_[[#This Row],[Output]]*1000</f>
        <v>47.192959999999999</v>
      </c>
      <c r="I494">
        <f>Data__1_[[#This Row],[Output]]*1000/(Data__1_[[#This Row],[Num_Workers_Indirect]]+Data__1_[[#This Row],[Num_Workers_Direct]])</f>
        <v>1.2100758974358974</v>
      </c>
      <c r="J494">
        <v>5.6631551000000002E-2</v>
      </c>
      <c r="K494">
        <f>Data__1_[[#This Row],[RawMaterial_Used]]*1000</f>
        <v>56.631551000000002</v>
      </c>
      <c r="L494">
        <f>MONTH(A:A)</f>
        <v>8</v>
      </c>
      <c r="M494">
        <f>YEAR(Data__1_[[#This Row],[Date]])</f>
        <v>2010</v>
      </c>
      <c r="N494" cm="1">
        <f t="array" ref="N494">Data__1_[[#This Row],[RawMaterial_Used]]*1000*_xlfn.IFS(Data__1_[[#This Row],[Plant]]=$R$15,$S$15,Data__1_[[#This Row],[Plant]]=$R$16,$S$16,Data__1_[[#This Row],[Plant]]=$R$17,$S$17,Data__1_[[#This Row],[Plant]]=$R$18,$S$18)</f>
        <v>39642.085700000003</v>
      </c>
      <c r="O494">
        <f>Data__1_[[#This Row],[input_total thousands]]+Data__1_[[#This Row],[Labor_Costs_Direct]]+Data__1_[[#This Row],[Labor_Costs_Indirect]]</f>
        <v>56602.085700000003</v>
      </c>
      <c r="P494" s="5" cm="1">
        <f t="array" ref="P494">Data__1_[[#This Row],[Output]]*1000*_xlfn.IFS(Data__1_[[#This Row],[Plant]]=$R$8,$S$8,Data__1_[[#This Row],[Plant]]=$R$9,$S$9,Data__1_[[#This Row],[Plant]]=$R$10,$S$10,Data__1_[[#This Row],[Plant]]=$R$11,$S$11)</f>
        <v>5191.2255999999998</v>
      </c>
      <c r="Q494" s="5" cm="1">
        <f t="array" ref="Q494">Data__1_[[#This Row],[Total_cost]]/(Data__1_[[#This Row],[Total Operating Cost]]+_xlfn.IFS(Data__1_[[#This Row],[Plant]]=$R$21,$S$21,Data__1_[[#This Row],[Plant]]=$R$22,$S$22,Data__1_[[#This Row],[Plant]]=$R$24,$S$24,Data__1_[[#This Row],[Plant]]=$R$23,$S$23))</f>
        <v>10.87692028698792</v>
      </c>
    </row>
    <row r="495" spans="1:17" x14ac:dyDescent="0.4">
      <c r="A495" s="1" t="s">
        <v>180</v>
      </c>
      <c r="B495" t="s">
        <v>9</v>
      </c>
      <c r="C495">
        <v>44</v>
      </c>
      <c r="D495">
        <v>36</v>
      </c>
      <c r="E495">
        <v>10208</v>
      </c>
      <c r="F495">
        <v>6912</v>
      </c>
      <c r="G495">
        <v>0.102567903</v>
      </c>
      <c r="H495">
        <f>Data__1_[[#This Row],[Output]]*1000</f>
        <v>102.567903</v>
      </c>
      <c r="I495">
        <f>Data__1_[[#This Row],[Output]]*1000/(Data__1_[[#This Row],[Num_Workers_Indirect]]+Data__1_[[#This Row],[Num_Workers_Direct]])</f>
        <v>1.2820987875000001</v>
      </c>
      <c r="J495">
        <v>0.12513284199999999</v>
      </c>
      <c r="K495">
        <f>Data__1_[[#This Row],[RawMaterial_Used]]*1000</f>
        <v>125.132842</v>
      </c>
      <c r="L495">
        <f>MONTH(A:A)</f>
        <v>8</v>
      </c>
      <c r="M495">
        <f>YEAR(Data__1_[[#This Row],[Date]])</f>
        <v>2010</v>
      </c>
      <c r="N495" cm="1">
        <f t="array" ref="N495">Data__1_[[#This Row],[RawMaterial_Used]]*1000*_xlfn.IFS(Data__1_[[#This Row],[Plant]]=$R$15,$S$15,Data__1_[[#This Row],[Plant]]=$R$16,$S$16,Data__1_[[#This Row],[Plant]]=$R$17,$S$17,Data__1_[[#This Row],[Plant]]=$R$18,$S$18)</f>
        <v>66320.406260000003</v>
      </c>
      <c r="O495">
        <f>Data__1_[[#This Row],[input_total thousands]]+Data__1_[[#This Row],[Labor_Costs_Direct]]+Data__1_[[#This Row],[Labor_Costs_Indirect]]</f>
        <v>83440.406260000003</v>
      </c>
      <c r="P495" s="5" cm="1">
        <f t="array" ref="P495">Data__1_[[#This Row],[Output]]*1000*_xlfn.IFS(Data__1_[[#This Row],[Plant]]=$R$8,$S$8,Data__1_[[#This Row],[Plant]]=$R$9,$S$9,Data__1_[[#This Row],[Plant]]=$R$10,$S$10,Data__1_[[#This Row],[Plant]]=$R$11,$S$11)</f>
        <v>9231.1112699999994</v>
      </c>
      <c r="Q495" s="5" cm="1">
        <f t="array" ref="Q495">Data__1_[[#This Row],[Total_cost]]/(Data__1_[[#This Row],[Total Operating Cost]]+_xlfn.IFS(Data__1_[[#This Row],[Plant]]=$R$21,$S$21,Data__1_[[#This Row],[Plant]]=$R$22,$S$22,Data__1_[[#This Row],[Plant]]=$R$24,$S$24,Data__1_[[#This Row],[Plant]]=$R$23,$S$23))</f>
        <v>9.0383031794068671</v>
      </c>
    </row>
    <row r="496" spans="1:17" x14ac:dyDescent="0.4">
      <c r="A496" s="1" t="s">
        <v>180</v>
      </c>
      <c r="B496" t="s">
        <v>10</v>
      </c>
      <c r="C496">
        <v>20</v>
      </c>
      <c r="D496">
        <v>27</v>
      </c>
      <c r="E496">
        <v>4800</v>
      </c>
      <c r="F496">
        <v>5400</v>
      </c>
      <c r="G496">
        <v>3.4926750999999999E-2</v>
      </c>
      <c r="H496">
        <f>Data__1_[[#This Row],[Output]]*1000</f>
        <v>34.926750999999996</v>
      </c>
      <c r="I496">
        <f>Data__1_[[#This Row],[Output]]*1000/(Data__1_[[#This Row],[Num_Workers_Indirect]]+Data__1_[[#This Row],[Num_Workers_Direct]])</f>
        <v>0.74312236170212753</v>
      </c>
      <c r="J496">
        <v>4.2610636E-2</v>
      </c>
      <c r="K496">
        <f>Data__1_[[#This Row],[RawMaterial_Used]]*1000</f>
        <v>42.610636</v>
      </c>
      <c r="L496">
        <f>MONTH(A:A)</f>
        <v>8</v>
      </c>
      <c r="M496">
        <f>YEAR(Data__1_[[#This Row],[Date]])</f>
        <v>2010</v>
      </c>
      <c r="N496" cm="1">
        <f t="array" ref="N496">Data__1_[[#This Row],[RawMaterial_Used]]*1000*_xlfn.IFS(Data__1_[[#This Row],[Plant]]=$R$15,$S$15,Data__1_[[#This Row],[Plant]]=$R$16,$S$16,Data__1_[[#This Row],[Plant]]=$R$17,$S$17,Data__1_[[#This Row],[Plant]]=$R$18,$S$18)</f>
        <v>25907.266688</v>
      </c>
      <c r="O496">
        <f>Data__1_[[#This Row],[input_total thousands]]+Data__1_[[#This Row],[Labor_Costs_Direct]]+Data__1_[[#This Row],[Labor_Costs_Indirect]]</f>
        <v>36107.266688000003</v>
      </c>
      <c r="P496" s="5" cm="1">
        <f t="array" ref="P496">Data__1_[[#This Row],[Output]]*1000*_xlfn.IFS(Data__1_[[#This Row],[Plant]]=$R$8,$S$8,Data__1_[[#This Row],[Plant]]=$R$9,$S$9,Data__1_[[#This Row],[Plant]]=$R$10,$S$10,Data__1_[[#This Row],[Plant]]=$R$11,$S$11)</f>
        <v>5239.0126499999997</v>
      </c>
      <c r="Q496" s="5" cm="1">
        <f t="array" ref="Q496">Data__1_[[#This Row],[Total_cost]]/(Data__1_[[#This Row],[Total Operating Cost]]+_xlfn.IFS(Data__1_[[#This Row],[Plant]]=$R$21,$S$21,Data__1_[[#This Row],[Plant]]=$R$22,$S$22,Data__1_[[#This Row],[Plant]]=$R$24,$S$24,Data__1_[[#This Row],[Plant]]=$R$23,$S$23))</f>
        <v>6.8906831146676728</v>
      </c>
    </row>
    <row r="497" spans="1:17" x14ac:dyDescent="0.4">
      <c r="A497" s="1" t="s">
        <v>180</v>
      </c>
      <c r="B497" t="s">
        <v>11</v>
      </c>
      <c r="C497">
        <v>12</v>
      </c>
      <c r="D497">
        <v>16</v>
      </c>
      <c r="E497">
        <v>115200</v>
      </c>
      <c r="F497">
        <v>122880</v>
      </c>
      <c r="G497">
        <v>1.0923120999999999E-2</v>
      </c>
      <c r="H497">
        <f>Data__1_[[#This Row],[Output]]*1000</f>
        <v>10.923120999999998</v>
      </c>
      <c r="I497">
        <f>Data__1_[[#This Row],[Output]]*1000/(Data__1_[[#This Row],[Num_Workers_Indirect]]+Data__1_[[#This Row],[Num_Workers_Direct]])</f>
        <v>0.39011146428571425</v>
      </c>
      <c r="J497">
        <v>1.3653902000000001E-2</v>
      </c>
      <c r="K497">
        <f>Data__1_[[#This Row],[RawMaterial_Used]]*1000</f>
        <v>13.653902</v>
      </c>
      <c r="L497">
        <f>MONTH(A:A)</f>
        <v>8</v>
      </c>
      <c r="M497">
        <f>YEAR(Data__1_[[#This Row],[Date]])</f>
        <v>2010</v>
      </c>
      <c r="N497" cm="1">
        <f t="array" ref="N497">Data__1_[[#This Row],[RawMaterial_Used]]*1000*_xlfn.IFS(Data__1_[[#This Row],[Plant]]=$R$15,$S$15,Data__1_[[#This Row],[Plant]]=$R$16,$S$16,Data__1_[[#This Row],[Plant]]=$R$17,$S$17,Data__1_[[#This Row],[Plant]]=$R$18,$S$18)</f>
        <v>12534.282036000001</v>
      </c>
      <c r="O497">
        <f>Data__1_[[#This Row],[input_total thousands]]+Data__1_[[#This Row],[Labor_Costs_Direct]]+Data__1_[[#This Row],[Labor_Costs_Indirect]]</f>
        <v>250614.28203599999</v>
      </c>
      <c r="P497" s="5" cm="1">
        <f t="array" ref="P497">Data__1_[[#This Row],[Output]]*1000*_xlfn.IFS(Data__1_[[#This Row],[Plant]]=$R$8,$S$8,Data__1_[[#This Row],[Plant]]=$R$9,$S$9,Data__1_[[#This Row],[Plant]]=$R$10,$S$10,Data__1_[[#This Row],[Plant]]=$R$11,$S$11)</f>
        <v>4369.2483999999995</v>
      </c>
      <c r="Q497" s="5" cm="1">
        <f t="array" ref="Q497">Data__1_[[#This Row],[Total_cost]]/(Data__1_[[#This Row],[Total Operating Cost]]+_xlfn.IFS(Data__1_[[#This Row],[Plant]]=$R$21,$S$21,Data__1_[[#This Row],[Plant]]=$R$22,$S$22,Data__1_[[#This Row],[Plant]]=$R$24,$S$24,Data__1_[[#This Row],[Plant]]=$R$23,$S$23))</f>
        <v>56.228389041662155</v>
      </c>
    </row>
    <row r="498" spans="1:17" x14ac:dyDescent="0.4">
      <c r="A498" s="1" t="s">
        <v>179</v>
      </c>
      <c r="B498" t="s">
        <v>8</v>
      </c>
      <c r="C498">
        <v>19</v>
      </c>
      <c r="D498">
        <v>21</v>
      </c>
      <c r="E498">
        <v>9120</v>
      </c>
      <c r="F498">
        <v>8400</v>
      </c>
      <c r="G498">
        <v>4.8446746999999998E-2</v>
      </c>
      <c r="H498">
        <f>Data__1_[[#This Row],[Output]]*1000</f>
        <v>48.446746999999995</v>
      </c>
      <c r="I498">
        <f>Data__1_[[#This Row],[Output]]*1000/(Data__1_[[#This Row],[Num_Workers_Indirect]]+Data__1_[[#This Row],[Num_Workers_Direct]])</f>
        <v>1.2111686749999999</v>
      </c>
      <c r="J498">
        <v>5.8136096999999998E-2</v>
      </c>
      <c r="K498">
        <f>Data__1_[[#This Row],[RawMaterial_Used]]*1000</f>
        <v>58.136096999999999</v>
      </c>
      <c r="L498">
        <f>MONTH(A:A)</f>
        <v>7</v>
      </c>
      <c r="M498">
        <f>YEAR(Data__1_[[#This Row],[Date]])</f>
        <v>2010</v>
      </c>
      <c r="N498" cm="1">
        <f t="array" ref="N498">Data__1_[[#This Row],[RawMaterial_Used]]*1000*_xlfn.IFS(Data__1_[[#This Row],[Plant]]=$R$15,$S$15,Data__1_[[#This Row],[Plant]]=$R$16,$S$16,Data__1_[[#This Row],[Plant]]=$R$17,$S$17,Data__1_[[#This Row],[Plant]]=$R$18,$S$18)</f>
        <v>40695.267899999999</v>
      </c>
      <c r="O498">
        <f>Data__1_[[#This Row],[input_total thousands]]+Data__1_[[#This Row],[Labor_Costs_Direct]]+Data__1_[[#This Row],[Labor_Costs_Indirect]]</f>
        <v>58215.267899999999</v>
      </c>
      <c r="P498" s="5" cm="1">
        <f t="array" ref="P498">Data__1_[[#This Row],[Output]]*1000*_xlfn.IFS(Data__1_[[#This Row],[Plant]]=$R$8,$S$8,Data__1_[[#This Row],[Plant]]=$R$9,$S$9,Data__1_[[#This Row],[Plant]]=$R$10,$S$10,Data__1_[[#This Row],[Plant]]=$R$11,$S$11)</f>
        <v>5329.1421699999992</v>
      </c>
      <c r="Q498" s="5" cm="1">
        <f t="array" ref="Q498">Data__1_[[#This Row],[Total_cost]]/(Data__1_[[#This Row],[Total Operating Cost]]+_xlfn.IFS(Data__1_[[#This Row],[Plant]]=$R$21,$S$21,Data__1_[[#This Row],[Plant]]=$R$22,$S$22,Data__1_[[#This Row],[Plant]]=$R$24,$S$24,Data__1_[[#This Row],[Plant]]=$R$23,$S$23))</f>
        <v>10.898088232893787</v>
      </c>
    </row>
    <row r="499" spans="1:17" x14ac:dyDescent="0.4">
      <c r="A499" s="1" t="s">
        <v>179</v>
      </c>
      <c r="B499" t="s">
        <v>9</v>
      </c>
      <c r="C499">
        <v>45</v>
      </c>
      <c r="D499">
        <v>38</v>
      </c>
      <c r="E499">
        <v>10440</v>
      </c>
      <c r="F499">
        <v>7296</v>
      </c>
      <c r="G499">
        <v>0.106344994</v>
      </c>
      <c r="H499">
        <f>Data__1_[[#This Row],[Output]]*1000</f>
        <v>106.344994</v>
      </c>
      <c r="I499">
        <f>Data__1_[[#This Row],[Output]]*1000/(Data__1_[[#This Row],[Num_Workers_Indirect]]+Data__1_[[#This Row],[Num_Workers_Direct]])</f>
        <v>1.2812649879518072</v>
      </c>
      <c r="J499">
        <v>0.129740893</v>
      </c>
      <c r="K499">
        <f>Data__1_[[#This Row],[RawMaterial_Used]]*1000</f>
        <v>129.740893</v>
      </c>
      <c r="L499">
        <f>MONTH(A:A)</f>
        <v>7</v>
      </c>
      <c r="M499">
        <f>YEAR(Data__1_[[#This Row],[Date]])</f>
        <v>2010</v>
      </c>
      <c r="N499" cm="1">
        <f t="array" ref="N499">Data__1_[[#This Row],[RawMaterial_Used]]*1000*_xlfn.IFS(Data__1_[[#This Row],[Plant]]=$R$15,$S$15,Data__1_[[#This Row],[Plant]]=$R$16,$S$16,Data__1_[[#This Row],[Plant]]=$R$17,$S$17,Data__1_[[#This Row],[Plant]]=$R$18,$S$18)</f>
        <v>68762.673290000006</v>
      </c>
      <c r="O499">
        <f>Data__1_[[#This Row],[input_total thousands]]+Data__1_[[#This Row],[Labor_Costs_Direct]]+Data__1_[[#This Row],[Labor_Costs_Indirect]]</f>
        <v>86498.673290000006</v>
      </c>
      <c r="P499" s="5" cm="1">
        <f t="array" ref="P499">Data__1_[[#This Row],[Output]]*1000*_xlfn.IFS(Data__1_[[#This Row],[Plant]]=$R$8,$S$8,Data__1_[[#This Row],[Plant]]=$R$9,$S$9,Data__1_[[#This Row],[Plant]]=$R$10,$S$10,Data__1_[[#This Row],[Plant]]=$R$11,$S$11)</f>
        <v>9571.0494600000002</v>
      </c>
      <c r="Q499" s="5" cm="1">
        <f t="array" ref="Q499">Data__1_[[#This Row],[Total_cost]]/(Data__1_[[#This Row],[Total Operating Cost]]+_xlfn.IFS(Data__1_[[#This Row],[Plant]]=$R$21,$S$21,Data__1_[[#This Row],[Plant]]=$R$22,$S$22,Data__1_[[#This Row],[Plant]]=$R$24,$S$24,Data__1_[[#This Row],[Plant]]=$R$23,$S$23))</f>
        <v>9.0368199278905887</v>
      </c>
    </row>
    <row r="500" spans="1:17" x14ac:dyDescent="0.4">
      <c r="A500" s="1" t="s">
        <v>179</v>
      </c>
      <c r="B500" t="s">
        <v>10</v>
      </c>
      <c r="C500">
        <v>24</v>
      </c>
      <c r="D500">
        <v>34</v>
      </c>
      <c r="E500">
        <v>5760</v>
      </c>
      <c r="F500">
        <v>6800</v>
      </c>
      <c r="G500">
        <v>4.3096052000000003E-2</v>
      </c>
      <c r="H500">
        <f>Data__1_[[#This Row],[Output]]*1000</f>
        <v>43.096052</v>
      </c>
      <c r="I500">
        <f>Data__1_[[#This Row],[Output]]*1000/(Data__1_[[#This Row],[Num_Workers_Indirect]]+Data__1_[[#This Row],[Num_Workers_Direct]])</f>
        <v>0.7430353793103448</v>
      </c>
      <c r="J500">
        <v>5.2577183E-2</v>
      </c>
      <c r="K500">
        <f>Data__1_[[#This Row],[RawMaterial_Used]]*1000</f>
        <v>52.577182999999998</v>
      </c>
      <c r="L500">
        <f>MONTH(A:A)</f>
        <v>7</v>
      </c>
      <c r="M500">
        <f>YEAR(Data__1_[[#This Row],[Date]])</f>
        <v>2010</v>
      </c>
      <c r="N500" cm="1">
        <f t="array" ref="N500">Data__1_[[#This Row],[RawMaterial_Used]]*1000*_xlfn.IFS(Data__1_[[#This Row],[Plant]]=$R$15,$S$15,Data__1_[[#This Row],[Plant]]=$R$16,$S$16,Data__1_[[#This Row],[Plant]]=$R$17,$S$17,Data__1_[[#This Row],[Plant]]=$R$18,$S$18)</f>
        <v>31966.927263999998</v>
      </c>
      <c r="O500">
        <f>Data__1_[[#This Row],[input_total thousands]]+Data__1_[[#This Row],[Labor_Costs_Direct]]+Data__1_[[#This Row],[Labor_Costs_Indirect]]</f>
        <v>44526.927263999998</v>
      </c>
      <c r="P500" s="5" cm="1">
        <f t="array" ref="P500">Data__1_[[#This Row],[Output]]*1000*_xlfn.IFS(Data__1_[[#This Row],[Plant]]=$R$8,$S$8,Data__1_[[#This Row],[Plant]]=$R$9,$S$9,Data__1_[[#This Row],[Plant]]=$R$10,$S$10,Data__1_[[#This Row],[Plant]]=$R$11,$S$11)</f>
        <v>6464.4078</v>
      </c>
      <c r="Q500" s="5" cm="1">
        <f t="array" ref="Q500">Data__1_[[#This Row],[Total_cost]]/(Data__1_[[#This Row],[Total Operating Cost]]+_xlfn.IFS(Data__1_[[#This Row],[Plant]]=$R$21,$S$21,Data__1_[[#This Row],[Plant]]=$R$22,$S$22,Data__1_[[#This Row],[Plant]]=$R$24,$S$24,Data__1_[[#This Row],[Plant]]=$R$23,$S$23))</f>
        <v>6.8869479917415264</v>
      </c>
    </row>
    <row r="501" spans="1:17" x14ac:dyDescent="0.4">
      <c r="A501" s="1" t="s">
        <v>179</v>
      </c>
      <c r="B501" t="s">
        <v>11</v>
      </c>
      <c r="C501">
        <v>14</v>
      </c>
      <c r="D501">
        <v>16</v>
      </c>
      <c r="E501">
        <v>134400</v>
      </c>
      <c r="F501">
        <v>122880</v>
      </c>
      <c r="G501">
        <v>1.1714205E-2</v>
      </c>
      <c r="H501">
        <f>Data__1_[[#This Row],[Output]]*1000</f>
        <v>11.714205</v>
      </c>
      <c r="I501">
        <f>Data__1_[[#This Row],[Output]]*1000/(Data__1_[[#This Row],[Num_Workers_Indirect]]+Data__1_[[#This Row],[Num_Workers_Direct]])</f>
        <v>0.39047349999999997</v>
      </c>
      <c r="J501">
        <v>1.4642756E-2</v>
      </c>
      <c r="K501">
        <f>Data__1_[[#This Row],[RawMaterial_Used]]*1000</f>
        <v>14.642756</v>
      </c>
      <c r="L501">
        <f>MONTH(A:A)</f>
        <v>7</v>
      </c>
      <c r="M501">
        <f>YEAR(Data__1_[[#This Row],[Date]])</f>
        <v>2010</v>
      </c>
      <c r="N501" cm="1">
        <f t="array" ref="N501">Data__1_[[#This Row],[RawMaterial_Used]]*1000*_xlfn.IFS(Data__1_[[#This Row],[Plant]]=$R$15,$S$15,Data__1_[[#This Row],[Plant]]=$R$16,$S$16,Data__1_[[#This Row],[Plant]]=$R$17,$S$17,Data__1_[[#This Row],[Plant]]=$R$18,$S$18)</f>
        <v>13442.050008</v>
      </c>
      <c r="O501">
        <f>Data__1_[[#This Row],[input_total thousands]]+Data__1_[[#This Row],[Labor_Costs_Direct]]+Data__1_[[#This Row],[Labor_Costs_Indirect]]</f>
        <v>270722.05000799999</v>
      </c>
      <c r="P501" s="5" cm="1">
        <f t="array" ref="P501">Data__1_[[#This Row],[Output]]*1000*_xlfn.IFS(Data__1_[[#This Row],[Plant]]=$R$8,$S$8,Data__1_[[#This Row],[Plant]]=$R$9,$S$9,Data__1_[[#This Row],[Plant]]=$R$10,$S$10,Data__1_[[#This Row],[Plant]]=$R$11,$S$11)</f>
        <v>4685.6819999999998</v>
      </c>
      <c r="Q501" s="5" cm="1">
        <f t="array" ref="Q501">Data__1_[[#This Row],[Total_cost]]/(Data__1_[[#This Row],[Total Operating Cost]]+_xlfn.IFS(Data__1_[[#This Row],[Plant]]=$R$21,$S$21,Data__1_[[#This Row],[Plant]]=$R$22,$S$22,Data__1_[[#This Row],[Plant]]=$R$24,$S$24,Data__1_[[#This Row],[Plant]]=$R$23,$S$23))</f>
        <v>56.713402358976445</v>
      </c>
    </row>
    <row r="502" spans="1:17" x14ac:dyDescent="0.4">
      <c r="A502" s="1" t="s">
        <v>178</v>
      </c>
      <c r="B502" t="s">
        <v>8</v>
      </c>
      <c r="C502">
        <v>17</v>
      </c>
      <c r="D502">
        <v>23</v>
      </c>
      <c r="E502">
        <v>8160</v>
      </c>
      <c r="F502">
        <v>9200</v>
      </c>
      <c r="G502">
        <v>4.8428969000000002E-2</v>
      </c>
      <c r="H502">
        <f>Data__1_[[#This Row],[Output]]*1000</f>
        <v>48.428969000000002</v>
      </c>
      <c r="I502">
        <f>Data__1_[[#This Row],[Output]]*1000/(Data__1_[[#This Row],[Num_Workers_Indirect]]+Data__1_[[#This Row],[Num_Workers_Direct]])</f>
        <v>1.2107242250000001</v>
      </c>
      <c r="J502">
        <v>5.8114762E-2</v>
      </c>
      <c r="K502">
        <f>Data__1_[[#This Row],[RawMaterial_Used]]*1000</f>
        <v>58.114761999999999</v>
      </c>
      <c r="L502">
        <f>MONTH(A:A)</f>
        <v>6</v>
      </c>
      <c r="M502">
        <f>YEAR(Data__1_[[#This Row],[Date]])</f>
        <v>2010</v>
      </c>
      <c r="N502" cm="1">
        <f t="array" ref="N502">Data__1_[[#This Row],[RawMaterial_Used]]*1000*_xlfn.IFS(Data__1_[[#This Row],[Plant]]=$R$15,$S$15,Data__1_[[#This Row],[Plant]]=$R$16,$S$16,Data__1_[[#This Row],[Plant]]=$R$17,$S$17,Data__1_[[#This Row],[Plant]]=$R$18,$S$18)</f>
        <v>40680.333399999996</v>
      </c>
      <c r="O502">
        <f>Data__1_[[#This Row],[input_total thousands]]+Data__1_[[#This Row],[Labor_Costs_Direct]]+Data__1_[[#This Row],[Labor_Costs_Indirect]]</f>
        <v>58040.333399999996</v>
      </c>
      <c r="P502" s="5" cm="1">
        <f t="array" ref="P502">Data__1_[[#This Row],[Output]]*1000*_xlfn.IFS(Data__1_[[#This Row],[Plant]]=$R$8,$S$8,Data__1_[[#This Row],[Plant]]=$R$9,$S$9,Data__1_[[#This Row],[Plant]]=$R$10,$S$10,Data__1_[[#This Row],[Plant]]=$R$11,$S$11)</f>
        <v>5327.1865900000003</v>
      </c>
      <c r="Q502" s="5" cm="1">
        <f t="array" ref="Q502">Data__1_[[#This Row],[Total_cost]]/(Data__1_[[#This Row],[Total Operating Cost]]+_xlfn.IFS(Data__1_[[#This Row],[Plant]]=$R$21,$S$21,Data__1_[[#This Row],[Plant]]=$R$22,$S$22,Data__1_[[#This Row],[Plant]]=$R$24,$S$24,Data__1_[[#This Row],[Plant]]=$R$23,$S$23))</f>
        <v>10.869319082776538</v>
      </c>
    </row>
    <row r="503" spans="1:17" x14ac:dyDescent="0.4">
      <c r="A503" s="1" t="s">
        <v>178</v>
      </c>
      <c r="B503" t="s">
        <v>9</v>
      </c>
      <c r="C503">
        <v>41</v>
      </c>
      <c r="D503">
        <v>36</v>
      </c>
      <c r="E503">
        <v>9512</v>
      </c>
      <c r="F503">
        <v>6912</v>
      </c>
      <c r="G503">
        <v>9.8683015999999998E-2</v>
      </c>
      <c r="H503">
        <f>Data__1_[[#This Row],[Output]]*1000</f>
        <v>98.683015999999995</v>
      </c>
      <c r="I503">
        <f>Data__1_[[#This Row],[Output]]*1000/(Data__1_[[#This Row],[Num_Workers_Indirect]]+Data__1_[[#This Row],[Num_Workers_Direct]])</f>
        <v>1.2815976103896103</v>
      </c>
      <c r="J503">
        <v>0.12039328000000001</v>
      </c>
      <c r="K503">
        <f>Data__1_[[#This Row],[RawMaterial_Used]]*1000</f>
        <v>120.39328</v>
      </c>
      <c r="L503">
        <f>MONTH(A:A)</f>
        <v>6</v>
      </c>
      <c r="M503">
        <f>YEAR(Data__1_[[#This Row],[Date]])</f>
        <v>2010</v>
      </c>
      <c r="N503" cm="1">
        <f t="array" ref="N503">Data__1_[[#This Row],[RawMaterial_Used]]*1000*_xlfn.IFS(Data__1_[[#This Row],[Plant]]=$R$15,$S$15,Data__1_[[#This Row],[Plant]]=$R$16,$S$16,Data__1_[[#This Row],[Plant]]=$R$17,$S$17,Data__1_[[#This Row],[Plant]]=$R$18,$S$18)</f>
        <v>63808.438399999999</v>
      </c>
      <c r="O503">
        <f>Data__1_[[#This Row],[input_total thousands]]+Data__1_[[#This Row],[Labor_Costs_Direct]]+Data__1_[[#This Row],[Labor_Costs_Indirect]]</f>
        <v>80232.438399999999</v>
      </c>
      <c r="P503" s="5" cm="1">
        <f t="array" ref="P503">Data__1_[[#This Row],[Output]]*1000*_xlfn.IFS(Data__1_[[#This Row],[Plant]]=$R$8,$S$8,Data__1_[[#This Row],[Plant]]=$R$9,$S$9,Data__1_[[#This Row],[Plant]]=$R$10,$S$10,Data__1_[[#This Row],[Plant]]=$R$11,$S$11)</f>
        <v>8881.4714399999993</v>
      </c>
      <c r="Q503" s="5" cm="1">
        <f t="array" ref="Q503">Data__1_[[#This Row],[Total_cost]]/(Data__1_[[#This Row],[Total Operating Cost]]+_xlfn.IFS(Data__1_[[#This Row],[Plant]]=$R$21,$S$21,Data__1_[[#This Row],[Plant]]=$R$22,$S$22,Data__1_[[#This Row],[Plant]]=$R$24,$S$24,Data__1_[[#This Row],[Plant]]=$R$23,$S$23))</f>
        <v>9.0329197236723466</v>
      </c>
    </row>
    <row r="504" spans="1:17" x14ac:dyDescent="0.4">
      <c r="A504" s="1" t="s">
        <v>178</v>
      </c>
      <c r="B504" t="s">
        <v>10</v>
      </c>
      <c r="C504">
        <v>21</v>
      </c>
      <c r="D504">
        <v>28</v>
      </c>
      <c r="E504">
        <v>5040</v>
      </c>
      <c r="F504">
        <v>5600</v>
      </c>
      <c r="G504">
        <v>3.6403021000000001E-2</v>
      </c>
      <c r="H504">
        <f>Data__1_[[#This Row],[Output]]*1000</f>
        <v>36.403021000000003</v>
      </c>
      <c r="I504">
        <f>Data__1_[[#This Row],[Output]]*1000/(Data__1_[[#This Row],[Num_Workers_Indirect]]+Data__1_[[#This Row],[Num_Workers_Direct]])</f>
        <v>0.7429187959183674</v>
      </c>
      <c r="J504">
        <v>4.4411685999999999E-2</v>
      </c>
      <c r="K504">
        <f>Data__1_[[#This Row],[RawMaterial_Used]]*1000</f>
        <v>44.411685999999996</v>
      </c>
      <c r="L504">
        <f>MONTH(A:A)</f>
        <v>6</v>
      </c>
      <c r="M504">
        <f>YEAR(Data__1_[[#This Row],[Date]])</f>
        <v>2010</v>
      </c>
      <c r="N504" cm="1">
        <f t="array" ref="N504">Data__1_[[#This Row],[RawMaterial_Used]]*1000*_xlfn.IFS(Data__1_[[#This Row],[Plant]]=$R$15,$S$15,Data__1_[[#This Row],[Plant]]=$R$16,$S$16,Data__1_[[#This Row],[Plant]]=$R$17,$S$17,Data__1_[[#This Row],[Plant]]=$R$18,$S$18)</f>
        <v>27002.305087999997</v>
      </c>
      <c r="O504">
        <f>Data__1_[[#This Row],[input_total thousands]]+Data__1_[[#This Row],[Labor_Costs_Direct]]+Data__1_[[#This Row],[Labor_Costs_Indirect]]</f>
        <v>37642.305087999994</v>
      </c>
      <c r="P504" s="5" cm="1">
        <f t="array" ref="P504">Data__1_[[#This Row],[Output]]*1000*_xlfn.IFS(Data__1_[[#This Row],[Plant]]=$R$8,$S$8,Data__1_[[#This Row],[Plant]]=$R$9,$S$9,Data__1_[[#This Row],[Plant]]=$R$10,$S$10,Data__1_[[#This Row],[Plant]]=$R$11,$S$11)</f>
        <v>5460.4531500000003</v>
      </c>
      <c r="Q504" s="5" cm="1">
        <f t="array" ref="Q504">Data__1_[[#This Row],[Total_cost]]/(Data__1_[[#This Row],[Total Operating Cost]]+_xlfn.IFS(Data__1_[[#This Row],[Plant]]=$R$21,$S$21,Data__1_[[#This Row],[Plant]]=$R$22,$S$22,Data__1_[[#This Row],[Plant]]=$R$24,$S$24,Data__1_[[#This Row],[Plant]]=$R$23,$S$23))</f>
        <v>6.8923607058681791</v>
      </c>
    </row>
    <row r="505" spans="1:17" x14ac:dyDescent="0.4">
      <c r="A505" s="1" t="s">
        <v>178</v>
      </c>
      <c r="B505" t="s">
        <v>11</v>
      </c>
      <c r="C505">
        <v>14</v>
      </c>
      <c r="D505">
        <v>14</v>
      </c>
      <c r="E505">
        <v>134400</v>
      </c>
      <c r="F505">
        <v>107520</v>
      </c>
      <c r="G505">
        <v>1.0929886E-2</v>
      </c>
      <c r="H505">
        <f>Data__1_[[#This Row],[Output]]*1000</f>
        <v>10.929886</v>
      </c>
      <c r="I505">
        <f>Data__1_[[#This Row],[Output]]*1000/(Data__1_[[#This Row],[Num_Workers_Indirect]]+Data__1_[[#This Row],[Num_Workers_Direct]])</f>
        <v>0.3903530714285714</v>
      </c>
      <c r="J505">
        <v>1.3662357E-2</v>
      </c>
      <c r="K505">
        <f>Data__1_[[#This Row],[RawMaterial_Used]]*1000</f>
        <v>13.662357</v>
      </c>
      <c r="L505">
        <f>MONTH(A:A)</f>
        <v>6</v>
      </c>
      <c r="M505">
        <f>YEAR(Data__1_[[#This Row],[Date]])</f>
        <v>2010</v>
      </c>
      <c r="N505" cm="1">
        <f t="array" ref="N505">Data__1_[[#This Row],[RawMaterial_Used]]*1000*_xlfn.IFS(Data__1_[[#This Row],[Plant]]=$R$15,$S$15,Data__1_[[#This Row],[Plant]]=$R$16,$S$16,Data__1_[[#This Row],[Plant]]=$R$17,$S$17,Data__1_[[#This Row],[Plant]]=$R$18,$S$18)</f>
        <v>12542.043726</v>
      </c>
      <c r="O505">
        <f>Data__1_[[#This Row],[input_total thousands]]+Data__1_[[#This Row],[Labor_Costs_Direct]]+Data__1_[[#This Row],[Labor_Costs_Indirect]]</f>
        <v>254462.043726</v>
      </c>
      <c r="P505" s="5" cm="1">
        <f t="array" ref="P505">Data__1_[[#This Row],[Output]]*1000*_xlfn.IFS(Data__1_[[#This Row],[Plant]]=$R$8,$S$8,Data__1_[[#This Row],[Plant]]=$R$9,$S$9,Data__1_[[#This Row],[Plant]]=$R$10,$S$10,Data__1_[[#This Row],[Plant]]=$R$11,$S$11)</f>
        <v>4371.9543999999996</v>
      </c>
      <c r="Q505" s="5" cm="1">
        <f t="array" ref="Q505">Data__1_[[#This Row],[Total_cost]]/(Data__1_[[#This Row],[Total Operating Cost]]+_xlfn.IFS(Data__1_[[#This Row],[Plant]]=$R$21,$S$21,Data__1_[[#This Row],[Plant]]=$R$22,$S$22,Data__1_[[#This Row],[Plant]]=$R$24,$S$24,Data__1_[[#This Row],[Plant]]=$R$23,$S$23))</f>
        <v>57.057040870191152</v>
      </c>
    </row>
    <row r="506" spans="1:17" x14ac:dyDescent="0.4">
      <c r="A506" s="1" t="s">
        <v>177</v>
      </c>
      <c r="B506" t="s">
        <v>8</v>
      </c>
      <c r="C506">
        <v>18</v>
      </c>
      <c r="D506">
        <v>22</v>
      </c>
      <c r="E506">
        <v>8640</v>
      </c>
      <c r="F506">
        <v>8800</v>
      </c>
      <c r="G506">
        <v>4.8416313000000002E-2</v>
      </c>
      <c r="H506">
        <f>Data__1_[[#This Row],[Output]]*1000</f>
        <v>48.416313000000002</v>
      </c>
      <c r="I506">
        <f>Data__1_[[#This Row],[Output]]*1000/(Data__1_[[#This Row],[Num_Workers_Indirect]]+Data__1_[[#This Row],[Num_Workers_Direct]])</f>
        <v>1.2104078250000001</v>
      </c>
      <c r="J506">
        <v>5.8099575000000001E-2</v>
      </c>
      <c r="K506">
        <f>Data__1_[[#This Row],[RawMaterial_Used]]*1000</f>
        <v>58.099575000000002</v>
      </c>
      <c r="L506">
        <f>MONTH(A:A)</f>
        <v>5</v>
      </c>
      <c r="M506">
        <f>YEAR(Data__1_[[#This Row],[Date]])</f>
        <v>2010</v>
      </c>
      <c r="N506" cm="1">
        <f t="array" ref="N506">Data__1_[[#This Row],[RawMaterial_Used]]*1000*_xlfn.IFS(Data__1_[[#This Row],[Plant]]=$R$15,$S$15,Data__1_[[#This Row],[Plant]]=$R$16,$S$16,Data__1_[[#This Row],[Plant]]=$R$17,$S$17,Data__1_[[#This Row],[Plant]]=$R$18,$S$18)</f>
        <v>40669.702499999999</v>
      </c>
      <c r="O506">
        <f>Data__1_[[#This Row],[input_total thousands]]+Data__1_[[#This Row],[Labor_Costs_Direct]]+Data__1_[[#This Row],[Labor_Costs_Indirect]]</f>
        <v>58109.702499999999</v>
      </c>
      <c r="P506" s="5" cm="1">
        <f t="array" ref="P506">Data__1_[[#This Row],[Output]]*1000*_xlfn.IFS(Data__1_[[#This Row],[Plant]]=$R$8,$S$8,Data__1_[[#This Row],[Plant]]=$R$9,$S$9,Data__1_[[#This Row],[Plant]]=$R$10,$S$10,Data__1_[[#This Row],[Plant]]=$R$11,$S$11)</f>
        <v>5325.7944299999999</v>
      </c>
      <c r="Q506" s="5" cm="1">
        <f t="array" ref="Q506">Data__1_[[#This Row],[Total_cost]]/(Data__1_[[#This Row],[Total Operating Cost]]+_xlfn.IFS(Data__1_[[#This Row],[Plant]]=$R$21,$S$21,Data__1_[[#This Row],[Plant]]=$R$22,$S$22,Data__1_[[#This Row],[Plant]]=$R$24,$S$24,Data__1_[[#This Row],[Plant]]=$R$23,$S$23))</f>
        <v>10.885147853030899</v>
      </c>
    </row>
    <row r="507" spans="1:17" x14ac:dyDescent="0.4">
      <c r="A507" s="1" t="s">
        <v>177</v>
      </c>
      <c r="B507" t="s">
        <v>9</v>
      </c>
      <c r="C507">
        <v>43</v>
      </c>
      <c r="D507">
        <v>36</v>
      </c>
      <c r="E507">
        <v>9976</v>
      </c>
      <c r="F507">
        <v>6912</v>
      </c>
      <c r="G507">
        <v>0.101276359</v>
      </c>
      <c r="H507">
        <f>Data__1_[[#This Row],[Output]]*1000</f>
        <v>101.276359</v>
      </c>
      <c r="I507">
        <f>Data__1_[[#This Row],[Output]]*1000/(Data__1_[[#This Row],[Num_Workers_Indirect]]+Data__1_[[#This Row],[Num_Workers_Direct]])</f>
        <v>1.2819792278481013</v>
      </c>
      <c r="J507">
        <v>0.123557157</v>
      </c>
      <c r="K507">
        <f>Data__1_[[#This Row],[RawMaterial_Used]]*1000</f>
        <v>123.557157</v>
      </c>
      <c r="L507">
        <f>MONTH(A:A)</f>
        <v>5</v>
      </c>
      <c r="M507">
        <f>YEAR(Data__1_[[#This Row],[Date]])</f>
        <v>2010</v>
      </c>
      <c r="N507" cm="1">
        <f t="array" ref="N507">Data__1_[[#This Row],[RawMaterial_Used]]*1000*_xlfn.IFS(Data__1_[[#This Row],[Plant]]=$R$15,$S$15,Data__1_[[#This Row],[Plant]]=$R$16,$S$16,Data__1_[[#This Row],[Plant]]=$R$17,$S$17,Data__1_[[#This Row],[Plant]]=$R$18,$S$18)</f>
        <v>65485.293210000003</v>
      </c>
      <c r="O507">
        <f>Data__1_[[#This Row],[input_total thousands]]+Data__1_[[#This Row],[Labor_Costs_Direct]]+Data__1_[[#This Row],[Labor_Costs_Indirect]]</f>
        <v>82373.293210000003</v>
      </c>
      <c r="P507" s="5" cm="1">
        <f t="array" ref="P507">Data__1_[[#This Row],[Output]]*1000*_xlfn.IFS(Data__1_[[#This Row],[Plant]]=$R$8,$S$8,Data__1_[[#This Row],[Plant]]=$R$9,$S$9,Data__1_[[#This Row],[Plant]]=$R$10,$S$10,Data__1_[[#This Row],[Plant]]=$R$11,$S$11)</f>
        <v>9114.8723100000007</v>
      </c>
      <c r="Q507" s="5" cm="1">
        <f t="array" ref="Q507">Data__1_[[#This Row],[Total_cost]]/(Data__1_[[#This Row],[Total Operating Cost]]+_xlfn.IFS(Data__1_[[#This Row],[Plant]]=$R$21,$S$21,Data__1_[[#This Row],[Plant]]=$R$22,$S$22,Data__1_[[#This Row],[Plant]]=$R$24,$S$24,Data__1_[[#This Row],[Plant]]=$R$23,$S$23))</f>
        <v>9.0364919943178332</v>
      </c>
    </row>
    <row r="508" spans="1:17" x14ac:dyDescent="0.4">
      <c r="A508" s="1" t="s">
        <v>177</v>
      </c>
      <c r="B508" t="s">
        <v>10</v>
      </c>
      <c r="C508">
        <v>20</v>
      </c>
      <c r="D508">
        <v>26</v>
      </c>
      <c r="E508">
        <v>4800</v>
      </c>
      <c r="F508">
        <v>5200</v>
      </c>
      <c r="G508">
        <v>3.4180242999999999E-2</v>
      </c>
      <c r="H508">
        <f>Data__1_[[#This Row],[Output]]*1000</f>
        <v>34.180242999999997</v>
      </c>
      <c r="I508">
        <f>Data__1_[[#This Row],[Output]]*1000/(Data__1_[[#This Row],[Num_Workers_Indirect]]+Data__1_[[#This Row],[Num_Workers_Direct]])</f>
        <v>0.74304876086956517</v>
      </c>
      <c r="J508">
        <v>4.1699896E-2</v>
      </c>
      <c r="K508">
        <f>Data__1_[[#This Row],[RawMaterial_Used]]*1000</f>
        <v>41.699896000000003</v>
      </c>
      <c r="L508">
        <f>MONTH(A:A)</f>
        <v>5</v>
      </c>
      <c r="M508">
        <f>YEAR(Data__1_[[#This Row],[Date]])</f>
        <v>2010</v>
      </c>
      <c r="N508" cm="1">
        <f t="array" ref="N508">Data__1_[[#This Row],[RawMaterial_Used]]*1000*_xlfn.IFS(Data__1_[[#This Row],[Plant]]=$R$15,$S$15,Data__1_[[#This Row],[Plant]]=$R$16,$S$16,Data__1_[[#This Row],[Plant]]=$R$17,$S$17,Data__1_[[#This Row],[Plant]]=$R$18,$S$18)</f>
        <v>25353.536768000002</v>
      </c>
      <c r="O508">
        <f>Data__1_[[#This Row],[input_total thousands]]+Data__1_[[#This Row],[Labor_Costs_Direct]]+Data__1_[[#This Row],[Labor_Costs_Indirect]]</f>
        <v>35353.536768000005</v>
      </c>
      <c r="P508" s="5" cm="1">
        <f t="array" ref="P508">Data__1_[[#This Row],[Output]]*1000*_xlfn.IFS(Data__1_[[#This Row],[Plant]]=$R$8,$S$8,Data__1_[[#This Row],[Plant]]=$R$9,$S$9,Data__1_[[#This Row],[Plant]]=$R$10,$S$10,Data__1_[[#This Row],[Plant]]=$R$11,$S$11)</f>
        <v>5127.0364499999996</v>
      </c>
      <c r="Q508" s="5" cm="1">
        <f t="array" ref="Q508">Data__1_[[#This Row],[Total_cost]]/(Data__1_[[#This Row],[Total Operating Cost]]+_xlfn.IFS(Data__1_[[#This Row],[Plant]]=$R$21,$S$21,Data__1_[[#This Row],[Plant]]=$R$22,$S$22,Data__1_[[#This Row],[Plant]]=$R$24,$S$24,Data__1_[[#This Row],[Plant]]=$R$23,$S$23))</f>
        <v>6.8941664344059035</v>
      </c>
    </row>
    <row r="509" spans="1:17" x14ac:dyDescent="0.4">
      <c r="A509" s="1" t="s">
        <v>177</v>
      </c>
      <c r="B509" t="s">
        <v>11</v>
      </c>
      <c r="C509">
        <v>14</v>
      </c>
      <c r="D509">
        <v>14</v>
      </c>
      <c r="E509">
        <v>134400</v>
      </c>
      <c r="F509">
        <v>107520</v>
      </c>
      <c r="G509">
        <v>1.0934836E-2</v>
      </c>
      <c r="H509">
        <f>Data__1_[[#This Row],[Output]]*1000</f>
        <v>10.934836000000001</v>
      </c>
      <c r="I509">
        <f>Data__1_[[#This Row],[Output]]*1000/(Data__1_[[#This Row],[Num_Workers_Indirect]]+Data__1_[[#This Row],[Num_Workers_Direct]])</f>
        <v>0.39052985714285715</v>
      </c>
      <c r="J509">
        <v>1.3668546E-2</v>
      </c>
      <c r="K509">
        <f>Data__1_[[#This Row],[RawMaterial_Used]]*1000</f>
        <v>13.668546000000001</v>
      </c>
      <c r="L509">
        <f>MONTH(A:A)</f>
        <v>5</v>
      </c>
      <c r="M509">
        <f>YEAR(Data__1_[[#This Row],[Date]])</f>
        <v>2010</v>
      </c>
      <c r="N509" cm="1">
        <f t="array" ref="N509">Data__1_[[#This Row],[RawMaterial_Used]]*1000*_xlfn.IFS(Data__1_[[#This Row],[Plant]]=$R$15,$S$15,Data__1_[[#This Row],[Plant]]=$R$16,$S$16,Data__1_[[#This Row],[Plant]]=$R$17,$S$17,Data__1_[[#This Row],[Plant]]=$R$18,$S$18)</f>
        <v>12547.725228000001</v>
      </c>
      <c r="O509">
        <f>Data__1_[[#This Row],[input_total thousands]]+Data__1_[[#This Row],[Labor_Costs_Direct]]+Data__1_[[#This Row],[Labor_Costs_Indirect]]</f>
        <v>254467.725228</v>
      </c>
      <c r="P509" s="5" cm="1">
        <f t="array" ref="P509">Data__1_[[#This Row],[Output]]*1000*_xlfn.IFS(Data__1_[[#This Row],[Plant]]=$R$8,$S$8,Data__1_[[#This Row],[Plant]]=$R$9,$S$9,Data__1_[[#This Row],[Plant]]=$R$10,$S$10,Data__1_[[#This Row],[Plant]]=$R$11,$S$11)</f>
        <v>4373.9344000000001</v>
      </c>
      <c r="Q509" s="5" cm="1">
        <f t="array" ref="Q509">Data__1_[[#This Row],[Total_cost]]/(Data__1_[[#This Row],[Total Operating Cost]]+_xlfn.IFS(Data__1_[[#This Row],[Plant]]=$R$21,$S$21,Data__1_[[#This Row],[Plant]]=$R$22,$S$22,Data__1_[[#This Row],[Plant]]=$R$24,$S$24,Data__1_[[#This Row],[Plant]]=$R$23,$S$23))</f>
        <v>57.032994001430019</v>
      </c>
    </row>
    <row r="510" spans="1:17" x14ac:dyDescent="0.4">
      <c r="A510" s="1" t="s">
        <v>176</v>
      </c>
      <c r="B510" t="s">
        <v>8</v>
      </c>
      <c r="C510">
        <v>19</v>
      </c>
      <c r="D510">
        <v>19</v>
      </c>
      <c r="E510">
        <v>9120</v>
      </c>
      <c r="F510">
        <v>7600</v>
      </c>
      <c r="G510">
        <v>4.5988169000000002E-2</v>
      </c>
      <c r="H510">
        <f>Data__1_[[#This Row],[Output]]*1000</f>
        <v>45.988168999999999</v>
      </c>
      <c r="I510">
        <f>Data__1_[[#This Row],[Output]]*1000/(Data__1_[[#This Row],[Num_Workers_Indirect]]+Data__1_[[#This Row],[Num_Workers_Direct]])</f>
        <v>1.2102149736842105</v>
      </c>
      <c r="J510">
        <v>5.5185802999999999E-2</v>
      </c>
      <c r="K510">
        <f>Data__1_[[#This Row],[RawMaterial_Used]]*1000</f>
        <v>55.185803</v>
      </c>
      <c r="L510">
        <f>MONTH(A:A)</f>
        <v>4</v>
      </c>
      <c r="M510">
        <f>YEAR(Data__1_[[#This Row],[Date]])</f>
        <v>2010</v>
      </c>
      <c r="N510" cm="1">
        <f t="array" ref="N510">Data__1_[[#This Row],[RawMaterial_Used]]*1000*_xlfn.IFS(Data__1_[[#This Row],[Plant]]=$R$15,$S$15,Data__1_[[#This Row],[Plant]]=$R$16,$S$16,Data__1_[[#This Row],[Plant]]=$R$17,$S$17,Data__1_[[#This Row],[Plant]]=$R$18,$S$18)</f>
        <v>38630.062100000003</v>
      </c>
      <c r="O510">
        <f>Data__1_[[#This Row],[input_total thousands]]+Data__1_[[#This Row],[Labor_Costs_Direct]]+Data__1_[[#This Row],[Labor_Costs_Indirect]]</f>
        <v>55350.062100000003</v>
      </c>
      <c r="P510" s="5" cm="1">
        <f t="array" ref="P510">Data__1_[[#This Row],[Output]]*1000*_xlfn.IFS(Data__1_[[#This Row],[Plant]]=$R$8,$S$8,Data__1_[[#This Row],[Plant]]=$R$9,$S$9,Data__1_[[#This Row],[Plant]]=$R$10,$S$10,Data__1_[[#This Row],[Plant]]=$R$11,$S$11)</f>
        <v>5058.69859</v>
      </c>
      <c r="Q510" s="5" cm="1">
        <f t="array" ref="Q510">Data__1_[[#This Row],[Total_cost]]/(Data__1_[[#This Row],[Total Operating Cost]]+_xlfn.IFS(Data__1_[[#This Row],[Plant]]=$R$21,$S$21,Data__1_[[#This Row],[Plant]]=$R$22,$S$22,Data__1_[[#This Row],[Plant]]=$R$24,$S$24,Data__1_[[#This Row],[Plant]]=$R$23,$S$23))</f>
        <v>10.914279641620574</v>
      </c>
    </row>
    <row r="511" spans="1:17" x14ac:dyDescent="0.4">
      <c r="A511" s="1" t="s">
        <v>176</v>
      </c>
      <c r="B511" t="s">
        <v>9</v>
      </c>
      <c r="C511">
        <v>40</v>
      </c>
      <c r="D511">
        <v>40</v>
      </c>
      <c r="E511">
        <v>9280</v>
      </c>
      <c r="F511">
        <v>7680</v>
      </c>
      <c r="G511">
        <v>0.10257300699999999</v>
      </c>
      <c r="H511">
        <f>Data__1_[[#This Row],[Output]]*1000</f>
        <v>102.57300699999999</v>
      </c>
      <c r="I511">
        <f>Data__1_[[#This Row],[Output]]*1000/(Data__1_[[#This Row],[Num_Workers_Indirect]]+Data__1_[[#This Row],[Num_Workers_Direct]])</f>
        <v>1.2821625874999998</v>
      </c>
      <c r="J511">
        <v>0.12513906799999999</v>
      </c>
      <c r="K511">
        <f>Data__1_[[#This Row],[RawMaterial_Used]]*1000</f>
        <v>125.13906799999999</v>
      </c>
      <c r="L511">
        <f>MONTH(A:A)</f>
        <v>4</v>
      </c>
      <c r="M511">
        <f>YEAR(Data__1_[[#This Row],[Date]])</f>
        <v>2010</v>
      </c>
      <c r="N511" cm="1">
        <f t="array" ref="N511">Data__1_[[#This Row],[RawMaterial_Used]]*1000*_xlfn.IFS(Data__1_[[#This Row],[Plant]]=$R$15,$S$15,Data__1_[[#This Row],[Plant]]=$R$16,$S$16,Data__1_[[#This Row],[Plant]]=$R$17,$S$17,Data__1_[[#This Row],[Plant]]=$R$18,$S$18)</f>
        <v>66323.70603999999</v>
      </c>
      <c r="O511">
        <f>Data__1_[[#This Row],[input_total thousands]]+Data__1_[[#This Row],[Labor_Costs_Direct]]+Data__1_[[#This Row],[Labor_Costs_Indirect]]</f>
        <v>83283.70603999999</v>
      </c>
      <c r="P511" s="5" cm="1">
        <f t="array" ref="P511">Data__1_[[#This Row],[Output]]*1000*_xlfn.IFS(Data__1_[[#This Row],[Plant]]=$R$8,$S$8,Data__1_[[#This Row],[Plant]]=$R$9,$S$9,Data__1_[[#This Row],[Plant]]=$R$10,$S$10,Data__1_[[#This Row],[Plant]]=$R$11,$S$11)</f>
        <v>9231.5706299999983</v>
      </c>
      <c r="Q511" s="5" cm="1">
        <f t="array" ref="Q511">Data__1_[[#This Row],[Total_cost]]/(Data__1_[[#This Row],[Total Operating Cost]]+_xlfn.IFS(Data__1_[[#This Row],[Plant]]=$R$21,$S$21,Data__1_[[#This Row],[Plant]]=$R$22,$S$22,Data__1_[[#This Row],[Plant]]=$R$24,$S$24,Data__1_[[#This Row],[Plant]]=$R$23,$S$23))</f>
        <v>9.0208804777610521</v>
      </c>
    </row>
    <row r="512" spans="1:17" x14ac:dyDescent="0.4">
      <c r="A512" s="1" t="s">
        <v>176</v>
      </c>
      <c r="B512" t="s">
        <v>10</v>
      </c>
      <c r="C512">
        <v>22</v>
      </c>
      <c r="D512">
        <v>28</v>
      </c>
      <c r="E512">
        <v>5280</v>
      </c>
      <c r="F512">
        <v>5600</v>
      </c>
      <c r="G512">
        <v>3.7124404999999999E-2</v>
      </c>
      <c r="H512">
        <f>Data__1_[[#This Row],[Output]]*1000</f>
        <v>37.124404999999996</v>
      </c>
      <c r="I512">
        <f>Data__1_[[#This Row],[Output]]*1000/(Data__1_[[#This Row],[Num_Workers_Indirect]]+Data__1_[[#This Row],[Num_Workers_Direct]])</f>
        <v>0.74248809999999987</v>
      </c>
      <c r="J512">
        <v>4.5291774E-2</v>
      </c>
      <c r="K512">
        <f>Data__1_[[#This Row],[RawMaterial_Used]]*1000</f>
        <v>45.291773999999997</v>
      </c>
      <c r="L512">
        <f>MONTH(A:A)</f>
        <v>4</v>
      </c>
      <c r="M512">
        <f>YEAR(Data__1_[[#This Row],[Date]])</f>
        <v>2010</v>
      </c>
      <c r="N512" cm="1">
        <f t="array" ref="N512">Data__1_[[#This Row],[RawMaterial_Used]]*1000*_xlfn.IFS(Data__1_[[#This Row],[Plant]]=$R$15,$S$15,Data__1_[[#This Row],[Plant]]=$R$16,$S$16,Data__1_[[#This Row],[Plant]]=$R$17,$S$17,Data__1_[[#This Row],[Plant]]=$R$18,$S$18)</f>
        <v>27537.398591999998</v>
      </c>
      <c r="O512">
        <f>Data__1_[[#This Row],[input_total thousands]]+Data__1_[[#This Row],[Labor_Costs_Direct]]+Data__1_[[#This Row],[Labor_Costs_Indirect]]</f>
        <v>38417.398591999998</v>
      </c>
      <c r="P512" s="5" cm="1">
        <f t="array" ref="P512">Data__1_[[#This Row],[Output]]*1000*_xlfn.IFS(Data__1_[[#This Row],[Plant]]=$R$8,$S$8,Data__1_[[#This Row],[Plant]]=$R$9,$S$9,Data__1_[[#This Row],[Plant]]=$R$10,$S$10,Data__1_[[#This Row],[Plant]]=$R$11,$S$11)</f>
        <v>5568.6607499999991</v>
      </c>
      <c r="Q512" s="5" cm="1">
        <f t="array" ref="Q512">Data__1_[[#This Row],[Total_cost]]/(Data__1_[[#This Row],[Total Operating Cost]]+_xlfn.IFS(Data__1_[[#This Row],[Plant]]=$R$21,$S$21,Data__1_[[#This Row],[Plant]]=$R$22,$S$22,Data__1_[[#This Row],[Plant]]=$R$24,$S$24,Data__1_[[#This Row],[Plant]]=$R$23,$S$23))</f>
        <v>6.8976191399090157</v>
      </c>
    </row>
    <row r="513" spans="1:17" x14ac:dyDescent="0.4">
      <c r="A513" s="1" t="s">
        <v>176</v>
      </c>
      <c r="B513" t="s">
        <v>11</v>
      </c>
      <c r="C513">
        <v>14</v>
      </c>
      <c r="D513">
        <v>14</v>
      </c>
      <c r="E513">
        <v>134400</v>
      </c>
      <c r="F513">
        <v>107520</v>
      </c>
      <c r="G513">
        <v>1.0931728E-2</v>
      </c>
      <c r="H513">
        <f>Data__1_[[#This Row],[Output]]*1000</f>
        <v>10.931728</v>
      </c>
      <c r="I513">
        <f>Data__1_[[#This Row],[Output]]*1000/(Data__1_[[#This Row],[Num_Workers_Indirect]]+Data__1_[[#This Row],[Num_Workers_Direct]])</f>
        <v>0.39041885714285712</v>
      </c>
      <c r="J513">
        <v>1.366466E-2</v>
      </c>
      <c r="K513">
        <f>Data__1_[[#This Row],[RawMaterial_Used]]*1000</f>
        <v>13.66466</v>
      </c>
      <c r="L513">
        <f>MONTH(A:A)</f>
        <v>4</v>
      </c>
      <c r="M513">
        <f>YEAR(Data__1_[[#This Row],[Date]])</f>
        <v>2010</v>
      </c>
      <c r="N513" cm="1">
        <f t="array" ref="N513">Data__1_[[#This Row],[RawMaterial_Used]]*1000*_xlfn.IFS(Data__1_[[#This Row],[Plant]]=$R$15,$S$15,Data__1_[[#This Row],[Plant]]=$R$16,$S$16,Data__1_[[#This Row],[Plant]]=$R$17,$S$17,Data__1_[[#This Row],[Plant]]=$R$18,$S$18)</f>
        <v>12544.157879999999</v>
      </c>
      <c r="O513">
        <f>Data__1_[[#This Row],[input_total thousands]]+Data__1_[[#This Row],[Labor_Costs_Direct]]+Data__1_[[#This Row],[Labor_Costs_Indirect]]</f>
        <v>254464.15788000001</v>
      </c>
      <c r="P513" s="5" cm="1">
        <f t="array" ref="P513">Data__1_[[#This Row],[Output]]*1000*_xlfn.IFS(Data__1_[[#This Row],[Plant]]=$R$8,$S$8,Data__1_[[#This Row],[Plant]]=$R$9,$S$9,Data__1_[[#This Row],[Plant]]=$R$10,$S$10,Data__1_[[#This Row],[Plant]]=$R$11,$S$11)</f>
        <v>4372.6912000000002</v>
      </c>
      <c r="Q513" s="5" cm="1">
        <f t="array" ref="Q513">Data__1_[[#This Row],[Total_cost]]/(Data__1_[[#This Row],[Total Operating Cost]]+_xlfn.IFS(Data__1_[[#This Row],[Plant]]=$R$21,$S$21,Data__1_[[#This Row],[Plant]]=$R$22,$S$22,Data__1_[[#This Row],[Plant]]=$R$24,$S$24,Data__1_[[#This Row],[Plant]]=$R$23,$S$23))</f>
        <v>57.048090014254392</v>
      </c>
    </row>
    <row r="514" spans="1:17" x14ac:dyDescent="0.4">
      <c r="A514" s="1" t="s">
        <v>203</v>
      </c>
      <c r="B514" t="s">
        <v>8</v>
      </c>
      <c r="C514">
        <v>18</v>
      </c>
      <c r="D514">
        <v>24</v>
      </c>
      <c r="E514">
        <v>8640</v>
      </c>
      <c r="F514">
        <v>9600</v>
      </c>
      <c r="G514">
        <v>5.0868625000000001E-2</v>
      </c>
      <c r="H514">
        <f>Data__1_[[#This Row],[Output]]*1000</f>
        <v>50.868625000000002</v>
      </c>
      <c r="I514">
        <f>Data__1_[[#This Row],[Output]]*1000/(Data__1_[[#This Row],[Num_Workers_Indirect]]+Data__1_[[#This Row],[Num_Workers_Direct]])</f>
        <v>1.2111577380952381</v>
      </c>
      <c r="J514">
        <v>6.1042350000000002E-2</v>
      </c>
      <c r="K514">
        <f>Data__1_[[#This Row],[RawMaterial_Used]]*1000</f>
        <v>61.042349999999999</v>
      </c>
      <c r="L514" t="e">
        <f>MONTH(A:A)</f>
        <v>#VALUE!</v>
      </c>
      <c r="M514" t="e">
        <f>YEAR(Data__1_[[#This Row],[Date]])</f>
        <v>#VALUE!</v>
      </c>
      <c r="N514" cm="1">
        <f t="array" ref="N514">Data__1_[[#This Row],[RawMaterial_Used]]*1000*_xlfn.IFS(Data__1_[[#This Row],[Plant]]=$R$15,$S$15,Data__1_[[#This Row],[Plant]]=$R$16,$S$16,Data__1_[[#This Row],[Plant]]=$R$17,$S$17,Data__1_[[#This Row],[Plant]]=$R$18,$S$18)</f>
        <v>42729.644999999997</v>
      </c>
      <c r="O514">
        <f>Data__1_[[#This Row],[input_total thousands]]+Data__1_[[#This Row],[Labor_Costs_Direct]]+Data__1_[[#This Row],[Labor_Costs_Indirect]]</f>
        <v>60969.644999999997</v>
      </c>
      <c r="P514" s="5" cm="1">
        <f t="array" ref="P514">Data__1_[[#This Row],[Output]]*1000*_xlfn.IFS(Data__1_[[#This Row],[Plant]]=$R$8,$S$8,Data__1_[[#This Row],[Plant]]=$R$9,$S$9,Data__1_[[#This Row],[Plant]]=$R$10,$S$10,Data__1_[[#This Row],[Plant]]=$R$11,$S$11)</f>
        <v>5595.5487499999999</v>
      </c>
      <c r="Q514" s="5" cm="1">
        <f t="array" ref="Q514">Data__1_[[#This Row],[Total_cost]]/(Data__1_[[#This Row],[Total Operating Cost]]+_xlfn.IFS(Data__1_[[#This Row],[Plant]]=$R$21,$S$21,Data__1_[[#This Row],[Plant]]=$R$22,$S$22,Data__1_[[#This Row],[Plant]]=$R$24,$S$24,Data__1_[[#This Row],[Plant]]=$R$23,$S$23))</f>
        <v>10.871529714892606</v>
      </c>
    </row>
    <row r="515" spans="1:17" x14ac:dyDescent="0.4">
      <c r="A515" s="1" t="s">
        <v>203</v>
      </c>
      <c r="B515" t="s">
        <v>9</v>
      </c>
      <c r="C515">
        <v>46</v>
      </c>
      <c r="D515">
        <v>38</v>
      </c>
      <c r="E515">
        <v>10672</v>
      </c>
      <c r="F515">
        <v>7296</v>
      </c>
      <c r="G515">
        <v>0.10764014299999999</v>
      </c>
      <c r="H515">
        <f>Data__1_[[#This Row],[Output]]*1000</f>
        <v>107.64014299999999</v>
      </c>
      <c r="I515">
        <f>Data__1_[[#This Row],[Output]]*1000/(Data__1_[[#This Row],[Num_Workers_Indirect]]+Data__1_[[#This Row],[Num_Workers_Direct]])</f>
        <v>1.2814302738095238</v>
      </c>
      <c r="J515">
        <v>0.13132097500000001</v>
      </c>
      <c r="K515">
        <f>Data__1_[[#This Row],[RawMaterial_Used]]*1000</f>
        <v>131.320975</v>
      </c>
      <c r="L515" t="e">
        <f>MONTH(A:A)</f>
        <v>#VALUE!</v>
      </c>
      <c r="M515" t="e">
        <f>YEAR(Data__1_[[#This Row],[Date]])</f>
        <v>#VALUE!</v>
      </c>
      <c r="N515" cm="1">
        <f t="array" ref="N515">Data__1_[[#This Row],[RawMaterial_Used]]*1000*_xlfn.IFS(Data__1_[[#This Row],[Plant]]=$R$15,$S$15,Data__1_[[#This Row],[Plant]]=$R$16,$S$16,Data__1_[[#This Row],[Plant]]=$R$17,$S$17,Data__1_[[#This Row],[Plant]]=$R$18,$S$18)</f>
        <v>69600.116750000001</v>
      </c>
      <c r="O515">
        <f>Data__1_[[#This Row],[input_total thousands]]+Data__1_[[#This Row],[Labor_Costs_Direct]]+Data__1_[[#This Row],[Labor_Costs_Indirect]]</f>
        <v>87568.116750000001</v>
      </c>
      <c r="P515" s="5" cm="1">
        <f t="array" ref="P515">Data__1_[[#This Row],[Output]]*1000*_xlfn.IFS(Data__1_[[#This Row],[Plant]]=$R$8,$S$8,Data__1_[[#This Row],[Plant]]=$R$9,$S$9,Data__1_[[#This Row],[Plant]]=$R$10,$S$10,Data__1_[[#This Row],[Plant]]=$R$11,$S$11)</f>
        <v>9687.612869999999</v>
      </c>
      <c r="Q515" s="5" cm="1">
        <f t="array" ref="Q515">Data__1_[[#This Row],[Total_cost]]/(Data__1_[[#This Row],[Total Operating Cost]]+_xlfn.IFS(Data__1_[[#This Row],[Plant]]=$R$21,$S$21,Data__1_[[#This Row],[Plant]]=$R$22,$S$22,Data__1_[[#This Row],[Plant]]=$R$24,$S$24,Data__1_[[#This Row],[Plant]]=$R$23,$S$23))</f>
        <v>9.0384797444732055</v>
      </c>
    </row>
    <row r="516" spans="1:17" x14ac:dyDescent="0.4">
      <c r="A516" s="1" t="s">
        <v>203</v>
      </c>
      <c r="B516" t="s">
        <v>10</v>
      </c>
      <c r="C516">
        <v>21</v>
      </c>
      <c r="D516">
        <v>32</v>
      </c>
      <c r="E516">
        <v>5040</v>
      </c>
      <c r="F516">
        <v>6400</v>
      </c>
      <c r="G516">
        <v>3.936796E-2</v>
      </c>
      <c r="H516">
        <f>Data__1_[[#This Row],[Output]]*1000</f>
        <v>39.367960000000004</v>
      </c>
      <c r="I516">
        <f>Data__1_[[#This Row],[Output]]*1000/(Data__1_[[#This Row],[Num_Workers_Indirect]]+Data__1_[[#This Row],[Num_Workers_Direct]])</f>
        <v>0.74279169811320767</v>
      </c>
      <c r="J516">
        <v>4.8028911000000001E-2</v>
      </c>
      <c r="K516">
        <f>Data__1_[[#This Row],[RawMaterial_Used]]*1000</f>
        <v>48.028911000000001</v>
      </c>
      <c r="L516" t="e">
        <f>MONTH(A:A)</f>
        <v>#VALUE!</v>
      </c>
      <c r="M516" t="e">
        <f>YEAR(Data__1_[[#This Row],[Date]])</f>
        <v>#VALUE!</v>
      </c>
      <c r="N516" cm="1">
        <f t="array" ref="N516">Data__1_[[#This Row],[RawMaterial_Used]]*1000*_xlfn.IFS(Data__1_[[#This Row],[Plant]]=$R$15,$S$15,Data__1_[[#This Row],[Plant]]=$R$16,$S$16,Data__1_[[#This Row],[Plant]]=$R$17,$S$17,Data__1_[[#This Row],[Plant]]=$R$18,$S$18)</f>
        <v>29201.577888</v>
      </c>
      <c r="O516">
        <f>Data__1_[[#This Row],[input_total thousands]]+Data__1_[[#This Row],[Labor_Costs_Direct]]+Data__1_[[#This Row],[Labor_Costs_Indirect]]</f>
        <v>40641.577888</v>
      </c>
      <c r="P516" s="5" cm="1">
        <f t="array" ref="P516">Data__1_[[#This Row],[Output]]*1000*_xlfn.IFS(Data__1_[[#This Row],[Plant]]=$R$8,$S$8,Data__1_[[#This Row],[Plant]]=$R$9,$S$9,Data__1_[[#This Row],[Plant]]=$R$10,$S$10,Data__1_[[#This Row],[Plant]]=$R$11,$S$11)</f>
        <v>5905.1940000000004</v>
      </c>
      <c r="Q516" s="5" cm="1">
        <f t="array" ref="Q516">Data__1_[[#This Row],[Total_cost]]/(Data__1_[[#This Row],[Total Operating Cost]]+_xlfn.IFS(Data__1_[[#This Row],[Plant]]=$R$21,$S$21,Data__1_[[#This Row],[Plant]]=$R$22,$S$22,Data__1_[[#This Row],[Plant]]=$R$24,$S$24,Data__1_[[#This Row],[Plant]]=$R$23,$S$23))</f>
        <v>6.8811789602576541</v>
      </c>
    </row>
    <row r="517" spans="1:17" x14ac:dyDescent="0.4">
      <c r="A517" s="1" t="s">
        <v>203</v>
      </c>
      <c r="B517" t="s">
        <v>11</v>
      </c>
      <c r="C517">
        <v>13</v>
      </c>
      <c r="D517">
        <v>14</v>
      </c>
      <c r="E517">
        <v>124800</v>
      </c>
      <c r="F517">
        <v>107520</v>
      </c>
      <c r="G517">
        <v>1.0543416E-2</v>
      </c>
      <c r="H517">
        <f>Data__1_[[#This Row],[Output]]*1000</f>
        <v>10.543416000000001</v>
      </c>
      <c r="I517">
        <f>Data__1_[[#This Row],[Output]]*1000/(Data__1_[[#This Row],[Num_Workers_Indirect]]+Data__1_[[#This Row],[Num_Workers_Direct]])</f>
        <v>0.39049688888888889</v>
      </c>
      <c r="J517">
        <v>1.317927E-2</v>
      </c>
      <c r="K517">
        <f>Data__1_[[#This Row],[RawMaterial_Used]]*1000</f>
        <v>13.179270000000001</v>
      </c>
      <c r="L517" t="e">
        <f>MONTH(A:A)</f>
        <v>#VALUE!</v>
      </c>
      <c r="M517" t="e">
        <f>YEAR(Data__1_[[#This Row],[Date]])</f>
        <v>#VALUE!</v>
      </c>
      <c r="N517" cm="1">
        <f t="array" ref="N517">Data__1_[[#This Row],[RawMaterial_Used]]*1000*_xlfn.IFS(Data__1_[[#This Row],[Plant]]=$R$15,$S$15,Data__1_[[#This Row],[Plant]]=$R$16,$S$16,Data__1_[[#This Row],[Plant]]=$R$17,$S$17,Data__1_[[#This Row],[Plant]]=$R$18,$S$18)</f>
        <v>12098.569860000001</v>
      </c>
      <c r="O517">
        <f>Data__1_[[#This Row],[input_total thousands]]+Data__1_[[#This Row],[Labor_Costs_Direct]]+Data__1_[[#This Row],[Labor_Costs_Indirect]]</f>
        <v>244418.56985999999</v>
      </c>
      <c r="P517" s="5" cm="1">
        <f t="array" ref="P517">Data__1_[[#This Row],[Output]]*1000*_xlfn.IFS(Data__1_[[#This Row],[Plant]]=$R$8,$S$8,Data__1_[[#This Row],[Plant]]=$R$9,$S$9,Data__1_[[#This Row],[Plant]]=$R$10,$S$10,Data__1_[[#This Row],[Plant]]=$R$11,$S$11)</f>
        <v>4217.3663999999999</v>
      </c>
      <c r="Q517" s="5" cm="1">
        <f t="array" ref="Q517">Data__1_[[#This Row],[Total_cost]]/(Data__1_[[#This Row],[Total Operating Cost]]+_xlfn.IFS(Data__1_[[#This Row],[Plant]]=$R$21,$S$21,Data__1_[[#This Row],[Plant]]=$R$22,$S$22,Data__1_[[#This Row],[Plant]]=$R$24,$S$24,Data__1_[[#This Row],[Plant]]=$R$23,$S$23))</f>
        <v>56.772932968385128</v>
      </c>
    </row>
    <row r="518" spans="1:17" x14ac:dyDescent="0.4">
      <c r="A518" s="1" t="s">
        <v>202</v>
      </c>
      <c r="B518" t="s">
        <v>8</v>
      </c>
      <c r="C518">
        <v>17</v>
      </c>
      <c r="D518">
        <v>22</v>
      </c>
      <c r="E518">
        <v>8160</v>
      </c>
      <c r="F518">
        <v>8800</v>
      </c>
      <c r="G518">
        <v>4.7222015999999999E-2</v>
      </c>
      <c r="H518">
        <f>Data__1_[[#This Row],[Output]]*1000</f>
        <v>47.222015999999996</v>
      </c>
      <c r="I518">
        <f>Data__1_[[#This Row],[Output]]*1000/(Data__1_[[#This Row],[Num_Workers_Indirect]]+Data__1_[[#This Row],[Num_Workers_Direct]])</f>
        <v>1.2108209230769229</v>
      </c>
      <c r="J518">
        <v>5.6666419000000003E-2</v>
      </c>
      <c r="K518">
        <f>Data__1_[[#This Row],[RawMaterial_Used]]*1000</f>
        <v>56.666419000000005</v>
      </c>
      <c r="L518" t="e">
        <f>MONTH(A:A)</f>
        <v>#VALUE!</v>
      </c>
      <c r="M518" t="e">
        <f>YEAR(Data__1_[[#This Row],[Date]])</f>
        <v>#VALUE!</v>
      </c>
      <c r="N518" cm="1">
        <f t="array" ref="N518">Data__1_[[#This Row],[RawMaterial_Used]]*1000*_xlfn.IFS(Data__1_[[#This Row],[Plant]]=$R$15,$S$15,Data__1_[[#This Row],[Plant]]=$R$16,$S$16,Data__1_[[#This Row],[Plant]]=$R$17,$S$17,Data__1_[[#This Row],[Plant]]=$R$18,$S$18)</f>
        <v>39666.493300000002</v>
      </c>
      <c r="O518">
        <f>Data__1_[[#This Row],[input_total thousands]]+Data__1_[[#This Row],[Labor_Costs_Direct]]+Data__1_[[#This Row],[Labor_Costs_Indirect]]</f>
        <v>56626.493300000002</v>
      </c>
      <c r="P518" s="5" cm="1">
        <f t="array" ref="P518">Data__1_[[#This Row],[Output]]*1000*_xlfn.IFS(Data__1_[[#This Row],[Plant]]=$R$8,$S$8,Data__1_[[#This Row],[Plant]]=$R$9,$S$9,Data__1_[[#This Row],[Plant]]=$R$10,$S$10,Data__1_[[#This Row],[Plant]]=$R$11,$S$11)</f>
        <v>5194.4217599999993</v>
      </c>
      <c r="Q518" s="5" cm="1">
        <f t="array" ref="Q518">Data__1_[[#This Row],[Total_cost]]/(Data__1_[[#This Row],[Total Operating Cost]]+_xlfn.IFS(Data__1_[[#This Row],[Plant]]=$R$21,$S$21,Data__1_[[#This Row],[Plant]]=$R$22,$S$22,Data__1_[[#This Row],[Plant]]=$R$24,$S$24,Data__1_[[#This Row],[Plant]]=$R$23,$S$23))</f>
        <v>10.874931302013882</v>
      </c>
    </row>
    <row r="519" spans="1:17" x14ac:dyDescent="0.4">
      <c r="A519" s="1" t="s">
        <v>202</v>
      </c>
      <c r="B519" t="s">
        <v>9</v>
      </c>
      <c r="C519">
        <v>40</v>
      </c>
      <c r="D519">
        <v>36</v>
      </c>
      <c r="E519">
        <v>9280</v>
      </c>
      <c r="F519">
        <v>6912</v>
      </c>
      <c r="G519">
        <v>9.7453611999999995E-2</v>
      </c>
      <c r="H519">
        <f>Data__1_[[#This Row],[Output]]*1000</f>
        <v>97.453611999999993</v>
      </c>
      <c r="I519">
        <f>Data__1_[[#This Row],[Output]]*1000/(Data__1_[[#This Row],[Num_Workers_Indirect]]+Data__1_[[#This Row],[Num_Workers_Direct]])</f>
        <v>1.2822843684210525</v>
      </c>
      <c r="J519">
        <v>0.11889340700000001</v>
      </c>
      <c r="K519">
        <f>Data__1_[[#This Row],[RawMaterial_Used]]*1000</f>
        <v>118.89340700000001</v>
      </c>
      <c r="L519" t="e">
        <f>MONTH(A:A)</f>
        <v>#VALUE!</v>
      </c>
      <c r="M519" t="e">
        <f>YEAR(Data__1_[[#This Row],[Date]])</f>
        <v>#VALUE!</v>
      </c>
      <c r="N519" cm="1">
        <f t="array" ref="N519">Data__1_[[#This Row],[RawMaterial_Used]]*1000*_xlfn.IFS(Data__1_[[#This Row],[Plant]]=$R$15,$S$15,Data__1_[[#This Row],[Plant]]=$R$16,$S$16,Data__1_[[#This Row],[Plant]]=$R$17,$S$17,Data__1_[[#This Row],[Plant]]=$R$18,$S$18)</f>
        <v>63013.505710000005</v>
      </c>
      <c r="O519">
        <f>Data__1_[[#This Row],[input_total thousands]]+Data__1_[[#This Row],[Labor_Costs_Direct]]+Data__1_[[#This Row],[Labor_Costs_Indirect]]</f>
        <v>79205.505709999998</v>
      </c>
      <c r="P519" s="5" cm="1">
        <f t="array" ref="P519">Data__1_[[#This Row],[Output]]*1000*_xlfn.IFS(Data__1_[[#This Row],[Plant]]=$R$8,$S$8,Data__1_[[#This Row],[Plant]]=$R$9,$S$9,Data__1_[[#This Row],[Plant]]=$R$10,$S$10,Data__1_[[#This Row],[Plant]]=$R$11,$S$11)</f>
        <v>8770.8250799999987</v>
      </c>
      <c r="Q519" s="5" cm="1">
        <f t="array" ref="Q519">Data__1_[[#This Row],[Total_cost]]/(Data__1_[[#This Row],[Total Operating Cost]]+_xlfn.IFS(Data__1_[[#This Row],[Plant]]=$R$21,$S$21,Data__1_[[#This Row],[Plant]]=$R$22,$S$22,Data__1_[[#This Row],[Plant]]=$R$24,$S$24,Data__1_[[#This Row],[Plant]]=$R$23,$S$23))</f>
        <v>9.0297876765208773</v>
      </c>
    </row>
    <row r="520" spans="1:17" x14ac:dyDescent="0.4">
      <c r="A520" s="1" t="s">
        <v>202</v>
      </c>
      <c r="B520" t="s">
        <v>10</v>
      </c>
      <c r="C520">
        <v>24</v>
      </c>
      <c r="D520">
        <v>29</v>
      </c>
      <c r="E520">
        <v>5760</v>
      </c>
      <c r="F520">
        <v>5800</v>
      </c>
      <c r="G520">
        <v>3.9383390999999997E-2</v>
      </c>
      <c r="H520">
        <f>Data__1_[[#This Row],[Output]]*1000</f>
        <v>39.383390999999996</v>
      </c>
      <c r="I520">
        <f>Data__1_[[#This Row],[Output]]*1000/(Data__1_[[#This Row],[Num_Workers_Indirect]]+Data__1_[[#This Row],[Num_Workers_Direct]])</f>
        <v>0.74308284905660371</v>
      </c>
      <c r="J520">
        <v>4.8047738E-2</v>
      </c>
      <c r="K520">
        <f>Data__1_[[#This Row],[RawMaterial_Used]]*1000</f>
        <v>48.047738000000003</v>
      </c>
      <c r="L520" t="e">
        <f>MONTH(A:A)</f>
        <v>#VALUE!</v>
      </c>
      <c r="M520" t="e">
        <f>YEAR(Data__1_[[#This Row],[Date]])</f>
        <v>#VALUE!</v>
      </c>
      <c r="N520" cm="1">
        <f t="array" ref="N520">Data__1_[[#This Row],[RawMaterial_Used]]*1000*_xlfn.IFS(Data__1_[[#This Row],[Plant]]=$R$15,$S$15,Data__1_[[#This Row],[Plant]]=$R$16,$S$16,Data__1_[[#This Row],[Plant]]=$R$17,$S$17,Data__1_[[#This Row],[Plant]]=$R$18,$S$18)</f>
        <v>29213.024704000003</v>
      </c>
      <c r="O520">
        <f>Data__1_[[#This Row],[input_total thousands]]+Data__1_[[#This Row],[Labor_Costs_Direct]]+Data__1_[[#This Row],[Labor_Costs_Indirect]]</f>
        <v>40773.024704000003</v>
      </c>
      <c r="P520" s="5" cm="1">
        <f t="array" ref="P520">Data__1_[[#This Row],[Output]]*1000*_xlfn.IFS(Data__1_[[#This Row],[Plant]]=$R$8,$S$8,Data__1_[[#This Row],[Plant]]=$R$9,$S$9,Data__1_[[#This Row],[Plant]]=$R$10,$S$10,Data__1_[[#This Row],[Plant]]=$R$11,$S$11)</f>
        <v>5907.5086499999998</v>
      </c>
      <c r="Q520" s="5" cm="1">
        <f t="array" ref="Q520">Data__1_[[#This Row],[Total_cost]]/(Data__1_[[#This Row],[Total Operating Cost]]+_xlfn.IFS(Data__1_[[#This Row],[Plant]]=$R$21,$S$21,Data__1_[[#This Row],[Plant]]=$R$22,$S$22,Data__1_[[#This Row],[Plant]]=$R$24,$S$24,Data__1_[[#This Row],[Plant]]=$R$23,$S$23))</f>
        <v>6.9007303059461549</v>
      </c>
    </row>
    <row r="521" spans="1:17" x14ac:dyDescent="0.4">
      <c r="A521" s="1" t="s">
        <v>202</v>
      </c>
      <c r="B521" t="s">
        <v>11</v>
      </c>
      <c r="C521">
        <v>14</v>
      </c>
      <c r="D521">
        <v>15</v>
      </c>
      <c r="E521">
        <v>134400</v>
      </c>
      <c r="F521">
        <v>115200</v>
      </c>
      <c r="G521">
        <v>1.1324791000000001E-2</v>
      </c>
      <c r="H521">
        <f>Data__1_[[#This Row],[Output]]*1000</f>
        <v>11.324791000000001</v>
      </c>
      <c r="I521">
        <f>Data__1_[[#This Row],[Output]]*1000/(Data__1_[[#This Row],[Num_Workers_Indirect]]+Data__1_[[#This Row],[Num_Workers_Direct]])</f>
        <v>0.39051003448275867</v>
      </c>
      <c r="J521">
        <v>1.4155989000000001E-2</v>
      </c>
      <c r="K521">
        <f>Data__1_[[#This Row],[RawMaterial_Used]]*1000</f>
        <v>14.155989</v>
      </c>
      <c r="L521" t="e">
        <f>MONTH(A:A)</f>
        <v>#VALUE!</v>
      </c>
      <c r="M521" t="e">
        <f>YEAR(Data__1_[[#This Row],[Date]])</f>
        <v>#VALUE!</v>
      </c>
      <c r="N521" cm="1">
        <f t="array" ref="N521">Data__1_[[#This Row],[RawMaterial_Used]]*1000*_xlfn.IFS(Data__1_[[#This Row],[Plant]]=$R$15,$S$15,Data__1_[[#This Row],[Plant]]=$R$16,$S$16,Data__1_[[#This Row],[Plant]]=$R$17,$S$17,Data__1_[[#This Row],[Plant]]=$R$18,$S$18)</f>
        <v>12995.197902</v>
      </c>
      <c r="O521">
        <f>Data__1_[[#This Row],[input_total thousands]]+Data__1_[[#This Row],[Labor_Costs_Direct]]+Data__1_[[#This Row],[Labor_Costs_Indirect]]</f>
        <v>262595.19790199999</v>
      </c>
      <c r="P521" s="5" cm="1">
        <f t="array" ref="P521">Data__1_[[#This Row],[Output]]*1000*_xlfn.IFS(Data__1_[[#This Row],[Plant]]=$R$8,$S$8,Data__1_[[#This Row],[Plant]]=$R$9,$S$9,Data__1_[[#This Row],[Plant]]=$R$10,$S$10,Data__1_[[#This Row],[Plant]]=$R$11,$S$11)</f>
        <v>4529.9164000000001</v>
      </c>
      <c r="Q521" s="5" cm="1">
        <f t="array" ref="Q521">Data__1_[[#This Row],[Total_cost]]/(Data__1_[[#This Row],[Total Operating Cost]]+_xlfn.IFS(Data__1_[[#This Row],[Plant]]=$R$21,$S$21,Data__1_[[#This Row],[Plant]]=$R$22,$S$22,Data__1_[[#This Row],[Plant]]=$R$24,$S$24,Data__1_[[#This Row],[Plant]]=$R$23,$S$23))</f>
        <v>56.866538787954831</v>
      </c>
    </row>
    <row r="522" spans="1:17" x14ac:dyDescent="0.4">
      <c r="A522" s="1" t="s">
        <v>175</v>
      </c>
      <c r="B522" t="s">
        <v>8</v>
      </c>
      <c r="C522">
        <v>15</v>
      </c>
      <c r="D522">
        <v>19</v>
      </c>
      <c r="E522">
        <v>7200</v>
      </c>
      <c r="F522">
        <v>7600</v>
      </c>
      <c r="G522">
        <v>4.1159922000000002E-2</v>
      </c>
      <c r="H522">
        <f>Data__1_[[#This Row],[Output]]*1000</f>
        <v>41.159922000000002</v>
      </c>
      <c r="I522">
        <f>Data__1_[[#This Row],[Output]]*1000/(Data__1_[[#This Row],[Num_Workers_Indirect]]+Data__1_[[#This Row],[Num_Workers_Direct]])</f>
        <v>1.2105859411764706</v>
      </c>
      <c r="J522">
        <v>4.9391905999999999E-2</v>
      </c>
      <c r="K522">
        <f>Data__1_[[#This Row],[RawMaterial_Used]]*1000</f>
        <v>49.391905999999999</v>
      </c>
      <c r="L522">
        <f>MONTH(A:A)</f>
        <v>3</v>
      </c>
      <c r="M522">
        <f>YEAR(Data__1_[[#This Row],[Date]])</f>
        <v>2010</v>
      </c>
      <c r="N522" cm="1">
        <f t="array" ref="N522">Data__1_[[#This Row],[RawMaterial_Used]]*1000*_xlfn.IFS(Data__1_[[#This Row],[Plant]]=$R$15,$S$15,Data__1_[[#This Row],[Plant]]=$R$16,$S$16,Data__1_[[#This Row],[Plant]]=$R$17,$S$17,Data__1_[[#This Row],[Plant]]=$R$18,$S$18)</f>
        <v>34574.334199999998</v>
      </c>
      <c r="O522">
        <f>Data__1_[[#This Row],[input_total thousands]]+Data__1_[[#This Row],[Labor_Costs_Direct]]+Data__1_[[#This Row],[Labor_Costs_Indirect]]</f>
        <v>49374.334199999998</v>
      </c>
      <c r="P522" s="5" cm="1">
        <f t="array" ref="P522">Data__1_[[#This Row],[Output]]*1000*_xlfn.IFS(Data__1_[[#This Row],[Plant]]=$R$8,$S$8,Data__1_[[#This Row],[Plant]]=$R$9,$S$9,Data__1_[[#This Row],[Plant]]=$R$10,$S$10,Data__1_[[#This Row],[Plant]]=$R$11,$S$11)</f>
        <v>4527.5914199999997</v>
      </c>
      <c r="Q522" s="5" cm="1">
        <f t="array" ref="Q522">Data__1_[[#This Row],[Total_cost]]/(Data__1_[[#This Row],[Total Operating Cost]]+_xlfn.IFS(Data__1_[[#This Row],[Plant]]=$R$21,$S$21,Data__1_[[#This Row],[Plant]]=$R$22,$S$22,Data__1_[[#This Row],[Plant]]=$R$24,$S$24,Data__1_[[#This Row],[Plant]]=$R$23,$S$23))</f>
        <v>10.874837702834865</v>
      </c>
    </row>
    <row r="523" spans="1:17" x14ac:dyDescent="0.4">
      <c r="A523" s="1" t="s">
        <v>175</v>
      </c>
      <c r="B523" t="s">
        <v>9</v>
      </c>
      <c r="C523">
        <v>40</v>
      </c>
      <c r="D523">
        <v>36</v>
      </c>
      <c r="E523">
        <v>9280</v>
      </c>
      <c r="F523">
        <v>6912</v>
      </c>
      <c r="G523">
        <v>9.7369087000000007E-2</v>
      </c>
      <c r="H523">
        <f>Data__1_[[#This Row],[Output]]*1000</f>
        <v>97.369087000000007</v>
      </c>
      <c r="I523">
        <f>Data__1_[[#This Row],[Output]]*1000/(Data__1_[[#This Row],[Num_Workers_Indirect]]+Data__1_[[#This Row],[Num_Workers_Direct]])</f>
        <v>1.2811721973684211</v>
      </c>
      <c r="J523">
        <v>0.11879028599999999</v>
      </c>
      <c r="K523">
        <f>Data__1_[[#This Row],[RawMaterial_Used]]*1000</f>
        <v>118.79028599999999</v>
      </c>
      <c r="L523">
        <f>MONTH(A:A)</f>
        <v>3</v>
      </c>
      <c r="M523">
        <f>YEAR(Data__1_[[#This Row],[Date]])</f>
        <v>2010</v>
      </c>
      <c r="N523" cm="1">
        <f t="array" ref="N523">Data__1_[[#This Row],[RawMaterial_Used]]*1000*_xlfn.IFS(Data__1_[[#This Row],[Plant]]=$R$15,$S$15,Data__1_[[#This Row],[Plant]]=$R$16,$S$16,Data__1_[[#This Row],[Plant]]=$R$17,$S$17,Data__1_[[#This Row],[Plant]]=$R$18,$S$18)</f>
        <v>62958.851579999995</v>
      </c>
      <c r="O523">
        <f>Data__1_[[#This Row],[input_total thousands]]+Data__1_[[#This Row],[Labor_Costs_Direct]]+Data__1_[[#This Row],[Labor_Costs_Indirect]]</f>
        <v>79150.851579999988</v>
      </c>
      <c r="P523" s="5" cm="1">
        <f t="array" ref="P523">Data__1_[[#This Row],[Output]]*1000*_xlfn.IFS(Data__1_[[#This Row],[Plant]]=$R$8,$S$8,Data__1_[[#This Row],[Plant]]=$R$9,$S$9,Data__1_[[#This Row],[Plant]]=$R$10,$S$10,Data__1_[[#This Row],[Plant]]=$R$11,$S$11)</f>
        <v>8763.2178300000014</v>
      </c>
      <c r="Q523" s="5" cm="1">
        <f t="array" ref="Q523">Data__1_[[#This Row],[Total_cost]]/(Data__1_[[#This Row],[Total Operating Cost]]+_xlfn.IFS(Data__1_[[#This Row],[Plant]]=$R$21,$S$21,Data__1_[[#This Row],[Plant]]=$R$22,$S$22,Data__1_[[#This Row],[Plant]]=$R$24,$S$24,Data__1_[[#This Row],[Plant]]=$R$23,$S$23))</f>
        <v>9.0313894298095381</v>
      </c>
    </row>
    <row r="524" spans="1:17" x14ac:dyDescent="0.4">
      <c r="A524" s="1" t="s">
        <v>175</v>
      </c>
      <c r="B524" t="s">
        <v>10</v>
      </c>
      <c r="C524">
        <v>24</v>
      </c>
      <c r="D524">
        <v>32</v>
      </c>
      <c r="E524">
        <v>5760</v>
      </c>
      <c r="F524">
        <v>6400</v>
      </c>
      <c r="G524">
        <v>4.1612086999999999E-2</v>
      </c>
      <c r="H524">
        <f>Data__1_[[#This Row],[Output]]*1000</f>
        <v>41.612087000000002</v>
      </c>
      <c r="I524">
        <f>Data__1_[[#This Row],[Output]]*1000/(Data__1_[[#This Row],[Num_Workers_Indirect]]+Data__1_[[#This Row],[Num_Workers_Direct]])</f>
        <v>0.74307298214285722</v>
      </c>
      <c r="J524">
        <v>5.0766746000000001E-2</v>
      </c>
      <c r="K524">
        <f>Data__1_[[#This Row],[RawMaterial_Used]]*1000</f>
        <v>50.766746000000005</v>
      </c>
      <c r="L524">
        <f>MONTH(A:A)</f>
        <v>3</v>
      </c>
      <c r="M524">
        <f>YEAR(Data__1_[[#This Row],[Date]])</f>
        <v>2010</v>
      </c>
      <c r="N524" cm="1">
        <f t="array" ref="N524">Data__1_[[#This Row],[RawMaterial_Used]]*1000*_xlfn.IFS(Data__1_[[#This Row],[Plant]]=$R$15,$S$15,Data__1_[[#This Row],[Plant]]=$R$16,$S$16,Data__1_[[#This Row],[Plant]]=$R$17,$S$17,Data__1_[[#This Row],[Plant]]=$R$18,$S$18)</f>
        <v>30866.181568000004</v>
      </c>
      <c r="O524">
        <f>Data__1_[[#This Row],[input_total thousands]]+Data__1_[[#This Row],[Labor_Costs_Direct]]+Data__1_[[#This Row],[Labor_Costs_Indirect]]</f>
        <v>43026.181568</v>
      </c>
      <c r="P524" s="5" cm="1">
        <f t="array" ref="P524">Data__1_[[#This Row],[Output]]*1000*_xlfn.IFS(Data__1_[[#This Row],[Plant]]=$R$8,$S$8,Data__1_[[#This Row],[Plant]]=$R$9,$S$9,Data__1_[[#This Row],[Plant]]=$R$10,$S$10,Data__1_[[#This Row],[Plant]]=$R$11,$S$11)</f>
        <v>6241.8130500000007</v>
      </c>
      <c r="Q524" s="5" cm="1">
        <f t="array" ref="Q524">Data__1_[[#This Row],[Total_cost]]/(Data__1_[[#This Row],[Total Operating Cost]]+_xlfn.IFS(Data__1_[[#This Row],[Plant]]=$R$21,$S$21,Data__1_[[#This Row],[Plant]]=$R$22,$S$22,Data__1_[[#This Row],[Plant]]=$R$24,$S$24,Data__1_[[#This Row],[Plant]]=$R$23,$S$23))</f>
        <v>6.8921143759062264</v>
      </c>
    </row>
    <row r="525" spans="1:17" x14ac:dyDescent="0.4">
      <c r="A525" s="1" t="s">
        <v>175</v>
      </c>
      <c r="B525" t="s">
        <v>11</v>
      </c>
      <c r="C525">
        <v>14</v>
      </c>
      <c r="D525">
        <v>14</v>
      </c>
      <c r="E525">
        <v>134400</v>
      </c>
      <c r="F525">
        <v>107520</v>
      </c>
      <c r="G525">
        <v>1.0933538E-2</v>
      </c>
      <c r="H525">
        <f>Data__1_[[#This Row],[Output]]*1000</f>
        <v>10.933538</v>
      </c>
      <c r="I525">
        <f>Data__1_[[#This Row],[Output]]*1000/(Data__1_[[#This Row],[Num_Workers_Indirect]]+Data__1_[[#This Row],[Num_Workers_Direct]])</f>
        <v>0.39048350000000004</v>
      </c>
      <c r="J525">
        <v>1.3666922E-2</v>
      </c>
      <c r="K525">
        <f>Data__1_[[#This Row],[RawMaterial_Used]]*1000</f>
        <v>13.666922</v>
      </c>
      <c r="L525">
        <f>MONTH(A:A)</f>
        <v>3</v>
      </c>
      <c r="M525">
        <f>YEAR(Data__1_[[#This Row],[Date]])</f>
        <v>2010</v>
      </c>
      <c r="N525" cm="1">
        <f t="array" ref="N525">Data__1_[[#This Row],[RawMaterial_Used]]*1000*_xlfn.IFS(Data__1_[[#This Row],[Plant]]=$R$15,$S$15,Data__1_[[#This Row],[Plant]]=$R$16,$S$16,Data__1_[[#This Row],[Plant]]=$R$17,$S$17,Data__1_[[#This Row],[Plant]]=$R$18,$S$18)</f>
        <v>12546.234396</v>
      </c>
      <c r="O525">
        <f>Data__1_[[#This Row],[input_total thousands]]+Data__1_[[#This Row],[Labor_Costs_Direct]]+Data__1_[[#This Row],[Labor_Costs_Indirect]]</f>
        <v>254466.23439599999</v>
      </c>
      <c r="P525" s="5" cm="1">
        <f t="array" ref="P525">Data__1_[[#This Row],[Output]]*1000*_xlfn.IFS(Data__1_[[#This Row],[Plant]]=$R$8,$S$8,Data__1_[[#This Row],[Plant]]=$R$9,$S$9,Data__1_[[#This Row],[Plant]]=$R$10,$S$10,Data__1_[[#This Row],[Plant]]=$R$11,$S$11)</f>
        <v>4373.4152000000004</v>
      </c>
      <c r="Q525" s="5" cm="1">
        <f t="array" ref="Q525">Data__1_[[#This Row],[Total_cost]]/(Data__1_[[#This Row],[Total Operating Cost]]+_xlfn.IFS(Data__1_[[#This Row],[Plant]]=$R$21,$S$21,Data__1_[[#This Row],[Plant]]=$R$22,$S$22,Data__1_[[#This Row],[Plant]]=$R$24,$S$24,Data__1_[[#This Row],[Plant]]=$R$23,$S$23))</f>
        <v>57.039297332345086</v>
      </c>
    </row>
    <row r="526" spans="1:17" x14ac:dyDescent="0.4">
      <c r="A526" s="1" t="s">
        <v>201</v>
      </c>
      <c r="B526" t="s">
        <v>8</v>
      </c>
      <c r="C526">
        <v>18</v>
      </c>
      <c r="D526">
        <v>19</v>
      </c>
      <c r="E526">
        <v>8640</v>
      </c>
      <c r="F526">
        <v>7600</v>
      </c>
      <c r="G526">
        <v>4.4773727999999999E-2</v>
      </c>
      <c r="H526">
        <f>Data__1_[[#This Row],[Output]]*1000</f>
        <v>44.773727999999998</v>
      </c>
      <c r="I526">
        <f>Data__1_[[#This Row],[Output]]*1000/(Data__1_[[#This Row],[Num_Workers_Indirect]]+Data__1_[[#This Row],[Num_Workers_Direct]])</f>
        <v>1.2101007567567568</v>
      </c>
      <c r="J526">
        <v>5.3728472999999999E-2</v>
      </c>
      <c r="K526">
        <f>Data__1_[[#This Row],[RawMaterial_Used]]*1000</f>
        <v>53.728473000000001</v>
      </c>
      <c r="L526" t="e">
        <f>MONTH(A:A)</f>
        <v>#VALUE!</v>
      </c>
      <c r="M526" t="e">
        <f>YEAR(Data__1_[[#This Row],[Date]])</f>
        <v>#VALUE!</v>
      </c>
      <c r="N526" cm="1">
        <f t="array" ref="N526">Data__1_[[#This Row],[RawMaterial_Used]]*1000*_xlfn.IFS(Data__1_[[#This Row],[Plant]]=$R$15,$S$15,Data__1_[[#This Row],[Plant]]=$R$16,$S$16,Data__1_[[#This Row],[Plant]]=$R$17,$S$17,Data__1_[[#This Row],[Plant]]=$R$18,$S$18)</f>
        <v>37609.931100000002</v>
      </c>
      <c r="O526">
        <f>Data__1_[[#This Row],[input_total thousands]]+Data__1_[[#This Row],[Labor_Costs_Direct]]+Data__1_[[#This Row],[Labor_Costs_Indirect]]</f>
        <v>53849.931100000002</v>
      </c>
      <c r="P526" s="5" cm="1">
        <f t="array" ref="P526">Data__1_[[#This Row],[Output]]*1000*_xlfn.IFS(Data__1_[[#This Row],[Plant]]=$R$8,$S$8,Data__1_[[#This Row],[Plant]]=$R$9,$S$9,Data__1_[[#This Row],[Plant]]=$R$10,$S$10,Data__1_[[#This Row],[Plant]]=$R$11,$S$11)</f>
        <v>4925.1100799999995</v>
      </c>
      <c r="Q526" s="5" cm="1">
        <f t="array" ref="Q526">Data__1_[[#This Row],[Total_cost]]/(Data__1_[[#This Row],[Total Operating Cost]]+_xlfn.IFS(Data__1_[[#This Row],[Plant]]=$R$21,$S$21,Data__1_[[#This Row],[Plant]]=$R$22,$S$22,Data__1_[[#This Row],[Plant]]=$R$24,$S$24,Data__1_[[#This Row],[Plant]]=$R$23,$S$23))</f>
        <v>10.905751749031667</v>
      </c>
    </row>
    <row r="527" spans="1:17" x14ac:dyDescent="0.4">
      <c r="A527" s="1" t="s">
        <v>201</v>
      </c>
      <c r="B527" t="s">
        <v>9</v>
      </c>
      <c r="C527">
        <v>44</v>
      </c>
      <c r="D527">
        <v>37</v>
      </c>
      <c r="E527">
        <v>10208</v>
      </c>
      <c r="F527">
        <v>7104</v>
      </c>
      <c r="G527">
        <v>0.103827225</v>
      </c>
      <c r="H527">
        <f>Data__1_[[#This Row],[Output]]*1000</f>
        <v>103.827225</v>
      </c>
      <c r="I527">
        <f>Data__1_[[#This Row],[Output]]*1000/(Data__1_[[#This Row],[Num_Workers_Indirect]]+Data__1_[[#This Row],[Num_Workers_Direct]])</f>
        <v>1.2818175925925925</v>
      </c>
      <c r="J527">
        <v>0.126669214</v>
      </c>
      <c r="K527">
        <f>Data__1_[[#This Row],[RawMaterial_Used]]*1000</f>
        <v>126.669214</v>
      </c>
      <c r="L527" t="e">
        <f>MONTH(A:A)</f>
        <v>#VALUE!</v>
      </c>
      <c r="M527" t="e">
        <f>YEAR(Data__1_[[#This Row],[Date]])</f>
        <v>#VALUE!</v>
      </c>
      <c r="N527" cm="1">
        <f t="array" ref="N527">Data__1_[[#This Row],[RawMaterial_Used]]*1000*_xlfn.IFS(Data__1_[[#This Row],[Plant]]=$R$15,$S$15,Data__1_[[#This Row],[Plant]]=$R$16,$S$16,Data__1_[[#This Row],[Plant]]=$R$17,$S$17,Data__1_[[#This Row],[Plant]]=$R$18,$S$18)</f>
        <v>67134.683420000001</v>
      </c>
      <c r="O527">
        <f>Data__1_[[#This Row],[input_total thousands]]+Data__1_[[#This Row],[Labor_Costs_Direct]]+Data__1_[[#This Row],[Labor_Costs_Indirect]]</f>
        <v>84446.683420000001</v>
      </c>
      <c r="P527" s="5" cm="1">
        <f t="array" ref="P527">Data__1_[[#This Row],[Output]]*1000*_xlfn.IFS(Data__1_[[#This Row],[Plant]]=$R$8,$S$8,Data__1_[[#This Row],[Plant]]=$R$9,$S$9,Data__1_[[#This Row],[Plant]]=$R$10,$S$10,Data__1_[[#This Row],[Plant]]=$R$11,$S$11)</f>
        <v>9344.4502499999999</v>
      </c>
      <c r="Q527" s="5" cm="1">
        <f t="array" ref="Q527">Data__1_[[#This Row],[Total_cost]]/(Data__1_[[#This Row],[Total Operating Cost]]+_xlfn.IFS(Data__1_[[#This Row],[Plant]]=$R$21,$S$21,Data__1_[[#This Row],[Plant]]=$R$22,$S$22,Data__1_[[#This Row],[Plant]]=$R$24,$S$24,Data__1_[[#This Row],[Plant]]=$R$23,$S$23))</f>
        <v>9.0363647625609946</v>
      </c>
    </row>
    <row r="528" spans="1:17" x14ac:dyDescent="0.4">
      <c r="A528" s="1" t="s">
        <v>201</v>
      </c>
      <c r="B528" t="s">
        <v>10</v>
      </c>
      <c r="C528">
        <v>21</v>
      </c>
      <c r="D528">
        <v>34</v>
      </c>
      <c r="E528">
        <v>5040</v>
      </c>
      <c r="F528">
        <v>6800</v>
      </c>
      <c r="G528">
        <v>4.0865897999999998E-2</v>
      </c>
      <c r="H528">
        <f>Data__1_[[#This Row],[Output]]*1000</f>
        <v>40.865897999999994</v>
      </c>
      <c r="I528">
        <f>Data__1_[[#This Row],[Output]]*1000/(Data__1_[[#This Row],[Num_Workers_Indirect]]+Data__1_[[#This Row],[Num_Workers_Direct]])</f>
        <v>0.74301632727272715</v>
      </c>
      <c r="J528">
        <v>4.9856394999999998E-2</v>
      </c>
      <c r="K528">
        <f>Data__1_[[#This Row],[RawMaterial_Used]]*1000</f>
        <v>49.856394999999999</v>
      </c>
      <c r="L528" t="e">
        <f>MONTH(A:A)</f>
        <v>#VALUE!</v>
      </c>
      <c r="M528" t="e">
        <f>YEAR(Data__1_[[#This Row],[Date]])</f>
        <v>#VALUE!</v>
      </c>
      <c r="N528" cm="1">
        <f t="array" ref="N528">Data__1_[[#This Row],[RawMaterial_Used]]*1000*_xlfn.IFS(Data__1_[[#This Row],[Plant]]=$R$15,$S$15,Data__1_[[#This Row],[Plant]]=$R$16,$S$16,Data__1_[[#This Row],[Plant]]=$R$17,$S$17,Data__1_[[#This Row],[Plant]]=$R$18,$S$18)</f>
        <v>30312.688159999998</v>
      </c>
      <c r="O528">
        <f>Data__1_[[#This Row],[input_total thousands]]+Data__1_[[#This Row],[Labor_Costs_Direct]]+Data__1_[[#This Row],[Labor_Costs_Indirect]]</f>
        <v>42152.688159999998</v>
      </c>
      <c r="P528" s="5" cm="1">
        <f t="array" ref="P528">Data__1_[[#This Row],[Output]]*1000*_xlfn.IFS(Data__1_[[#This Row],[Plant]]=$R$8,$S$8,Data__1_[[#This Row],[Plant]]=$R$9,$S$9,Data__1_[[#This Row],[Plant]]=$R$10,$S$10,Data__1_[[#This Row],[Plant]]=$R$11,$S$11)</f>
        <v>6129.8846999999987</v>
      </c>
      <c r="Q528" s="5" cm="1">
        <f t="array" ref="Q528">Data__1_[[#This Row],[Total_cost]]/(Data__1_[[#This Row],[Total Operating Cost]]+_xlfn.IFS(Data__1_[[#This Row],[Plant]]=$R$21,$S$21,Data__1_[[#This Row],[Plant]]=$R$22,$S$22,Data__1_[[#This Row],[Plant]]=$R$24,$S$24,Data__1_[[#This Row],[Plant]]=$R$23,$S$23))</f>
        <v>6.8754658132781401</v>
      </c>
    </row>
    <row r="529" spans="1:17" x14ac:dyDescent="0.4">
      <c r="A529" s="1" t="s">
        <v>201</v>
      </c>
      <c r="B529" t="s">
        <v>11</v>
      </c>
      <c r="C529">
        <v>13</v>
      </c>
      <c r="D529">
        <v>16</v>
      </c>
      <c r="E529">
        <v>124800</v>
      </c>
      <c r="F529">
        <v>122880</v>
      </c>
      <c r="G529">
        <v>1.1313864999999999E-2</v>
      </c>
      <c r="H529">
        <f>Data__1_[[#This Row],[Output]]*1000</f>
        <v>11.313865</v>
      </c>
      <c r="I529">
        <f>Data__1_[[#This Row],[Output]]*1000/(Data__1_[[#This Row],[Num_Workers_Indirect]]+Data__1_[[#This Row],[Num_Workers_Direct]])</f>
        <v>0.39013327586206897</v>
      </c>
      <c r="J529">
        <v>1.4142332000000001E-2</v>
      </c>
      <c r="K529">
        <f>Data__1_[[#This Row],[RawMaterial_Used]]*1000</f>
        <v>14.142332</v>
      </c>
      <c r="L529" t="e">
        <f>MONTH(A:A)</f>
        <v>#VALUE!</v>
      </c>
      <c r="M529" t="e">
        <f>YEAR(Data__1_[[#This Row],[Date]])</f>
        <v>#VALUE!</v>
      </c>
      <c r="N529" cm="1">
        <f t="array" ref="N529">Data__1_[[#This Row],[RawMaterial_Used]]*1000*_xlfn.IFS(Data__1_[[#This Row],[Plant]]=$R$15,$S$15,Data__1_[[#This Row],[Plant]]=$R$16,$S$16,Data__1_[[#This Row],[Plant]]=$R$17,$S$17,Data__1_[[#This Row],[Plant]]=$R$18,$S$18)</f>
        <v>12982.660775999999</v>
      </c>
      <c r="O529">
        <f>Data__1_[[#This Row],[input_total thousands]]+Data__1_[[#This Row],[Labor_Costs_Direct]]+Data__1_[[#This Row],[Labor_Costs_Indirect]]</f>
        <v>260662.660776</v>
      </c>
      <c r="P529" s="5" cm="1">
        <f t="array" ref="P529">Data__1_[[#This Row],[Output]]*1000*_xlfn.IFS(Data__1_[[#This Row],[Plant]]=$R$8,$S$8,Data__1_[[#This Row],[Plant]]=$R$9,$S$9,Data__1_[[#This Row],[Plant]]=$R$10,$S$10,Data__1_[[#This Row],[Plant]]=$R$11,$S$11)</f>
        <v>4525.5460000000003</v>
      </c>
      <c r="Q529" s="5" cm="1">
        <f t="array" ref="Q529">Data__1_[[#This Row],[Total_cost]]/(Data__1_[[#This Row],[Total Operating Cost]]+_xlfn.IFS(Data__1_[[#This Row],[Plant]]=$R$21,$S$21,Data__1_[[#This Row],[Plant]]=$R$22,$S$22,Data__1_[[#This Row],[Plant]]=$R$24,$S$24,Data__1_[[#This Row],[Plant]]=$R$23,$S$23))</f>
        <v>56.501511534614032</v>
      </c>
    </row>
    <row r="530" spans="1:17" x14ac:dyDescent="0.4">
      <c r="A530" s="1" t="s">
        <v>200</v>
      </c>
      <c r="B530" t="s">
        <v>8</v>
      </c>
      <c r="C530">
        <v>15</v>
      </c>
      <c r="D530">
        <v>18</v>
      </c>
      <c r="E530">
        <v>7200</v>
      </c>
      <c r="F530">
        <v>7200</v>
      </c>
      <c r="G530">
        <v>3.9966614999999997E-2</v>
      </c>
      <c r="H530">
        <f>Data__1_[[#This Row],[Output]]*1000</f>
        <v>39.966614999999997</v>
      </c>
      <c r="I530">
        <f>Data__1_[[#This Row],[Output]]*1000/(Data__1_[[#This Row],[Num_Workers_Indirect]]+Data__1_[[#This Row],[Num_Workers_Direct]])</f>
        <v>1.2111095454545453</v>
      </c>
      <c r="J530">
        <v>4.7959938000000001E-2</v>
      </c>
      <c r="K530">
        <f>Data__1_[[#This Row],[RawMaterial_Used]]*1000</f>
        <v>47.959938000000001</v>
      </c>
      <c r="L530" t="e">
        <f>MONTH(A:A)</f>
        <v>#VALUE!</v>
      </c>
      <c r="M530" t="e">
        <f>YEAR(Data__1_[[#This Row],[Date]])</f>
        <v>#VALUE!</v>
      </c>
      <c r="N530" cm="1">
        <f t="array" ref="N530">Data__1_[[#This Row],[RawMaterial_Used]]*1000*_xlfn.IFS(Data__1_[[#This Row],[Plant]]=$R$15,$S$15,Data__1_[[#This Row],[Plant]]=$R$16,$S$16,Data__1_[[#This Row],[Plant]]=$R$17,$S$17,Data__1_[[#This Row],[Plant]]=$R$18,$S$18)</f>
        <v>33571.956599999998</v>
      </c>
      <c r="O530">
        <f>Data__1_[[#This Row],[input_total thousands]]+Data__1_[[#This Row],[Labor_Costs_Direct]]+Data__1_[[#This Row],[Labor_Costs_Indirect]]</f>
        <v>47971.956599999998</v>
      </c>
      <c r="P530" s="5" cm="1">
        <f t="array" ref="P530">Data__1_[[#This Row],[Output]]*1000*_xlfn.IFS(Data__1_[[#This Row],[Plant]]=$R$8,$S$8,Data__1_[[#This Row],[Plant]]=$R$9,$S$9,Data__1_[[#This Row],[Plant]]=$R$10,$S$10,Data__1_[[#This Row],[Plant]]=$R$11,$S$11)</f>
        <v>4396.3276499999993</v>
      </c>
      <c r="Q530" s="5" cm="1">
        <f t="array" ref="Q530">Data__1_[[#This Row],[Total_cost]]/(Data__1_[[#This Row],[Total Operating Cost]]+_xlfn.IFS(Data__1_[[#This Row],[Plant]]=$R$21,$S$21,Data__1_[[#This Row],[Plant]]=$R$22,$S$22,Data__1_[[#This Row],[Plant]]=$R$24,$S$24,Data__1_[[#This Row],[Plant]]=$R$23,$S$23))</f>
        <v>10.880529413127569</v>
      </c>
    </row>
    <row r="531" spans="1:17" x14ac:dyDescent="0.4">
      <c r="A531" s="1" t="s">
        <v>200</v>
      </c>
      <c r="B531" t="s">
        <v>9</v>
      </c>
      <c r="C531">
        <v>41</v>
      </c>
      <c r="D531">
        <v>38</v>
      </c>
      <c r="E531">
        <v>9512</v>
      </c>
      <c r="F531">
        <v>7296</v>
      </c>
      <c r="G531">
        <v>0.10126204699999999</v>
      </c>
      <c r="H531">
        <f>Data__1_[[#This Row],[Output]]*1000</f>
        <v>101.262047</v>
      </c>
      <c r="I531">
        <f>Data__1_[[#This Row],[Output]]*1000/(Data__1_[[#This Row],[Num_Workers_Indirect]]+Data__1_[[#This Row],[Num_Workers_Direct]])</f>
        <v>1.2817980632911392</v>
      </c>
      <c r="J531">
        <v>0.123539697</v>
      </c>
      <c r="K531">
        <f>Data__1_[[#This Row],[RawMaterial_Used]]*1000</f>
        <v>123.539697</v>
      </c>
      <c r="L531" t="e">
        <f>MONTH(A:A)</f>
        <v>#VALUE!</v>
      </c>
      <c r="M531" t="e">
        <f>YEAR(Data__1_[[#This Row],[Date]])</f>
        <v>#VALUE!</v>
      </c>
      <c r="N531" cm="1">
        <f t="array" ref="N531">Data__1_[[#This Row],[RawMaterial_Used]]*1000*_xlfn.IFS(Data__1_[[#This Row],[Plant]]=$R$15,$S$15,Data__1_[[#This Row],[Plant]]=$R$16,$S$16,Data__1_[[#This Row],[Plant]]=$R$17,$S$17,Data__1_[[#This Row],[Plant]]=$R$18,$S$18)</f>
        <v>65476.039410000005</v>
      </c>
      <c r="O531">
        <f>Data__1_[[#This Row],[input_total thousands]]+Data__1_[[#This Row],[Labor_Costs_Direct]]+Data__1_[[#This Row],[Labor_Costs_Indirect]]</f>
        <v>82284.039409999998</v>
      </c>
      <c r="P531" s="5" cm="1">
        <f t="array" ref="P531">Data__1_[[#This Row],[Output]]*1000*_xlfn.IFS(Data__1_[[#This Row],[Plant]]=$R$8,$S$8,Data__1_[[#This Row],[Plant]]=$R$9,$S$9,Data__1_[[#This Row],[Plant]]=$R$10,$S$10,Data__1_[[#This Row],[Plant]]=$R$11,$S$11)</f>
        <v>9113.5842300000004</v>
      </c>
      <c r="Q531" s="5" cm="1">
        <f t="array" ref="Q531">Data__1_[[#This Row],[Total_cost]]/(Data__1_[[#This Row],[Total Operating Cost]]+_xlfn.IFS(Data__1_[[#This Row],[Plant]]=$R$21,$S$21,Data__1_[[#This Row],[Plant]]=$R$22,$S$22,Data__1_[[#This Row],[Plant]]=$R$24,$S$24,Data__1_[[#This Row],[Plant]]=$R$23,$S$23))</f>
        <v>9.0279763934132173</v>
      </c>
    </row>
    <row r="532" spans="1:17" x14ac:dyDescent="0.4">
      <c r="A532" s="1" t="s">
        <v>200</v>
      </c>
      <c r="B532" t="s">
        <v>10</v>
      </c>
      <c r="C532">
        <v>20</v>
      </c>
      <c r="D532">
        <v>33</v>
      </c>
      <c r="E532">
        <v>4800</v>
      </c>
      <c r="F532">
        <v>6600</v>
      </c>
      <c r="G532">
        <v>3.9357365999999998E-2</v>
      </c>
      <c r="H532">
        <f>Data__1_[[#This Row],[Output]]*1000</f>
        <v>39.357365999999999</v>
      </c>
      <c r="I532">
        <f>Data__1_[[#This Row],[Output]]*1000/(Data__1_[[#This Row],[Num_Workers_Indirect]]+Data__1_[[#This Row],[Num_Workers_Direct]])</f>
        <v>0.74259181132075469</v>
      </c>
      <c r="J532">
        <v>4.8015987000000003E-2</v>
      </c>
      <c r="K532">
        <f>Data__1_[[#This Row],[RawMaterial_Used]]*1000</f>
        <v>48.015987000000003</v>
      </c>
      <c r="L532" t="e">
        <f>MONTH(A:A)</f>
        <v>#VALUE!</v>
      </c>
      <c r="M532" t="e">
        <f>YEAR(Data__1_[[#This Row],[Date]])</f>
        <v>#VALUE!</v>
      </c>
      <c r="N532" cm="1">
        <f t="array" ref="N532">Data__1_[[#This Row],[RawMaterial_Used]]*1000*_xlfn.IFS(Data__1_[[#This Row],[Plant]]=$R$15,$S$15,Data__1_[[#This Row],[Plant]]=$R$16,$S$16,Data__1_[[#This Row],[Plant]]=$R$17,$S$17,Data__1_[[#This Row],[Plant]]=$R$18,$S$18)</f>
        <v>29193.720096000001</v>
      </c>
      <c r="O532">
        <f>Data__1_[[#This Row],[input_total thousands]]+Data__1_[[#This Row],[Labor_Costs_Direct]]+Data__1_[[#This Row],[Labor_Costs_Indirect]]</f>
        <v>40593.720096000005</v>
      </c>
      <c r="P532" s="5" cm="1">
        <f t="array" ref="P532">Data__1_[[#This Row],[Output]]*1000*_xlfn.IFS(Data__1_[[#This Row],[Plant]]=$R$8,$S$8,Data__1_[[#This Row],[Plant]]=$R$9,$S$9,Data__1_[[#This Row],[Plant]]=$R$10,$S$10,Data__1_[[#This Row],[Plant]]=$R$11,$S$11)</f>
        <v>5903.6049000000003</v>
      </c>
      <c r="Q532" s="5" cm="1">
        <f t="array" ref="Q532">Data__1_[[#This Row],[Total_cost]]/(Data__1_[[#This Row],[Total Operating Cost]]+_xlfn.IFS(Data__1_[[#This Row],[Plant]]=$R$21,$S$21,Data__1_[[#This Row],[Plant]]=$R$22,$S$22,Data__1_[[#This Row],[Plant]]=$R$24,$S$24,Data__1_[[#This Row],[Plant]]=$R$23,$S$23))</f>
        <v>6.8749257204322012</v>
      </c>
    </row>
    <row r="533" spans="1:17" x14ac:dyDescent="0.4">
      <c r="A533" s="1" t="s">
        <v>200</v>
      </c>
      <c r="B533" t="s">
        <v>11</v>
      </c>
      <c r="C533">
        <v>12</v>
      </c>
      <c r="D533">
        <v>15</v>
      </c>
      <c r="E533">
        <v>115200</v>
      </c>
      <c r="F533">
        <v>115200</v>
      </c>
      <c r="G533">
        <v>1.0542431999999999E-2</v>
      </c>
      <c r="H533">
        <f>Data__1_[[#This Row],[Output]]*1000</f>
        <v>10.542432</v>
      </c>
      <c r="I533">
        <f>Data__1_[[#This Row],[Output]]*1000/(Data__1_[[#This Row],[Num_Workers_Indirect]]+Data__1_[[#This Row],[Num_Workers_Direct]])</f>
        <v>0.39046044444444444</v>
      </c>
      <c r="J533">
        <v>1.317804E-2</v>
      </c>
      <c r="K533">
        <f>Data__1_[[#This Row],[RawMaterial_Used]]*1000</f>
        <v>13.178040000000001</v>
      </c>
      <c r="L533" t="e">
        <f>MONTH(A:A)</f>
        <v>#VALUE!</v>
      </c>
      <c r="M533" t="e">
        <f>YEAR(Data__1_[[#This Row],[Date]])</f>
        <v>#VALUE!</v>
      </c>
      <c r="N533" cm="1">
        <f t="array" ref="N533">Data__1_[[#This Row],[RawMaterial_Used]]*1000*_xlfn.IFS(Data__1_[[#This Row],[Plant]]=$R$15,$S$15,Data__1_[[#This Row],[Plant]]=$R$16,$S$16,Data__1_[[#This Row],[Plant]]=$R$17,$S$17,Data__1_[[#This Row],[Plant]]=$R$18,$S$18)</f>
        <v>12097.440720000001</v>
      </c>
      <c r="O533">
        <f>Data__1_[[#This Row],[input_total thousands]]+Data__1_[[#This Row],[Labor_Costs_Direct]]+Data__1_[[#This Row],[Labor_Costs_Indirect]]</f>
        <v>242497.44072000001</v>
      </c>
      <c r="P533" s="5" cm="1">
        <f t="array" ref="P533">Data__1_[[#This Row],[Output]]*1000*_xlfn.IFS(Data__1_[[#This Row],[Plant]]=$R$8,$S$8,Data__1_[[#This Row],[Plant]]=$R$9,$S$9,Data__1_[[#This Row],[Plant]]=$R$10,$S$10,Data__1_[[#This Row],[Plant]]=$R$11,$S$11)</f>
        <v>4216.9727999999996</v>
      </c>
      <c r="Q533" s="5" cm="1">
        <f t="array" ref="Q533">Data__1_[[#This Row],[Total_cost]]/(Data__1_[[#This Row],[Total Operating Cost]]+_xlfn.IFS(Data__1_[[#This Row],[Plant]]=$R$21,$S$21,Data__1_[[#This Row],[Plant]]=$R$22,$S$22,Data__1_[[#This Row],[Plant]]=$R$24,$S$24,Data__1_[[#This Row],[Plant]]=$R$23,$S$23))</f>
        <v>56.331848012143105</v>
      </c>
    </row>
    <row r="534" spans="1:17" x14ac:dyDescent="0.4">
      <c r="A534" s="1" t="s">
        <v>199</v>
      </c>
      <c r="B534" t="s">
        <v>8</v>
      </c>
      <c r="C534">
        <v>17</v>
      </c>
      <c r="D534">
        <v>19</v>
      </c>
      <c r="E534">
        <v>8160</v>
      </c>
      <c r="F534">
        <v>7600</v>
      </c>
      <c r="G534">
        <v>4.3601564000000002E-2</v>
      </c>
      <c r="H534">
        <f>Data__1_[[#This Row],[Output]]*1000</f>
        <v>43.601564000000003</v>
      </c>
      <c r="I534">
        <f>Data__1_[[#This Row],[Output]]*1000/(Data__1_[[#This Row],[Num_Workers_Indirect]]+Data__1_[[#This Row],[Num_Workers_Direct]])</f>
        <v>1.2111545555555556</v>
      </c>
      <c r="J534">
        <v>5.2321877000000003E-2</v>
      </c>
      <c r="K534">
        <f>Data__1_[[#This Row],[RawMaterial_Used]]*1000</f>
        <v>52.321877000000001</v>
      </c>
      <c r="L534" t="e">
        <f>MONTH(A:A)</f>
        <v>#VALUE!</v>
      </c>
      <c r="M534" t="e">
        <f>YEAR(Data__1_[[#This Row],[Date]])</f>
        <v>#VALUE!</v>
      </c>
      <c r="N534" cm="1">
        <f t="array" ref="N534">Data__1_[[#This Row],[RawMaterial_Used]]*1000*_xlfn.IFS(Data__1_[[#This Row],[Plant]]=$R$15,$S$15,Data__1_[[#This Row],[Plant]]=$R$16,$S$16,Data__1_[[#This Row],[Plant]]=$R$17,$S$17,Data__1_[[#This Row],[Plant]]=$R$18,$S$18)</f>
        <v>36625.313900000001</v>
      </c>
      <c r="O534">
        <f>Data__1_[[#This Row],[input_total thousands]]+Data__1_[[#This Row],[Labor_Costs_Direct]]+Data__1_[[#This Row],[Labor_Costs_Indirect]]</f>
        <v>52385.313900000001</v>
      </c>
      <c r="P534" s="5" cm="1">
        <f t="array" ref="P534">Data__1_[[#This Row],[Output]]*1000*_xlfn.IFS(Data__1_[[#This Row],[Plant]]=$R$8,$S$8,Data__1_[[#This Row],[Plant]]=$R$9,$S$9,Data__1_[[#This Row],[Plant]]=$R$10,$S$10,Data__1_[[#This Row],[Plant]]=$R$11,$S$11)</f>
        <v>4796.1720400000004</v>
      </c>
      <c r="Q534" s="5" cm="1">
        <f t="array" ref="Q534">Data__1_[[#This Row],[Total_cost]]/(Data__1_[[#This Row],[Total Operating Cost]]+_xlfn.IFS(Data__1_[[#This Row],[Plant]]=$R$21,$S$21,Data__1_[[#This Row],[Plant]]=$R$22,$S$22,Data__1_[[#This Row],[Plant]]=$R$24,$S$24,Data__1_[[#This Row],[Plant]]=$R$23,$S$23))</f>
        <v>10.893596796105179</v>
      </c>
    </row>
    <row r="535" spans="1:17" x14ac:dyDescent="0.4">
      <c r="A535" s="1" t="s">
        <v>199</v>
      </c>
      <c r="B535" t="s">
        <v>9</v>
      </c>
      <c r="C535">
        <v>40</v>
      </c>
      <c r="D535">
        <v>39</v>
      </c>
      <c r="E535">
        <v>9280</v>
      </c>
      <c r="F535">
        <v>7488</v>
      </c>
      <c r="G535">
        <v>0.101302297</v>
      </c>
      <c r="H535">
        <f>Data__1_[[#This Row],[Output]]*1000</f>
        <v>101.302297</v>
      </c>
      <c r="I535">
        <f>Data__1_[[#This Row],[Output]]*1000/(Data__1_[[#This Row],[Num_Workers_Indirect]]+Data__1_[[#This Row],[Num_Workers_Direct]])</f>
        <v>1.2823075569620253</v>
      </c>
      <c r="J535">
        <v>0.123588802</v>
      </c>
      <c r="K535">
        <f>Data__1_[[#This Row],[RawMaterial_Used]]*1000</f>
        <v>123.588802</v>
      </c>
      <c r="L535" t="e">
        <f>MONTH(A:A)</f>
        <v>#VALUE!</v>
      </c>
      <c r="M535" t="e">
        <f>YEAR(Data__1_[[#This Row],[Date]])</f>
        <v>#VALUE!</v>
      </c>
      <c r="N535" cm="1">
        <f t="array" ref="N535">Data__1_[[#This Row],[RawMaterial_Used]]*1000*_xlfn.IFS(Data__1_[[#This Row],[Plant]]=$R$15,$S$15,Data__1_[[#This Row],[Plant]]=$R$16,$S$16,Data__1_[[#This Row],[Plant]]=$R$17,$S$17,Data__1_[[#This Row],[Plant]]=$R$18,$S$18)</f>
        <v>65502.065060000001</v>
      </c>
      <c r="O535">
        <f>Data__1_[[#This Row],[input_total thousands]]+Data__1_[[#This Row],[Labor_Costs_Direct]]+Data__1_[[#This Row],[Labor_Costs_Indirect]]</f>
        <v>82270.065059999994</v>
      </c>
      <c r="P535" s="5" cm="1">
        <f t="array" ref="P535">Data__1_[[#This Row],[Output]]*1000*_xlfn.IFS(Data__1_[[#This Row],[Plant]]=$R$8,$S$8,Data__1_[[#This Row],[Plant]]=$R$9,$S$9,Data__1_[[#This Row],[Plant]]=$R$10,$S$10,Data__1_[[#This Row],[Plant]]=$R$11,$S$11)</f>
        <v>9117.2067299999999</v>
      </c>
      <c r="Q535" s="5" cm="1">
        <f t="array" ref="Q535">Data__1_[[#This Row],[Total_cost]]/(Data__1_[[#This Row],[Total Operating Cost]]+_xlfn.IFS(Data__1_[[#This Row],[Plant]]=$R$21,$S$21,Data__1_[[#This Row],[Plant]]=$R$22,$S$22,Data__1_[[#This Row],[Plant]]=$R$24,$S$24,Data__1_[[#This Row],[Plant]]=$R$23,$S$23))</f>
        <v>9.022857026183198</v>
      </c>
    </row>
    <row r="536" spans="1:17" x14ac:dyDescent="0.4">
      <c r="A536" s="1" t="s">
        <v>199</v>
      </c>
      <c r="B536" t="s">
        <v>10</v>
      </c>
      <c r="C536">
        <v>23</v>
      </c>
      <c r="D536">
        <v>29</v>
      </c>
      <c r="E536">
        <v>5520</v>
      </c>
      <c r="F536">
        <v>5800</v>
      </c>
      <c r="G536">
        <v>3.8608916E-2</v>
      </c>
      <c r="H536">
        <f>Data__1_[[#This Row],[Output]]*1000</f>
        <v>38.608916000000001</v>
      </c>
      <c r="I536">
        <f>Data__1_[[#This Row],[Output]]*1000/(Data__1_[[#This Row],[Num_Workers_Indirect]]+Data__1_[[#This Row],[Num_Workers_Direct]])</f>
        <v>0.74247915384615382</v>
      </c>
      <c r="J536">
        <v>4.7102878000000001E-2</v>
      </c>
      <c r="K536">
        <f>Data__1_[[#This Row],[RawMaterial_Used]]*1000</f>
        <v>47.102878000000004</v>
      </c>
      <c r="L536" t="e">
        <f>MONTH(A:A)</f>
        <v>#VALUE!</v>
      </c>
      <c r="M536" t="e">
        <f>YEAR(Data__1_[[#This Row],[Date]])</f>
        <v>#VALUE!</v>
      </c>
      <c r="N536" cm="1">
        <f t="array" ref="N536">Data__1_[[#This Row],[RawMaterial_Used]]*1000*_xlfn.IFS(Data__1_[[#This Row],[Plant]]=$R$15,$S$15,Data__1_[[#This Row],[Plant]]=$R$16,$S$16,Data__1_[[#This Row],[Plant]]=$R$17,$S$17,Data__1_[[#This Row],[Plant]]=$R$18,$S$18)</f>
        <v>28638.549824000002</v>
      </c>
      <c r="O536">
        <f>Data__1_[[#This Row],[input_total thousands]]+Data__1_[[#This Row],[Labor_Costs_Direct]]+Data__1_[[#This Row],[Labor_Costs_Indirect]]</f>
        <v>39958.549824000002</v>
      </c>
      <c r="P536" s="5" cm="1">
        <f t="array" ref="P536">Data__1_[[#This Row],[Output]]*1000*_xlfn.IFS(Data__1_[[#This Row],[Plant]]=$R$8,$S$8,Data__1_[[#This Row],[Plant]]=$R$9,$S$9,Data__1_[[#This Row],[Plant]]=$R$10,$S$10,Data__1_[[#This Row],[Plant]]=$R$11,$S$11)</f>
        <v>5791.3374000000003</v>
      </c>
      <c r="Q536" s="5" cm="1">
        <f t="array" ref="Q536">Data__1_[[#This Row],[Total_cost]]/(Data__1_[[#This Row],[Total Operating Cost]]+_xlfn.IFS(Data__1_[[#This Row],[Plant]]=$R$21,$S$21,Data__1_[[#This Row],[Plant]]=$R$22,$S$22,Data__1_[[#This Row],[Plant]]=$R$24,$S$24,Data__1_[[#This Row],[Plant]]=$R$23,$S$23))</f>
        <v>6.8985190372370226</v>
      </c>
    </row>
    <row r="537" spans="1:17" x14ac:dyDescent="0.4">
      <c r="A537" s="1" t="s">
        <v>199</v>
      </c>
      <c r="B537" t="s">
        <v>11</v>
      </c>
      <c r="C537">
        <v>12</v>
      </c>
      <c r="D537">
        <v>14</v>
      </c>
      <c r="E537">
        <v>115200</v>
      </c>
      <c r="F537">
        <v>107520</v>
      </c>
      <c r="G537">
        <v>1.0152893E-2</v>
      </c>
      <c r="H537">
        <f>Data__1_[[#This Row],[Output]]*1000</f>
        <v>10.152892999999999</v>
      </c>
      <c r="I537">
        <f>Data__1_[[#This Row],[Output]]*1000/(Data__1_[[#This Row],[Num_Workers_Indirect]]+Data__1_[[#This Row],[Num_Workers_Direct]])</f>
        <v>0.39049588461538459</v>
      </c>
      <c r="J537">
        <v>1.2691116000000001E-2</v>
      </c>
      <c r="K537">
        <f>Data__1_[[#This Row],[RawMaterial_Used]]*1000</f>
        <v>12.691116000000001</v>
      </c>
      <c r="L537" t="e">
        <f>MONTH(A:A)</f>
        <v>#VALUE!</v>
      </c>
      <c r="M537" t="e">
        <f>YEAR(Data__1_[[#This Row],[Date]])</f>
        <v>#VALUE!</v>
      </c>
      <c r="N537" cm="1">
        <f t="array" ref="N537">Data__1_[[#This Row],[RawMaterial_Used]]*1000*_xlfn.IFS(Data__1_[[#This Row],[Plant]]=$R$15,$S$15,Data__1_[[#This Row],[Plant]]=$R$16,$S$16,Data__1_[[#This Row],[Plant]]=$R$17,$S$17,Data__1_[[#This Row],[Plant]]=$R$18,$S$18)</f>
        <v>11650.444488000001</v>
      </c>
      <c r="O537">
        <f>Data__1_[[#This Row],[input_total thousands]]+Data__1_[[#This Row],[Labor_Costs_Direct]]+Data__1_[[#This Row],[Labor_Costs_Indirect]]</f>
        <v>234370.44448800001</v>
      </c>
      <c r="P537" s="5" cm="1">
        <f t="array" ref="P537">Data__1_[[#This Row],[Output]]*1000*_xlfn.IFS(Data__1_[[#This Row],[Plant]]=$R$8,$S$8,Data__1_[[#This Row],[Plant]]=$R$9,$S$9,Data__1_[[#This Row],[Plant]]=$R$10,$S$10,Data__1_[[#This Row],[Plant]]=$R$11,$S$11)</f>
        <v>4061.1571999999996</v>
      </c>
      <c r="Q537" s="5" cm="1">
        <f t="array" ref="Q537">Data__1_[[#This Row],[Total_cost]]/(Data__1_[[#This Row],[Total Operating Cost]]+_xlfn.IFS(Data__1_[[#This Row],[Plant]]=$R$21,$S$21,Data__1_[[#This Row],[Plant]]=$R$22,$S$22,Data__1_[[#This Row],[Plant]]=$R$24,$S$24,Data__1_[[#This Row],[Plant]]=$R$23,$S$23))</f>
        <v>56.488605454508388</v>
      </c>
    </row>
    <row r="538" spans="1:17" x14ac:dyDescent="0.4">
      <c r="A538" s="1" t="s">
        <v>198</v>
      </c>
      <c r="B538" t="s">
        <v>8</v>
      </c>
      <c r="C538">
        <v>18</v>
      </c>
      <c r="D538">
        <v>24</v>
      </c>
      <c r="E538">
        <v>8640</v>
      </c>
      <c r="F538">
        <v>9600</v>
      </c>
      <c r="G538">
        <v>5.0858118000000001E-2</v>
      </c>
      <c r="H538">
        <f>Data__1_[[#This Row],[Output]]*1000</f>
        <v>50.858117999999997</v>
      </c>
      <c r="I538">
        <f>Data__1_[[#This Row],[Output]]*1000/(Data__1_[[#This Row],[Num_Workers_Indirect]]+Data__1_[[#This Row],[Num_Workers_Direct]])</f>
        <v>1.2109075714285713</v>
      </c>
      <c r="J538">
        <v>6.1029741999999998E-2</v>
      </c>
      <c r="K538">
        <f>Data__1_[[#This Row],[RawMaterial_Used]]*1000</f>
        <v>61.029741999999999</v>
      </c>
      <c r="L538" t="e">
        <f>MONTH(A:A)</f>
        <v>#VALUE!</v>
      </c>
      <c r="M538" t="e">
        <f>YEAR(Data__1_[[#This Row],[Date]])</f>
        <v>#VALUE!</v>
      </c>
      <c r="N538" cm="1">
        <f t="array" ref="N538">Data__1_[[#This Row],[RawMaterial_Used]]*1000*_xlfn.IFS(Data__1_[[#This Row],[Plant]]=$R$15,$S$15,Data__1_[[#This Row],[Plant]]=$R$16,$S$16,Data__1_[[#This Row],[Plant]]=$R$17,$S$17,Data__1_[[#This Row],[Plant]]=$R$18,$S$18)</f>
        <v>42720.8194</v>
      </c>
      <c r="O538">
        <f>Data__1_[[#This Row],[input_total thousands]]+Data__1_[[#This Row],[Labor_Costs_Direct]]+Data__1_[[#This Row],[Labor_Costs_Indirect]]</f>
        <v>60960.8194</v>
      </c>
      <c r="P538" s="5" cm="1">
        <f t="array" ref="P538">Data__1_[[#This Row],[Output]]*1000*_xlfn.IFS(Data__1_[[#This Row],[Plant]]=$R$8,$S$8,Data__1_[[#This Row],[Plant]]=$R$9,$S$9,Data__1_[[#This Row],[Plant]]=$R$10,$S$10,Data__1_[[#This Row],[Plant]]=$R$11,$S$11)</f>
        <v>5594.3929799999996</v>
      </c>
      <c r="Q538" s="5" cm="1">
        <f t="array" ref="Q538">Data__1_[[#This Row],[Total_cost]]/(Data__1_[[#This Row],[Total Operating Cost]]+_xlfn.IFS(Data__1_[[#This Row],[Plant]]=$R$21,$S$21,Data__1_[[#This Row],[Plant]]=$R$22,$S$22,Data__1_[[#This Row],[Plant]]=$R$24,$S$24,Data__1_[[#This Row],[Plant]]=$R$23,$S$23))</f>
        <v>10.872196624571464</v>
      </c>
    </row>
    <row r="539" spans="1:17" x14ac:dyDescent="0.4">
      <c r="A539" s="1" t="s">
        <v>198</v>
      </c>
      <c r="B539" t="s">
        <v>9</v>
      </c>
      <c r="C539">
        <v>42</v>
      </c>
      <c r="D539">
        <v>37</v>
      </c>
      <c r="E539">
        <v>9744</v>
      </c>
      <c r="F539">
        <v>7104</v>
      </c>
      <c r="G539">
        <v>0.101268622</v>
      </c>
      <c r="H539">
        <f>Data__1_[[#This Row],[Output]]*1000</f>
        <v>101.26862200000001</v>
      </c>
      <c r="I539">
        <f>Data__1_[[#This Row],[Output]]*1000/(Data__1_[[#This Row],[Num_Workers_Indirect]]+Data__1_[[#This Row],[Num_Workers_Direct]])</f>
        <v>1.2818812911392405</v>
      </c>
      <c r="J539">
        <v>0.123547719</v>
      </c>
      <c r="K539">
        <f>Data__1_[[#This Row],[RawMaterial_Used]]*1000</f>
        <v>123.547719</v>
      </c>
      <c r="L539" t="e">
        <f>MONTH(A:A)</f>
        <v>#VALUE!</v>
      </c>
      <c r="M539" t="e">
        <f>YEAR(Data__1_[[#This Row],[Date]])</f>
        <v>#VALUE!</v>
      </c>
      <c r="N539" cm="1">
        <f t="array" ref="N539">Data__1_[[#This Row],[RawMaterial_Used]]*1000*_xlfn.IFS(Data__1_[[#This Row],[Plant]]=$R$15,$S$15,Data__1_[[#This Row],[Plant]]=$R$16,$S$16,Data__1_[[#This Row],[Plant]]=$R$17,$S$17,Data__1_[[#This Row],[Plant]]=$R$18,$S$18)</f>
        <v>65480.291069999999</v>
      </c>
      <c r="O539">
        <f>Data__1_[[#This Row],[input_total thousands]]+Data__1_[[#This Row],[Labor_Costs_Direct]]+Data__1_[[#This Row],[Labor_Costs_Indirect]]</f>
        <v>82328.291070000007</v>
      </c>
      <c r="P539" s="5" cm="1">
        <f t="array" ref="P539">Data__1_[[#This Row],[Output]]*1000*_xlfn.IFS(Data__1_[[#This Row],[Plant]]=$R$8,$S$8,Data__1_[[#This Row],[Plant]]=$R$9,$S$9,Data__1_[[#This Row],[Plant]]=$R$10,$S$10,Data__1_[[#This Row],[Plant]]=$R$11,$S$11)</f>
        <v>9114.17598</v>
      </c>
      <c r="Q539" s="5" cm="1">
        <f t="array" ref="Q539">Data__1_[[#This Row],[Total_cost]]/(Data__1_[[#This Row],[Total Operating Cost]]+_xlfn.IFS(Data__1_[[#This Row],[Plant]]=$R$21,$S$21,Data__1_[[#This Row],[Plant]]=$R$22,$S$22,Data__1_[[#This Row],[Plant]]=$R$24,$S$24,Data__1_[[#This Row],[Plant]]=$R$23,$S$23))</f>
        <v>9.0322451426834629</v>
      </c>
    </row>
    <row r="540" spans="1:17" x14ac:dyDescent="0.4">
      <c r="A540" s="1" t="s">
        <v>198</v>
      </c>
      <c r="B540" t="s">
        <v>10</v>
      </c>
      <c r="C540">
        <v>24</v>
      </c>
      <c r="D540">
        <v>34</v>
      </c>
      <c r="E540">
        <v>5760</v>
      </c>
      <c r="F540">
        <v>6800</v>
      </c>
      <c r="G540">
        <v>4.3100987E-2</v>
      </c>
      <c r="H540">
        <f>Data__1_[[#This Row],[Output]]*1000</f>
        <v>43.100987000000003</v>
      </c>
      <c r="I540">
        <f>Data__1_[[#This Row],[Output]]*1000/(Data__1_[[#This Row],[Num_Workers_Indirect]]+Data__1_[[#This Row],[Num_Workers_Direct]])</f>
        <v>0.74312046551724142</v>
      </c>
      <c r="J540">
        <v>5.2583204000000001E-2</v>
      </c>
      <c r="K540">
        <f>Data__1_[[#This Row],[RawMaterial_Used]]*1000</f>
        <v>52.583204000000002</v>
      </c>
      <c r="L540" t="e">
        <f>MONTH(A:A)</f>
        <v>#VALUE!</v>
      </c>
      <c r="M540" t="e">
        <f>YEAR(Data__1_[[#This Row],[Date]])</f>
        <v>#VALUE!</v>
      </c>
      <c r="N540" cm="1">
        <f t="array" ref="N540">Data__1_[[#This Row],[RawMaterial_Used]]*1000*_xlfn.IFS(Data__1_[[#This Row],[Plant]]=$R$15,$S$15,Data__1_[[#This Row],[Plant]]=$R$16,$S$16,Data__1_[[#This Row],[Plant]]=$R$17,$S$17,Data__1_[[#This Row],[Plant]]=$R$18,$S$18)</f>
        <v>31970.588032</v>
      </c>
      <c r="O540">
        <f>Data__1_[[#This Row],[input_total thousands]]+Data__1_[[#This Row],[Labor_Costs_Direct]]+Data__1_[[#This Row],[Labor_Costs_Indirect]]</f>
        <v>44530.588032</v>
      </c>
      <c r="P540" s="5" cm="1">
        <f t="array" ref="P540">Data__1_[[#This Row],[Output]]*1000*_xlfn.IFS(Data__1_[[#This Row],[Plant]]=$R$8,$S$8,Data__1_[[#This Row],[Plant]]=$R$9,$S$9,Data__1_[[#This Row],[Plant]]=$R$10,$S$10,Data__1_[[#This Row],[Plant]]=$R$11,$S$11)</f>
        <v>6465.1480500000007</v>
      </c>
      <c r="Q540" s="5" cm="1">
        <f t="array" ref="Q540">Data__1_[[#This Row],[Total_cost]]/(Data__1_[[#This Row],[Total Operating Cost]]+_xlfn.IFS(Data__1_[[#This Row],[Plant]]=$R$21,$S$21,Data__1_[[#This Row],[Plant]]=$R$22,$S$22,Data__1_[[#This Row],[Plant]]=$R$24,$S$24,Data__1_[[#This Row],[Plant]]=$R$23,$S$23))</f>
        <v>6.886725711762816</v>
      </c>
    </row>
    <row r="541" spans="1:17" x14ac:dyDescent="0.4">
      <c r="A541" s="1" t="s">
        <v>198</v>
      </c>
      <c r="B541" t="s">
        <v>11</v>
      </c>
      <c r="C541">
        <v>12</v>
      </c>
      <c r="D541">
        <v>16</v>
      </c>
      <c r="E541">
        <v>115200</v>
      </c>
      <c r="F541">
        <v>122880</v>
      </c>
      <c r="G541">
        <v>1.0927634E-2</v>
      </c>
      <c r="H541">
        <f>Data__1_[[#This Row],[Output]]*1000</f>
        <v>10.927634000000001</v>
      </c>
      <c r="I541">
        <f>Data__1_[[#This Row],[Output]]*1000/(Data__1_[[#This Row],[Num_Workers_Indirect]]+Data__1_[[#This Row],[Num_Workers_Direct]])</f>
        <v>0.39027264285714292</v>
      </c>
      <c r="J541">
        <v>1.3659542E-2</v>
      </c>
      <c r="K541">
        <f>Data__1_[[#This Row],[RawMaterial_Used]]*1000</f>
        <v>13.659542</v>
      </c>
      <c r="L541" t="e">
        <f>MONTH(A:A)</f>
        <v>#VALUE!</v>
      </c>
      <c r="M541" t="e">
        <f>YEAR(Data__1_[[#This Row],[Date]])</f>
        <v>#VALUE!</v>
      </c>
      <c r="N541" cm="1">
        <f t="array" ref="N541">Data__1_[[#This Row],[RawMaterial_Used]]*1000*_xlfn.IFS(Data__1_[[#This Row],[Plant]]=$R$15,$S$15,Data__1_[[#This Row],[Plant]]=$R$16,$S$16,Data__1_[[#This Row],[Plant]]=$R$17,$S$17,Data__1_[[#This Row],[Plant]]=$R$18,$S$18)</f>
        <v>12539.459556</v>
      </c>
      <c r="O541">
        <f>Data__1_[[#This Row],[input_total thousands]]+Data__1_[[#This Row],[Labor_Costs_Direct]]+Data__1_[[#This Row],[Labor_Costs_Indirect]]</f>
        <v>250619.45955600002</v>
      </c>
      <c r="P541" s="5" cm="1">
        <f t="array" ref="P541">Data__1_[[#This Row],[Output]]*1000*_xlfn.IFS(Data__1_[[#This Row],[Plant]]=$R$8,$S$8,Data__1_[[#This Row],[Plant]]=$R$9,$S$9,Data__1_[[#This Row],[Plant]]=$R$10,$S$10,Data__1_[[#This Row],[Plant]]=$R$11,$S$11)</f>
        <v>4371.0536000000002</v>
      </c>
      <c r="Q541" s="5" cm="1">
        <f t="array" ref="Q541">Data__1_[[#This Row],[Total_cost]]/(Data__1_[[#This Row],[Total Operating Cost]]+_xlfn.IFS(Data__1_[[#This Row],[Plant]]=$R$21,$S$21,Data__1_[[#This Row],[Plant]]=$R$22,$S$22,Data__1_[[#This Row],[Plant]]=$R$24,$S$24,Data__1_[[#This Row],[Plant]]=$R$23,$S$23))</f>
        <v>56.206785878596584</v>
      </c>
    </row>
    <row r="542" spans="1:17" x14ac:dyDescent="0.4">
      <c r="A542" s="1" t="s">
        <v>197</v>
      </c>
      <c r="B542" t="s">
        <v>8</v>
      </c>
      <c r="C542">
        <v>17</v>
      </c>
      <c r="D542">
        <v>18</v>
      </c>
      <c r="E542">
        <v>8160</v>
      </c>
      <c r="F542">
        <v>7200</v>
      </c>
      <c r="G542">
        <v>4.2361089999999997E-2</v>
      </c>
      <c r="H542">
        <f>Data__1_[[#This Row],[Output]]*1000</f>
        <v>42.361089999999997</v>
      </c>
      <c r="I542">
        <f>Data__1_[[#This Row],[Output]]*1000/(Data__1_[[#This Row],[Num_Workers_Indirect]]+Data__1_[[#This Row],[Num_Workers_Direct]])</f>
        <v>1.2103168571428571</v>
      </c>
      <c r="J542">
        <v>5.0833309E-2</v>
      </c>
      <c r="K542">
        <f>Data__1_[[#This Row],[RawMaterial_Used]]*1000</f>
        <v>50.833309</v>
      </c>
      <c r="L542" t="e">
        <f>MONTH(A:A)</f>
        <v>#VALUE!</v>
      </c>
      <c r="M542" t="e">
        <f>YEAR(Data__1_[[#This Row],[Date]])</f>
        <v>#VALUE!</v>
      </c>
      <c r="N542" cm="1">
        <f t="array" ref="N542">Data__1_[[#This Row],[RawMaterial_Used]]*1000*_xlfn.IFS(Data__1_[[#This Row],[Plant]]=$R$15,$S$15,Data__1_[[#This Row],[Plant]]=$R$16,$S$16,Data__1_[[#This Row],[Plant]]=$R$17,$S$17,Data__1_[[#This Row],[Plant]]=$R$18,$S$18)</f>
        <v>35583.316299999999</v>
      </c>
      <c r="O542">
        <f>Data__1_[[#This Row],[input_total thousands]]+Data__1_[[#This Row],[Labor_Costs_Direct]]+Data__1_[[#This Row],[Labor_Costs_Indirect]]</f>
        <v>50943.316299999999</v>
      </c>
      <c r="P542" s="5" cm="1">
        <f t="array" ref="P542">Data__1_[[#This Row],[Output]]*1000*_xlfn.IFS(Data__1_[[#This Row],[Plant]]=$R$8,$S$8,Data__1_[[#This Row],[Plant]]=$R$9,$S$9,Data__1_[[#This Row],[Plant]]=$R$10,$S$10,Data__1_[[#This Row],[Plant]]=$R$11,$S$11)</f>
        <v>4659.7199000000001</v>
      </c>
      <c r="Q542" s="5" cm="1">
        <f t="array" ref="Q542">Data__1_[[#This Row],[Total_cost]]/(Data__1_[[#This Row],[Total Operating Cost]]+_xlfn.IFS(Data__1_[[#This Row],[Plant]]=$R$21,$S$21,Data__1_[[#This Row],[Plant]]=$R$22,$S$22,Data__1_[[#This Row],[Plant]]=$R$24,$S$24,Data__1_[[#This Row],[Plant]]=$R$23,$S$23))</f>
        <v>10.903111676915472</v>
      </c>
    </row>
    <row r="543" spans="1:17" x14ac:dyDescent="0.4">
      <c r="A543" s="1" t="s">
        <v>197</v>
      </c>
      <c r="B543" t="s">
        <v>9</v>
      </c>
      <c r="C543">
        <v>43</v>
      </c>
      <c r="D543">
        <v>38</v>
      </c>
      <c r="E543">
        <v>9976</v>
      </c>
      <c r="F543">
        <v>7296</v>
      </c>
      <c r="G543">
        <v>0.103832591</v>
      </c>
      <c r="H543">
        <f>Data__1_[[#This Row],[Output]]*1000</f>
        <v>103.83259100000001</v>
      </c>
      <c r="I543">
        <f>Data__1_[[#This Row],[Output]]*1000/(Data__1_[[#This Row],[Num_Workers_Indirect]]+Data__1_[[#This Row],[Num_Workers_Direct]])</f>
        <v>1.2818838395061729</v>
      </c>
      <c r="J543">
        <v>0.126675761</v>
      </c>
      <c r="K543">
        <f>Data__1_[[#This Row],[RawMaterial_Used]]*1000</f>
        <v>126.67576099999999</v>
      </c>
      <c r="L543" t="e">
        <f>MONTH(A:A)</f>
        <v>#VALUE!</v>
      </c>
      <c r="M543" t="e">
        <f>YEAR(Data__1_[[#This Row],[Date]])</f>
        <v>#VALUE!</v>
      </c>
      <c r="N543" cm="1">
        <f t="array" ref="N543">Data__1_[[#This Row],[RawMaterial_Used]]*1000*_xlfn.IFS(Data__1_[[#This Row],[Plant]]=$R$15,$S$15,Data__1_[[#This Row],[Plant]]=$R$16,$S$16,Data__1_[[#This Row],[Plant]]=$R$17,$S$17,Data__1_[[#This Row],[Plant]]=$R$18,$S$18)</f>
        <v>67138.153330000001</v>
      </c>
      <c r="O543">
        <f>Data__1_[[#This Row],[input_total thousands]]+Data__1_[[#This Row],[Labor_Costs_Direct]]+Data__1_[[#This Row],[Labor_Costs_Indirect]]</f>
        <v>84410.153330000001</v>
      </c>
      <c r="P543" s="5" cm="1">
        <f t="array" ref="P543">Data__1_[[#This Row],[Output]]*1000*_xlfn.IFS(Data__1_[[#This Row],[Plant]]=$R$8,$S$8,Data__1_[[#This Row],[Plant]]=$R$9,$S$9,Data__1_[[#This Row],[Plant]]=$R$10,$S$10,Data__1_[[#This Row],[Plant]]=$R$11,$S$11)</f>
        <v>9344.9331900000016</v>
      </c>
      <c r="Q543" s="5" cm="1">
        <f t="array" ref="Q543">Data__1_[[#This Row],[Total_cost]]/(Data__1_[[#This Row],[Total Operating Cost]]+_xlfn.IFS(Data__1_[[#This Row],[Plant]]=$R$21,$S$21,Data__1_[[#This Row],[Plant]]=$R$22,$S$22,Data__1_[[#This Row],[Plant]]=$R$24,$S$24,Data__1_[[#This Row],[Plant]]=$R$23,$S$23))</f>
        <v>9.0319890428529259</v>
      </c>
    </row>
    <row r="544" spans="1:17" x14ac:dyDescent="0.4">
      <c r="A544" s="1" t="s">
        <v>197</v>
      </c>
      <c r="B544" t="s">
        <v>10</v>
      </c>
      <c r="C544">
        <v>21</v>
      </c>
      <c r="D544">
        <v>28</v>
      </c>
      <c r="E544">
        <v>5040</v>
      </c>
      <c r="F544">
        <v>5600</v>
      </c>
      <c r="G544">
        <v>3.6415207999999998E-2</v>
      </c>
      <c r="H544">
        <f>Data__1_[[#This Row],[Output]]*1000</f>
        <v>36.415208</v>
      </c>
      <c r="I544">
        <f>Data__1_[[#This Row],[Output]]*1000/(Data__1_[[#This Row],[Num_Workers_Indirect]]+Data__1_[[#This Row],[Num_Workers_Direct]])</f>
        <v>0.74316751020408167</v>
      </c>
      <c r="J544">
        <v>4.4426554E-2</v>
      </c>
      <c r="K544">
        <f>Data__1_[[#This Row],[RawMaterial_Used]]*1000</f>
        <v>44.426554000000003</v>
      </c>
      <c r="L544" t="e">
        <f>MONTH(A:A)</f>
        <v>#VALUE!</v>
      </c>
      <c r="M544" t="e">
        <f>YEAR(Data__1_[[#This Row],[Date]])</f>
        <v>#VALUE!</v>
      </c>
      <c r="N544" cm="1">
        <f t="array" ref="N544">Data__1_[[#This Row],[RawMaterial_Used]]*1000*_xlfn.IFS(Data__1_[[#This Row],[Plant]]=$R$15,$S$15,Data__1_[[#This Row],[Plant]]=$R$16,$S$16,Data__1_[[#This Row],[Plant]]=$R$17,$S$17,Data__1_[[#This Row],[Plant]]=$R$18,$S$18)</f>
        <v>27011.344832000002</v>
      </c>
      <c r="O544">
        <f>Data__1_[[#This Row],[input_total thousands]]+Data__1_[[#This Row],[Labor_Costs_Direct]]+Data__1_[[#This Row],[Labor_Costs_Indirect]]</f>
        <v>37651.344832000002</v>
      </c>
      <c r="P544" s="5" cm="1">
        <f t="array" ref="P544">Data__1_[[#This Row],[Output]]*1000*_xlfn.IFS(Data__1_[[#This Row],[Plant]]=$R$8,$S$8,Data__1_[[#This Row],[Plant]]=$R$9,$S$9,Data__1_[[#This Row],[Plant]]=$R$10,$S$10,Data__1_[[#This Row],[Plant]]=$R$11,$S$11)</f>
        <v>5462.2812000000004</v>
      </c>
      <c r="Q544" s="5" cm="1">
        <f t="array" ref="Q544">Data__1_[[#This Row],[Total_cost]]/(Data__1_[[#This Row],[Total Operating Cost]]+_xlfn.IFS(Data__1_[[#This Row],[Plant]]=$R$21,$S$21,Data__1_[[#This Row],[Plant]]=$R$22,$S$22,Data__1_[[#This Row],[Plant]]=$R$24,$S$24,Data__1_[[#This Row],[Plant]]=$R$23,$S$23))</f>
        <v>6.8917091128313146</v>
      </c>
    </row>
    <row r="545" spans="1:17" x14ac:dyDescent="0.4">
      <c r="A545" s="1" t="s">
        <v>197</v>
      </c>
      <c r="B545" t="s">
        <v>11</v>
      </c>
      <c r="C545">
        <v>12</v>
      </c>
      <c r="D545">
        <v>17</v>
      </c>
      <c r="E545">
        <v>115200</v>
      </c>
      <c r="F545">
        <v>130560</v>
      </c>
      <c r="G545">
        <v>1.1322015E-2</v>
      </c>
      <c r="H545">
        <f>Data__1_[[#This Row],[Output]]*1000</f>
        <v>11.322015</v>
      </c>
      <c r="I545">
        <f>Data__1_[[#This Row],[Output]]*1000/(Data__1_[[#This Row],[Num_Workers_Indirect]]+Data__1_[[#This Row],[Num_Workers_Direct]])</f>
        <v>0.3904143103448276</v>
      </c>
      <c r="J545">
        <v>1.4152517999999999E-2</v>
      </c>
      <c r="K545">
        <f>Data__1_[[#This Row],[RawMaterial_Used]]*1000</f>
        <v>14.152517999999999</v>
      </c>
      <c r="L545" t="e">
        <f>MONTH(A:A)</f>
        <v>#VALUE!</v>
      </c>
      <c r="M545" t="e">
        <f>YEAR(Data__1_[[#This Row],[Date]])</f>
        <v>#VALUE!</v>
      </c>
      <c r="N545" cm="1">
        <f t="array" ref="N545">Data__1_[[#This Row],[RawMaterial_Used]]*1000*_xlfn.IFS(Data__1_[[#This Row],[Plant]]=$R$15,$S$15,Data__1_[[#This Row],[Plant]]=$R$16,$S$16,Data__1_[[#This Row],[Plant]]=$R$17,$S$17,Data__1_[[#This Row],[Plant]]=$R$18,$S$18)</f>
        <v>12992.011524</v>
      </c>
      <c r="O545">
        <f>Data__1_[[#This Row],[input_total thousands]]+Data__1_[[#This Row],[Labor_Costs_Direct]]+Data__1_[[#This Row],[Labor_Costs_Indirect]]</f>
        <v>258752.011524</v>
      </c>
      <c r="P545" s="5" cm="1">
        <f t="array" ref="P545">Data__1_[[#This Row],[Output]]*1000*_xlfn.IFS(Data__1_[[#This Row],[Plant]]=$R$8,$S$8,Data__1_[[#This Row],[Plant]]=$R$9,$S$9,Data__1_[[#This Row],[Plant]]=$R$10,$S$10,Data__1_[[#This Row],[Plant]]=$R$11,$S$11)</f>
        <v>4528.8060000000005</v>
      </c>
      <c r="Q545" s="5" cm="1">
        <f t="array" ref="Q545">Data__1_[[#This Row],[Total_cost]]/(Data__1_[[#This Row],[Total Operating Cost]]+_xlfn.IFS(Data__1_[[#This Row],[Plant]]=$R$21,$S$21,Data__1_[[#This Row],[Plant]]=$R$22,$S$22,Data__1_[[#This Row],[Plant]]=$R$24,$S$24,Data__1_[[#This Row],[Plant]]=$R$23,$S$23))</f>
        <v>56.047751560173154</v>
      </c>
    </row>
    <row r="546" spans="1:17" x14ac:dyDescent="0.4">
      <c r="A546" s="1" t="s">
        <v>196</v>
      </c>
      <c r="B546" t="s">
        <v>8</v>
      </c>
      <c r="C546">
        <v>16</v>
      </c>
      <c r="D546">
        <v>23</v>
      </c>
      <c r="E546">
        <v>7680</v>
      </c>
      <c r="F546">
        <v>9200</v>
      </c>
      <c r="G546">
        <v>4.7189755999999999E-2</v>
      </c>
      <c r="H546">
        <f>Data__1_[[#This Row],[Output]]*1000</f>
        <v>47.189756000000003</v>
      </c>
      <c r="I546">
        <f>Data__1_[[#This Row],[Output]]*1000/(Data__1_[[#This Row],[Num_Workers_Indirect]]+Data__1_[[#This Row],[Num_Workers_Direct]])</f>
        <v>1.2099937435897437</v>
      </c>
      <c r="J546">
        <v>5.6627707999999999E-2</v>
      </c>
      <c r="K546">
        <f>Data__1_[[#This Row],[RawMaterial_Used]]*1000</f>
        <v>56.627707999999998</v>
      </c>
      <c r="L546" t="e">
        <f>MONTH(A:A)</f>
        <v>#VALUE!</v>
      </c>
      <c r="M546" t="e">
        <f>YEAR(Data__1_[[#This Row],[Date]])</f>
        <v>#VALUE!</v>
      </c>
      <c r="N546" cm="1">
        <f t="array" ref="N546">Data__1_[[#This Row],[RawMaterial_Used]]*1000*_xlfn.IFS(Data__1_[[#This Row],[Plant]]=$R$15,$S$15,Data__1_[[#This Row],[Plant]]=$R$16,$S$16,Data__1_[[#This Row],[Plant]]=$R$17,$S$17,Data__1_[[#This Row],[Plant]]=$R$18,$S$18)</f>
        <v>39639.395599999996</v>
      </c>
      <c r="O546">
        <f>Data__1_[[#This Row],[input_total thousands]]+Data__1_[[#This Row],[Labor_Costs_Direct]]+Data__1_[[#This Row],[Labor_Costs_Indirect]]</f>
        <v>56519.395599999996</v>
      </c>
      <c r="P546" s="5" cm="1">
        <f t="array" ref="P546">Data__1_[[#This Row],[Output]]*1000*_xlfn.IFS(Data__1_[[#This Row],[Plant]]=$R$8,$S$8,Data__1_[[#This Row],[Plant]]=$R$9,$S$9,Data__1_[[#This Row],[Plant]]=$R$10,$S$10,Data__1_[[#This Row],[Plant]]=$R$11,$S$11)</f>
        <v>5190.8731600000001</v>
      </c>
      <c r="Q546" s="5" cm="1">
        <f t="array" ref="Q546">Data__1_[[#This Row],[Total_cost]]/(Data__1_[[#This Row],[Total Operating Cost]]+_xlfn.IFS(Data__1_[[#This Row],[Plant]]=$R$21,$S$21,Data__1_[[#This Row],[Plant]]=$R$22,$S$22,Data__1_[[#This Row],[Plant]]=$R$24,$S$24,Data__1_[[#This Row],[Plant]]=$R$23,$S$23))</f>
        <v>10.861765801928131</v>
      </c>
    </row>
    <row r="547" spans="1:17" x14ac:dyDescent="0.4">
      <c r="A547" s="1" t="s">
        <v>196</v>
      </c>
      <c r="B547" t="s">
        <v>9</v>
      </c>
      <c r="C547">
        <v>43</v>
      </c>
      <c r="D547">
        <v>39</v>
      </c>
      <c r="E547">
        <v>9976</v>
      </c>
      <c r="F547">
        <v>7488</v>
      </c>
      <c r="G547">
        <v>0.10508782699999999</v>
      </c>
      <c r="H547">
        <f>Data__1_[[#This Row],[Output]]*1000</f>
        <v>105.08782699999999</v>
      </c>
      <c r="I547">
        <f>Data__1_[[#This Row],[Output]]*1000/(Data__1_[[#This Row],[Num_Workers_Indirect]]+Data__1_[[#This Row],[Num_Workers_Direct]])</f>
        <v>1.2815588658536585</v>
      </c>
      <c r="J547">
        <v>0.12820714899999999</v>
      </c>
      <c r="K547">
        <f>Data__1_[[#This Row],[RawMaterial_Used]]*1000</f>
        <v>128.20714899999999</v>
      </c>
      <c r="L547" t="e">
        <f>MONTH(A:A)</f>
        <v>#VALUE!</v>
      </c>
      <c r="M547" t="e">
        <f>YEAR(Data__1_[[#This Row],[Date]])</f>
        <v>#VALUE!</v>
      </c>
      <c r="N547" cm="1">
        <f t="array" ref="N547">Data__1_[[#This Row],[RawMaterial_Used]]*1000*_xlfn.IFS(Data__1_[[#This Row],[Plant]]=$R$15,$S$15,Data__1_[[#This Row],[Plant]]=$R$16,$S$16,Data__1_[[#This Row],[Plant]]=$R$17,$S$17,Data__1_[[#This Row],[Plant]]=$R$18,$S$18)</f>
        <v>67949.788969999994</v>
      </c>
      <c r="O547">
        <f>Data__1_[[#This Row],[input_total thousands]]+Data__1_[[#This Row],[Labor_Costs_Direct]]+Data__1_[[#This Row],[Labor_Costs_Indirect]]</f>
        <v>85413.788969999994</v>
      </c>
      <c r="P547" s="5" cm="1">
        <f t="array" ref="P547">Data__1_[[#This Row],[Output]]*1000*_xlfn.IFS(Data__1_[[#This Row],[Plant]]=$R$8,$S$8,Data__1_[[#This Row],[Plant]]=$R$9,$S$9,Data__1_[[#This Row],[Plant]]=$R$10,$S$10,Data__1_[[#This Row],[Plant]]=$R$11,$S$11)</f>
        <v>9457.9044299999987</v>
      </c>
      <c r="Q547" s="5" cm="1">
        <f t="array" ref="Q547">Data__1_[[#This Row],[Total_cost]]/(Data__1_[[#This Row],[Total Operating Cost]]+_xlfn.IFS(Data__1_[[#This Row],[Plant]]=$R$21,$S$21,Data__1_[[#This Row],[Plant]]=$R$22,$S$22,Data__1_[[#This Row],[Plant]]=$R$24,$S$24,Data__1_[[#This Row],[Plant]]=$R$23,$S$23))</f>
        <v>9.0302214179626095</v>
      </c>
    </row>
    <row r="548" spans="1:17" x14ac:dyDescent="0.4">
      <c r="A548" s="1" t="s">
        <v>196</v>
      </c>
      <c r="B548" t="s">
        <v>10</v>
      </c>
      <c r="C548">
        <v>22</v>
      </c>
      <c r="D548">
        <v>30</v>
      </c>
      <c r="E548">
        <v>5280</v>
      </c>
      <c r="F548">
        <v>6000</v>
      </c>
      <c r="G548">
        <v>3.8637579999999998E-2</v>
      </c>
      <c r="H548">
        <f>Data__1_[[#This Row],[Output]]*1000</f>
        <v>38.63758</v>
      </c>
      <c r="I548">
        <f>Data__1_[[#This Row],[Output]]*1000/(Data__1_[[#This Row],[Num_Workers_Indirect]]+Data__1_[[#This Row],[Num_Workers_Direct]])</f>
        <v>0.74303038461538462</v>
      </c>
      <c r="J548">
        <v>4.7137848000000003E-2</v>
      </c>
      <c r="K548">
        <f>Data__1_[[#This Row],[RawMaterial_Used]]*1000</f>
        <v>47.137848000000005</v>
      </c>
      <c r="L548" t="e">
        <f>MONTH(A:A)</f>
        <v>#VALUE!</v>
      </c>
      <c r="M548" t="e">
        <f>YEAR(Data__1_[[#This Row],[Date]])</f>
        <v>#VALUE!</v>
      </c>
      <c r="N548" cm="1">
        <f t="array" ref="N548">Data__1_[[#This Row],[RawMaterial_Used]]*1000*_xlfn.IFS(Data__1_[[#This Row],[Plant]]=$R$15,$S$15,Data__1_[[#This Row],[Plant]]=$R$16,$S$16,Data__1_[[#This Row],[Plant]]=$R$17,$S$17,Data__1_[[#This Row],[Plant]]=$R$18,$S$18)</f>
        <v>28659.811584000003</v>
      </c>
      <c r="O548">
        <f>Data__1_[[#This Row],[input_total thousands]]+Data__1_[[#This Row],[Labor_Costs_Direct]]+Data__1_[[#This Row],[Labor_Costs_Indirect]]</f>
        <v>39939.811584000003</v>
      </c>
      <c r="P548" s="5" cm="1">
        <f t="array" ref="P548">Data__1_[[#This Row],[Output]]*1000*_xlfn.IFS(Data__1_[[#This Row],[Plant]]=$R$8,$S$8,Data__1_[[#This Row],[Plant]]=$R$9,$S$9,Data__1_[[#This Row],[Plant]]=$R$10,$S$10,Data__1_[[#This Row],[Plant]]=$R$11,$S$11)</f>
        <v>5795.6369999999997</v>
      </c>
      <c r="Q548" s="5" cm="1">
        <f t="array" ref="Q548">Data__1_[[#This Row],[Total_cost]]/(Data__1_[[#This Row],[Total Operating Cost]]+_xlfn.IFS(Data__1_[[#This Row],[Plant]]=$R$21,$S$21,Data__1_[[#This Row],[Plant]]=$R$22,$S$22,Data__1_[[#This Row],[Plant]]=$R$24,$S$24,Data__1_[[#This Row],[Plant]]=$R$23,$S$23))</f>
        <v>6.890169521396631</v>
      </c>
    </row>
    <row r="549" spans="1:17" x14ac:dyDescent="0.4">
      <c r="A549" s="1" t="s">
        <v>196</v>
      </c>
      <c r="B549" t="s">
        <v>11</v>
      </c>
      <c r="C549">
        <v>14</v>
      </c>
      <c r="D549">
        <v>13</v>
      </c>
      <c r="E549">
        <v>134400</v>
      </c>
      <c r="F549">
        <v>99840</v>
      </c>
      <c r="G549">
        <v>1.0544524E-2</v>
      </c>
      <c r="H549">
        <f>Data__1_[[#This Row],[Output]]*1000</f>
        <v>10.544523999999999</v>
      </c>
      <c r="I549">
        <f>Data__1_[[#This Row],[Output]]*1000/(Data__1_[[#This Row],[Num_Workers_Indirect]]+Data__1_[[#This Row],[Num_Workers_Direct]])</f>
        <v>0.3905379259259259</v>
      </c>
      <c r="J549">
        <v>1.3180654999999999E-2</v>
      </c>
      <c r="K549">
        <f>Data__1_[[#This Row],[RawMaterial_Used]]*1000</f>
        <v>13.180655</v>
      </c>
      <c r="L549" t="e">
        <f>MONTH(A:A)</f>
        <v>#VALUE!</v>
      </c>
      <c r="M549" t="e">
        <f>YEAR(Data__1_[[#This Row],[Date]])</f>
        <v>#VALUE!</v>
      </c>
      <c r="N549" cm="1">
        <f t="array" ref="N549">Data__1_[[#This Row],[RawMaterial_Used]]*1000*_xlfn.IFS(Data__1_[[#This Row],[Plant]]=$R$15,$S$15,Data__1_[[#This Row],[Plant]]=$R$16,$S$16,Data__1_[[#This Row],[Plant]]=$R$17,$S$17,Data__1_[[#This Row],[Plant]]=$R$18,$S$18)</f>
        <v>12099.84129</v>
      </c>
      <c r="O549">
        <f>Data__1_[[#This Row],[input_total thousands]]+Data__1_[[#This Row],[Labor_Costs_Direct]]+Data__1_[[#This Row],[Labor_Costs_Indirect]]</f>
        <v>246339.84129000001</v>
      </c>
      <c r="P549" s="5" cm="1">
        <f t="array" ref="P549">Data__1_[[#This Row],[Output]]*1000*_xlfn.IFS(Data__1_[[#This Row],[Plant]]=$R$8,$S$8,Data__1_[[#This Row],[Plant]]=$R$9,$S$9,Data__1_[[#This Row],[Plant]]=$R$10,$S$10,Data__1_[[#This Row],[Plant]]=$R$11,$S$11)</f>
        <v>4217.8095999999996</v>
      </c>
      <c r="Q549" s="5" cm="1">
        <f t="array" ref="Q549">Data__1_[[#This Row],[Total_cost]]/(Data__1_[[#This Row],[Total Operating Cost]]+_xlfn.IFS(Data__1_[[#This Row],[Plant]]=$R$21,$S$21,Data__1_[[#This Row],[Plant]]=$R$22,$S$22,Data__1_[[#This Row],[Plant]]=$R$24,$S$24,Data__1_[[#This Row],[Plant]]=$R$23,$S$23))</f>
        <v>57.213311235643431</v>
      </c>
    </row>
    <row r="550" spans="1:17" x14ac:dyDescent="0.4">
      <c r="A550" s="1" t="s">
        <v>195</v>
      </c>
      <c r="B550" t="s">
        <v>8</v>
      </c>
      <c r="C550">
        <v>19</v>
      </c>
      <c r="D550">
        <v>19</v>
      </c>
      <c r="E550">
        <v>9120</v>
      </c>
      <c r="F550">
        <v>7600</v>
      </c>
      <c r="G550">
        <v>4.6025761999999998E-2</v>
      </c>
      <c r="H550">
        <f>Data__1_[[#This Row],[Output]]*1000</f>
        <v>46.025762</v>
      </c>
      <c r="I550">
        <f>Data__1_[[#This Row],[Output]]*1000/(Data__1_[[#This Row],[Num_Workers_Indirect]]+Data__1_[[#This Row],[Num_Workers_Direct]])</f>
        <v>1.2112042631578948</v>
      </c>
      <c r="J550">
        <v>5.5230914999999998E-2</v>
      </c>
      <c r="K550">
        <f>Data__1_[[#This Row],[RawMaterial_Used]]*1000</f>
        <v>55.230914999999996</v>
      </c>
      <c r="L550" t="e">
        <f>MONTH(A:A)</f>
        <v>#VALUE!</v>
      </c>
      <c r="M550" t="e">
        <f>YEAR(Data__1_[[#This Row],[Date]])</f>
        <v>#VALUE!</v>
      </c>
      <c r="N550" cm="1">
        <f t="array" ref="N550">Data__1_[[#This Row],[RawMaterial_Used]]*1000*_xlfn.IFS(Data__1_[[#This Row],[Plant]]=$R$15,$S$15,Data__1_[[#This Row],[Plant]]=$R$16,$S$16,Data__1_[[#This Row],[Plant]]=$R$17,$S$17,Data__1_[[#This Row],[Plant]]=$R$18,$S$18)</f>
        <v>38661.640499999994</v>
      </c>
      <c r="O550">
        <f>Data__1_[[#This Row],[input_total thousands]]+Data__1_[[#This Row],[Labor_Costs_Direct]]+Data__1_[[#This Row],[Labor_Costs_Indirect]]</f>
        <v>55381.640499999994</v>
      </c>
      <c r="P550" s="5" cm="1">
        <f t="array" ref="P550">Data__1_[[#This Row],[Output]]*1000*_xlfn.IFS(Data__1_[[#This Row],[Plant]]=$R$8,$S$8,Data__1_[[#This Row],[Plant]]=$R$9,$S$9,Data__1_[[#This Row],[Plant]]=$R$10,$S$10,Data__1_[[#This Row],[Plant]]=$R$11,$S$11)</f>
        <v>5062.8338199999998</v>
      </c>
      <c r="Q550" s="5" cm="1">
        <f t="array" ref="Q550">Data__1_[[#This Row],[Total_cost]]/(Data__1_[[#This Row],[Total Operating Cost]]+_xlfn.IFS(Data__1_[[#This Row],[Plant]]=$R$21,$S$21,Data__1_[[#This Row],[Plant]]=$R$22,$S$22,Data__1_[[#This Row],[Plant]]=$R$24,$S$24,Data__1_[[#This Row],[Plant]]=$R$23,$S$23))</f>
        <v>10.911609025293892</v>
      </c>
    </row>
    <row r="551" spans="1:17" x14ac:dyDescent="0.4">
      <c r="A551" s="1" t="s">
        <v>195</v>
      </c>
      <c r="B551" t="s">
        <v>9</v>
      </c>
      <c r="C551">
        <v>43</v>
      </c>
      <c r="D551">
        <v>39</v>
      </c>
      <c r="E551">
        <v>9976</v>
      </c>
      <c r="F551">
        <v>7488</v>
      </c>
      <c r="G551">
        <v>0.105033104</v>
      </c>
      <c r="H551">
        <f>Data__1_[[#This Row],[Output]]*1000</f>
        <v>105.03310400000001</v>
      </c>
      <c r="I551">
        <f>Data__1_[[#This Row],[Output]]*1000/(Data__1_[[#This Row],[Num_Workers_Indirect]]+Data__1_[[#This Row],[Num_Workers_Direct]])</f>
        <v>1.2808915121951221</v>
      </c>
      <c r="J551">
        <v>0.12814038699999999</v>
      </c>
      <c r="K551">
        <f>Data__1_[[#This Row],[RawMaterial_Used]]*1000</f>
        <v>128.140387</v>
      </c>
      <c r="L551" t="e">
        <f>MONTH(A:A)</f>
        <v>#VALUE!</v>
      </c>
      <c r="M551" t="e">
        <f>YEAR(Data__1_[[#This Row],[Date]])</f>
        <v>#VALUE!</v>
      </c>
      <c r="N551" cm="1">
        <f t="array" ref="N551">Data__1_[[#This Row],[RawMaterial_Used]]*1000*_xlfn.IFS(Data__1_[[#This Row],[Plant]]=$R$15,$S$15,Data__1_[[#This Row],[Plant]]=$R$16,$S$16,Data__1_[[#This Row],[Plant]]=$R$17,$S$17,Data__1_[[#This Row],[Plant]]=$R$18,$S$18)</f>
        <v>67914.405110000007</v>
      </c>
      <c r="O551">
        <f>Data__1_[[#This Row],[input_total thousands]]+Data__1_[[#This Row],[Labor_Costs_Direct]]+Data__1_[[#This Row],[Labor_Costs_Indirect]]</f>
        <v>85378.405110000007</v>
      </c>
      <c r="P551" s="5" cm="1">
        <f t="array" ref="P551">Data__1_[[#This Row],[Output]]*1000*_xlfn.IFS(Data__1_[[#This Row],[Plant]]=$R$8,$S$8,Data__1_[[#This Row],[Plant]]=$R$9,$S$9,Data__1_[[#This Row],[Plant]]=$R$10,$S$10,Data__1_[[#This Row],[Plant]]=$R$11,$S$11)</f>
        <v>9452.9793600000012</v>
      </c>
      <c r="Q551" s="5" cm="1">
        <f t="array" ref="Q551">Data__1_[[#This Row],[Total_cost]]/(Data__1_[[#This Row],[Total Operating Cost]]+_xlfn.IFS(Data__1_[[#This Row],[Plant]]=$R$21,$S$21,Data__1_[[#This Row],[Plant]]=$R$22,$S$22,Data__1_[[#This Row],[Plant]]=$R$24,$S$24,Data__1_[[#This Row],[Plant]]=$R$23,$S$23))</f>
        <v>9.0311830075580843</v>
      </c>
    </row>
    <row r="552" spans="1:17" x14ac:dyDescent="0.4">
      <c r="A552" s="1" t="s">
        <v>195</v>
      </c>
      <c r="B552" t="s">
        <v>10</v>
      </c>
      <c r="C552">
        <v>23</v>
      </c>
      <c r="D552">
        <v>33</v>
      </c>
      <c r="E552">
        <v>5520</v>
      </c>
      <c r="F552">
        <v>6600</v>
      </c>
      <c r="G552">
        <v>4.1605797999999999E-2</v>
      </c>
      <c r="H552">
        <f>Data__1_[[#This Row],[Output]]*1000</f>
        <v>41.605798</v>
      </c>
      <c r="I552">
        <f>Data__1_[[#This Row],[Output]]*1000/(Data__1_[[#This Row],[Num_Workers_Indirect]]+Data__1_[[#This Row],[Num_Workers_Direct]])</f>
        <v>0.74296067857142856</v>
      </c>
      <c r="J552">
        <v>5.0759073000000002E-2</v>
      </c>
      <c r="K552">
        <f>Data__1_[[#This Row],[RawMaterial_Used]]*1000</f>
        <v>50.759073000000001</v>
      </c>
      <c r="L552" t="e">
        <f>MONTH(A:A)</f>
        <v>#VALUE!</v>
      </c>
      <c r="M552" t="e">
        <f>YEAR(Data__1_[[#This Row],[Date]])</f>
        <v>#VALUE!</v>
      </c>
      <c r="N552" cm="1">
        <f t="array" ref="N552">Data__1_[[#This Row],[RawMaterial_Used]]*1000*_xlfn.IFS(Data__1_[[#This Row],[Plant]]=$R$15,$S$15,Data__1_[[#This Row],[Plant]]=$R$16,$S$16,Data__1_[[#This Row],[Plant]]=$R$17,$S$17,Data__1_[[#This Row],[Plant]]=$R$18,$S$18)</f>
        <v>30861.516384000002</v>
      </c>
      <c r="O552">
        <f>Data__1_[[#This Row],[input_total thousands]]+Data__1_[[#This Row],[Labor_Costs_Direct]]+Data__1_[[#This Row],[Labor_Costs_Indirect]]</f>
        <v>42981.516384000002</v>
      </c>
      <c r="P552" s="5" cm="1">
        <f t="array" ref="P552">Data__1_[[#This Row],[Output]]*1000*_xlfn.IFS(Data__1_[[#This Row],[Plant]]=$R$8,$S$8,Data__1_[[#This Row],[Plant]]=$R$9,$S$9,Data__1_[[#This Row],[Plant]]=$R$10,$S$10,Data__1_[[#This Row],[Plant]]=$R$11,$S$11)</f>
        <v>6240.8697000000002</v>
      </c>
      <c r="Q552" s="5" cm="1">
        <f t="array" ref="Q552">Data__1_[[#This Row],[Total_cost]]/(Data__1_[[#This Row],[Total Operating Cost]]+_xlfn.IFS(Data__1_[[#This Row],[Plant]]=$R$21,$S$21,Data__1_[[#This Row],[Plant]]=$R$22,$S$22,Data__1_[[#This Row],[Plant]]=$R$24,$S$24,Data__1_[[#This Row],[Plant]]=$R$23,$S$23))</f>
        <v>6.8860002611076618</v>
      </c>
    </row>
    <row r="553" spans="1:17" x14ac:dyDescent="0.4">
      <c r="A553" s="1" t="s">
        <v>195</v>
      </c>
      <c r="B553" t="s">
        <v>11</v>
      </c>
      <c r="C553">
        <v>14</v>
      </c>
      <c r="D553">
        <v>16</v>
      </c>
      <c r="E553">
        <v>134400</v>
      </c>
      <c r="F553">
        <v>122880</v>
      </c>
      <c r="G553">
        <v>1.1711576E-2</v>
      </c>
      <c r="H553">
        <f>Data__1_[[#This Row],[Output]]*1000</f>
        <v>11.711575999999999</v>
      </c>
      <c r="I553">
        <f>Data__1_[[#This Row],[Output]]*1000/(Data__1_[[#This Row],[Num_Workers_Indirect]]+Data__1_[[#This Row],[Num_Workers_Direct]])</f>
        <v>0.39038586666666664</v>
      </c>
      <c r="J553">
        <v>1.463947E-2</v>
      </c>
      <c r="K553">
        <f>Data__1_[[#This Row],[RawMaterial_Used]]*1000</f>
        <v>14.639469999999999</v>
      </c>
      <c r="L553" t="e">
        <f>MONTH(A:A)</f>
        <v>#VALUE!</v>
      </c>
      <c r="M553" t="e">
        <f>YEAR(Data__1_[[#This Row],[Date]])</f>
        <v>#VALUE!</v>
      </c>
      <c r="N553" cm="1">
        <f t="array" ref="N553">Data__1_[[#This Row],[RawMaterial_Used]]*1000*_xlfn.IFS(Data__1_[[#This Row],[Plant]]=$R$15,$S$15,Data__1_[[#This Row],[Plant]]=$R$16,$S$16,Data__1_[[#This Row],[Plant]]=$R$17,$S$17,Data__1_[[#This Row],[Plant]]=$R$18,$S$18)</f>
        <v>13439.033459999999</v>
      </c>
      <c r="O553">
        <f>Data__1_[[#This Row],[input_total thousands]]+Data__1_[[#This Row],[Labor_Costs_Direct]]+Data__1_[[#This Row],[Labor_Costs_Indirect]]</f>
        <v>270719.03346000001</v>
      </c>
      <c r="P553" s="5" cm="1">
        <f t="array" ref="P553">Data__1_[[#This Row],[Output]]*1000*_xlfn.IFS(Data__1_[[#This Row],[Plant]]=$R$8,$S$8,Data__1_[[#This Row],[Plant]]=$R$9,$S$9,Data__1_[[#This Row],[Plant]]=$R$10,$S$10,Data__1_[[#This Row],[Plant]]=$R$11,$S$11)</f>
        <v>4684.6304</v>
      </c>
      <c r="Q553" s="5" cm="1">
        <f t="array" ref="Q553">Data__1_[[#This Row],[Total_cost]]/(Data__1_[[#This Row],[Total Operating Cost]]+_xlfn.IFS(Data__1_[[#This Row],[Plant]]=$R$21,$S$21,Data__1_[[#This Row],[Plant]]=$R$22,$S$22,Data__1_[[#This Row],[Plant]]=$R$24,$S$24,Data__1_[[#This Row],[Plant]]=$R$23,$S$23))</f>
        <v>56.725266947268324</v>
      </c>
    </row>
    <row r="554" spans="1:17" x14ac:dyDescent="0.4">
      <c r="A554" s="1" t="s">
        <v>194</v>
      </c>
      <c r="B554" t="s">
        <v>8</v>
      </c>
      <c r="C554">
        <v>20</v>
      </c>
      <c r="D554">
        <v>25</v>
      </c>
      <c r="E554">
        <v>9600</v>
      </c>
      <c r="F554">
        <v>10000</v>
      </c>
      <c r="G554">
        <v>5.4500626000000003E-2</v>
      </c>
      <c r="H554">
        <f>Data__1_[[#This Row],[Output]]*1000</f>
        <v>54.500626000000004</v>
      </c>
      <c r="I554">
        <f>Data__1_[[#This Row],[Output]]*1000/(Data__1_[[#This Row],[Num_Workers_Indirect]]+Data__1_[[#This Row],[Num_Workers_Direct]])</f>
        <v>1.2111250222222223</v>
      </c>
      <c r="J554">
        <v>6.5400750999999993E-2</v>
      </c>
      <c r="K554">
        <f>Data__1_[[#This Row],[RawMaterial_Used]]*1000</f>
        <v>65.400751</v>
      </c>
      <c r="L554" t="e">
        <f>MONTH(A:A)</f>
        <v>#VALUE!</v>
      </c>
      <c r="M554" t="e">
        <f>YEAR(Data__1_[[#This Row],[Date]])</f>
        <v>#VALUE!</v>
      </c>
      <c r="N554" cm="1">
        <f t="array" ref="N554">Data__1_[[#This Row],[RawMaterial_Used]]*1000*_xlfn.IFS(Data__1_[[#This Row],[Plant]]=$R$15,$S$15,Data__1_[[#This Row],[Plant]]=$R$16,$S$16,Data__1_[[#This Row],[Plant]]=$R$17,$S$17,Data__1_[[#This Row],[Plant]]=$R$18,$S$18)</f>
        <v>45780.525699999998</v>
      </c>
      <c r="O554">
        <f>Data__1_[[#This Row],[input_total thousands]]+Data__1_[[#This Row],[Labor_Costs_Direct]]+Data__1_[[#This Row],[Labor_Costs_Indirect]]</f>
        <v>65380.525699999998</v>
      </c>
      <c r="P554" s="5" cm="1">
        <f t="array" ref="P554">Data__1_[[#This Row],[Output]]*1000*_xlfn.IFS(Data__1_[[#This Row],[Plant]]=$R$8,$S$8,Data__1_[[#This Row],[Plant]]=$R$9,$S$9,Data__1_[[#This Row],[Plant]]=$R$10,$S$10,Data__1_[[#This Row],[Plant]]=$R$11,$S$11)</f>
        <v>5995.0688600000003</v>
      </c>
      <c r="Q554" s="5" cm="1">
        <f t="array" ref="Q554">Data__1_[[#This Row],[Total_cost]]/(Data__1_[[#This Row],[Total Operating Cost]]+_xlfn.IFS(Data__1_[[#This Row],[Plant]]=$R$21,$S$21,Data__1_[[#This Row],[Plant]]=$R$22,$S$22,Data__1_[[#This Row],[Plant]]=$R$24,$S$24,Data__1_[[#This Row],[Plant]]=$R$23,$S$23))</f>
        <v>10.882762931721917</v>
      </c>
    </row>
    <row r="555" spans="1:17" x14ac:dyDescent="0.4">
      <c r="A555" s="1" t="s">
        <v>194</v>
      </c>
      <c r="B555" t="s">
        <v>9</v>
      </c>
      <c r="C555">
        <v>44</v>
      </c>
      <c r="D555">
        <v>40</v>
      </c>
      <c r="E555">
        <v>10208</v>
      </c>
      <c r="F555">
        <v>7680</v>
      </c>
      <c r="G555">
        <v>0.107612298</v>
      </c>
      <c r="H555">
        <f>Data__1_[[#This Row],[Output]]*1000</f>
        <v>107.612298</v>
      </c>
      <c r="I555">
        <f>Data__1_[[#This Row],[Output]]*1000/(Data__1_[[#This Row],[Num_Workers_Indirect]]+Data__1_[[#This Row],[Num_Workers_Direct]])</f>
        <v>1.2810987857142857</v>
      </c>
      <c r="J555">
        <v>0.13128700400000001</v>
      </c>
      <c r="K555">
        <f>Data__1_[[#This Row],[RawMaterial_Used]]*1000</f>
        <v>131.28700400000002</v>
      </c>
      <c r="L555" t="e">
        <f>MONTH(A:A)</f>
        <v>#VALUE!</v>
      </c>
      <c r="M555" t="e">
        <f>YEAR(Data__1_[[#This Row],[Date]])</f>
        <v>#VALUE!</v>
      </c>
      <c r="N555" cm="1">
        <f t="array" ref="N555">Data__1_[[#This Row],[RawMaterial_Used]]*1000*_xlfn.IFS(Data__1_[[#This Row],[Plant]]=$R$15,$S$15,Data__1_[[#This Row],[Plant]]=$R$16,$S$16,Data__1_[[#This Row],[Plant]]=$R$17,$S$17,Data__1_[[#This Row],[Plant]]=$R$18,$S$18)</f>
        <v>69582.11212000002</v>
      </c>
      <c r="O555">
        <f>Data__1_[[#This Row],[input_total thousands]]+Data__1_[[#This Row],[Labor_Costs_Direct]]+Data__1_[[#This Row],[Labor_Costs_Indirect]]</f>
        <v>87470.11212000002</v>
      </c>
      <c r="P555" s="5" cm="1">
        <f t="array" ref="P555">Data__1_[[#This Row],[Output]]*1000*_xlfn.IFS(Data__1_[[#This Row],[Plant]]=$R$8,$S$8,Data__1_[[#This Row],[Plant]]=$R$9,$S$9,Data__1_[[#This Row],[Plant]]=$R$10,$S$10,Data__1_[[#This Row],[Plant]]=$R$11,$S$11)</f>
        <v>9685.1068199999991</v>
      </c>
      <c r="Q555" s="5" cm="1">
        <f t="array" ref="Q555">Data__1_[[#This Row],[Total_cost]]/(Data__1_[[#This Row],[Total Operating Cost]]+_xlfn.IFS(Data__1_[[#This Row],[Plant]]=$R$21,$S$21,Data__1_[[#This Row],[Plant]]=$R$22,$S$22,Data__1_[[#This Row],[Plant]]=$R$24,$S$24,Data__1_[[#This Row],[Plant]]=$R$23,$S$23))</f>
        <v>9.0306999775059804</v>
      </c>
    </row>
    <row r="556" spans="1:17" x14ac:dyDescent="0.4">
      <c r="A556" s="1" t="s">
        <v>194</v>
      </c>
      <c r="B556" t="s">
        <v>10</v>
      </c>
      <c r="C556">
        <v>22</v>
      </c>
      <c r="D556">
        <v>32</v>
      </c>
      <c r="E556">
        <v>5280</v>
      </c>
      <c r="F556">
        <v>6400</v>
      </c>
      <c r="G556">
        <v>4.0124952999999998E-2</v>
      </c>
      <c r="H556">
        <f>Data__1_[[#This Row],[Output]]*1000</f>
        <v>40.124952999999998</v>
      </c>
      <c r="I556">
        <f>Data__1_[[#This Row],[Output]]*1000/(Data__1_[[#This Row],[Num_Workers_Indirect]]+Data__1_[[#This Row],[Num_Workers_Direct]])</f>
        <v>0.74305468518518514</v>
      </c>
      <c r="J556">
        <v>4.8952441999999999E-2</v>
      </c>
      <c r="K556">
        <f>Data__1_[[#This Row],[RawMaterial_Used]]*1000</f>
        <v>48.952441999999998</v>
      </c>
      <c r="L556" t="e">
        <f>MONTH(A:A)</f>
        <v>#VALUE!</v>
      </c>
      <c r="M556" t="e">
        <f>YEAR(Data__1_[[#This Row],[Date]])</f>
        <v>#VALUE!</v>
      </c>
      <c r="N556" cm="1">
        <f t="array" ref="N556">Data__1_[[#This Row],[RawMaterial_Used]]*1000*_xlfn.IFS(Data__1_[[#This Row],[Plant]]=$R$15,$S$15,Data__1_[[#This Row],[Plant]]=$R$16,$S$16,Data__1_[[#This Row],[Plant]]=$R$17,$S$17,Data__1_[[#This Row],[Plant]]=$R$18,$S$18)</f>
        <v>29763.084735999997</v>
      </c>
      <c r="O556">
        <f>Data__1_[[#This Row],[input_total thousands]]+Data__1_[[#This Row],[Labor_Costs_Direct]]+Data__1_[[#This Row],[Labor_Costs_Indirect]]</f>
        <v>41443.084735999997</v>
      </c>
      <c r="P556" s="5" cm="1">
        <f t="array" ref="P556">Data__1_[[#This Row],[Output]]*1000*_xlfn.IFS(Data__1_[[#This Row],[Plant]]=$R$8,$S$8,Data__1_[[#This Row],[Plant]]=$R$9,$S$9,Data__1_[[#This Row],[Plant]]=$R$10,$S$10,Data__1_[[#This Row],[Plant]]=$R$11,$S$11)</f>
        <v>6018.7429499999998</v>
      </c>
      <c r="Q556" s="5" cm="1">
        <f t="array" ref="Q556">Data__1_[[#This Row],[Total_cost]]/(Data__1_[[#This Row],[Total Operating Cost]]+_xlfn.IFS(Data__1_[[#This Row],[Plant]]=$R$21,$S$21,Data__1_[[#This Row],[Plant]]=$R$22,$S$22,Data__1_[[#This Row],[Plant]]=$R$24,$S$24,Data__1_[[#This Row],[Plant]]=$R$23,$S$23))</f>
        <v>6.8845273095921806</v>
      </c>
    </row>
    <row r="557" spans="1:17" x14ac:dyDescent="0.4">
      <c r="A557" s="1" t="s">
        <v>194</v>
      </c>
      <c r="B557" t="s">
        <v>11</v>
      </c>
      <c r="C557">
        <v>12</v>
      </c>
      <c r="D557">
        <v>16</v>
      </c>
      <c r="E557">
        <v>115200</v>
      </c>
      <c r="F557">
        <v>122880</v>
      </c>
      <c r="G557">
        <v>1.0932425000000001E-2</v>
      </c>
      <c r="H557">
        <f>Data__1_[[#This Row],[Output]]*1000</f>
        <v>10.932425</v>
      </c>
      <c r="I557">
        <f>Data__1_[[#This Row],[Output]]*1000/(Data__1_[[#This Row],[Num_Workers_Indirect]]+Data__1_[[#This Row],[Num_Workers_Direct]])</f>
        <v>0.39044375000000003</v>
      </c>
      <c r="J557">
        <v>1.3665531E-2</v>
      </c>
      <c r="K557">
        <f>Data__1_[[#This Row],[RawMaterial_Used]]*1000</f>
        <v>13.665531</v>
      </c>
      <c r="L557" t="e">
        <f>MONTH(A:A)</f>
        <v>#VALUE!</v>
      </c>
      <c r="M557" t="e">
        <f>YEAR(Data__1_[[#This Row],[Date]])</f>
        <v>#VALUE!</v>
      </c>
      <c r="N557" cm="1">
        <f t="array" ref="N557">Data__1_[[#This Row],[RawMaterial_Used]]*1000*_xlfn.IFS(Data__1_[[#This Row],[Plant]]=$R$15,$S$15,Data__1_[[#This Row],[Plant]]=$R$16,$S$16,Data__1_[[#This Row],[Plant]]=$R$17,$S$17,Data__1_[[#This Row],[Plant]]=$R$18,$S$18)</f>
        <v>12544.957457999999</v>
      </c>
      <c r="O557">
        <f>Data__1_[[#This Row],[input_total thousands]]+Data__1_[[#This Row],[Labor_Costs_Direct]]+Data__1_[[#This Row],[Labor_Costs_Indirect]]</f>
        <v>250624.95745799999</v>
      </c>
      <c r="P557" s="5" cm="1">
        <f t="array" ref="P557">Data__1_[[#This Row],[Output]]*1000*_xlfn.IFS(Data__1_[[#This Row],[Plant]]=$R$8,$S$8,Data__1_[[#This Row],[Plant]]=$R$9,$S$9,Data__1_[[#This Row],[Plant]]=$R$10,$S$10,Data__1_[[#This Row],[Plant]]=$R$11,$S$11)</f>
        <v>4372.97</v>
      </c>
      <c r="Q557" s="5" cm="1">
        <f t="array" ref="Q557">Data__1_[[#This Row],[Total_cost]]/(Data__1_[[#This Row],[Total Operating Cost]]+_xlfn.IFS(Data__1_[[#This Row],[Plant]]=$R$21,$S$21,Data__1_[[#This Row],[Plant]]=$R$22,$S$22,Data__1_[[#This Row],[Plant]]=$R$24,$S$24,Data__1_[[#This Row],[Plant]]=$R$23,$S$23))</f>
        <v>56.183871422585952</v>
      </c>
    </row>
    <row r="558" spans="1:17" x14ac:dyDescent="0.4">
      <c r="A558" s="1" t="s">
        <v>193</v>
      </c>
      <c r="B558" t="s">
        <v>8</v>
      </c>
      <c r="C558">
        <v>20</v>
      </c>
      <c r="D558">
        <v>22</v>
      </c>
      <c r="E558">
        <v>9600</v>
      </c>
      <c r="F558">
        <v>8800</v>
      </c>
      <c r="G558">
        <v>5.0867742000000001E-2</v>
      </c>
      <c r="H558">
        <f>Data__1_[[#This Row],[Output]]*1000</f>
        <v>50.867742</v>
      </c>
      <c r="I558">
        <f>Data__1_[[#This Row],[Output]]*1000/(Data__1_[[#This Row],[Num_Workers_Indirect]]+Data__1_[[#This Row],[Num_Workers_Direct]])</f>
        <v>1.2111367142857143</v>
      </c>
      <c r="J558">
        <v>6.1041290999999998E-2</v>
      </c>
      <c r="K558">
        <f>Data__1_[[#This Row],[RawMaterial_Used]]*1000</f>
        <v>61.041291000000001</v>
      </c>
      <c r="L558" t="e">
        <f>MONTH(A:A)</f>
        <v>#VALUE!</v>
      </c>
      <c r="M558" t="e">
        <f>YEAR(Data__1_[[#This Row],[Date]])</f>
        <v>#VALUE!</v>
      </c>
      <c r="N558" cm="1">
        <f t="array" ref="N558">Data__1_[[#This Row],[RawMaterial_Used]]*1000*_xlfn.IFS(Data__1_[[#This Row],[Plant]]=$R$15,$S$15,Data__1_[[#This Row],[Plant]]=$R$16,$S$16,Data__1_[[#This Row],[Plant]]=$R$17,$S$17,Data__1_[[#This Row],[Plant]]=$R$18,$S$18)</f>
        <v>42728.903700000003</v>
      </c>
      <c r="O558">
        <f>Data__1_[[#This Row],[input_total thousands]]+Data__1_[[#This Row],[Labor_Costs_Direct]]+Data__1_[[#This Row],[Labor_Costs_Indirect]]</f>
        <v>61128.903700000003</v>
      </c>
      <c r="P558" s="5" cm="1">
        <f t="array" ref="P558">Data__1_[[#This Row],[Output]]*1000*_xlfn.IFS(Data__1_[[#This Row],[Plant]]=$R$8,$S$8,Data__1_[[#This Row],[Plant]]=$R$9,$S$9,Data__1_[[#This Row],[Plant]]=$R$10,$S$10,Data__1_[[#This Row],[Plant]]=$R$11,$S$11)</f>
        <v>5595.4516199999998</v>
      </c>
      <c r="Q558" s="5" cm="1">
        <f t="array" ref="Q558">Data__1_[[#This Row],[Total_cost]]/(Data__1_[[#This Row],[Total Operating Cost]]+_xlfn.IFS(Data__1_[[#This Row],[Plant]]=$R$21,$S$21,Data__1_[[#This Row],[Plant]]=$R$22,$S$22,Data__1_[[#This Row],[Plant]]=$R$24,$S$24,Data__1_[[#This Row],[Plant]]=$R$23,$S$23))</f>
        <v>10.900116000497865</v>
      </c>
    </row>
    <row r="559" spans="1:17" x14ac:dyDescent="0.4">
      <c r="A559" s="1" t="s">
        <v>193</v>
      </c>
      <c r="B559" t="s">
        <v>9</v>
      </c>
      <c r="C559">
        <v>45</v>
      </c>
      <c r="D559">
        <v>37</v>
      </c>
      <c r="E559">
        <v>10440</v>
      </c>
      <c r="F559">
        <v>7104</v>
      </c>
      <c r="G559">
        <v>0.10505612</v>
      </c>
      <c r="H559">
        <f>Data__1_[[#This Row],[Output]]*1000</f>
        <v>105.05612000000001</v>
      </c>
      <c r="I559">
        <f>Data__1_[[#This Row],[Output]]*1000/(Data__1_[[#This Row],[Num_Workers_Indirect]]+Data__1_[[#This Row],[Num_Workers_Direct]])</f>
        <v>1.2811721951219512</v>
      </c>
      <c r="J559">
        <v>0.12816846700000001</v>
      </c>
      <c r="K559">
        <f>Data__1_[[#This Row],[RawMaterial_Used]]*1000</f>
        <v>128.16846700000002</v>
      </c>
      <c r="L559" t="e">
        <f>MONTH(A:A)</f>
        <v>#VALUE!</v>
      </c>
      <c r="M559" t="e">
        <f>YEAR(Data__1_[[#This Row],[Date]])</f>
        <v>#VALUE!</v>
      </c>
      <c r="N559" cm="1">
        <f t="array" ref="N559">Data__1_[[#This Row],[RawMaterial_Used]]*1000*_xlfn.IFS(Data__1_[[#This Row],[Plant]]=$R$15,$S$15,Data__1_[[#This Row],[Plant]]=$R$16,$S$16,Data__1_[[#This Row],[Plant]]=$R$17,$S$17,Data__1_[[#This Row],[Plant]]=$R$18,$S$18)</f>
        <v>67929.287510000009</v>
      </c>
      <c r="O559">
        <f>Data__1_[[#This Row],[input_total thousands]]+Data__1_[[#This Row],[Labor_Costs_Direct]]+Data__1_[[#This Row],[Labor_Costs_Indirect]]</f>
        <v>85473.287510000009</v>
      </c>
      <c r="P559" s="5" cm="1">
        <f t="array" ref="P559">Data__1_[[#This Row],[Output]]*1000*_xlfn.IFS(Data__1_[[#This Row],[Plant]]=$R$8,$S$8,Data__1_[[#This Row],[Plant]]=$R$9,$S$9,Data__1_[[#This Row],[Plant]]=$R$10,$S$10,Data__1_[[#This Row],[Plant]]=$R$11,$S$11)</f>
        <v>9455.0508000000009</v>
      </c>
      <c r="Q559" s="5" cm="1">
        <f t="array" ref="Q559">Data__1_[[#This Row],[Total_cost]]/(Data__1_[[#This Row],[Total Operating Cost]]+_xlfn.IFS(Data__1_[[#This Row],[Plant]]=$R$21,$S$21,Data__1_[[#This Row],[Plant]]=$R$22,$S$22,Data__1_[[#This Row],[Plant]]=$R$24,$S$24,Data__1_[[#This Row],[Plant]]=$R$23,$S$23))</f>
        <v>9.0392388885567012</v>
      </c>
    </row>
    <row r="560" spans="1:17" x14ac:dyDescent="0.4">
      <c r="A560" s="1" t="s">
        <v>193</v>
      </c>
      <c r="B560" t="s">
        <v>10</v>
      </c>
      <c r="C560">
        <v>22</v>
      </c>
      <c r="D560">
        <v>30</v>
      </c>
      <c r="E560">
        <v>5280</v>
      </c>
      <c r="F560">
        <v>6000</v>
      </c>
      <c r="G560">
        <v>3.8639326000000002E-2</v>
      </c>
      <c r="H560">
        <f>Data__1_[[#This Row],[Output]]*1000</f>
        <v>38.639326000000004</v>
      </c>
      <c r="I560">
        <f>Data__1_[[#This Row],[Output]]*1000/(Data__1_[[#This Row],[Num_Workers_Indirect]]+Data__1_[[#This Row],[Num_Workers_Direct]])</f>
        <v>0.74306396153846166</v>
      </c>
      <c r="J560">
        <v>4.7139977E-2</v>
      </c>
      <c r="K560">
        <f>Data__1_[[#This Row],[RawMaterial_Used]]*1000</f>
        <v>47.139977000000002</v>
      </c>
      <c r="L560" t="e">
        <f>MONTH(A:A)</f>
        <v>#VALUE!</v>
      </c>
      <c r="M560" t="e">
        <f>YEAR(Data__1_[[#This Row],[Date]])</f>
        <v>#VALUE!</v>
      </c>
      <c r="N560" cm="1">
        <f t="array" ref="N560">Data__1_[[#This Row],[RawMaterial_Used]]*1000*_xlfn.IFS(Data__1_[[#This Row],[Plant]]=$R$15,$S$15,Data__1_[[#This Row],[Plant]]=$R$16,$S$16,Data__1_[[#This Row],[Plant]]=$R$17,$S$17,Data__1_[[#This Row],[Plant]]=$R$18,$S$18)</f>
        <v>28661.106016000002</v>
      </c>
      <c r="O560">
        <f>Data__1_[[#This Row],[input_total thousands]]+Data__1_[[#This Row],[Labor_Costs_Direct]]+Data__1_[[#This Row],[Labor_Costs_Indirect]]</f>
        <v>39941.106016000005</v>
      </c>
      <c r="P560" s="5" cm="1">
        <f t="array" ref="P560">Data__1_[[#This Row],[Output]]*1000*_xlfn.IFS(Data__1_[[#This Row],[Plant]]=$R$8,$S$8,Data__1_[[#This Row],[Plant]]=$R$9,$S$9,Data__1_[[#This Row],[Plant]]=$R$10,$S$10,Data__1_[[#This Row],[Plant]]=$R$11,$S$11)</f>
        <v>5795.898900000001</v>
      </c>
      <c r="Q560" s="5" cm="1">
        <f t="array" ref="Q560">Data__1_[[#This Row],[Total_cost]]/(Data__1_[[#This Row],[Total Operating Cost]]+_xlfn.IFS(Data__1_[[#This Row],[Plant]]=$R$21,$S$21,Data__1_[[#This Row],[Plant]]=$R$22,$S$22,Data__1_[[#This Row],[Plant]]=$R$24,$S$24,Data__1_[[#This Row],[Plant]]=$R$23,$S$23))</f>
        <v>6.8900815254859795</v>
      </c>
    </row>
    <row r="561" spans="1:17" x14ac:dyDescent="0.4">
      <c r="A561" s="1" t="s">
        <v>193</v>
      </c>
      <c r="B561" t="s">
        <v>11</v>
      </c>
      <c r="C561">
        <v>12</v>
      </c>
      <c r="D561">
        <v>15</v>
      </c>
      <c r="E561">
        <v>115200</v>
      </c>
      <c r="F561">
        <v>115200</v>
      </c>
      <c r="G561">
        <v>1.0543211E-2</v>
      </c>
      <c r="H561">
        <f>Data__1_[[#This Row],[Output]]*1000</f>
        <v>10.543210999999999</v>
      </c>
      <c r="I561">
        <f>Data__1_[[#This Row],[Output]]*1000/(Data__1_[[#This Row],[Num_Workers_Indirect]]+Data__1_[[#This Row],[Num_Workers_Direct]])</f>
        <v>0.39048929629629625</v>
      </c>
      <c r="J561">
        <v>1.3179013999999999E-2</v>
      </c>
      <c r="K561">
        <f>Data__1_[[#This Row],[RawMaterial_Used]]*1000</f>
        <v>13.179013999999999</v>
      </c>
      <c r="L561" t="e">
        <f>MONTH(A:A)</f>
        <v>#VALUE!</v>
      </c>
      <c r="M561" t="e">
        <f>YEAR(Data__1_[[#This Row],[Date]])</f>
        <v>#VALUE!</v>
      </c>
      <c r="N561" cm="1">
        <f t="array" ref="N561">Data__1_[[#This Row],[RawMaterial_Used]]*1000*_xlfn.IFS(Data__1_[[#This Row],[Plant]]=$R$15,$S$15,Data__1_[[#This Row],[Plant]]=$R$16,$S$16,Data__1_[[#This Row],[Plant]]=$R$17,$S$17,Data__1_[[#This Row],[Plant]]=$R$18,$S$18)</f>
        <v>12098.334851999998</v>
      </c>
      <c r="O561">
        <f>Data__1_[[#This Row],[input_total thousands]]+Data__1_[[#This Row],[Labor_Costs_Direct]]+Data__1_[[#This Row],[Labor_Costs_Indirect]]</f>
        <v>242498.334852</v>
      </c>
      <c r="P561" s="5" cm="1">
        <f t="array" ref="P561">Data__1_[[#This Row],[Output]]*1000*_xlfn.IFS(Data__1_[[#This Row],[Plant]]=$R$8,$S$8,Data__1_[[#This Row],[Plant]]=$R$9,$S$9,Data__1_[[#This Row],[Plant]]=$R$10,$S$10,Data__1_[[#This Row],[Plant]]=$R$11,$S$11)</f>
        <v>4217.2843999999996</v>
      </c>
      <c r="Q561" s="5" cm="1">
        <f t="array" ref="Q561">Data__1_[[#This Row],[Total_cost]]/(Data__1_[[#This Row],[Total Operating Cost]]+_xlfn.IFS(Data__1_[[#This Row],[Plant]]=$R$21,$S$21,Data__1_[[#This Row],[Plant]]=$R$22,$S$22,Data__1_[[#This Row],[Plant]]=$R$24,$S$24,Data__1_[[#This Row],[Plant]]=$R$23,$S$23))</f>
        <v>56.327978457431584</v>
      </c>
    </row>
    <row r="562" spans="1:17" x14ac:dyDescent="0.4">
      <c r="A562" s="1" t="s">
        <v>192</v>
      </c>
      <c r="B562" t="s">
        <v>8</v>
      </c>
      <c r="C562">
        <v>17</v>
      </c>
      <c r="D562">
        <v>19</v>
      </c>
      <c r="E562">
        <v>8160</v>
      </c>
      <c r="F562">
        <v>7600</v>
      </c>
      <c r="G562">
        <v>4.3588467999999998E-2</v>
      </c>
      <c r="H562">
        <f>Data__1_[[#This Row],[Output]]*1000</f>
        <v>43.588467999999999</v>
      </c>
      <c r="I562">
        <f>Data__1_[[#This Row],[Output]]*1000/(Data__1_[[#This Row],[Num_Workers_Indirect]]+Data__1_[[#This Row],[Num_Workers_Direct]])</f>
        <v>1.2107907777777778</v>
      </c>
      <c r="J562">
        <v>5.2306160999999997E-2</v>
      </c>
      <c r="K562">
        <f>Data__1_[[#This Row],[RawMaterial_Used]]*1000</f>
        <v>52.306160999999996</v>
      </c>
      <c r="L562" t="e">
        <f>MONTH(A:A)</f>
        <v>#VALUE!</v>
      </c>
      <c r="M562" t="e">
        <f>YEAR(Data__1_[[#This Row],[Date]])</f>
        <v>#VALUE!</v>
      </c>
      <c r="N562" cm="1">
        <f t="array" ref="N562">Data__1_[[#This Row],[RawMaterial_Used]]*1000*_xlfn.IFS(Data__1_[[#This Row],[Plant]]=$R$15,$S$15,Data__1_[[#This Row],[Plant]]=$R$16,$S$16,Data__1_[[#This Row],[Plant]]=$R$17,$S$17,Data__1_[[#This Row],[Plant]]=$R$18,$S$18)</f>
        <v>36614.312699999995</v>
      </c>
      <c r="O562">
        <f>Data__1_[[#This Row],[input_total thousands]]+Data__1_[[#This Row],[Labor_Costs_Direct]]+Data__1_[[#This Row],[Labor_Costs_Indirect]]</f>
        <v>52374.312699999995</v>
      </c>
      <c r="P562" s="5" cm="1">
        <f t="array" ref="P562">Data__1_[[#This Row],[Output]]*1000*_xlfn.IFS(Data__1_[[#This Row],[Plant]]=$R$8,$S$8,Data__1_[[#This Row],[Plant]]=$R$9,$S$9,Data__1_[[#This Row],[Plant]]=$R$10,$S$10,Data__1_[[#This Row],[Plant]]=$R$11,$S$11)</f>
        <v>4794.7314799999995</v>
      </c>
      <c r="Q562" s="5" cm="1">
        <f t="array" ref="Q562">Data__1_[[#This Row],[Total_cost]]/(Data__1_[[#This Row],[Total Operating Cost]]+_xlfn.IFS(Data__1_[[#This Row],[Plant]]=$R$21,$S$21,Data__1_[[#This Row],[Plant]]=$R$22,$S$22,Data__1_[[#This Row],[Plant]]=$R$24,$S$24,Data__1_[[#This Row],[Plant]]=$R$23,$S$23))</f>
        <v>10.894572729614884</v>
      </c>
    </row>
    <row r="563" spans="1:17" x14ac:dyDescent="0.4">
      <c r="A563" s="1" t="s">
        <v>192</v>
      </c>
      <c r="B563" t="s">
        <v>9</v>
      </c>
      <c r="C563">
        <v>44</v>
      </c>
      <c r="D563">
        <v>38</v>
      </c>
      <c r="E563">
        <v>10208</v>
      </c>
      <c r="F563">
        <v>7296</v>
      </c>
      <c r="G563">
        <v>0.10512818</v>
      </c>
      <c r="H563">
        <f>Data__1_[[#This Row],[Output]]*1000</f>
        <v>105.12818</v>
      </c>
      <c r="I563">
        <f>Data__1_[[#This Row],[Output]]*1000/(Data__1_[[#This Row],[Num_Workers_Indirect]]+Data__1_[[#This Row],[Num_Workers_Direct]])</f>
        <v>1.282050975609756</v>
      </c>
      <c r="J563">
        <v>0.12825638</v>
      </c>
      <c r="K563">
        <f>Data__1_[[#This Row],[RawMaterial_Used]]*1000</f>
        <v>128.25638000000001</v>
      </c>
      <c r="L563" t="e">
        <f>MONTH(A:A)</f>
        <v>#VALUE!</v>
      </c>
      <c r="M563" t="e">
        <f>YEAR(Data__1_[[#This Row],[Date]])</f>
        <v>#VALUE!</v>
      </c>
      <c r="N563" cm="1">
        <f t="array" ref="N563">Data__1_[[#This Row],[RawMaterial_Used]]*1000*_xlfn.IFS(Data__1_[[#This Row],[Plant]]=$R$15,$S$15,Data__1_[[#This Row],[Plant]]=$R$16,$S$16,Data__1_[[#This Row],[Plant]]=$R$17,$S$17,Data__1_[[#This Row],[Plant]]=$R$18,$S$18)</f>
        <v>67975.881399999998</v>
      </c>
      <c r="O563">
        <f>Data__1_[[#This Row],[input_total thousands]]+Data__1_[[#This Row],[Labor_Costs_Direct]]+Data__1_[[#This Row],[Labor_Costs_Indirect]]</f>
        <v>85479.881399999998</v>
      </c>
      <c r="P563" s="5" cm="1">
        <f t="array" ref="P563">Data__1_[[#This Row],[Output]]*1000*_xlfn.IFS(Data__1_[[#This Row],[Plant]]=$R$8,$S$8,Data__1_[[#This Row],[Plant]]=$R$9,$S$9,Data__1_[[#This Row],[Plant]]=$R$10,$S$10,Data__1_[[#This Row],[Plant]]=$R$11,$S$11)</f>
        <v>9461.5362000000005</v>
      </c>
      <c r="Q563" s="5" cm="1">
        <f t="array" ref="Q563">Data__1_[[#This Row],[Total_cost]]/(Data__1_[[#This Row],[Total Operating Cost]]+_xlfn.IFS(Data__1_[[#This Row],[Plant]]=$R$21,$S$21,Data__1_[[#This Row],[Plant]]=$R$22,$S$22,Data__1_[[#This Row],[Plant]]=$R$24,$S$24,Data__1_[[#This Row],[Plant]]=$R$23,$S$23))</f>
        <v>9.0337403059419685</v>
      </c>
    </row>
    <row r="564" spans="1:17" x14ac:dyDescent="0.4">
      <c r="A564" s="1" t="s">
        <v>192</v>
      </c>
      <c r="B564" t="s">
        <v>10</v>
      </c>
      <c r="C564">
        <v>24</v>
      </c>
      <c r="D564">
        <v>27</v>
      </c>
      <c r="E564">
        <v>5760</v>
      </c>
      <c r="F564">
        <v>5400</v>
      </c>
      <c r="G564">
        <v>3.7883791E-2</v>
      </c>
      <c r="H564">
        <f>Data__1_[[#This Row],[Output]]*1000</f>
        <v>37.883791000000002</v>
      </c>
      <c r="I564">
        <f>Data__1_[[#This Row],[Output]]*1000/(Data__1_[[#This Row],[Num_Workers_Indirect]]+Data__1_[[#This Row],[Num_Workers_Direct]])</f>
        <v>0.74281943137254902</v>
      </c>
      <c r="J564">
        <v>4.6218225000000002E-2</v>
      </c>
      <c r="K564">
        <f>Data__1_[[#This Row],[RawMaterial_Used]]*1000</f>
        <v>46.218225000000004</v>
      </c>
      <c r="L564" t="e">
        <f>MONTH(A:A)</f>
        <v>#VALUE!</v>
      </c>
      <c r="M564" t="e">
        <f>YEAR(Data__1_[[#This Row],[Date]])</f>
        <v>#VALUE!</v>
      </c>
      <c r="N564" cm="1">
        <f t="array" ref="N564">Data__1_[[#This Row],[RawMaterial_Used]]*1000*_xlfn.IFS(Data__1_[[#This Row],[Plant]]=$R$15,$S$15,Data__1_[[#This Row],[Plant]]=$R$16,$S$16,Data__1_[[#This Row],[Plant]]=$R$17,$S$17,Data__1_[[#This Row],[Plant]]=$R$18,$S$18)</f>
        <v>28100.680800000002</v>
      </c>
      <c r="O564">
        <f>Data__1_[[#This Row],[input_total thousands]]+Data__1_[[#This Row],[Labor_Costs_Direct]]+Data__1_[[#This Row],[Labor_Costs_Indirect]]</f>
        <v>39260.680800000002</v>
      </c>
      <c r="P564" s="5" cm="1">
        <f t="array" ref="P564">Data__1_[[#This Row],[Output]]*1000*_xlfn.IFS(Data__1_[[#This Row],[Plant]]=$R$8,$S$8,Data__1_[[#This Row],[Plant]]=$R$9,$S$9,Data__1_[[#This Row],[Plant]]=$R$10,$S$10,Data__1_[[#This Row],[Plant]]=$R$11,$S$11)</f>
        <v>5682.5686500000002</v>
      </c>
      <c r="Q564" s="5" cm="1">
        <f t="array" ref="Q564">Data__1_[[#This Row],[Total_cost]]/(Data__1_[[#This Row],[Total Operating Cost]]+_xlfn.IFS(Data__1_[[#This Row],[Plant]]=$R$21,$S$21,Data__1_[[#This Row],[Plant]]=$R$22,$S$22,Data__1_[[#This Row],[Plant]]=$R$24,$S$24,Data__1_[[#This Row],[Plant]]=$R$23,$S$23))</f>
        <v>6.9077516640887238</v>
      </c>
    </row>
    <row r="565" spans="1:17" x14ac:dyDescent="0.4">
      <c r="A565" s="1" t="s">
        <v>192</v>
      </c>
      <c r="B565" t="s">
        <v>11</v>
      </c>
      <c r="C565">
        <v>12</v>
      </c>
      <c r="D565">
        <v>13</v>
      </c>
      <c r="E565">
        <v>115200</v>
      </c>
      <c r="F565">
        <v>99840</v>
      </c>
      <c r="G565">
        <v>9.7634479999999992E-3</v>
      </c>
      <c r="H565">
        <f>Data__1_[[#This Row],[Output]]*1000</f>
        <v>9.7634479999999986</v>
      </c>
      <c r="I565">
        <f>Data__1_[[#This Row],[Output]]*1000/(Data__1_[[#This Row],[Num_Workers_Indirect]]+Data__1_[[#This Row],[Num_Workers_Direct]])</f>
        <v>0.39053791999999993</v>
      </c>
      <c r="J565">
        <v>1.2204309999999999E-2</v>
      </c>
      <c r="K565">
        <f>Data__1_[[#This Row],[RawMaterial_Used]]*1000</f>
        <v>12.20431</v>
      </c>
      <c r="L565" t="e">
        <f>MONTH(A:A)</f>
        <v>#VALUE!</v>
      </c>
      <c r="M565" t="e">
        <f>YEAR(Data__1_[[#This Row],[Date]])</f>
        <v>#VALUE!</v>
      </c>
      <c r="N565" cm="1">
        <f t="array" ref="N565">Data__1_[[#This Row],[RawMaterial_Used]]*1000*_xlfn.IFS(Data__1_[[#This Row],[Plant]]=$R$15,$S$15,Data__1_[[#This Row],[Plant]]=$R$16,$S$16,Data__1_[[#This Row],[Plant]]=$R$17,$S$17,Data__1_[[#This Row],[Plant]]=$R$18,$S$18)</f>
        <v>11203.55658</v>
      </c>
      <c r="O565">
        <f>Data__1_[[#This Row],[input_total thousands]]+Data__1_[[#This Row],[Labor_Costs_Direct]]+Data__1_[[#This Row],[Labor_Costs_Indirect]]</f>
        <v>226243.55658</v>
      </c>
      <c r="P565" s="5" cm="1">
        <f t="array" ref="P565">Data__1_[[#This Row],[Output]]*1000*_xlfn.IFS(Data__1_[[#This Row],[Plant]]=$R$8,$S$8,Data__1_[[#This Row],[Plant]]=$R$9,$S$9,Data__1_[[#This Row],[Plant]]=$R$10,$S$10,Data__1_[[#This Row],[Plant]]=$R$11,$S$11)</f>
        <v>3905.3791999999994</v>
      </c>
      <c r="Q565" s="5" cm="1">
        <f t="array" ref="Q565">Data__1_[[#This Row],[Total_cost]]/(Data__1_[[#This Row],[Total Operating Cost]]+_xlfn.IFS(Data__1_[[#This Row],[Plant]]=$R$21,$S$21,Data__1_[[#This Row],[Plant]]=$R$22,$S$22,Data__1_[[#This Row],[Plant]]=$R$24,$S$24,Data__1_[[#This Row],[Plant]]=$R$23,$S$23))</f>
        <v>56.657090051052194</v>
      </c>
    </row>
    <row r="566" spans="1:17" x14ac:dyDescent="0.4">
      <c r="A566" s="1" t="s">
        <v>174</v>
      </c>
      <c r="B566" t="s">
        <v>8</v>
      </c>
      <c r="C566">
        <v>17</v>
      </c>
      <c r="D566">
        <v>24</v>
      </c>
      <c r="E566">
        <v>8160</v>
      </c>
      <c r="F566">
        <v>9600</v>
      </c>
      <c r="G566">
        <v>4.9630509000000003E-2</v>
      </c>
      <c r="H566">
        <f>Data__1_[[#This Row],[Output]]*1000</f>
        <v>49.630509000000004</v>
      </c>
      <c r="I566">
        <f>Data__1_[[#This Row],[Output]]*1000/(Data__1_[[#This Row],[Num_Workers_Indirect]]+Data__1_[[#This Row],[Num_Workers_Direct]])</f>
        <v>1.2105002195121952</v>
      </c>
      <c r="J566">
        <v>5.9556610000000003E-2</v>
      </c>
      <c r="K566">
        <f>Data__1_[[#This Row],[RawMaterial_Used]]*1000</f>
        <v>59.556610000000006</v>
      </c>
      <c r="L566">
        <f>MONTH(A:A)</f>
        <v>2</v>
      </c>
      <c r="M566">
        <f>YEAR(Data__1_[[#This Row],[Date]])</f>
        <v>2010</v>
      </c>
      <c r="N566" cm="1">
        <f t="array" ref="N566">Data__1_[[#This Row],[RawMaterial_Used]]*1000*_xlfn.IFS(Data__1_[[#This Row],[Plant]]=$R$15,$S$15,Data__1_[[#This Row],[Plant]]=$R$16,$S$16,Data__1_[[#This Row],[Plant]]=$R$17,$S$17,Data__1_[[#This Row],[Plant]]=$R$18,$S$18)</f>
        <v>41689.627000000008</v>
      </c>
      <c r="O566">
        <f>Data__1_[[#This Row],[input_total thousands]]+Data__1_[[#This Row],[Labor_Costs_Direct]]+Data__1_[[#This Row],[Labor_Costs_Indirect]]</f>
        <v>59449.627000000008</v>
      </c>
      <c r="P566" s="5" cm="1">
        <f t="array" ref="P566">Data__1_[[#This Row],[Output]]*1000*_xlfn.IFS(Data__1_[[#This Row],[Plant]]=$R$8,$S$8,Data__1_[[#This Row],[Plant]]=$R$9,$S$9,Data__1_[[#This Row],[Plant]]=$R$10,$S$10,Data__1_[[#This Row],[Plant]]=$R$11,$S$11)</f>
        <v>5459.35599</v>
      </c>
      <c r="Q566" s="5" cm="1">
        <f t="array" ref="Q566">Data__1_[[#This Row],[Total_cost]]/(Data__1_[[#This Row],[Total Operating Cost]]+_xlfn.IFS(Data__1_[[#This Row],[Plant]]=$R$21,$S$21,Data__1_[[#This Row],[Plant]]=$R$22,$S$22,Data__1_[[#This Row],[Plant]]=$R$24,$S$24,Data__1_[[#This Row],[Plant]]=$R$23,$S$23))</f>
        <v>10.864330454004541</v>
      </c>
    </row>
    <row r="567" spans="1:17" x14ac:dyDescent="0.4">
      <c r="A567" s="1" t="s">
        <v>174</v>
      </c>
      <c r="B567" t="s">
        <v>9</v>
      </c>
      <c r="C567">
        <v>43</v>
      </c>
      <c r="D567">
        <v>40</v>
      </c>
      <c r="E567">
        <v>9976</v>
      </c>
      <c r="F567">
        <v>7680</v>
      </c>
      <c r="G567">
        <v>0.106353978</v>
      </c>
      <c r="H567">
        <f>Data__1_[[#This Row],[Output]]*1000</f>
        <v>106.353978</v>
      </c>
      <c r="I567">
        <f>Data__1_[[#This Row],[Output]]*1000/(Data__1_[[#This Row],[Num_Workers_Indirect]]+Data__1_[[#This Row],[Num_Workers_Direct]])</f>
        <v>1.2813732289156625</v>
      </c>
      <c r="J567">
        <v>0.129751853</v>
      </c>
      <c r="K567">
        <f>Data__1_[[#This Row],[RawMaterial_Used]]*1000</f>
        <v>129.75185300000001</v>
      </c>
      <c r="L567">
        <f>MONTH(A:A)</f>
        <v>2</v>
      </c>
      <c r="M567">
        <f>YEAR(Data__1_[[#This Row],[Date]])</f>
        <v>2010</v>
      </c>
      <c r="N567" cm="1">
        <f t="array" ref="N567">Data__1_[[#This Row],[RawMaterial_Used]]*1000*_xlfn.IFS(Data__1_[[#This Row],[Plant]]=$R$15,$S$15,Data__1_[[#This Row],[Plant]]=$R$16,$S$16,Data__1_[[#This Row],[Plant]]=$R$17,$S$17,Data__1_[[#This Row],[Plant]]=$R$18,$S$18)</f>
        <v>68768.482090000005</v>
      </c>
      <c r="O567">
        <f>Data__1_[[#This Row],[input_total thousands]]+Data__1_[[#This Row],[Labor_Costs_Direct]]+Data__1_[[#This Row],[Labor_Costs_Indirect]]</f>
        <v>86424.482090000005</v>
      </c>
      <c r="P567" s="5" cm="1">
        <f t="array" ref="P567">Data__1_[[#This Row],[Output]]*1000*_xlfn.IFS(Data__1_[[#This Row],[Plant]]=$R$8,$S$8,Data__1_[[#This Row],[Plant]]=$R$9,$S$9,Data__1_[[#This Row],[Plant]]=$R$10,$S$10,Data__1_[[#This Row],[Plant]]=$R$11,$S$11)</f>
        <v>9571.8580199999997</v>
      </c>
      <c r="Q567" s="5" cm="1">
        <f t="array" ref="Q567">Data__1_[[#This Row],[Total_cost]]/(Data__1_[[#This Row],[Total Operating Cost]]+_xlfn.IFS(Data__1_[[#This Row],[Plant]]=$R$21,$S$21,Data__1_[[#This Row],[Plant]]=$R$22,$S$22,Data__1_[[#This Row],[Plant]]=$R$24,$S$24,Data__1_[[#This Row],[Plant]]=$R$23,$S$23))</f>
        <v>9.0283062638627403</v>
      </c>
    </row>
    <row r="568" spans="1:17" x14ac:dyDescent="0.4">
      <c r="A568" s="1" t="s">
        <v>174</v>
      </c>
      <c r="B568" t="s">
        <v>10</v>
      </c>
      <c r="C568">
        <v>20</v>
      </c>
      <c r="D568">
        <v>32</v>
      </c>
      <c r="E568">
        <v>4800</v>
      </c>
      <c r="F568">
        <v>6400</v>
      </c>
      <c r="G568">
        <v>3.8634862999999998E-2</v>
      </c>
      <c r="H568">
        <f>Data__1_[[#This Row],[Output]]*1000</f>
        <v>38.634862999999996</v>
      </c>
      <c r="I568">
        <f>Data__1_[[#This Row],[Output]]*1000/(Data__1_[[#This Row],[Num_Workers_Indirect]]+Data__1_[[#This Row],[Num_Workers_Direct]])</f>
        <v>0.74297813461538453</v>
      </c>
      <c r="J568">
        <v>4.7134532999999999E-2</v>
      </c>
      <c r="K568">
        <f>Data__1_[[#This Row],[RawMaterial_Used]]*1000</f>
        <v>47.134532999999998</v>
      </c>
      <c r="L568">
        <f>MONTH(A:A)</f>
        <v>2</v>
      </c>
      <c r="M568">
        <f>YEAR(Data__1_[[#This Row],[Date]])</f>
        <v>2010</v>
      </c>
      <c r="N568" cm="1">
        <f t="array" ref="N568">Data__1_[[#This Row],[RawMaterial_Used]]*1000*_xlfn.IFS(Data__1_[[#This Row],[Plant]]=$R$15,$S$15,Data__1_[[#This Row],[Plant]]=$R$16,$S$16,Data__1_[[#This Row],[Plant]]=$R$17,$S$17,Data__1_[[#This Row],[Plant]]=$R$18,$S$18)</f>
        <v>28657.796063999998</v>
      </c>
      <c r="O568">
        <f>Data__1_[[#This Row],[input_total thousands]]+Data__1_[[#This Row],[Labor_Costs_Direct]]+Data__1_[[#This Row],[Labor_Costs_Indirect]]</f>
        <v>39857.796063999995</v>
      </c>
      <c r="P568" s="5" cm="1">
        <f t="array" ref="P568">Data__1_[[#This Row],[Output]]*1000*_xlfn.IFS(Data__1_[[#This Row],[Plant]]=$R$8,$S$8,Data__1_[[#This Row],[Plant]]=$R$9,$S$9,Data__1_[[#This Row],[Plant]]=$R$10,$S$10,Data__1_[[#This Row],[Plant]]=$R$11,$S$11)</f>
        <v>5795.2294499999989</v>
      </c>
      <c r="Q568" s="5" cm="1">
        <f t="array" ref="Q568">Data__1_[[#This Row],[Total_cost]]/(Data__1_[[#This Row],[Total Operating Cost]]+_xlfn.IFS(Data__1_[[#This Row],[Plant]]=$R$21,$S$21,Data__1_[[#This Row],[Plant]]=$R$22,$S$22,Data__1_[[#This Row],[Plant]]=$R$24,$S$24,Data__1_[[#This Row],[Plant]]=$R$23,$S$23))</f>
        <v>6.8765041839397858</v>
      </c>
    </row>
    <row r="569" spans="1:17" x14ac:dyDescent="0.4">
      <c r="A569" s="1" t="s">
        <v>174</v>
      </c>
      <c r="B569" t="s">
        <v>11</v>
      </c>
      <c r="C569">
        <v>14</v>
      </c>
      <c r="D569">
        <v>16</v>
      </c>
      <c r="E569">
        <v>134400</v>
      </c>
      <c r="F569">
        <v>122880</v>
      </c>
      <c r="G569">
        <v>1.1713128E-2</v>
      </c>
      <c r="H569">
        <f>Data__1_[[#This Row],[Output]]*1000</f>
        <v>11.713127999999999</v>
      </c>
      <c r="I569">
        <f>Data__1_[[#This Row],[Output]]*1000/(Data__1_[[#This Row],[Num_Workers_Indirect]]+Data__1_[[#This Row],[Num_Workers_Direct]])</f>
        <v>0.3904376</v>
      </c>
      <c r="J569">
        <v>1.4641410000000001E-2</v>
      </c>
      <c r="K569">
        <f>Data__1_[[#This Row],[RawMaterial_Used]]*1000</f>
        <v>14.64141</v>
      </c>
      <c r="L569">
        <f>MONTH(A:A)</f>
        <v>2</v>
      </c>
      <c r="M569">
        <f>YEAR(Data__1_[[#This Row],[Date]])</f>
        <v>2010</v>
      </c>
      <c r="N569" cm="1">
        <f t="array" ref="N569">Data__1_[[#This Row],[RawMaterial_Used]]*1000*_xlfn.IFS(Data__1_[[#This Row],[Plant]]=$R$15,$S$15,Data__1_[[#This Row],[Plant]]=$R$16,$S$16,Data__1_[[#This Row],[Plant]]=$R$17,$S$17,Data__1_[[#This Row],[Plant]]=$R$18,$S$18)</f>
        <v>13440.81438</v>
      </c>
      <c r="O569">
        <f>Data__1_[[#This Row],[input_total thousands]]+Data__1_[[#This Row],[Labor_Costs_Direct]]+Data__1_[[#This Row],[Labor_Costs_Indirect]]</f>
        <v>270720.81438</v>
      </c>
      <c r="P569" s="5" cm="1">
        <f t="array" ref="P569">Data__1_[[#This Row],[Output]]*1000*_xlfn.IFS(Data__1_[[#This Row],[Plant]]=$R$8,$S$8,Data__1_[[#This Row],[Plant]]=$R$9,$S$9,Data__1_[[#This Row],[Plant]]=$R$10,$S$10,Data__1_[[#This Row],[Plant]]=$R$11,$S$11)</f>
        <v>4685.2511999999997</v>
      </c>
      <c r="Q569" s="5" cm="1">
        <f t="array" ref="Q569">Data__1_[[#This Row],[Total_cost]]/(Data__1_[[#This Row],[Total Operating Cost]]+_xlfn.IFS(Data__1_[[#This Row],[Plant]]=$R$21,$S$21,Data__1_[[#This Row],[Plant]]=$R$22,$S$22,Data__1_[[#This Row],[Plant]]=$R$24,$S$24,Data__1_[[#This Row],[Plant]]=$R$23,$S$23))</f>
        <v>56.718262219855433</v>
      </c>
    </row>
    <row r="570" spans="1:17" x14ac:dyDescent="0.4">
      <c r="A570" s="1" t="s">
        <v>191</v>
      </c>
      <c r="B570" t="s">
        <v>8</v>
      </c>
      <c r="C570">
        <v>18</v>
      </c>
      <c r="D570">
        <v>18</v>
      </c>
      <c r="E570">
        <v>8640</v>
      </c>
      <c r="F570">
        <v>7200</v>
      </c>
      <c r="G570">
        <v>4.3596304000000002E-2</v>
      </c>
      <c r="H570">
        <f>Data__1_[[#This Row],[Output]]*1000</f>
        <v>43.596304000000003</v>
      </c>
      <c r="I570">
        <f>Data__1_[[#This Row],[Output]]*1000/(Data__1_[[#This Row],[Num_Workers_Indirect]]+Data__1_[[#This Row],[Num_Workers_Direct]])</f>
        <v>1.2110084444444444</v>
      </c>
      <c r="J570">
        <v>5.2315565000000001E-2</v>
      </c>
      <c r="K570">
        <f>Data__1_[[#This Row],[RawMaterial_Used]]*1000</f>
        <v>52.315564999999999</v>
      </c>
      <c r="L570" t="e">
        <f>MONTH(A:A)</f>
        <v>#VALUE!</v>
      </c>
      <c r="M570" t="e">
        <f>YEAR(Data__1_[[#This Row],[Date]])</f>
        <v>#VALUE!</v>
      </c>
      <c r="N570" cm="1">
        <f t="array" ref="N570">Data__1_[[#This Row],[RawMaterial_Used]]*1000*_xlfn.IFS(Data__1_[[#This Row],[Plant]]=$R$15,$S$15,Data__1_[[#This Row],[Plant]]=$R$16,$S$16,Data__1_[[#This Row],[Plant]]=$R$17,$S$17,Data__1_[[#This Row],[Plant]]=$R$18,$S$18)</f>
        <v>36620.895499999999</v>
      </c>
      <c r="O570">
        <f>Data__1_[[#This Row],[input_total thousands]]+Data__1_[[#This Row],[Labor_Costs_Direct]]+Data__1_[[#This Row],[Labor_Costs_Indirect]]</f>
        <v>52460.895499999999</v>
      </c>
      <c r="P570" s="5" cm="1">
        <f t="array" ref="P570">Data__1_[[#This Row],[Output]]*1000*_xlfn.IFS(Data__1_[[#This Row],[Plant]]=$R$8,$S$8,Data__1_[[#This Row],[Plant]]=$R$9,$S$9,Data__1_[[#This Row],[Plant]]=$R$10,$S$10,Data__1_[[#This Row],[Plant]]=$R$11,$S$11)</f>
        <v>4795.5934400000006</v>
      </c>
      <c r="Q570" s="5" cm="1">
        <f t="array" ref="Q570">Data__1_[[#This Row],[Total_cost]]/(Data__1_[[#This Row],[Total Operating Cost]]+_xlfn.IFS(Data__1_[[#This Row],[Plant]]=$R$21,$S$21,Data__1_[[#This Row],[Plant]]=$R$22,$S$22,Data__1_[[#This Row],[Plant]]=$R$24,$S$24,Data__1_[[#This Row],[Plant]]=$R$23,$S$23))</f>
        <v>10.910626865667666</v>
      </c>
    </row>
    <row r="571" spans="1:17" x14ac:dyDescent="0.4">
      <c r="A571" s="1" t="s">
        <v>191</v>
      </c>
      <c r="B571" t="s">
        <v>9</v>
      </c>
      <c r="C571">
        <v>40</v>
      </c>
      <c r="D571">
        <v>40</v>
      </c>
      <c r="E571">
        <v>9280</v>
      </c>
      <c r="F571">
        <v>7680</v>
      </c>
      <c r="G571">
        <v>0.102497545</v>
      </c>
      <c r="H571">
        <f>Data__1_[[#This Row],[Output]]*1000</f>
        <v>102.497545</v>
      </c>
      <c r="I571">
        <f>Data__1_[[#This Row],[Output]]*1000/(Data__1_[[#This Row],[Num_Workers_Indirect]]+Data__1_[[#This Row],[Num_Workers_Direct]])</f>
        <v>1.2812193125</v>
      </c>
      <c r="J571">
        <v>0.12504700399999999</v>
      </c>
      <c r="K571">
        <f>Data__1_[[#This Row],[RawMaterial_Used]]*1000</f>
        <v>125.04700399999999</v>
      </c>
      <c r="L571" t="e">
        <f>MONTH(A:A)</f>
        <v>#VALUE!</v>
      </c>
      <c r="M571" t="e">
        <f>YEAR(Data__1_[[#This Row],[Date]])</f>
        <v>#VALUE!</v>
      </c>
      <c r="N571" cm="1">
        <f t="array" ref="N571">Data__1_[[#This Row],[RawMaterial_Used]]*1000*_xlfn.IFS(Data__1_[[#This Row],[Plant]]=$R$15,$S$15,Data__1_[[#This Row],[Plant]]=$R$16,$S$16,Data__1_[[#This Row],[Plant]]=$R$17,$S$17,Data__1_[[#This Row],[Plant]]=$R$18,$S$18)</f>
        <v>66274.912119999994</v>
      </c>
      <c r="O571">
        <f>Data__1_[[#This Row],[input_total thousands]]+Data__1_[[#This Row],[Labor_Costs_Direct]]+Data__1_[[#This Row],[Labor_Costs_Indirect]]</f>
        <v>83234.912119999994</v>
      </c>
      <c r="P571" s="5" cm="1">
        <f t="array" ref="P571">Data__1_[[#This Row],[Output]]*1000*_xlfn.IFS(Data__1_[[#This Row],[Plant]]=$R$8,$S$8,Data__1_[[#This Row],[Plant]]=$R$9,$S$9,Data__1_[[#This Row],[Plant]]=$R$10,$S$10,Data__1_[[#This Row],[Plant]]=$R$11,$S$11)</f>
        <v>9224.779050000001</v>
      </c>
      <c r="Q571" s="5" cm="1">
        <f t="array" ref="Q571">Data__1_[[#This Row],[Total_cost]]/(Data__1_[[#This Row],[Total Operating Cost]]+_xlfn.IFS(Data__1_[[#This Row],[Plant]]=$R$21,$S$21,Data__1_[[#This Row],[Plant]]=$R$22,$S$22,Data__1_[[#This Row],[Plant]]=$R$24,$S$24,Data__1_[[#This Row],[Plant]]=$R$23,$S$23))</f>
        <v>9.0222323898961694</v>
      </c>
    </row>
    <row r="572" spans="1:17" x14ac:dyDescent="0.4">
      <c r="A572" s="1" t="s">
        <v>191</v>
      </c>
      <c r="B572" t="s">
        <v>10</v>
      </c>
      <c r="C572">
        <v>20</v>
      </c>
      <c r="D572">
        <v>31</v>
      </c>
      <c r="E572">
        <v>4800</v>
      </c>
      <c r="F572">
        <v>6200</v>
      </c>
      <c r="G572">
        <v>3.7879352999999998E-2</v>
      </c>
      <c r="H572">
        <f>Data__1_[[#This Row],[Output]]*1000</f>
        <v>37.879352999999995</v>
      </c>
      <c r="I572">
        <f>Data__1_[[#This Row],[Output]]*1000/(Data__1_[[#This Row],[Num_Workers_Indirect]]+Data__1_[[#This Row],[Num_Workers_Direct]])</f>
        <v>0.74273241176470572</v>
      </c>
      <c r="J572">
        <v>4.621281E-2</v>
      </c>
      <c r="K572">
        <f>Data__1_[[#This Row],[RawMaterial_Used]]*1000</f>
        <v>46.212809999999998</v>
      </c>
      <c r="L572" t="e">
        <f>MONTH(A:A)</f>
        <v>#VALUE!</v>
      </c>
      <c r="M572" t="e">
        <f>YEAR(Data__1_[[#This Row],[Date]])</f>
        <v>#VALUE!</v>
      </c>
      <c r="N572" cm="1">
        <f t="array" ref="N572">Data__1_[[#This Row],[RawMaterial_Used]]*1000*_xlfn.IFS(Data__1_[[#This Row],[Plant]]=$R$15,$S$15,Data__1_[[#This Row],[Plant]]=$R$16,$S$16,Data__1_[[#This Row],[Plant]]=$R$17,$S$17,Data__1_[[#This Row],[Plant]]=$R$18,$S$18)</f>
        <v>28097.388479999998</v>
      </c>
      <c r="O572">
        <f>Data__1_[[#This Row],[input_total thousands]]+Data__1_[[#This Row],[Labor_Costs_Direct]]+Data__1_[[#This Row],[Labor_Costs_Indirect]]</f>
        <v>39097.388479999994</v>
      </c>
      <c r="P572" s="5" cm="1">
        <f t="array" ref="P572">Data__1_[[#This Row],[Output]]*1000*_xlfn.IFS(Data__1_[[#This Row],[Plant]]=$R$8,$S$8,Data__1_[[#This Row],[Plant]]=$R$9,$S$9,Data__1_[[#This Row],[Plant]]=$R$10,$S$10,Data__1_[[#This Row],[Plant]]=$R$11,$S$11)</f>
        <v>5681.9029499999988</v>
      </c>
      <c r="Q572" s="5" cm="1">
        <f t="array" ref="Q572">Data__1_[[#This Row],[Total_cost]]/(Data__1_[[#This Row],[Total Operating Cost]]+_xlfn.IFS(Data__1_[[#This Row],[Plant]]=$R$21,$S$21,Data__1_[[#This Row],[Plant]]=$R$22,$S$22,Data__1_[[#This Row],[Plant]]=$R$24,$S$24,Data__1_[[#This Row],[Plant]]=$R$23,$S$23))</f>
        <v>6.8798268814356582</v>
      </c>
    </row>
    <row r="573" spans="1:17" x14ac:dyDescent="0.4">
      <c r="A573" s="1" t="s">
        <v>191</v>
      </c>
      <c r="B573" t="s">
        <v>11</v>
      </c>
      <c r="C573">
        <v>13</v>
      </c>
      <c r="D573">
        <v>13</v>
      </c>
      <c r="E573">
        <v>124800</v>
      </c>
      <c r="F573">
        <v>99840</v>
      </c>
      <c r="G573">
        <v>1.0153191000000001E-2</v>
      </c>
      <c r="H573">
        <f>Data__1_[[#This Row],[Output]]*1000</f>
        <v>10.153191000000001</v>
      </c>
      <c r="I573">
        <f>Data__1_[[#This Row],[Output]]*1000/(Data__1_[[#This Row],[Num_Workers_Indirect]]+Data__1_[[#This Row],[Num_Workers_Direct]])</f>
        <v>0.39050734615384619</v>
      </c>
      <c r="J573">
        <v>1.2691488000000001E-2</v>
      </c>
      <c r="K573">
        <f>Data__1_[[#This Row],[RawMaterial_Used]]*1000</f>
        <v>12.691488000000001</v>
      </c>
      <c r="L573" t="e">
        <f>MONTH(A:A)</f>
        <v>#VALUE!</v>
      </c>
      <c r="M573" t="e">
        <f>YEAR(Data__1_[[#This Row],[Date]])</f>
        <v>#VALUE!</v>
      </c>
      <c r="N573" cm="1">
        <f t="array" ref="N573">Data__1_[[#This Row],[RawMaterial_Used]]*1000*_xlfn.IFS(Data__1_[[#This Row],[Plant]]=$R$15,$S$15,Data__1_[[#This Row],[Plant]]=$R$16,$S$16,Data__1_[[#This Row],[Plant]]=$R$17,$S$17,Data__1_[[#This Row],[Plant]]=$R$18,$S$18)</f>
        <v>11650.785984000002</v>
      </c>
      <c r="O573">
        <f>Data__1_[[#This Row],[input_total thousands]]+Data__1_[[#This Row],[Labor_Costs_Direct]]+Data__1_[[#This Row],[Labor_Costs_Indirect]]</f>
        <v>236290.78598400002</v>
      </c>
      <c r="P573" s="5" cm="1">
        <f t="array" ref="P573">Data__1_[[#This Row],[Output]]*1000*_xlfn.IFS(Data__1_[[#This Row],[Plant]]=$R$8,$S$8,Data__1_[[#This Row],[Plant]]=$R$9,$S$9,Data__1_[[#This Row],[Plant]]=$R$10,$S$10,Data__1_[[#This Row],[Plant]]=$R$11,$S$11)</f>
        <v>4061.2764000000006</v>
      </c>
      <c r="Q573" s="5" cm="1">
        <f t="array" ref="Q573">Data__1_[[#This Row],[Total_cost]]/(Data__1_[[#This Row],[Total Operating Cost]]+_xlfn.IFS(Data__1_[[#This Row],[Plant]]=$R$21,$S$21,Data__1_[[#This Row],[Plant]]=$R$22,$S$22,Data__1_[[#This Row],[Plant]]=$R$24,$S$24,Data__1_[[#This Row],[Plant]]=$R$23,$S$23))</f>
        <v>56.949815250294677</v>
      </c>
    </row>
    <row r="574" spans="1:17" x14ac:dyDescent="0.4">
      <c r="A574" s="1" t="s">
        <v>190</v>
      </c>
      <c r="B574" t="s">
        <v>8</v>
      </c>
      <c r="C574">
        <v>20</v>
      </c>
      <c r="D574">
        <v>24</v>
      </c>
      <c r="E574">
        <v>9600</v>
      </c>
      <c r="F574">
        <v>9600</v>
      </c>
      <c r="G574">
        <v>5.3263931E-2</v>
      </c>
      <c r="H574">
        <f>Data__1_[[#This Row],[Output]]*1000</f>
        <v>53.263930999999999</v>
      </c>
      <c r="I574">
        <f>Data__1_[[#This Row],[Output]]*1000/(Data__1_[[#This Row],[Num_Workers_Indirect]]+Data__1_[[#This Row],[Num_Workers_Direct]])</f>
        <v>1.2105438863636364</v>
      </c>
      <c r="J574">
        <v>6.3916716999999998E-2</v>
      </c>
      <c r="K574">
        <f>Data__1_[[#This Row],[RawMaterial_Used]]*1000</f>
        <v>63.916716999999998</v>
      </c>
      <c r="L574" t="e">
        <f>MONTH(A:A)</f>
        <v>#VALUE!</v>
      </c>
      <c r="M574" t="e">
        <f>YEAR(Data__1_[[#This Row],[Date]])</f>
        <v>#VALUE!</v>
      </c>
      <c r="N574" cm="1">
        <f t="array" ref="N574">Data__1_[[#This Row],[RawMaterial_Used]]*1000*_xlfn.IFS(Data__1_[[#This Row],[Plant]]=$R$15,$S$15,Data__1_[[#This Row],[Plant]]=$R$16,$S$16,Data__1_[[#This Row],[Plant]]=$R$17,$S$17,Data__1_[[#This Row],[Plant]]=$R$18,$S$18)</f>
        <v>44741.7019</v>
      </c>
      <c r="O574">
        <f>Data__1_[[#This Row],[input_total thousands]]+Data__1_[[#This Row],[Labor_Costs_Direct]]+Data__1_[[#This Row],[Labor_Costs_Indirect]]</f>
        <v>63941.7019</v>
      </c>
      <c r="P574" s="5" cm="1">
        <f t="array" ref="P574">Data__1_[[#This Row],[Output]]*1000*_xlfn.IFS(Data__1_[[#This Row],[Plant]]=$R$8,$S$8,Data__1_[[#This Row],[Plant]]=$R$9,$S$9,Data__1_[[#This Row],[Plant]]=$R$10,$S$10,Data__1_[[#This Row],[Plant]]=$R$11,$S$11)</f>
        <v>5859.0324099999998</v>
      </c>
      <c r="Q574" s="5" cm="1">
        <f t="array" ref="Q574">Data__1_[[#This Row],[Total_cost]]/(Data__1_[[#This Row],[Total Operating Cost]]+_xlfn.IFS(Data__1_[[#This Row],[Plant]]=$R$21,$S$21,Data__1_[[#This Row],[Plant]]=$R$22,$S$22,Data__1_[[#This Row],[Plant]]=$R$24,$S$24,Data__1_[[#This Row],[Plant]]=$R$23,$S$23))</f>
        <v>10.88985266648019</v>
      </c>
    </row>
    <row r="575" spans="1:17" x14ac:dyDescent="0.4">
      <c r="A575" s="1" t="s">
        <v>190</v>
      </c>
      <c r="B575" t="s">
        <v>9</v>
      </c>
      <c r="C575">
        <v>44</v>
      </c>
      <c r="D575">
        <v>38</v>
      </c>
      <c r="E575">
        <v>10208</v>
      </c>
      <c r="F575">
        <v>7296</v>
      </c>
      <c r="G575">
        <v>0.105041198</v>
      </c>
      <c r="H575">
        <f>Data__1_[[#This Row],[Output]]*1000</f>
        <v>105.04119800000001</v>
      </c>
      <c r="I575">
        <f>Data__1_[[#This Row],[Output]]*1000/(Data__1_[[#This Row],[Num_Workers_Indirect]]+Data__1_[[#This Row],[Num_Workers_Direct]])</f>
        <v>1.2809902195121952</v>
      </c>
      <c r="J575">
        <v>0.12815026099999999</v>
      </c>
      <c r="K575">
        <f>Data__1_[[#This Row],[RawMaterial_Used]]*1000</f>
        <v>128.150261</v>
      </c>
      <c r="L575" t="e">
        <f>MONTH(A:A)</f>
        <v>#VALUE!</v>
      </c>
      <c r="M575" t="e">
        <f>YEAR(Data__1_[[#This Row],[Date]])</f>
        <v>#VALUE!</v>
      </c>
      <c r="N575" cm="1">
        <f t="array" ref="N575">Data__1_[[#This Row],[RawMaterial_Used]]*1000*_xlfn.IFS(Data__1_[[#This Row],[Plant]]=$R$15,$S$15,Data__1_[[#This Row],[Plant]]=$R$16,$S$16,Data__1_[[#This Row],[Plant]]=$R$17,$S$17,Data__1_[[#This Row],[Plant]]=$R$18,$S$18)</f>
        <v>67919.638330000002</v>
      </c>
      <c r="O575">
        <f>Data__1_[[#This Row],[input_total thousands]]+Data__1_[[#This Row],[Labor_Costs_Direct]]+Data__1_[[#This Row],[Labor_Costs_Indirect]]</f>
        <v>85423.638330000002</v>
      </c>
      <c r="P575" s="5" cm="1">
        <f t="array" ref="P575">Data__1_[[#This Row],[Output]]*1000*_xlfn.IFS(Data__1_[[#This Row],[Plant]]=$R$8,$S$8,Data__1_[[#This Row],[Plant]]=$R$9,$S$9,Data__1_[[#This Row],[Plant]]=$R$10,$S$10,Data__1_[[#This Row],[Plant]]=$R$11,$S$11)</f>
        <v>9453.7078200000014</v>
      </c>
      <c r="Q575" s="5" cm="1">
        <f t="array" ref="Q575">Data__1_[[#This Row],[Total_cost]]/(Data__1_[[#This Row],[Total Operating Cost]]+_xlfn.IFS(Data__1_[[#This Row],[Plant]]=$R$21,$S$21,Data__1_[[#This Row],[Plant]]=$R$22,$S$22,Data__1_[[#This Row],[Plant]]=$R$24,$S$24,Data__1_[[#This Row],[Plant]]=$R$23,$S$23))</f>
        <v>9.0352714856834133</v>
      </c>
    </row>
    <row r="576" spans="1:17" x14ac:dyDescent="0.4">
      <c r="A576" s="1" t="s">
        <v>190</v>
      </c>
      <c r="B576" t="s">
        <v>10</v>
      </c>
      <c r="C576">
        <v>21</v>
      </c>
      <c r="D576">
        <v>31</v>
      </c>
      <c r="E576">
        <v>5040</v>
      </c>
      <c r="F576">
        <v>6200</v>
      </c>
      <c r="G576">
        <v>3.8644996000000001E-2</v>
      </c>
      <c r="H576">
        <f>Data__1_[[#This Row],[Output]]*1000</f>
        <v>38.644995999999999</v>
      </c>
      <c r="I576">
        <f>Data__1_[[#This Row],[Output]]*1000/(Data__1_[[#This Row],[Num_Workers_Indirect]]+Data__1_[[#This Row],[Num_Workers_Direct]])</f>
        <v>0.74317299999999997</v>
      </c>
      <c r="J576">
        <v>4.7146896000000001E-2</v>
      </c>
      <c r="K576">
        <f>Data__1_[[#This Row],[RawMaterial_Used]]*1000</f>
        <v>47.146895999999998</v>
      </c>
      <c r="L576" t="e">
        <f>MONTH(A:A)</f>
        <v>#VALUE!</v>
      </c>
      <c r="M576" t="e">
        <f>YEAR(Data__1_[[#This Row],[Date]])</f>
        <v>#VALUE!</v>
      </c>
      <c r="N576" cm="1">
        <f t="array" ref="N576">Data__1_[[#This Row],[RawMaterial_Used]]*1000*_xlfn.IFS(Data__1_[[#This Row],[Plant]]=$R$15,$S$15,Data__1_[[#This Row],[Plant]]=$R$16,$S$16,Data__1_[[#This Row],[Plant]]=$R$17,$S$17,Data__1_[[#This Row],[Plant]]=$R$18,$S$18)</f>
        <v>28665.312768</v>
      </c>
      <c r="O576">
        <f>Data__1_[[#This Row],[input_total thousands]]+Data__1_[[#This Row],[Labor_Costs_Direct]]+Data__1_[[#This Row],[Labor_Costs_Indirect]]</f>
        <v>39905.312768000003</v>
      </c>
      <c r="P576" s="5" cm="1">
        <f t="array" ref="P576">Data__1_[[#This Row],[Output]]*1000*_xlfn.IFS(Data__1_[[#This Row],[Plant]]=$R$8,$S$8,Data__1_[[#This Row],[Plant]]=$R$9,$S$9,Data__1_[[#This Row],[Plant]]=$R$10,$S$10,Data__1_[[#This Row],[Plant]]=$R$11,$S$11)</f>
        <v>5796.7493999999997</v>
      </c>
      <c r="Q576" s="5" cm="1">
        <f t="array" ref="Q576">Data__1_[[#This Row],[Total_cost]]/(Data__1_[[#This Row],[Total Operating Cost]]+_xlfn.IFS(Data__1_[[#This Row],[Plant]]=$R$21,$S$21,Data__1_[[#This Row],[Plant]]=$R$22,$S$22,Data__1_[[#This Row],[Plant]]=$R$24,$S$24,Data__1_[[#This Row],[Plant]]=$R$23,$S$23))</f>
        <v>6.8828971407422346</v>
      </c>
    </row>
    <row r="577" spans="1:17" x14ac:dyDescent="0.4">
      <c r="A577" s="1" t="s">
        <v>190</v>
      </c>
      <c r="B577" t="s">
        <v>11</v>
      </c>
      <c r="C577">
        <v>13</v>
      </c>
      <c r="D577">
        <v>16</v>
      </c>
      <c r="E577">
        <v>124800</v>
      </c>
      <c r="F577">
        <v>122880</v>
      </c>
      <c r="G577">
        <v>1.1316911000000001E-2</v>
      </c>
      <c r="H577">
        <f>Data__1_[[#This Row],[Output]]*1000</f>
        <v>11.316911000000001</v>
      </c>
      <c r="I577">
        <f>Data__1_[[#This Row],[Output]]*1000/(Data__1_[[#This Row],[Num_Workers_Indirect]]+Data__1_[[#This Row],[Num_Workers_Direct]])</f>
        <v>0.39023831034482764</v>
      </c>
      <c r="J577">
        <v>1.4146139E-2</v>
      </c>
      <c r="K577">
        <f>Data__1_[[#This Row],[RawMaterial_Used]]*1000</f>
        <v>14.146139</v>
      </c>
      <c r="L577" t="e">
        <f>MONTH(A:A)</f>
        <v>#VALUE!</v>
      </c>
      <c r="M577" t="e">
        <f>YEAR(Data__1_[[#This Row],[Date]])</f>
        <v>#VALUE!</v>
      </c>
      <c r="N577" cm="1">
        <f t="array" ref="N577">Data__1_[[#This Row],[RawMaterial_Used]]*1000*_xlfn.IFS(Data__1_[[#This Row],[Plant]]=$R$15,$S$15,Data__1_[[#This Row],[Plant]]=$R$16,$S$16,Data__1_[[#This Row],[Plant]]=$R$17,$S$17,Data__1_[[#This Row],[Plant]]=$R$18,$S$18)</f>
        <v>12986.155601999999</v>
      </c>
      <c r="O577">
        <f>Data__1_[[#This Row],[input_total thousands]]+Data__1_[[#This Row],[Labor_Costs_Direct]]+Data__1_[[#This Row],[Labor_Costs_Indirect]]</f>
        <v>260666.15560200001</v>
      </c>
      <c r="P577" s="5" cm="1">
        <f t="array" ref="P577">Data__1_[[#This Row],[Output]]*1000*_xlfn.IFS(Data__1_[[#This Row],[Plant]]=$R$8,$S$8,Data__1_[[#This Row],[Plant]]=$R$9,$S$9,Data__1_[[#This Row],[Plant]]=$R$10,$S$10,Data__1_[[#This Row],[Plant]]=$R$11,$S$11)</f>
        <v>4526.7644</v>
      </c>
      <c r="Q577" s="5" cm="1">
        <f t="array" ref="Q577">Data__1_[[#This Row],[Total_cost]]/(Data__1_[[#This Row],[Total Operating Cost]]+_xlfn.IFS(Data__1_[[#This Row],[Plant]]=$R$21,$S$21,Data__1_[[#This Row],[Plant]]=$R$22,$S$22,Data__1_[[#This Row],[Plant]]=$R$24,$S$24,Data__1_[[#This Row],[Plant]]=$R$23,$S$23))</f>
        <v>56.487350673625983</v>
      </c>
    </row>
    <row r="578" spans="1:17" x14ac:dyDescent="0.4">
      <c r="A578" s="1" t="s">
        <v>189</v>
      </c>
      <c r="B578" t="s">
        <v>8</v>
      </c>
      <c r="C578">
        <v>18</v>
      </c>
      <c r="D578">
        <v>19</v>
      </c>
      <c r="E578">
        <v>8640</v>
      </c>
      <c r="F578">
        <v>7600</v>
      </c>
      <c r="G578">
        <v>4.4810128999999997E-2</v>
      </c>
      <c r="H578">
        <f>Data__1_[[#This Row],[Output]]*1000</f>
        <v>44.810128999999996</v>
      </c>
      <c r="I578">
        <f>Data__1_[[#This Row],[Output]]*1000/(Data__1_[[#This Row],[Num_Workers_Indirect]]+Data__1_[[#This Row],[Num_Workers_Direct]])</f>
        <v>1.2110845675675674</v>
      </c>
      <c r="J578">
        <v>5.3772154000000003E-2</v>
      </c>
      <c r="K578">
        <f>Data__1_[[#This Row],[RawMaterial_Used]]*1000</f>
        <v>53.772154</v>
      </c>
      <c r="L578" t="e">
        <f>MONTH(A:A)</f>
        <v>#VALUE!</v>
      </c>
      <c r="M578" t="e">
        <f>YEAR(Data__1_[[#This Row],[Date]])</f>
        <v>#VALUE!</v>
      </c>
      <c r="N578" cm="1">
        <f t="array" ref="N578">Data__1_[[#This Row],[RawMaterial_Used]]*1000*_xlfn.IFS(Data__1_[[#This Row],[Plant]]=$R$15,$S$15,Data__1_[[#This Row],[Plant]]=$R$16,$S$16,Data__1_[[#This Row],[Plant]]=$R$17,$S$17,Data__1_[[#This Row],[Plant]]=$R$18,$S$18)</f>
        <v>37640.507799999999</v>
      </c>
      <c r="O578">
        <f>Data__1_[[#This Row],[input_total thousands]]+Data__1_[[#This Row],[Labor_Costs_Direct]]+Data__1_[[#This Row],[Labor_Costs_Indirect]]</f>
        <v>53880.507799999999</v>
      </c>
      <c r="P578" s="5" cm="1">
        <f t="array" ref="P578">Data__1_[[#This Row],[Output]]*1000*_xlfn.IFS(Data__1_[[#This Row],[Plant]]=$R$8,$S$8,Data__1_[[#This Row],[Plant]]=$R$9,$S$9,Data__1_[[#This Row],[Plant]]=$R$10,$S$10,Data__1_[[#This Row],[Plant]]=$R$11,$S$11)</f>
        <v>4929.1141899999993</v>
      </c>
      <c r="Q578" s="5" cm="1">
        <f t="array" ref="Q578">Data__1_[[#This Row],[Total_cost]]/(Data__1_[[#This Row],[Total Operating Cost]]+_xlfn.IFS(Data__1_[[#This Row],[Plant]]=$R$21,$S$21,Data__1_[[#This Row],[Plant]]=$R$22,$S$22,Data__1_[[#This Row],[Plant]]=$R$24,$S$24,Data__1_[[#This Row],[Plant]]=$R$23,$S$23))</f>
        <v>10.903102666158041</v>
      </c>
    </row>
    <row r="579" spans="1:17" x14ac:dyDescent="0.4">
      <c r="A579" s="1" t="s">
        <v>189</v>
      </c>
      <c r="B579" t="s">
        <v>9</v>
      </c>
      <c r="C579">
        <v>45</v>
      </c>
      <c r="D579">
        <v>38</v>
      </c>
      <c r="E579">
        <v>10440</v>
      </c>
      <c r="F579">
        <v>7296</v>
      </c>
      <c r="G579">
        <v>0.10634043</v>
      </c>
      <c r="H579">
        <f>Data__1_[[#This Row],[Output]]*1000</f>
        <v>106.34043</v>
      </c>
      <c r="I579">
        <f>Data__1_[[#This Row],[Output]]*1000/(Data__1_[[#This Row],[Num_Workers_Indirect]]+Data__1_[[#This Row],[Num_Workers_Direct]])</f>
        <v>1.28121</v>
      </c>
      <c r="J579">
        <v>0.12973532500000001</v>
      </c>
      <c r="K579">
        <f>Data__1_[[#This Row],[RawMaterial_Used]]*1000</f>
        <v>129.73532500000002</v>
      </c>
      <c r="L579" t="e">
        <f>MONTH(A:A)</f>
        <v>#VALUE!</v>
      </c>
      <c r="M579" t="e">
        <f>YEAR(Data__1_[[#This Row],[Date]])</f>
        <v>#VALUE!</v>
      </c>
      <c r="N579" cm="1">
        <f t="array" ref="N579">Data__1_[[#This Row],[RawMaterial_Used]]*1000*_xlfn.IFS(Data__1_[[#This Row],[Plant]]=$R$15,$S$15,Data__1_[[#This Row],[Plant]]=$R$16,$S$16,Data__1_[[#This Row],[Plant]]=$R$17,$S$17,Data__1_[[#This Row],[Plant]]=$R$18,$S$18)</f>
        <v>68759.722250000006</v>
      </c>
      <c r="O579">
        <f>Data__1_[[#This Row],[input_total thousands]]+Data__1_[[#This Row],[Labor_Costs_Direct]]+Data__1_[[#This Row],[Labor_Costs_Indirect]]</f>
        <v>86495.722250000006</v>
      </c>
      <c r="P579" s="5" cm="1">
        <f t="array" ref="P579">Data__1_[[#This Row],[Output]]*1000*_xlfn.IFS(Data__1_[[#This Row],[Plant]]=$R$8,$S$8,Data__1_[[#This Row],[Plant]]=$R$9,$S$9,Data__1_[[#This Row],[Plant]]=$R$10,$S$10,Data__1_[[#This Row],[Plant]]=$R$11,$S$11)</f>
        <v>9570.6386999999995</v>
      </c>
      <c r="Q579" s="5" cm="1">
        <f t="array" ref="Q579">Data__1_[[#This Row],[Total_cost]]/(Data__1_[[#This Row],[Total Operating Cost]]+_xlfn.IFS(Data__1_[[#This Row],[Plant]]=$R$21,$S$21,Data__1_[[#This Row],[Plant]]=$R$22,$S$22,Data__1_[[#This Row],[Plant]]=$R$24,$S$24,Data__1_[[#This Row],[Plant]]=$R$23,$S$23))</f>
        <v>9.0368994277186623</v>
      </c>
    </row>
    <row r="580" spans="1:17" x14ac:dyDescent="0.4">
      <c r="A580" s="1" t="s">
        <v>189</v>
      </c>
      <c r="B580" t="s">
        <v>10</v>
      </c>
      <c r="C580">
        <v>22</v>
      </c>
      <c r="D580">
        <v>34</v>
      </c>
      <c r="E580">
        <v>5280</v>
      </c>
      <c r="F580">
        <v>6800</v>
      </c>
      <c r="G580">
        <v>4.1619533E-2</v>
      </c>
      <c r="H580">
        <f>Data__1_[[#This Row],[Output]]*1000</f>
        <v>41.619532999999997</v>
      </c>
      <c r="I580">
        <f>Data__1_[[#This Row],[Output]]*1000/(Data__1_[[#This Row],[Num_Workers_Indirect]]+Data__1_[[#This Row],[Num_Workers_Direct]])</f>
        <v>0.74320594642857141</v>
      </c>
      <c r="J580">
        <v>5.0775830000000001E-2</v>
      </c>
      <c r="K580">
        <f>Data__1_[[#This Row],[RawMaterial_Used]]*1000</f>
        <v>50.775829999999999</v>
      </c>
      <c r="L580" t="e">
        <f>MONTH(A:A)</f>
        <v>#VALUE!</v>
      </c>
      <c r="M580" t="e">
        <f>YEAR(Data__1_[[#This Row],[Date]])</f>
        <v>#VALUE!</v>
      </c>
      <c r="N580" cm="1">
        <f t="array" ref="N580">Data__1_[[#This Row],[RawMaterial_Used]]*1000*_xlfn.IFS(Data__1_[[#This Row],[Plant]]=$R$15,$S$15,Data__1_[[#This Row],[Plant]]=$R$16,$S$16,Data__1_[[#This Row],[Plant]]=$R$17,$S$17,Data__1_[[#This Row],[Plant]]=$R$18,$S$18)</f>
        <v>30871.70464</v>
      </c>
      <c r="O580">
        <f>Data__1_[[#This Row],[input_total thousands]]+Data__1_[[#This Row],[Labor_Costs_Direct]]+Data__1_[[#This Row],[Labor_Costs_Indirect]]</f>
        <v>42951.704639999996</v>
      </c>
      <c r="P580" s="5" cm="1">
        <f t="array" ref="P580">Data__1_[[#This Row],[Output]]*1000*_xlfn.IFS(Data__1_[[#This Row],[Plant]]=$R$8,$S$8,Data__1_[[#This Row],[Plant]]=$R$9,$S$9,Data__1_[[#This Row],[Plant]]=$R$10,$S$10,Data__1_[[#This Row],[Plant]]=$R$11,$S$11)</f>
        <v>6242.9299499999997</v>
      </c>
      <c r="Q580" s="5" cm="1">
        <f t="array" ref="Q580">Data__1_[[#This Row],[Total_cost]]/(Data__1_[[#This Row],[Total Operating Cost]]+_xlfn.IFS(Data__1_[[#This Row],[Plant]]=$R$21,$S$21,Data__1_[[#This Row],[Plant]]=$R$22,$S$22,Data__1_[[#This Row],[Plant]]=$R$24,$S$24,Data__1_[[#This Row],[Plant]]=$R$23,$S$23))</f>
        <v>6.8789536372040816</v>
      </c>
    </row>
    <row r="581" spans="1:17" x14ac:dyDescent="0.4">
      <c r="A581" s="1" t="s">
        <v>189</v>
      </c>
      <c r="B581" t="s">
        <v>11</v>
      </c>
      <c r="C581">
        <v>12</v>
      </c>
      <c r="D581">
        <v>14</v>
      </c>
      <c r="E581">
        <v>115200</v>
      </c>
      <c r="F581">
        <v>107520</v>
      </c>
      <c r="G581">
        <v>1.0146298999999999E-2</v>
      </c>
      <c r="H581">
        <f>Data__1_[[#This Row],[Output]]*1000</f>
        <v>10.146298999999999</v>
      </c>
      <c r="I581">
        <f>Data__1_[[#This Row],[Output]]*1000/(Data__1_[[#This Row],[Num_Workers_Indirect]]+Data__1_[[#This Row],[Num_Workers_Direct]])</f>
        <v>0.39024226923076921</v>
      </c>
      <c r="J581">
        <v>1.2682874E-2</v>
      </c>
      <c r="K581">
        <f>Data__1_[[#This Row],[RawMaterial_Used]]*1000</f>
        <v>12.682874</v>
      </c>
      <c r="L581" t="e">
        <f>MONTH(A:A)</f>
        <v>#VALUE!</v>
      </c>
      <c r="M581" t="e">
        <f>YEAR(Data__1_[[#This Row],[Date]])</f>
        <v>#VALUE!</v>
      </c>
      <c r="N581" cm="1">
        <f t="array" ref="N581">Data__1_[[#This Row],[RawMaterial_Used]]*1000*_xlfn.IFS(Data__1_[[#This Row],[Plant]]=$R$15,$S$15,Data__1_[[#This Row],[Plant]]=$R$16,$S$16,Data__1_[[#This Row],[Plant]]=$R$17,$S$17,Data__1_[[#This Row],[Plant]]=$R$18,$S$18)</f>
        <v>11642.878332</v>
      </c>
      <c r="O581">
        <f>Data__1_[[#This Row],[input_total thousands]]+Data__1_[[#This Row],[Labor_Costs_Direct]]+Data__1_[[#This Row],[Labor_Costs_Indirect]]</f>
        <v>234362.87833199999</v>
      </c>
      <c r="P581" s="5" cm="1">
        <f t="array" ref="P581">Data__1_[[#This Row],[Output]]*1000*_xlfn.IFS(Data__1_[[#This Row],[Plant]]=$R$8,$S$8,Data__1_[[#This Row],[Plant]]=$R$9,$S$9,Data__1_[[#This Row],[Plant]]=$R$10,$S$10,Data__1_[[#This Row],[Plant]]=$R$11,$S$11)</f>
        <v>4058.5195999999996</v>
      </c>
      <c r="Q581" s="5" cm="1">
        <f t="array" ref="Q581">Data__1_[[#This Row],[Total_cost]]/(Data__1_[[#This Row],[Total Operating Cost]]+_xlfn.IFS(Data__1_[[#This Row],[Plant]]=$R$21,$S$21,Data__1_[[#This Row],[Plant]]=$R$22,$S$22,Data__1_[[#This Row],[Plant]]=$R$24,$S$24,Data__1_[[#This Row],[Plant]]=$R$23,$S$23))</f>
        <v>56.522714547445439</v>
      </c>
    </row>
    <row r="582" spans="1:17" x14ac:dyDescent="0.4">
      <c r="A582" s="1" t="s">
        <v>188</v>
      </c>
      <c r="B582" t="s">
        <v>8</v>
      </c>
      <c r="C582">
        <v>15</v>
      </c>
      <c r="D582">
        <v>21</v>
      </c>
      <c r="E582">
        <v>7200</v>
      </c>
      <c r="F582">
        <v>8400</v>
      </c>
      <c r="G582">
        <v>4.3563803999999998E-2</v>
      </c>
      <c r="H582">
        <f>Data__1_[[#This Row],[Output]]*1000</f>
        <v>43.563803999999998</v>
      </c>
      <c r="I582">
        <f>Data__1_[[#This Row],[Output]]*1000/(Data__1_[[#This Row],[Num_Workers_Indirect]]+Data__1_[[#This Row],[Num_Workers_Direct]])</f>
        <v>1.2101056666666665</v>
      </c>
      <c r="J582">
        <v>5.2276564999999997E-2</v>
      </c>
      <c r="K582">
        <f>Data__1_[[#This Row],[RawMaterial_Used]]*1000</f>
        <v>52.276564999999998</v>
      </c>
      <c r="L582" t="e">
        <f>MONTH(A:A)</f>
        <v>#VALUE!</v>
      </c>
      <c r="M582" t="e">
        <f>YEAR(Data__1_[[#This Row],[Date]])</f>
        <v>#VALUE!</v>
      </c>
      <c r="N582" cm="1">
        <f t="array" ref="N582">Data__1_[[#This Row],[RawMaterial_Used]]*1000*_xlfn.IFS(Data__1_[[#This Row],[Plant]]=$R$15,$S$15,Data__1_[[#This Row],[Plant]]=$R$16,$S$16,Data__1_[[#This Row],[Plant]]=$R$17,$S$17,Data__1_[[#This Row],[Plant]]=$R$18,$S$18)</f>
        <v>36593.595499999996</v>
      </c>
      <c r="O582">
        <f>Data__1_[[#This Row],[input_total thousands]]+Data__1_[[#This Row],[Labor_Costs_Direct]]+Data__1_[[#This Row],[Labor_Costs_Indirect]]</f>
        <v>52193.595499999996</v>
      </c>
      <c r="P582" s="5" cm="1">
        <f t="array" ref="P582">Data__1_[[#This Row],[Output]]*1000*_xlfn.IFS(Data__1_[[#This Row],[Plant]]=$R$8,$S$8,Data__1_[[#This Row],[Plant]]=$R$9,$S$9,Data__1_[[#This Row],[Plant]]=$R$10,$S$10,Data__1_[[#This Row],[Plant]]=$R$11,$S$11)</f>
        <v>4792.0184399999998</v>
      </c>
      <c r="Q582" s="5" cm="1">
        <f t="array" ref="Q582">Data__1_[[#This Row],[Total_cost]]/(Data__1_[[#This Row],[Total Operating Cost]]+_xlfn.IFS(Data__1_[[#This Row],[Plant]]=$R$21,$S$21,Data__1_[[#This Row],[Plant]]=$R$22,$S$22,Data__1_[[#This Row],[Plant]]=$R$24,$S$24,Data__1_[[#This Row],[Plant]]=$R$23,$S$23))</f>
        <v>10.863111673020741</v>
      </c>
    </row>
    <row r="583" spans="1:17" x14ac:dyDescent="0.4">
      <c r="A583" s="1" t="s">
        <v>188</v>
      </c>
      <c r="B583" t="s">
        <v>9</v>
      </c>
      <c r="C583">
        <v>43</v>
      </c>
      <c r="D583">
        <v>36</v>
      </c>
      <c r="E583">
        <v>9976</v>
      </c>
      <c r="F583">
        <v>6912</v>
      </c>
      <c r="G583">
        <v>0.101252278</v>
      </c>
      <c r="H583">
        <f>Data__1_[[#This Row],[Output]]*1000</f>
        <v>101.252278</v>
      </c>
      <c r="I583">
        <f>Data__1_[[#This Row],[Output]]*1000/(Data__1_[[#This Row],[Num_Workers_Indirect]]+Data__1_[[#This Row],[Num_Workers_Direct]])</f>
        <v>1.2816744050632911</v>
      </c>
      <c r="J583">
        <v>0.123527779</v>
      </c>
      <c r="K583">
        <f>Data__1_[[#This Row],[RawMaterial_Used]]*1000</f>
        <v>123.52777900000001</v>
      </c>
      <c r="L583" t="e">
        <f>MONTH(A:A)</f>
        <v>#VALUE!</v>
      </c>
      <c r="M583" t="e">
        <f>YEAR(Data__1_[[#This Row],[Date]])</f>
        <v>#VALUE!</v>
      </c>
      <c r="N583" cm="1">
        <f t="array" ref="N583">Data__1_[[#This Row],[RawMaterial_Used]]*1000*_xlfn.IFS(Data__1_[[#This Row],[Plant]]=$R$15,$S$15,Data__1_[[#This Row],[Plant]]=$R$16,$S$16,Data__1_[[#This Row],[Plant]]=$R$17,$S$17,Data__1_[[#This Row],[Plant]]=$R$18,$S$18)</f>
        <v>65469.722870000005</v>
      </c>
      <c r="O583">
        <f>Data__1_[[#This Row],[input_total thousands]]+Data__1_[[#This Row],[Labor_Costs_Direct]]+Data__1_[[#This Row],[Labor_Costs_Indirect]]</f>
        <v>82357.722869999998</v>
      </c>
      <c r="P583" s="5" cm="1">
        <f t="array" ref="P583">Data__1_[[#This Row],[Output]]*1000*_xlfn.IFS(Data__1_[[#This Row],[Plant]]=$R$8,$S$8,Data__1_[[#This Row],[Plant]]=$R$9,$S$9,Data__1_[[#This Row],[Plant]]=$R$10,$S$10,Data__1_[[#This Row],[Plant]]=$R$11,$S$11)</f>
        <v>9112.7050200000012</v>
      </c>
      <c r="Q583" s="5" cm="1">
        <f t="array" ref="Q583">Data__1_[[#This Row],[Total_cost]]/(Data__1_[[#This Row],[Total Operating Cost]]+_xlfn.IFS(Data__1_[[#This Row],[Plant]]=$R$21,$S$21,Data__1_[[#This Row],[Plant]]=$R$22,$S$22,Data__1_[[#This Row],[Plant]]=$R$24,$S$24,Data__1_[[#This Row],[Plant]]=$R$23,$S$23))</f>
        <v>9.0369324811061169</v>
      </c>
    </row>
    <row r="584" spans="1:17" x14ac:dyDescent="0.4">
      <c r="A584" s="1" t="s">
        <v>188</v>
      </c>
      <c r="B584" t="s">
        <v>10</v>
      </c>
      <c r="C584">
        <v>22</v>
      </c>
      <c r="D584">
        <v>31</v>
      </c>
      <c r="E584">
        <v>5280</v>
      </c>
      <c r="F584">
        <v>6200</v>
      </c>
      <c r="G584">
        <v>3.9352649000000003E-2</v>
      </c>
      <c r="H584">
        <f>Data__1_[[#This Row],[Output]]*1000</f>
        <v>39.352649000000007</v>
      </c>
      <c r="I584">
        <f>Data__1_[[#This Row],[Output]]*1000/(Data__1_[[#This Row],[Num_Workers_Indirect]]+Data__1_[[#This Row],[Num_Workers_Direct]])</f>
        <v>0.7425028113207548</v>
      </c>
      <c r="J584">
        <v>4.8010231E-2</v>
      </c>
      <c r="K584">
        <f>Data__1_[[#This Row],[RawMaterial_Used]]*1000</f>
        <v>48.010230999999997</v>
      </c>
      <c r="L584" t="e">
        <f>MONTH(A:A)</f>
        <v>#VALUE!</v>
      </c>
      <c r="M584" t="e">
        <f>YEAR(Data__1_[[#This Row],[Date]])</f>
        <v>#VALUE!</v>
      </c>
      <c r="N584" cm="1">
        <f t="array" ref="N584">Data__1_[[#This Row],[RawMaterial_Used]]*1000*_xlfn.IFS(Data__1_[[#This Row],[Plant]]=$R$15,$S$15,Data__1_[[#This Row],[Plant]]=$R$16,$S$16,Data__1_[[#This Row],[Plant]]=$R$17,$S$17,Data__1_[[#This Row],[Plant]]=$R$18,$S$18)</f>
        <v>29190.220448</v>
      </c>
      <c r="O584">
        <f>Data__1_[[#This Row],[input_total thousands]]+Data__1_[[#This Row],[Labor_Costs_Direct]]+Data__1_[[#This Row],[Labor_Costs_Indirect]]</f>
        <v>40670.220448</v>
      </c>
      <c r="P584" s="5" cm="1">
        <f t="array" ref="P584">Data__1_[[#This Row],[Output]]*1000*_xlfn.IFS(Data__1_[[#This Row],[Plant]]=$R$8,$S$8,Data__1_[[#This Row],[Plant]]=$R$9,$S$9,Data__1_[[#This Row],[Plant]]=$R$10,$S$10,Data__1_[[#This Row],[Plant]]=$R$11,$S$11)</f>
        <v>5902.8973500000011</v>
      </c>
      <c r="Q584" s="5" cm="1">
        <f t="array" ref="Q584">Data__1_[[#This Row],[Total_cost]]/(Data__1_[[#This Row],[Total Operating Cost]]+_xlfn.IFS(Data__1_[[#This Row],[Plant]]=$R$21,$S$21,Data__1_[[#This Row],[Plant]]=$R$22,$S$22,Data__1_[[#This Row],[Plant]]=$R$24,$S$24,Data__1_[[#This Row],[Plant]]=$R$23,$S$23))</f>
        <v>6.8887072448845998</v>
      </c>
    </row>
    <row r="585" spans="1:17" x14ac:dyDescent="0.4">
      <c r="A585" s="1" t="s">
        <v>188</v>
      </c>
      <c r="B585" t="s">
        <v>11</v>
      </c>
      <c r="C585">
        <v>12</v>
      </c>
      <c r="D585">
        <v>15</v>
      </c>
      <c r="E585">
        <v>115200</v>
      </c>
      <c r="F585">
        <v>115200</v>
      </c>
      <c r="G585">
        <v>1.0544082999999999E-2</v>
      </c>
      <c r="H585">
        <f>Data__1_[[#This Row],[Output]]*1000</f>
        <v>10.544082999999999</v>
      </c>
      <c r="I585">
        <f>Data__1_[[#This Row],[Output]]*1000/(Data__1_[[#This Row],[Num_Workers_Indirect]]+Data__1_[[#This Row],[Num_Workers_Direct]])</f>
        <v>0.39052159259259256</v>
      </c>
      <c r="J585">
        <v>1.3180104E-2</v>
      </c>
      <c r="K585">
        <f>Data__1_[[#This Row],[RawMaterial_Used]]*1000</f>
        <v>13.180104</v>
      </c>
      <c r="L585" t="e">
        <f>MONTH(A:A)</f>
        <v>#VALUE!</v>
      </c>
      <c r="M585" t="e">
        <f>YEAR(Data__1_[[#This Row],[Date]])</f>
        <v>#VALUE!</v>
      </c>
      <c r="N585" cm="1">
        <f t="array" ref="N585">Data__1_[[#This Row],[RawMaterial_Used]]*1000*_xlfn.IFS(Data__1_[[#This Row],[Plant]]=$R$15,$S$15,Data__1_[[#This Row],[Plant]]=$R$16,$S$16,Data__1_[[#This Row],[Plant]]=$R$17,$S$17,Data__1_[[#This Row],[Plant]]=$R$18,$S$18)</f>
        <v>12099.335472000001</v>
      </c>
      <c r="O585">
        <f>Data__1_[[#This Row],[input_total thousands]]+Data__1_[[#This Row],[Labor_Costs_Direct]]+Data__1_[[#This Row],[Labor_Costs_Indirect]]</f>
        <v>242499.33547200001</v>
      </c>
      <c r="P585" s="5" cm="1">
        <f t="array" ref="P585">Data__1_[[#This Row],[Output]]*1000*_xlfn.IFS(Data__1_[[#This Row],[Plant]]=$R$8,$S$8,Data__1_[[#This Row],[Plant]]=$R$9,$S$9,Data__1_[[#This Row],[Plant]]=$R$10,$S$10,Data__1_[[#This Row],[Plant]]=$R$11,$S$11)</f>
        <v>4217.6331999999993</v>
      </c>
      <c r="Q585" s="5" cm="1">
        <f t="array" ref="Q585">Data__1_[[#This Row],[Total_cost]]/(Data__1_[[#This Row],[Total Operating Cost]]+_xlfn.IFS(Data__1_[[#This Row],[Plant]]=$R$21,$S$21,Data__1_[[#This Row],[Plant]]=$R$22,$S$22,Data__1_[[#This Row],[Plant]]=$R$24,$S$24,Data__1_[[#This Row],[Plant]]=$R$23,$S$23))</f>
        <v>56.323647545204338</v>
      </c>
    </row>
    <row r="586" spans="1:17" x14ac:dyDescent="0.4">
      <c r="A586" s="1" t="s">
        <v>187</v>
      </c>
      <c r="B586" t="s">
        <v>8</v>
      </c>
      <c r="C586">
        <v>18</v>
      </c>
      <c r="D586">
        <v>20</v>
      </c>
      <c r="E586">
        <v>8640</v>
      </c>
      <c r="F586">
        <v>8000</v>
      </c>
      <c r="G586">
        <v>4.5994266999999998E-2</v>
      </c>
      <c r="H586">
        <f>Data__1_[[#This Row],[Output]]*1000</f>
        <v>45.994267000000001</v>
      </c>
      <c r="I586">
        <f>Data__1_[[#This Row],[Output]]*1000/(Data__1_[[#This Row],[Num_Workers_Indirect]]+Data__1_[[#This Row],[Num_Workers_Direct]])</f>
        <v>1.2103754473684212</v>
      </c>
      <c r="J586">
        <v>5.5193120999999998E-2</v>
      </c>
      <c r="K586">
        <f>Data__1_[[#This Row],[RawMaterial_Used]]*1000</f>
        <v>55.193120999999998</v>
      </c>
      <c r="L586" t="e">
        <f>MONTH(A:A)</f>
        <v>#VALUE!</v>
      </c>
      <c r="M586" t="e">
        <f>YEAR(Data__1_[[#This Row],[Date]])</f>
        <v>#VALUE!</v>
      </c>
      <c r="N586" cm="1">
        <f t="array" ref="N586">Data__1_[[#This Row],[RawMaterial_Used]]*1000*_xlfn.IFS(Data__1_[[#This Row],[Plant]]=$R$15,$S$15,Data__1_[[#This Row],[Plant]]=$R$16,$S$16,Data__1_[[#This Row],[Plant]]=$R$17,$S$17,Data__1_[[#This Row],[Plant]]=$R$18,$S$18)</f>
        <v>38635.184699999998</v>
      </c>
      <c r="O586">
        <f>Data__1_[[#This Row],[input_total thousands]]+Data__1_[[#This Row],[Labor_Costs_Direct]]+Data__1_[[#This Row],[Labor_Costs_Indirect]]</f>
        <v>55275.184699999998</v>
      </c>
      <c r="P586" s="5" cm="1">
        <f t="array" ref="P586">Data__1_[[#This Row],[Output]]*1000*_xlfn.IFS(Data__1_[[#This Row],[Plant]]=$R$8,$S$8,Data__1_[[#This Row],[Plant]]=$R$9,$S$9,Data__1_[[#This Row],[Plant]]=$R$10,$S$10,Data__1_[[#This Row],[Plant]]=$R$11,$S$11)</f>
        <v>5059.3693700000003</v>
      </c>
      <c r="Q586" s="5" cm="1">
        <f t="array" ref="Q586">Data__1_[[#This Row],[Total_cost]]/(Data__1_[[#This Row],[Total Operating Cost]]+_xlfn.IFS(Data__1_[[#This Row],[Plant]]=$R$21,$S$21,Data__1_[[#This Row],[Plant]]=$R$22,$S$22,Data__1_[[#This Row],[Plant]]=$R$24,$S$24,Data__1_[[#This Row],[Plant]]=$R$23,$S$23))</f>
        <v>10.898073362516911</v>
      </c>
    </row>
    <row r="587" spans="1:17" x14ac:dyDescent="0.4">
      <c r="A587" s="1" t="s">
        <v>187</v>
      </c>
      <c r="B587" t="s">
        <v>9</v>
      </c>
      <c r="C587">
        <v>43</v>
      </c>
      <c r="D587">
        <v>36</v>
      </c>
      <c r="E587">
        <v>9976</v>
      </c>
      <c r="F587">
        <v>6912</v>
      </c>
      <c r="G587">
        <v>0.101196103</v>
      </c>
      <c r="H587">
        <f>Data__1_[[#This Row],[Output]]*1000</f>
        <v>101.19610299999999</v>
      </c>
      <c r="I587">
        <f>Data__1_[[#This Row],[Output]]*1000/(Data__1_[[#This Row],[Num_Workers_Indirect]]+Data__1_[[#This Row],[Num_Workers_Direct]])</f>
        <v>1.280963329113924</v>
      </c>
      <c r="J587">
        <v>0.12345924599999999</v>
      </c>
      <c r="K587">
        <f>Data__1_[[#This Row],[RawMaterial_Used]]*1000</f>
        <v>123.45924599999999</v>
      </c>
      <c r="L587" t="e">
        <f>MONTH(A:A)</f>
        <v>#VALUE!</v>
      </c>
      <c r="M587" t="e">
        <f>YEAR(Data__1_[[#This Row],[Date]])</f>
        <v>#VALUE!</v>
      </c>
      <c r="N587" cm="1">
        <f t="array" ref="N587">Data__1_[[#This Row],[RawMaterial_Used]]*1000*_xlfn.IFS(Data__1_[[#This Row],[Plant]]=$R$15,$S$15,Data__1_[[#This Row],[Plant]]=$R$16,$S$16,Data__1_[[#This Row],[Plant]]=$R$17,$S$17,Data__1_[[#This Row],[Plant]]=$R$18,$S$18)</f>
        <v>65433.400379999999</v>
      </c>
      <c r="O587">
        <f>Data__1_[[#This Row],[input_total thousands]]+Data__1_[[#This Row],[Labor_Costs_Direct]]+Data__1_[[#This Row],[Labor_Costs_Indirect]]</f>
        <v>82321.400380000006</v>
      </c>
      <c r="P587" s="5" cm="1">
        <f t="array" ref="P587">Data__1_[[#This Row],[Output]]*1000*_xlfn.IFS(Data__1_[[#This Row],[Plant]]=$R$8,$S$8,Data__1_[[#This Row],[Plant]]=$R$9,$S$9,Data__1_[[#This Row],[Plant]]=$R$10,$S$10,Data__1_[[#This Row],[Plant]]=$R$11,$S$11)</f>
        <v>9107.6492699999999</v>
      </c>
      <c r="Q587" s="5" cm="1">
        <f t="array" ref="Q587">Data__1_[[#This Row],[Total_cost]]/(Data__1_[[#This Row],[Total Operating Cost]]+_xlfn.IFS(Data__1_[[#This Row],[Plant]]=$R$21,$S$21,Data__1_[[#This Row],[Plant]]=$R$22,$S$22,Data__1_[[#This Row],[Plant]]=$R$24,$S$24,Data__1_[[#This Row],[Plant]]=$R$23,$S$23))</f>
        <v>9.0379607601672713</v>
      </c>
    </row>
    <row r="588" spans="1:17" x14ac:dyDescent="0.4">
      <c r="A588" s="1" t="s">
        <v>187</v>
      </c>
      <c r="B588" t="s">
        <v>10</v>
      </c>
      <c r="C588">
        <v>20</v>
      </c>
      <c r="D588">
        <v>29</v>
      </c>
      <c r="E588">
        <v>4800</v>
      </c>
      <c r="F588">
        <v>5800</v>
      </c>
      <c r="G588">
        <v>3.6410133999999997E-2</v>
      </c>
      <c r="H588">
        <f>Data__1_[[#This Row],[Output]]*1000</f>
        <v>36.410133999999999</v>
      </c>
      <c r="I588">
        <f>Data__1_[[#This Row],[Output]]*1000/(Data__1_[[#This Row],[Num_Workers_Indirect]]+Data__1_[[#This Row],[Num_Workers_Direct]])</f>
        <v>0.74306395918367341</v>
      </c>
      <c r="J588">
        <v>4.4420362999999997E-2</v>
      </c>
      <c r="K588">
        <f>Data__1_[[#This Row],[RawMaterial_Used]]*1000</f>
        <v>44.420362999999995</v>
      </c>
      <c r="L588" t="e">
        <f>MONTH(A:A)</f>
        <v>#VALUE!</v>
      </c>
      <c r="M588" t="e">
        <f>YEAR(Data__1_[[#This Row],[Date]])</f>
        <v>#VALUE!</v>
      </c>
      <c r="N588" cm="1">
        <f t="array" ref="N588">Data__1_[[#This Row],[RawMaterial_Used]]*1000*_xlfn.IFS(Data__1_[[#This Row],[Plant]]=$R$15,$S$15,Data__1_[[#This Row],[Plant]]=$R$16,$S$16,Data__1_[[#This Row],[Plant]]=$R$17,$S$17,Data__1_[[#This Row],[Plant]]=$R$18,$S$18)</f>
        <v>27007.580703999996</v>
      </c>
      <c r="O588">
        <f>Data__1_[[#This Row],[input_total thousands]]+Data__1_[[#This Row],[Labor_Costs_Direct]]+Data__1_[[#This Row],[Labor_Costs_Indirect]]</f>
        <v>37607.580703999993</v>
      </c>
      <c r="P588" s="5" cm="1">
        <f t="array" ref="P588">Data__1_[[#This Row],[Output]]*1000*_xlfn.IFS(Data__1_[[#This Row],[Plant]]=$R$8,$S$8,Data__1_[[#This Row],[Plant]]=$R$9,$S$9,Data__1_[[#This Row],[Plant]]=$R$10,$S$10,Data__1_[[#This Row],[Plant]]=$R$11,$S$11)</f>
        <v>5461.5200999999997</v>
      </c>
      <c r="Q588" s="5" cm="1">
        <f t="array" ref="Q588">Data__1_[[#This Row],[Total_cost]]/(Data__1_[[#This Row],[Total Operating Cost]]+_xlfn.IFS(Data__1_[[#This Row],[Plant]]=$R$21,$S$21,Data__1_[[#This Row],[Plant]]=$R$22,$S$22,Data__1_[[#This Row],[Plant]]=$R$24,$S$24,Data__1_[[#This Row],[Plant]]=$R$23,$S$23))</f>
        <v>6.8846576333879295</v>
      </c>
    </row>
    <row r="589" spans="1:17" x14ac:dyDescent="0.4">
      <c r="A589" s="1" t="s">
        <v>187</v>
      </c>
      <c r="B589" t="s">
        <v>11</v>
      </c>
      <c r="C589">
        <v>13</v>
      </c>
      <c r="D589">
        <v>15</v>
      </c>
      <c r="E589">
        <v>124800</v>
      </c>
      <c r="F589">
        <v>115200</v>
      </c>
      <c r="G589">
        <v>1.0931448E-2</v>
      </c>
      <c r="H589">
        <f>Data__1_[[#This Row],[Output]]*1000</f>
        <v>10.931448</v>
      </c>
      <c r="I589">
        <f>Data__1_[[#This Row],[Output]]*1000/(Data__1_[[#This Row],[Num_Workers_Indirect]]+Data__1_[[#This Row],[Num_Workers_Direct]])</f>
        <v>0.39040885714285711</v>
      </c>
      <c r="J589">
        <v>1.3664310000000001E-2</v>
      </c>
      <c r="K589">
        <f>Data__1_[[#This Row],[RawMaterial_Used]]*1000</f>
        <v>13.66431</v>
      </c>
      <c r="L589" t="e">
        <f>MONTH(A:A)</f>
        <v>#VALUE!</v>
      </c>
      <c r="M589" t="e">
        <f>YEAR(Data__1_[[#This Row],[Date]])</f>
        <v>#VALUE!</v>
      </c>
      <c r="N589" cm="1">
        <f t="array" ref="N589">Data__1_[[#This Row],[RawMaterial_Used]]*1000*_xlfn.IFS(Data__1_[[#This Row],[Plant]]=$R$15,$S$15,Data__1_[[#This Row],[Plant]]=$R$16,$S$16,Data__1_[[#This Row],[Plant]]=$R$17,$S$17,Data__1_[[#This Row],[Plant]]=$R$18,$S$18)</f>
        <v>12543.836580000001</v>
      </c>
      <c r="O589">
        <f>Data__1_[[#This Row],[input_total thousands]]+Data__1_[[#This Row],[Labor_Costs_Direct]]+Data__1_[[#This Row],[Labor_Costs_Indirect]]</f>
        <v>252543.83658</v>
      </c>
      <c r="P589" s="5" cm="1">
        <f t="array" ref="P589">Data__1_[[#This Row],[Output]]*1000*_xlfn.IFS(Data__1_[[#This Row],[Plant]]=$R$8,$S$8,Data__1_[[#This Row],[Plant]]=$R$9,$S$9,Data__1_[[#This Row],[Plant]]=$R$10,$S$10,Data__1_[[#This Row],[Plant]]=$R$11,$S$11)</f>
        <v>4372.5792000000001</v>
      </c>
      <c r="Q589" s="5" cm="1">
        <f t="array" ref="Q589">Data__1_[[#This Row],[Total_cost]]/(Data__1_[[#This Row],[Total Operating Cost]]+_xlfn.IFS(Data__1_[[#This Row],[Plant]]=$R$21,$S$21,Data__1_[[#This Row],[Plant]]=$R$22,$S$22,Data__1_[[#This Row],[Plant]]=$R$24,$S$24,Data__1_[[#This Row],[Plant]]=$R$23,$S$23))</f>
        <v>56.618996570762292</v>
      </c>
    </row>
    <row r="590" spans="1:17" x14ac:dyDescent="0.4">
      <c r="A590" s="1" t="s">
        <v>186</v>
      </c>
      <c r="B590" t="s">
        <v>8</v>
      </c>
      <c r="C590">
        <v>16</v>
      </c>
      <c r="D590">
        <v>18</v>
      </c>
      <c r="E590">
        <v>7680</v>
      </c>
      <c r="F590">
        <v>7200</v>
      </c>
      <c r="G590">
        <v>4.1169164000000001E-2</v>
      </c>
      <c r="H590">
        <f>Data__1_[[#This Row],[Output]]*1000</f>
        <v>41.169164000000002</v>
      </c>
      <c r="I590">
        <f>Data__1_[[#This Row],[Output]]*1000/(Data__1_[[#This Row],[Num_Workers_Indirect]]+Data__1_[[#This Row],[Num_Workers_Direct]])</f>
        <v>1.2108577647058825</v>
      </c>
      <c r="J590">
        <v>4.9402995999999998E-2</v>
      </c>
      <c r="K590">
        <f>Data__1_[[#This Row],[RawMaterial_Used]]*1000</f>
        <v>49.402995999999995</v>
      </c>
      <c r="L590" t="e">
        <f>MONTH(A:A)</f>
        <v>#VALUE!</v>
      </c>
      <c r="M590" t="e">
        <f>YEAR(Data__1_[[#This Row],[Date]])</f>
        <v>#VALUE!</v>
      </c>
      <c r="N590" cm="1">
        <f t="array" ref="N590">Data__1_[[#This Row],[RawMaterial_Used]]*1000*_xlfn.IFS(Data__1_[[#This Row],[Plant]]=$R$15,$S$15,Data__1_[[#This Row],[Plant]]=$R$16,$S$16,Data__1_[[#This Row],[Plant]]=$R$17,$S$17,Data__1_[[#This Row],[Plant]]=$R$18,$S$18)</f>
        <v>34582.097199999997</v>
      </c>
      <c r="O590">
        <f>Data__1_[[#This Row],[input_total thousands]]+Data__1_[[#This Row],[Labor_Costs_Direct]]+Data__1_[[#This Row],[Labor_Costs_Indirect]]</f>
        <v>49462.097199999997</v>
      </c>
      <c r="P590" s="5" cm="1">
        <f t="array" ref="P590">Data__1_[[#This Row],[Output]]*1000*_xlfn.IFS(Data__1_[[#This Row],[Plant]]=$R$8,$S$8,Data__1_[[#This Row],[Plant]]=$R$9,$S$9,Data__1_[[#This Row],[Plant]]=$R$10,$S$10,Data__1_[[#This Row],[Plant]]=$R$11,$S$11)</f>
        <v>4528.6080400000001</v>
      </c>
      <c r="Q590" s="5" cm="1">
        <f t="array" ref="Q590">Data__1_[[#This Row],[Total_cost]]/(Data__1_[[#This Row],[Total Operating Cost]]+_xlfn.IFS(Data__1_[[#This Row],[Plant]]=$R$21,$S$21,Data__1_[[#This Row],[Plant]]=$R$22,$S$22,Data__1_[[#This Row],[Plant]]=$R$24,$S$24,Data__1_[[#This Row],[Plant]]=$R$23,$S$23))</f>
        <v>10.8917289488894</v>
      </c>
    </row>
    <row r="591" spans="1:17" x14ac:dyDescent="0.4">
      <c r="A591" s="1" t="s">
        <v>186</v>
      </c>
      <c r="B591" t="s">
        <v>9</v>
      </c>
      <c r="C591">
        <v>43</v>
      </c>
      <c r="D591">
        <v>38</v>
      </c>
      <c r="E591">
        <v>9976</v>
      </c>
      <c r="F591">
        <v>7296</v>
      </c>
      <c r="G591">
        <v>0.10379585199999999</v>
      </c>
      <c r="H591">
        <f>Data__1_[[#This Row],[Output]]*1000</f>
        <v>103.795852</v>
      </c>
      <c r="I591">
        <f>Data__1_[[#This Row],[Output]]*1000/(Data__1_[[#This Row],[Num_Workers_Indirect]]+Data__1_[[#This Row],[Num_Workers_Direct]])</f>
        <v>1.2814302716049382</v>
      </c>
      <c r="J591">
        <v>0.12663094</v>
      </c>
      <c r="K591">
        <f>Data__1_[[#This Row],[RawMaterial_Used]]*1000</f>
        <v>126.63094</v>
      </c>
      <c r="L591" t="e">
        <f>MONTH(A:A)</f>
        <v>#VALUE!</v>
      </c>
      <c r="M591" t="e">
        <f>YEAR(Data__1_[[#This Row],[Date]])</f>
        <v>#VALUE!</v>
      </c>
      <c r="N591" cm="1">
        <f t="array" ref="N591">Data__1_[[#This Row],[RawMaterial_Used]]*1000*_xlfn.IFS(Data__1_[[#This Row],[Plant]]=$R$15,$S$15,Data__1_[[#This Row],[Plant]]=$R$16,$S$16,Data__1_[[#This Row],[Plant]]=$R$17,$S$17,Data__1_[[#This Row],[Plant]]=$R$18,$S$18)</f>
        <v>67114.398199999996</v>
      </c>
      <c r="O591">
        <f>Data__1_[[#This Row],[input_total thousands]]+Data__1_[[#This Row],[Labor_Costs_Direct]]+Data__1_[[#This Row],[Labor_Costs_Indirect]]</f>
        <v>84386.398199999996</v>
      </c>
      <c r="P591" s="5" cm="1">
        <f t="array" ref="P591">Data__1_[[#This Row],[Output]]*1000*_xlfn.IFS(Data__1_[[#This Row],[Plant]]=$R$8,$S$8,Data__1_[[#This Row],[Plant]]=$R$9,$S$9,Data__1_[[#This Row],[Plant]]=$R$10,$S$10,Data__1_[[#This Row],[Plant]]=$R$11,$S$11)</f>
        <v>9341.6266799999994</v>
      </c>
      <c r="Q591" s="5" cm="1">
        <f t="array" ref="Q591">Data__1_[[#This Row],[Total_cost]]/(Data__1_[[#This Row],[Total Operating Cost]]+_xlfn.IFS(Data__1_[[#This Row],[Plant]]=$R$21,$S$21,Data__1_[[#This Row],[Plant]]=$R$22,$S$22,Data__1_[[#This Row],[Plant]]=$R$24,$S$24,Data__1_[[#This Row],[Plant]]=$R$23,$S$23))</f>
        <v>9.0326429694745691</v>
      </c>
    </row>
    <row r="592" spans="1:17" x14ac:dyDescent="0.4">
      <c r="A592" s="1" t="s">
        <v>186</v>
      </c>
      <c r="B592" t="s">
        <v>10</v>
      </c>
      <c r="C592">
        <v>23</v>
      </c>
      <c r="D592">
        <v>26</v>
      </c>
      <c r="E592">
        <v>5520</v>
      </c>
      <c r="F592">
        <v>5200</v>
      </c>
      <c r="G592">
        <v>3.6391420000000001E-2</v>
      </c>
      <c r="H592">
        <f>Data__1_[[#This Row],[Output]]*1000</f>
        <v>36.391420000000004</v>
      </c>
      <c r="I592">
        <f>Data__1_[[#This Row],[Output]]*1000/(Data__1_[[#This Row],[Num_Workers_Indirect]]+Data__1_[[#This Row],[Num_Workers_Direct]])</f>
        <v>0.74268204081632661</v>
      </c>
      <c r="J592">
        <v>4.4397532000000003E-2</v>
      </c>
      <c r="K592">
        <f>Data__1_[[#This Row],[RawMaterial_Used]]*1000</f>
        <v>44.397532000000005</v>
      </c>
      <c r="L592" t="e">
        <f>MONTH(A:A)</f>
        <v>#VALUE!</v>
      </c>
      <c r="M592" t="e">
        <f>YEAR(Data__1_[[#This Row],[Date]])</f>
        <v>#VALUE!</v>
      </c>
      <c r="N592" cm="1">
        <f t="array" ref="N592">Data__1_[[#This Row],[RawMaterial_Used]]*1000*_xlfn.IFS(Data__1_[[#This Row],[Plant]]=$R$15,$S$15,Data__1_[[#This Row],[Plant]]=$R$16,$S$16,Data__1_[[#This Row],[Plant]]=$R$17,$S$17,Data__1_[[#This Row],[Plant]]=$R$18,$S$18)</f>
        <v>26993.699456000002</v>
      </c>
      <c r="O592">
        <f>Data__1_[[#This Row],[input_total thousands]]+Data__1_[[#This Row],[Labor_Costs_Direct]]+Data__1_[[#This Row],[Labor_Costs_Indirect]]</f>
        <v>37713.699456000002</v>
      </c>
      <c r="P592" s="5" cm="1">
        <f t="array" ref="P592">Data__1_[[#This Row],[Output]]*1000*_xlfn.IFS(Data__1_[[#This Row],[Plant]]=$R$8,$S$8,Data__1_[[#This Row],[Plant]]=$R$9,$S$9,Data__1_[[#This Row],[Plant]]=$R$10,$S$10,Data__1_[[#This Row],[Plant]]=$R$11,$S$11)</f>
        <v>5458.7130000000006</v>
      </c>
      <c r="Q592" s="5" cm="1">
        <f t="array" ref="Q592">Data__1_[[#This Row],[Total_cost]]/(Data__1_[[#This Row],[Total Operating Cost]]+_xlfn.IFS(Data__1_[[#This Row],[Plant]]=$R$21,$S$21,Data__1_[[#This Row],[Plant]]=$R$22,$S$22,Data__1_[[#This Row],[Plant]]=$R$24,$S$24,Data__1_[[#This Row],[Plant]]=$R$23,$S$23))</f>
        <v>6.9076340562223688</v>
      </c>
    </row>
    <row r="593" spans="1:17" x14ac:dyDescent="0.4">
      <c r="A593" s="1" t="s">
        <v>186</v>
      </c>
      <c r="B593" t="s">
        <v>11</v>
      </c>
      <c r="C593">
        <v>12</v>
      </c>
      <c r="D593">
        <v>14</v>
      </c>
      <c r="E593">
        <v>115200</v>
      </c>
      <c r="F593">
        <v>107520</v>
      </c>
      <c r="G593">
        <v>1.0148472E-2</v>
      </c>
      <c r="H593">
        <f>Data__1_[[#This Row],[Output]]*1000</f>
        <v>10.148472</v>
      </c>
      <c r="I593">
        <f>Data__1_[[#This Row],[Output]]*1000/(Data__1_[[#This Row],[Num_Workers_Indirect]]+Data__1_[[#This Row],[Num_Workers_Direct]])</f>
        <v>0.39032584615384613</v>
      </c>
      <c r="J593">
        <v>1.2685591E-2</v>
      </c>
      <c r="K593">
        <f>Data__1_[[#This Row],[RawMaterial_Used]]*1000</f>
        <v>12.685590999999999</v>
      </c>
      <c r="L593" t="e">
        <f>MONTH(A:A)</f>
        <v>#VALUE!</v>
      </c>
      <c r="M593" t="e">
        <f>YEAR(Data__1_[[#This Row],[Date]])</f>
        <v>#VALUE!</v>
      </c>
      <c r="N593" cm="1">
        <f t="array" ref="N593">Data__1_[[#This Row],[RawMaterial_Used]]*1000*_xlfn.IFS(Data__1_[[#This Row],[Plant]]=$R$15,$S$15,Data__1_[[#This Row],[Plant]]=$R$16,$S$16,Data__1_[[#This Row],[Plant]]=$R$17,$S$17,Data__1_[[#This Row],[Plant]]=$R$18,$S$18)</f>
        <v>11645.372538</v>
      </c>
      <c r="O593">
        <f>Data__1_[[#This Row],[input_total thousands]]+Data__1_[[#This Row],[Labor_Costs_Direct]]+Data__1_[[#This Row],[Labor_Costs_Indirect]]</f>
        <v>234365.372538</v>
      </c>
      <c r="P593" s="5" cm="1">
        <f t="array" ref="P593">Data__1_[[#This Row],[Output]]*1000*_xlfn.IFS(Data__1_[[#This Row],[Plant]]=$R$8,$S$8,Data__1_[[#This Row],[Plant]]=$R$9,$S$9,Data__1_[[#This Row],[Plant]]=$R$10,$S$10,Data__1_[[#This Row],[Plant]]=$R$11,$S$11)</f>
        <v>4059.3888000000002</v>
      </c>
      <c r="Q593" s="5" cm="1">
        <f t="array" ref="Q593">Data__1_[[#This Row],[Total_cost]]/(Data__1_[[#This Row],[Total Operating Cost]]+_xlfn.IFS(Data__1_[[#This Row],[Plant]]=$R$21,$S$21,Data__1_[[#This Row],[Plant]]=$R$22,$S$22,Data__1_[[#This Row],[Plant]]=$R$24,$S$24,Data__1_[[#This Row],[Plant]]=$R$23,$S$23))</f>
        <v>56.511469577990326</v>
      </c>
    </row>
    <row r="594" spans="1:17" x14ac:dyDescent="0.4">
      <c r="A594" s="1" t="s">
        <v>185</v>
      </c>
      <c r="B594" t="s">
        <v>8</v>
      </c>
      <c r="C594">
        <v>19</v>
      </c>
      <c r="D594">
        <v>23</v>
      </c>
      <c r="E594">
        <v>9120</v>
      </c>
      <c r="F594">
        <v>9200</v>
      </c>
      <c r="G594">
        <v>5.0853677999999999E-2</v>
      </c>
      <c r="H594">
        <f>Data__1_[[#This Row],[Output]]*1000</f>
        <v>50.853678000000002</v>
      </c>
      <c r="I594">
        <f>Data__1_[[#This Row],[Output]]*1000/(Data__1_[[#This Row],[Num_Workers_Indirect]]+Data__1_[[#This Row],[Num_Workers_Direct]])</f>
        <v>1.2108018571428572</v>
      </c>
      <c r="J594">
        <v>6.1024413999999999E-2</v>
      </c>
      <c r="K594">
        <f>Data__1_[[#This Row],[RawMaterial_Used]]*1000</f>
        <v>61.024414</v>
      </c>
      <c r="L594" t="e">
        <f>MONTH(A:A)</f>
        <v>#VALUE!</v>
      </c>
      <c r="M594" t="e">
        <f>YEAR(Data__1_[[#This Row],[Date]])</f>
        <v>#VALUE!</v>
      </c>
      <c r="N594" cm="1">
        <f t="array" ref="N594">Data__1_[[#This Row],[RawMaterial_Used]]*1000*_xlfn.IFS(Data__1_[[#This Row],[Plant]]=$R$15,$S$15,Data__1_[[#This Row],[Plant]]=$R$16,$S$16,Data__1_[[#This Row],[Plant]]=$R$17,$S$17,Data__1_[[#This Row],[Plant]]=$R$18,$S$18)</f>
        <v>42717.089800000002</v>
      </c>
      <c r="O594">
        <f>Data__1_[[#This Row],[input_total thousands]]+Data__1_[[#This Row],[Labor_Costs_Direct]]+Data__1_[[#This Row],[Labor_Costs_Indirect]]</f>
        <v>61037.089800000002</v>
      </c>
      <c r="P594" s="5" cm="1">
        <f t="array" ref="P594">Data__1_[[#This Row],[Output]]*1000*_xlfn.IFS(Data__1_[[#This Row],[Plant]]=$R$8,$S$8,Data__1_[[#This Row],[Plant]]=$R$9,$S$9,Data__1_[[#This Row],[Plant]]=$R$10,$S$10,Data__1_[[#This Row],[Plant]]=$R$11,$S$11)</f>
        <v>5593.9045800000004</v>
      </c>
      <c r="Q594" s="5" cm="1">
        <f t="array" ref="Q594">Data__1_[[#This Row],[Total_cost]]/(Data__1_[[#This Row],[Total Operating Cost]]+_xlfn.IFS(Data__1_[[#This Row],[Plant]]=$R$21,$S$21,Data__1_[[#This Row],[Plant]]=$R$22,$S$22,Data__1_[[#This Row],[Plant]]=$R$24,$S$24,Data__1_[[#This Row],[Plant]]=$R$23,$S$23))</f>
        <v>10.886747531446961</v>
      </c>
    </row>
    <row r="595" spans="1:17" x14ac:dyDescent="0.4">
      <c r="A595" s="1" t="s">
        <v>185</v>
      </c>
      <c r="B595" t="s">
        <v>9</v>
      </c>
      <c r="C595">
        <v>46</v>
      </c>
      <c r="D595">
        <v>36</v>
      </c>
      <c r="E595">
        <v>10672</v>
      </c>
      <c r="F595">
        <v>6912</v>
      </c>
      <c r="G595">
        <v>0.105106743</v>
      </c>
      <c r="H595">
        <f>Data__1_[[#This Row],[Output]]*1000</f>
        <v>105.10674300000001</v>
      </c>
      <c r="I595">
        <f>Data__1_[[#This Row],[Output]]*1000/(Data__1_[[#This Row],[Num_Workers_Indirect]]+Data__1_[[#This Row],[Num_Workers_Direct]])</f>
        <v>1.281789548780488</v>
      </c>
      <c r="J595">
        <v>0.128230227</v>
      </c>
      <c r="K595">
        <f>Data__1_[[#This Row],[RawMaterial_Used]]*1000</f>
        <v>128.23022700000001</v>
      </c>
      <c r="L595" t="e">
        <f>MONTH(A:A)</f>
        <v>#VALUE!</v>
      </c>
      <c r="M595" t="e">
        <f>YEAR(Data__1_[[#This Row],[Date]])</f>
        <v>#VALUE!</v>
      </c>
      <c r="N595" cm="1">
        <f t="array" ref="N595">Data__1_[[#This Row],[RawMaterial_Used]]*1000*_xlfn.IFS(Data__1_[[#This Row],[Plant]]=$R$15,$S$15,Data__1_[[#This Row],[Plant]]=$R$16,$S$16,Data__1_[[#This Row],[Plant]]=$R$17,$S$17,Data__1_[[#This Row],[Plant]]=$R$18,$S$18)</f>
        <v>67962.020310000007</v>
      </c>
      <c r="O595">
        <f>Data__1_[[#This Row],[input_total thousands]]+Data__1_[[#This Row],[Labor_Costs_Direct]]+Data__1_[[#This Row],[Labor_Costs_Indirect]]</f>
        <v>85546.020310000007</v>
      </c>
      <c r="P595" s="5" cm="1">
        <f t="array" ref="P595">Data__1_[[#This Row],[Output]]*1000*_xlfn.IFS(Data__1_[[#This Row],[Plant]]=$R$8,$S$8,Data__1_[[#This Row],[Plant]]=$R$9,$S$9,Data__1_[[#This Row],[Plant]]=$R$10,$S$10,Data__1_[[#This Row],[Plant]]=$R$11,$S$11)</f>
        <v>9459.6068700000014</v>
      </c>
      <c r="Q595" s="5" cm="1">
        <f t="array" ref="Q595">Data__1_[[#This Row],[Total_cost]]/(Data__1_[[#This Row],[Total Operating Cost]]+_xlfn.IFS(Data__1_[[#This Row],[Plant]]=$R$21,$S$21,Data__1_[[#This Row],[Plant]]=$R$22,$S$22,Data__1_[[#This Row],[Plant]]=$R$24,$S$24,Data__1_[[#This Row],[Plant]]=$R$23,$S$23))</f>
        <v>9.0425737921587555</v>
      </c>
    </row>
    <row r="596" spans="1:17" x14ac:dyDescent="0.4">
      <c r="A596" s="1" t="s">
        <v>185</v>
      </c>
      <c r="B596" t="s">
        <v>10</v>
      </c>
      <c r="C596">
        <v>20</v>
      </c>
      <c r="D596">
        <v>30</v>
      </c>
      <c r="E596">
        <v>4800</v>
      </c>
      <c r="F596">
        <v>6000</v>
      </c>
      <c r="G596">
        <v>3.7159995000000001E-2</v>
      </c>
      <c r="H596">
        <f>Data__1_[[#This Row],[Output]]*1000</f>
        <v>37.159995000000002</v>
      </c>
      <c r="I596">
        <f>Data__1_[[#This Row],[Output]]*1000/(Data__1_[[#This Row],[Num_Workers_Indirect]]+Data__1_[[#This Row],[Num_Workers_Direct]])</f>
        <v>0.74319990000000002</v>
      </c>
      <c r="J596">
        <v>4.5335194000000002E-2</v>
      </c>
      <c r="K596">
        <f>Data__1_[[#This Row],[RawMaterial_Used]]*1000</f>
        <v>45.335194000000001</v>
      </c>
      <c r="L596" t="e">
        <f>MONTH(A:A)</f>
        <v>#VALUE!</v>
      </c>
      <c r="M596" t="e">
        <f>YEAR(Data__1_[[#This Row],[Date]])</f>
        <v>#VALUE!</v>
      </c>
      <c r="N596" cm="1">
        <f t="array" ref="N596">Data__1_[[#This Row],[RawMaterial_Used]]*1000*_xlfn.IFS(Data__1_[[#This Row],[Plant]]=$R$15,$S$15,Data__1_[[#This Row],[Plant]]=$R$16,$S$16,Data__1_[[#This Row],[Plant]]=$R$17,$S$17,Data__1_[[#This Row],[Plant]]=$R$18,$S$18)</f>
        <v>27563.797952000001</v>
      </c>
      <c r="O596">
        <f>Data__1_[[#This Row],[input_total thousands]]+Data__1_[[#This Row],[Labor_Costs_Direct]]+Data__1_[[#This Row],[Labor_Costs_Indirect]]</f>
        <v>38363.797952000001</v>
      </c>
      <c r="P596" s="5" cm="1">
        <f t="array" ref="P596">Data__1_[[#This Row],[Output]]*1000*_xlfn.IFS(Data__1_[[#This Row],[Plant]]=$R$8,$S$8,Data__1_[[#This Row],[Plant]]=$R$9,$S$9,Data__1_[[#This Row],[Plant]]=$R$10,$S$10,Data__1_[[#This Row],[Plant]]=$R$11,$S$11)</f>
        <v>5573.9992500000008</v>
      </c>
      <c r="Q596" s="5" cm="1">
        <f t="array" ref="Q596">Data__1_[[#This Row],[Total_cost]]/(Data__1_[[#This Row],[Total Operating Cost]]+_xlfn.IFS(Data__1_[[#This Row],[Plant]]=$R$21,$S$21,Data__1_[[#This Row],[Plant]]=$R$22,$S$22,Data__1_[[#This Row],[Plant]]=$R$24,$S$24,Data__1_[[#This Row],[Plant]]=$R$23,$S$23))</f>
        <v>6.8813996615335862</v>
      </c>
    </row>
    <row r="597" spans="1:17" x14ac:dyDescent="0.4">
      <c r="A597" s="1" t="s">
        <v>185</v>
      </c>
      <c r="B597" t="s">
        <v>11</v>
      </c>
      <c r="C597">
        <v>14</v>
      </c>
      <c r="D597">
        <v>14</v>
      </c>
      <c r="E597">
        <v>134400</v>
      </c>
      <c r="F597">
        <v>107520</v>
      </c>
      <c r="G597">
        <v>1.0932682000000001E-2</v>
      </c>
      <c r="H597">
        <f>Data__1_[[#This Row],[Output]]*1000</f>
        <v>10.932682000000002</v>
      </c>
      <c r="I597">
        <f>Data__1_[[#This Row],[Output]]*1000/(Data__1_[[#This Row],[Num_Workers_Indirect]]+Data__1_[[#This Row],[Num_Workers_Direct]])</f>
        <v>0.3904529285714286</v>
      </c>
      <c r="J597">
        <v>1.3665851999999999E-2</v>
      </c>
      <c r="K597">
        <f>Data__1_[[#This Row],[RawMaterial_Used]]*1000</f>
        <v>13.665851999999999</v>
      </c>
      <c r="L597" t="e">
        <f>MONTH(A:A)</f>
        <v>#VALUE!</v>
      </c>
      <c r="M597" t="e">
        <f>YEAR(Data__1_[[#This Row],[Date]])</f>
        <v>#VALUE!</v>
      </c>
      <c r="N597" cm="1">
        <f t="array" ref="N597">Data__1_[[#This Row],[RawMaterial_Used]]*1000*_xlfn.IFS(Data__1_[[#This Row],[Plant]]=$R$15,$S$15,Data__1_[[#This Row],[Plant]]=$R$16,$S$16,Data__1_[[#This Row],[Plant]]=$R$17,$S$17,Data__1_[[#This Row],[Plant]]=$R$18,$S$18)</f>
        <v>12545.252135999999</v>
      </c>
      <c r="O597">
        <f>Data__1_[[#This Row],[input_total thousands]]+Data__1_[[#This Row],[Labor_Costs_Direct]]+Data__1_[[#This Row],[Labor_Costs_Indirect]]</f>
        <v>254465.252136</v>
      </c>
      <c r="P597" s="5" cm="1">
        <f t="array" ref="P597">Data__1_[[#This Row],[Output]]*1000*_xlfn.IFS(Data__1_[[#This Row],[Plant]]=$R$8,$S$8,Data__1_[[#This Row],[Plant]]=$R$9,$S$9,Data__1_[[#This Row],[Plant]]=$R$10,$S$10,Data__1_[[#This Row],[Plant]]=$R$11,$S$11)</f>
        <v>4373.0728000000008</v>
      </c>
      <c r="Q597" s="5" cm="1">
        <f t="array" ref="Q597">Data__1_[[#This Row],[Total_cost]]/(Data__1_[[#This Row],[Total Operating Cost]]+_xlfn.IFS(Data__1_[[#This Row],[Plant]]=$R$21,$S$21,Data__1_[[#This Row],[Plant]]=$R$22,$S$22,Data__1_[[#This Row],[Plant]]=$R$24,$S$24,Data__1_[[#This Row],[Plant]]=$R$23,$S$23))</f>
        <v>57.043455234993061</v>
      </c>
    </row>
    <row r="598" spans="1:17" x14ac:dyDescent="0.4">
      <c r="A598" s="1" t="s">
        <v>184</v>
      </c>
      <c r="B598" t="s">
        <v>8</v>
      </c>
      <c r="C598">
        <v>20</v>
      </c>
      <c r="D598">
        <v>19</v>
      </c>
      <c r="E598">
        <v>9600</v>
      </c>
      <c r="F598">
        <v>7600</v>
      </c>
      <c r="G598">
        <v>4.7198024999999998E-2</v>
      </c>
      <c r="H598">
        <f>Data__1_[[#This Row],[Output]]*1000</f>
        <v>47.198024999999994</v>
      </c>
      <c r="I598">
        <f>Data__1_[[#This Row],[Output]]*1000/(Data__1_[[#This Row],[Num_Workers_Indirect]]+Data__1_[[#This Row],[Num_Workers_Direct]])</f>
        <v>1.2102057692307691</v>
      </c>
      <c r="J598">
        <v>5.6637630000000001E-2</v>
      </c>
      <c r="K598">
        <f>Data__1_[[#This Row],[RawMaterial_Used]]*1000</f>
        <v>56.637630000000001</v>
      </c>
      <c r="L598">
        <f>MONTH(A:A)</f>
        <v>12</v>
      </c>
      <c r="M598">
        <f>YEAR(Data__1_[[#This Row],[Date]])</f>
        <v>2010</v>
      </c>
      <c r="N598" cm="1">
        <f t="array" ref="N598">Data__1_[[#This Row],[RawMaterial_Used]]*1000*_xlfn.IFS(Data__1_[[#This Row],[Plant]]=$R$15,$S$15,Data__1_[[#This Row],[Plant]]=$R$16,$S$16,Data__1_[[#This Row],[Plant]]=$R$17,$S$17,Data__1_[[#This Row],[Plant]]=$R$18,$S$18)</f>
        <v>39646.341</v>
      </c>
      <c r="O598">
        <f>Data__1_[[#This Row],[input_total thousands]]+Data__1_[[#This Row],[Labor_Costs_Direct]]+Data__1_[[#This Row],[Labor_Costs_Indirect]]</f>
        <v>56846.341</v>
      </c>
      <c r="P598" s="5" cm="1">
        <f t="array" ref="P598">Data__1_[[#This Row],[Output]]*1000*_xlfn.IFS(Data__1_[[#This Row],[Plant]]=$R$8,$S$8,Data__1_[[#This Row],[Plant]]=$R$9,$S$9,Data__1_[[#This Row],[Plant]]=$R$10,$S$10,Data__1_[[#This Row],[Plant]]=$R$11,$S$11)</f>
        <v>5191.7827499999994</v>
      </c>
      <c r="Q598" s="5" cm="1">
        <f t="array" ref="Q598">Data__1_[[#This Row],[Total_cost]]/(Data__1_[[#This Row],[Total Operating Cost]]+_xlfn.IFS(Data__1_[[#This Row],[Plant]]=$R$21,$S$21,Data__1_[[#This Row],[Plant]]=$R$22,$S$22,Data__1_[[#This Row],[Plant]]=$R$24,$S$24,Data__1_[[#This Row],[Plant]]=$R$23,$S$23))</f>
        <v>10.922688089963398</v>
      </c>
    </row>
    <row r="599" spans="1:17" x14ac:dyDescent="0.4">
      <c r="A599" s="1" t="s">
        <v>184</v>
      </c>
      <c r="B599" t="s">
        <v>9</v>
      </c>
      <c r="C599">
        <v>45</v>
      </c>
      <c r="D599">
        <v>39</v>
      </c>
      <c r="E599">
        <v>10440</v>
      </c>
      <c r="F599">
        <v>7488</v>
      </c>
      <c r="G599">
        <v>0.107623971</v>
      </c>
      <c r="H599">
        <f>Data__1_[[#This Row],[Output]]*1000</f>
        <v>107.623971</v>
      </c>
      <c r="I599">
        <f>Data__1_[[#This Row],[Output]]*1000/(Data__1_[[#This Row],[Num_Workers_Indirect]]+Data__1_[[#This Row],[Num_Workers_Direct]])</f>
        <v>1.2812377500000001</v>
      </c>
      <c r="J599">
        <v>0.13130124500000001</v>
      </c>
      <c r="K599">
        <f>Data__1_[[#This Row],[RawMaterial_Used]]*1000</f>
        <v>131.30124500000002</v>
      </c>
      <c r="L599">
        <f>MONTH(A:A)</f>
        <v>12</v>
      </c>
      <c r="M599">
        <f>YEAR(Data__1_[[#This Row],[Date]])</f>
        <v>2010</v>
      </c>
      <c r="N599" cm="1">
        <f t="array" ref="N599">Data__1_[[#This Row],[RawMaterial_Used]]*1000*_xlfn.IFS(Data__1_[[#This Row],[Plant]]=$R$15,$S$15,Data__1_[[#This Row],[Plant]]=$R$16,$S$16,Data__1_[[#This Row],[Plant]]=$R$17,$S$17,Data__1_[[#This Row],[Plant]]=$R$18,$S$18)</f>
        <v>69589.659850000011</v>
      </c>
      <c r="O599">
        <f>Data__1_[[#This Row],[input_total thousands]]+Data__1_[[#This Row],[Labor_Costs_Direct]]+Data__1_[[#This Row],[Labor_Costs_Indirect]]</f>
        <v>87517.659850000011</v>
      </c>
      <c r="P599" s="5" cm="1">
        <f t="array" ref="P599">Data__1_[[#This Row],[Output]]*1000*_xlfn.IFS(Data__1_[[#This Row],[Plant]]=$R$8,$S$8,Data__1_[[#This Row],[Plant]]=$R$9,$S$9,Data__1_[[#This Row],[Plant]]=$R$10,$S$10,Data__1_[[#This Row],[Plant]]=$R$11,$S$11)</f>
        <v>9686.1573900000003</v>
      </c>
      <c r="Q599" s="5" cm="1">
        <f t="array" ref="Q599">Data__1_[[#This Row],[Total_cost]]/(Data__1_[[#This Row],[Total Operating Cost]]+_xlfn.IFS(Data__1_[[#This Row],[Plant]]=$R$21,$S$21,Data__1_[[#This Row],[Plant]]=$R$22,$S$22,Data__1_[[#This Row],[Plant]]=$R$24,$S$24,Data__1_[[#This Row],[Plant]]=$R$23,$S$23))</f>
        <v>9.0346290258954234</v>
      </c>
    </row>
    <row r="600" spans="1:17" x14ac:dyDescent="0.4">
      <c r="A600" s="1" t="s">
        <v>184</v>
      </c>
      <c r="B600" t="s">
        <v>10</v>
      </c>
      <c r="C600">
        <v>21</v>
      </c>
      <c r="D600">
        <v>30</v>
      </c>
      <c r="E600">
        <v>5040</v>
      </c>
      <c r="F600">
        <v>6000</v>
      </c>
      <c r="G600">
        <v>3.7900835000000001E-2</v>
      </c>
      <c r="H600">
        <f>Data__1_[[#This Row],[Output]]*1000</f>
        <v>37.900835000000001</v>
      </c>
      <c r="I600">
        <f>Data__1_[[#This Row],[Output]]*1000/(Data__1_[[#This Row],[Num_Workers_Indirect]]+Data__1_[[#This Row],[Num_Workers_Direct]])</f>
        <v>0.74315362745098046</v>
      </c>
      <c r="J600">
        <v>4.6239018999999999E-2</v>
      </c>
      <c r="K600">
        <f>Data__1_[[#This Row],[RawMaterial_Used]]*1000</f>
        <v>46.239018999999999</v>
      </c>
      <c r="L600">
        <f>MONTH(A:A)</f>
        <v>12</v>
      </c>
      <c r="M600">
        <f>YEAR(Data__1_[[#This Row],[Date]])</f>
        <v>2010</v>
      </c>
      <c r="N600" cm="1">
        <f t="array" ref="N600">Data__1_[[#This Row],[RawMaterial_Used]]*1000*_xlfn.IFS(Data__1_[[#This Row],[Plant]]=$R$15,$S$15,Data__1_[[#This Row],[Plant]]=$R$16,$S$16,Data__1_[[#This Row],[Plant]]=$R$17,$S$17,Data__1_[[#This Row],[Plant]]=$R$18,$S$18)</f>
        <v>28113.323551999998</v>
      </c>
      <c r="O600">
        <f>Data__1_[[#This Row],[input_total thousands]]+Data__1_[[#This Row],[Labor_Costs_Direct]]+Data__1_[[#This Row],[Labor_Costs_Indirect]]</f>
        <v>39153.323552000002</v>
      </c>
      <c r="P600" s="5" cm="1">
        <f t="array" ref="P600">Data__1_[[#This Row],[Output]]*1000*_xlfn.IFS(Data__1_[[#This Row],[Plant]]=$R$8,$S$8,Data__1_[[#This Row],[Plant]]=$R$9,$S$9,Data__1_[[#This Row],[Plant]]=$R$10,$S$10,Data__1_[[#This Row],[Plant]]=$R$11,$S$11)</f>
        <v>5685.1252500000001</v>
      </c>
      <c r="Q600" s="5" cm="1">
        <f t="array" ref="Q600">Data__1_[[#This Row],[Total_cost]]/(Data__1_[[#This Row],[Total Operating Cost]]+_xlfn.IFS(Data__1_[[#This Row],[Plant]]=$R$21,$S$21,Data__1_[[#This Row],[Plant]]=$R$22,$S$22,Data__1_[[#This Row],[Plant]]=$R$24,$S$24,Data__1_[[#This Row],[Plant]]=$R$23,$S$23))</f>
        <v>6.8857652321323739</v>
      </c>
    </row>
    <row r="601" spans="1:17" x14ac:dyDescent="0.4">
      <c r="A601" s="1" t="s">
        <v>184</v>
      </c>
      <c r="B601" t="s">
        <v>11</v>
      </c>
      <c r="C601">
        <v>13</v>
      </c>
      <c r="D601">
        <v>17</v>
      </c>
      <c r="E601">
        <v>124800</v>
      </c>
      <c r="F601">
        <v>130560</v>
      </c>
      <c r="G601">
        <v>1.1714273000000001E-2</v>
      </c>
      <c r="H601">
        <f>Data__1_[[#This Row],[Output]]*1000</f>
        <v>11.714273</v>
      </c>
      <c r="I601">
        <f>Data__1_[[#This Row],[Output]]*1000/(Data__1_[[#This Row],[Num_Workers_Indirect]]+Data__1_[[#This Row],[Num_Workers_Direct]])</f>
        <v>0.39047576666666667</v>
      </c>
      <c r="J601">
        <v>1.4642841E-2</v>
      </c>
      <c r="K601">
        <f>Data__1_[[#This Row],[RawMaterial_Used]]*1000</f>
        <v>14.642841000000001</v>
      </c>
      <c r="L601">
        <f>MONTH(A:A)</f>
        <v>12</v>
      </c>
      <c r="M601">
        <f>YEAR(Data__1_[[#This Row],[Date]])</f>
        <v>2010</v>
      </c>
      <c r="N601" cm="1">
        <f t="array" ref="N601">Data__1_[[#This Row],[RawMaterial_Used]]*1000*_xlfn.IFS(Data__1_[[#This Row],[Plant]]=$R$15,$S$15,Data__1_[[#This Row],[Plant]]=$R$16,$S$16,Data__1_[[#This Row],[Plant]]=$R$17,$S$17,Data__1_[[#This Row],[Plant]]=$R$18,$S$18)</f>
        <v>13442.128038000001</v>
      </c>
      <c r="O601">
        <f>Data__1_[[#This Row],[input_total thousands]]+Data__1_[[#This Row],[Labor_Costs_Direct]]+Data__1_[[#This Row],[Labor_Costs_Indirect]]</f>
        <v>268802.12803799997</v>
      </c>
      <c r="P601" s="5" cm="1">
        <f t="array" ref="P601">Data__1_[[#This Row],[Output]]*1000*_xlfn.IFS(Data__1_[[#This Row],[Plant]]=$R$8,$S$8,Data__1_[[#This Row],[Plant]]=$R$9,$S$9,Data__1_[[#This Row],[Plant]]=$R$10,$S$10,Data__1_[[#This Row],[Plant]]=$R$11,$S$11)</f>
        <v>4685.7092000000002</v>
      </c>
      <c r="Q601" s="5" cm="1">
        <f t="array" ref="Q601">Data__1_[[#This Row],[Total_cost]]/(Data__1_[[#This Row],[Total Operating Cost]]+_xlfn.IFS(Data__1_[[#This Row],[Plant]]=$R$21,$S$21,Data__1_[[#This Row],[Plant]]=$R$22,$S$22,Data__1_[[#This Row],[Plant]]=$R$24,$S$24,Data__1_[[#This Row],[Plant]]=$R$23,$S$23))</f>
        <v>56.31087817376217</v>
      </c>
    </row>
    <row r="602" spans="1:17" x14ac:dyDescent="0.4">
      <c r="A602" s="1" t="s">
        <v>183</v>
      </c>
      <c r="B602" t="s">
        <v>8</v>
      </c>
      <c r="C602">
        <v>17</v>
      </c>
      <c r="D602">
        <v>20</v>
      </c>
      <c r="E602">
        <v>8160</v>
      </c>
      <c r="F602">
        <v>8000</v>
      </c>
      <c r="G602">
        <v>4.4778292999999997E-2</v>
      </c>
      <c r="H602">
        <f>Data__1_[[#This Row],[Output]]*1000</f>
        <v>44.778292999999998</v>
      </c>
      <c r="I602">
        <f>Data__1_[[#This Row],[Output]]*1000/(Data__1_[[#This Row],[Num_Workers_Indirect]]+Data__1_[[#This Row],[Num_Workers_Direct]])</f>
        <v>1.210224135135135</v>
      </c>
      <c r="J602">
        <v>5.3733951000000002E-2</v>
      </c>
      <c r="K602">
        <f>Data__1_[[#This Row],[RawMaterial_Used]]*1000</f>
        <v>53.733951000000005</v>
      </c>
      <c r="L602">
        <f>MONTH(A:A)</f>
        <v>11</v>
      </c>
      <c r="M602">
        <f>YEAR(Data__1_[[#This Row],[Date]])</f>
        <v>2010</v>
      </c>
      <c r="N602" cm="1">
        <f t="array" ref="N602">Data__1_[[#This Row],[RawMaterial_Used]]*1000*_xlfn.IFS(Data__1_[[#This Row],[Plant]]=$R$15,$S$15,Data__1_[[#This Row],[Plant]]=$R$16,$S$16,Data__1_[[#This Row],[Plant]]=$R$17,$S$17,Data__1_[[#This Row],[Plant]]=$R$18,$S$18)</f>
        <v>37613.765700000004</v>
      </c>
      <c r="O602">
        <f>Data__1_[[#This Row],[input_total thousands]]+Data__1_[[#This Row],[Labor_Costs_Direct]]+Data__1_[[#This Row],[Labor_Costs_Indirect]]</f>
        <v>53773.765700000004</v>
      </c>
      <c r="P602" s="5" cm="1">
        <f t="array" ref="P602">Data__1_[[#This Row],[Output]]*1000*_xlfn.IFS(Data__1_[[#This Row],[Plant]]=$R$8,$S$8,Data__1_[[#This Row],[Plant]]=$R$9,$S$9,Data__1_[[#This Row],[Plant]]=$R$10,$S$10,Data__1_[[#This Row],[Plant]]=$R$11,$S$11)</f>
        <v>4925.6122299999997</v>
      </c>
      <c r="Q602" s="5" cm="1">
        <f t="array" ref="Q602">Data__1_[[#This Row],[Total_cost]]/(Data__1_[[#This Row],[Total Operating Cost]]+_xlfn.IFS(Data__1_[[#This Row],[Plant]]=$R$21,$S$21,Data__1_[[#This Row],[Plant]]=$R$22,$S$22,Data__1_[[#This Row],[Plant]]=$R$24,$S$24,Data__1_[[#This Row],[Plant]]=$R$23,$S$23))</f>
        <v>10.889219251950552</v>
      </c>
    </row>
    <row r="603" spans="1:17" x14ac:dyDescent="0.4">
      <c r="A603" s="1" t="s">
        <v>183</v>
      </c>
      <c r="B603" t="s">
        <v>9</v>
      </c>
      <c r="C603">
        <v>46</v>
      </c>
      <c r="D603">
        <v>38</v>
      </c>
      <c r="E603">
        <v>10672</v>
      </c>
      <c r="F603">
        <v>7296</v>
      </c>
      <c r="G603">
        <v>0.10763500099999999</v>
      </c>
      <c r="H603">
        <f>Data__1_[[#This Row],[Output]]*1000</f>
        <v>107.63500099999999</v>
      </c>
      <c r="I603">
        <f>Data__1_[[#This Row],[Output]]*1000/(Data__1_[[#This Row],[Num_Workers_Indirect]]+Data__1_[[#This Row],[Num_Workers_Direct]])</f>
        <v>1.2813690595238094</v>
      </c>
      <c r="J603">
        <v>0.13131470100000001</v>
      </c>
      <c r="K603">
        <f>Data__1_[[#This Row],[RawMaterial_Used]]*1000</f>
        <v>131.31470100000001</v>
      </c>
      <c r="L603">
        <f>MONTH(A:A)</f>
        <v>11</v>
      </c>
      <c r="M603">
        <f>YEAR(Data__1_[[#This Row],[Date]])</f>
        <v>2010</v>
      </c>
      <c r="N603" cm="1">
        <f t="array" ref="N603">Data__1_[[#This Row],[RawMaterial_Used]]*1000*_xlfn.IFS(Data__1_[[#This Row],[Plant]]=$R$15,$S$15,Data__1_[[#This Row],[Plant]]=$R$16,$S$16,Data__1_[[#This Row],[Plant]]=$R$17,$S$17,Data__1_[[#This Row],[Plant]]=$R$18,$S$18)</f>
        <v>69596.791530000002</v>
      </c>
      <c r="O603">
        <f>Data__1_[[#This Row],[input_total thousands]]+Data__1_[[#This Row],[Labor_Costs_Direct]]+Data__1_[[#This Row],[Labor_Costs_Indirect]]</f>
        <v>87564.791530000002</v>
      </c>
      <c r="P603" s="5" cm="1">
        <f t="array" ref="P603">Data__1_[[#This Row],[Output]]*1000*_xlfn.IFS(Data__1_[[#This Row],[Plant]]=$R$8,$S$8,Data__1_[[#This Row],[Plant]]=$R$9,$S$9,Data__1_[[#This Row],[Plant]]=$R$10,$S$10,Data__1_[[#This Row],[Plant]]=$R$11,$S$11)</f>
        <v>9687.1500899999992</v>
      </c>
      <c r="Q603" s="5" cm="1">
        <f t="array" ref="Q603">Data__1_[[#This Row],[Total_cost]]/(Data__1_[[#This Row],[Total Operating Cost]]+_xlfn.IFS(Data__1_[[#This Row],[Plant]]=$R$21,$S$21,Data__1_[[#This Row],[Plant]]=$R$22,$S$22,Data__1_[[#This Row],[Plant]]=$R$24,$S$24,Data__1_[[#This Row],[Plant]]=$R$23,$S$23))</f>
        <v>9.0385682680134529</v>
      </c>
    </row>
    <row r="604" spans="1:17" x14ac:dyDescent="0.4">
      <c r="A604" s="1" t="s">
        <v>183</v>
      </c>
      <c r="B604" t="s">
        <v>10</v>
      </c>
      <c r="C604">
        <v>24</v>
      </c>
      <c r="D604">
        <v>26</v>
      </c>
      <c r="E604">
        <v>5760</v>
      </c>
      <c r="F604">
        <v>5200</v>
      </c>
      <c r="G604">
        <v>3.7148182000000002E-2</v>
      </c>
      <c r="H604">
        <f>Data__1_[[#This Row],[Output]]*1000</f>
        <v>37.148181999999998</v>
      </c>
      <c r="I604">
        <f>Data__1_[[#This Row],[Output]]*1000/(Data__1_[[#This Row],[Num_Workers_Indirect]]+Data__1_[[#This Row],[Num_Workers_Direct]])</f>
        <v>0.74296363999999993</v>
      </c>
      <c r="J604">
        <v>4.5320781999999997E-2</v>
      </c>
      <c r="K604">
        <f>Data__1_[[#This Row],[RawMaterial_Used]]*1000</f>
        <v>45.320781999999994</v>
      </c>
      <c r="L604">
        <f>MONTH(A:A)</f>
        <v>11</v>
      </c>
      <c r="M604">
        <f>YEAR(Data__1_[[#This Row],[Date]])</f>
        <v>2010</v>
      </c>
      <c r="N604" cm="1">
        <f t="array" ref="N604">Data__1_[[#This Row],[RawMaterial_Used]]*1000*_xlfn.IFS(Data__1_[[#This Row],[Plant]]=$R$15,$S$15,Data__1_[[#This Row],[Plant]]=$R$16,$S$16,Data__1_[[#This Row],[Plant]]=$R$17,$S$17,Data__1_[[#This Row],[Plant]]=$R$18,$S$18)</f>
        <v>27555.035455999998</v>
      </c>
      <c r="O604">
        <f>Data__1_[[#This Row],[input_total thousands]]+Data__1_[[#This Row],[Labor_Costs_Direct]]+Data__1_[[#This Row],[Labor_Costs_Indirect]]</f>
        <v>38515.035455999998</v>
      </c>
      <c r="P604" s="5" cm="1">
        <f t="array" ref="P604">Data__1_[[#This Row],[Output]]*1000*_xlfn.IFS(Data__1_[[#This Row],[Plant]]=$R$8,$S$8,Data__1_[[#This Row],[Plant]]=$R$9,$S$9,Data__1_[[#This Row],[Plant]]=$R$10,$S$10,Data__1_[[#This Row],[Plant]]=$R$11,$S$11)</f>
        <v>5572.2272999999996</v>
      </c>
      <c r="Q604" s="5" cm="1">
        <f t="array" ref="Q604">Data__1_[[#This Row],[Total_cost]]/(Data__1_[[#This Row],[Total Operating Cost]]+_xlfn.IFS(Data__1_[[#This Row],[Plant]]=$R$21,$S$21,Data__1_[[#This Row],[Plant]]=$R$22,$S$22,Data__1_[[#This Row],[Plant]]=$R$24,$S$24,Data__1_[[#This Row],[Plant]]=$R$23,$S$23))</f>
        <v>6.9107239634744486</v>
      </c>
    </row>
    <row r="605" spans="1:17" x14ac:dyDescent="0.4">
      <c r="A605" s="1" t="s">
        <v>183</v>
      </c>
      <c r="B605" t="s">
        <v>11</v>
      </c>
      <c r="C605">
        <v>14</v>
      </c>
      <c r="D605">
        <v>16</v>
      </c>
      <c r="E605">
        <v>134400</v>
      </c>
      <c r="F605">
        <v>122880</v>
      </c>
      <c r="G605">
        <v>1.170385E-2</v>
      </c>
      <c r="H605">
        <f>Data__1_[[#This Row],[Output]]*1000</f>
        <v>11.703849999999999</v>
      </c>
      <c r="I605">
        <f>Data__1_[[#This Row],[Output]]*1000/(Data__1_[[#This Row],[Num_Workers_Indirect]]+Data__1_[[#This Row],[Num_Workers_Direct]])</f>
        <v>0.3901283333333333</v>
      </c>
      <c r="J605">
        <v>1.4629812000000001E-2</v>
      </c>
      <c r="K605">
        <f>Data__1_[[#This Row],[RawMaterial_Used]]*1000</f>
        <v>14.629812000000001</v>
      </c>
      <c r="L605">
        <f>MONTH(A:A)</f>
        <v>11</v>
      </c>
      <c r="M605">
        <f>YEAR(Data__1_[[#This Row],[Date]])</f>
        <v>2010</v>
      </c>
      <c r="N605" cm="1">
        <f t="array" ref="N605">Data__1_[[#This Row],[RawMaterial_Used]]*1000*_xlfn.IFS(Data__1_[[#This Row],[Plant]]=$R$15,$S$15,Data__1_[[#This Row],[Plant]]=$R$16,$S$16,Data__1_[[#This Row],[Plant]]=$R$17,$S$17,Data__1_[[#This Row],[Plant]]=$R$18,$S$18)</f>
        <v>13430.167416</v>
      </c>
      <c r="O605">
        <f>Data__1_[[#This Row],[input_total thousands]]+Data__1_[[#This Row],[Labor_Costs_Direct]]+Data__1_[[#This Row],[Labor_Costs_Indirect]]</f>
        <v>270710.16741600004</v>
      </c>
      <c r="P605" s="5" cm="1">
        <f t="array" ref="P605">Data__1_[[#This Row],[Output]]*1000*_xlfn.IFS(Data__1_[[#This Row],[Plant]]=$R$8,$S$8,Data__1_[[#This Row],[Plant]]=$R$9,$S$9,Data__1_[[#This Row],[Plant]]=$R$10,$S$10,Data__1_[[#This Row],[Plant]]=$R$11,$S$11)</f>
        <v>4681.54</v>
      </c>
      <c r="Q605" s="5" cm="1">
        <f t="array" ref="Q605">Data__1_[[#This Row],[Total_cost]]/(Data__1_[[#This Row],[Total Operating Cost]]+_xlfn.IFS(Data__1_[[#This Row],[Plant]]=$R$21,$S$21,Data__1_[[#This Row],[Plant]]=$R$22,$S$22,Data__1_[[#This Row],[Plant]]=$R$24,$S$24,Data__1_[[#This Row],[Plant]]=$R$23,$S$23))</f>
        <v>56.760164167628893</v>
      </c>
    </row>
    <row r="606" spans="1:17" x14ac:dyDescent="0.4">
      <c r="A606" s="1" t="s">
        <v>182</v>
      </c>
      <c r="B606" t="s">
        <v>8</v>
      </c>
      <c r="C606">
        <v>15</v>
      </c>
      <c r="D606">
        <v>23</v>
      </c>
      <c r="E606">
        <v>7200</v>
      </c>
      <c r="F606">
        <v>9200</v>
      </c>
      <c r="G606">
        <v>4.6022686E-2</v>
      </c>
      <c r="H606">
        <f>Data__1_[[#This Row],[Output]]*1000</f>
        <v>46.022686</v>
      </c>
      <c r="I606">
        <f>Data__1_[[#This Row],[Output]]*1000/(Data__1_[[#This Row],[Num_Workers_Indirect]]+Data__1_[[#This Row],[Num_Workers_Direct]])</f>
        <v>1.2111233157894736</v>
      </c>
      <c r="J606">
        <v>5.5227222999999999E-2</v>
      </c>
      <c r="K606">
        <f>Data__1_[[#This Row],[RawMaterial_Used]]*1000</f>
        <v>55.227223000000002</v>
      </c>
      <c r="L606">
        <f>MONTH(A:A)</f>
        <v>10</v>
      </c>
      <c r="M606">
        <f>YEAR(Data__1_[[#This Row],[Date]])</f>
        <v>2010</v>
      </c>
      <c r="N606" cm="1">
        <f t="array" ref="N606">Data__1_[[#This Row],[RawMaterial_Used]]*1000*_xlfn.IFS(Data__1_[[#This Row],[Plant]]=$R$15,$S$15,Data__1_[[#This Row],[Plant]]=$R$16,$S$16,Data__1_[[#This Row],[Plant]]=$R$17,$S$17,Data__1_[[#This Row],[Plant]]=$R$18,$S$18)</f>
        <v>38659.056100000002</v>
      </c>
      <c r="O606">
        <f>Data__1_[[#This Row],[input_total thousands]]+Data__1_[[#This Row],[Labor_Costs_Direct]]+Data__1_[[#This Row],[Labor_Costs_Indirect]]</f>
        <v>55059.056100000002</v>
      </c>
      <c r="P606" s="5" cm="1">
        <f t="array" ref="P606">Data__1_[[#This Row],[Output]]*1000*_xlfn.IFS(Data__1_[[#This Row],[Plant]]=$R$8,$S$8,Data__1_[[#This Row],[Plant]]=$R$9,$S$9,Data__1_[[#This Row],[Plant]]=$R$10,$S$10,Data__1_[[#This Row],[Plant]]=$R$11,$S$11)</f>
        <v>5062.4954600000001</v>
      </c>
      <c r="Q606" s="5" cm="1">
        <f t="array" ref="Q606">Data__1_[[#This Row],[Total_cost]]/(Data__1_[[#This Row],[Total Operating Cost]]+_xlfn.IFS(Data__1_[[#This Row],[Plant]]=$R$21,$S$21,Data__1_[[#This Row],[Plant]]=$R$22,$S$22,Data__1_[[#This Row],[Plant]]=$R$24,$S$24,Data__1_[[#This Row],[Plant]]=$R$23,$S$23))</f>
        <v>10.848774833711696</v>
      </c>
    </row>
    <row r="607" spans="1:17" x14ac:dyDescent="0.4">
      <c r="A607" s="1" t="s">
        <v>182</v>
      </c>
      <c r="B607" t="s">
        <v>9</v>
      </c>
      <c r="C607">
        <v>41</v>
      </c>
      <c r="D607">
        <v>39</v>
      </c>
      <c r="E607">
        <v>9512</v>
      </c>
      <c r="F607">
        <v>7488</v>
      </c>
      <c r="G607">
        <v>0.102489891</v>
      </c>
      <c r="H607">
        <f>Data__1_[[#This Row],[Output]]*1000</f>
        <v>102.489891</v>
      </c>
      <c r="I607">
        <f>Data__1_[[#This Row],[Output]]*1000/(Data__1_[[#This Row],[Num_Workers_Indirect]]+Data__1_[[#This Row],[Num_Workers_Direct]])</f>
        <v>1.2811236374999999</v>
      </c>
      <c r="J607">
        <v>0.12503766699999999</v>
      </c>
      <c r="K607">
        <f>Data__1_[[#This Row],[RawMaterial_Used]]*1000</f>
        <v>125.03766699999998</v>
      </c>
      <c r="L607">
        <f>MONTH(A:A)</f>
        <v>10</v>
      </c>
      <c r="M607">
        <f>YEAR(Data__1_[[#This Row],[Date]])</f>
        <v>2010</v>
      </c>
      <c r="N607" cm="1">
        <f t="array" ref="N607">Data__1_[[#This Row],[RawMaterial_Used]]*1000*_xlfn.IFS(Data__1_[[#This Row],[Plant]]=$R$15,$S$15,Data__1_[[#This Row],[Plant]]=$R$16,$S$16,Data__1_[[#This Row],[Plant]]=$R$17,$S$17,Data__1_[[#This Row],[Plant]]=$R$18,$S$18)</f>
        <v>66269.963509999987</v>
      </c>
      <c r="O607">
        <f>Data__1_[[#This Row],[input_total thousands]]+Data__1_[[#This Row],[Labor_Costs_Direct]]+Data__1_[[#This Row],[Labor_Costs_Indirect]]</f>
        <v>83269.963509999987</v>
      </c>
      <c r="P607" s="5" cm="1">
        <f t="array" ref="P607">Data__1_[[#This Row],[Output]]*1000*_xlfn.IFS(Data__1_[[#This Row],[Plant]]=$R$8,$S$8,Data__1_[[#This Row],[Plant]]=$R$9,$S$9,Data__1_[[#This Row],[Plant]]=$R$10,$S$10,Data__1_[[#This Row],[Plant]]=$R$11,$S$11)</f>
        <v>9224.0901900000008</v>
      </c>
      <c r="Q607" s="5" cm="1">
        <f t="array" ref="Q607">Data__1_[[#This Row],[Total_cost]]/(Data__1_[[#This Row],[Total Operating Cost]]+_xlfn.IFS(Data__1_[[#This Row],[Plant]]=$R$21,$S$21,Data__1_[[#This Row],[Plant]]=$R$22,$S$22,Data__1_[[#This Row],[Plant]]=$R$24,$S$24,Data__1_[[#This Row],[Plant]]=$R$23,$S$23))</f>
        <v>9.0267057923386123</v>
      </c>
    </row>
    <row r="608" spans="1:17" x14ac:dyDescent="0.4">
      <c r="A608" s="1" t="s">
        <v>182</v>
      </c>
      <c r="B608" t="s">
        <v>10</v>
      </c>
      <c r="C608">
        <v>21</v>
      </c>
      <c r="D608">
        <v>33</v>
      </c>
      <c r="E608">
        <v>5040</v>
      </c>
      <c r="F608">
        <v>6600</v>
      </c>
      <c r="G608">
        <v>4.0125142000000003E-2</v>
      </c>
      <c r="H608">
        <f>Data__1_[[#This Row],[Output]]*1000</f>
        <v>40.125142000000004</v>
      </c>
      <c r="I608">
        <f>Data__1_[[#This Row],[Output]]*1000/(Data__1_[[#This Row],[Num_Workers_Indirect]]+Data__1_[[#This Row],[Num_Workers_Direct]])</f>
        <v>0.74305818518518529</v>
      </c>
      <c r="J608">
        <v>4.8952673000000002E-2</v>
      </c>
      <c r="K608">
        <f>Data__1_[[#This Row],[RawMaterial_Used]]*1000</f>
        <v>48.952673000000004</v>
      </c>
      <c r="L608">
        <f>MONTH(A:A)</f>
        <v>10</v>
      </c>
      <c r="M608">
        <f>YEAR(Data__1_[[#This Row],[Date]])</f>
        <v>2010</v>
      </c>
      <c r="N608" cm="1">
        <f t="array" ref="N608">Data__1_[[#This Row],[RawMaterial_Used]]*1000*_xlfn.IFS(Data__1_[[#This Row],[Plant]]=$R$15,$S$15,Data__1_[[#This Row],[Plant]]=$R$16,$S$16,Data__1_[[#This Row],[Plant]]=$R$17,$S$17,Data__1_[[#This Row],[Plant]]=$R$18,$S$18)</f>
        <v>29763.225184000003</v>
      </c>
      <c r="O608">
        <f>Data__1_[[#This Row],[input_total thousands]]+Data__1_[[#This Row],[Labor_Costs_Direct]]+Data__1_[[#This Row],[Labor_Costs_Indirect]]</f>
        <v>41403.225184000003</v>
      </c>
      <c r="P608" s="5" cm="1">
        <f t="array" ref="P608">Data__1_[[#This Row],[Output]]*1000*_xlfn.IFS(Data__1_[[#This Row],[Plant]]=$R$8,$S$8,Data__1_[[#This Row],[Plant]]=$R$9,$S$9,Data__1_[[#This Row],[Plant]]=$R$10,$S$10,Data__1_[[#This Row],[Plant]]=$R$11,$S$11)</f>
        <v>6018.7713000000003</v>
      </c>
      <c r="Q608" s="5" cm="1">
        <f t="array" ref="Q608">Data__1_[[#This Row],[Total_cost]]/(Data__1_[[#This Row],[Total Operating Cost]]+_xlfn.IFS(Data__1_[[#This Row],[Plant]]=$R$21,$S$21,Data__1_[[#This Row],[Plant]]=$R$22,$S$22,Data__1_[[#This Row],[Plant]]=$R$24,$S$24,Data__1_[[#This Row],[Plant]]=$R$23,$S$23))</f>
        <v>6.8778734474514005</v>
      </c>
    </row>
    <row r="609" spans="1:17" x14ac:dyDescent="0.4">
      <c r="A609" s="1" t="s">
        <v>182</v>
      </c>
      <c r="B609" t="s">
        <v>11</v>
      </c>
      <c r="C609">
        <v>12</v>
      </c>
      <c r="D609">
        <v>15</v>
      </c>
      <c r="E609">
        <v>115200</v>
      </c>
      <c r="F609">
        <v>115200</v>
      </c>
      <c r="G609">
        <v>1.0534419E-2</v>
      </c>
      <c r="H609">
        <f>Data__1_[[#This Row],[Output]]*1000</f>
        <v>10.534419</v>
      </c>
      <c r="I609">
        <f>Data__1_[[#This Row],[Output]]*1000/(Data__1_[[#This Row],[Num_Workers_Indirect]]+Data__1_[[#This Row],[Num_Workers_Direct]])</f>
        <v>0.39016366666666663</v>
      </c>
      <c r="J609">
        <v>1.3168022999999999E-2</v>
      </c>
      <c r="K609">
        <f>Data__1_[[#This Row],[RawMaterial_Used]]*1000</f>
        <v>13.168023</v>
      </c>
      <c r="L609">
        <f>MONTH(A:A)</f>
        <v>10</v>
      </c>
      <c r="M609">
        <f>YEAR(Data__1_[[#This Row],[Date]])</f>
        <v>2010</v>
      </c>
      <c r="N609" cm="1">
        <f t="array" ref="N609">Data__1_[[#This Row],[RawMaterial_Used]]*1000*_xlfn.IFS(Data__1_[[#This Row],[Plant]]=$R$15,$S$15,Data__1_[[#This Row],[Plant]]=$R$16,$S$16,Data__1_[[#This Row],[Plant]]=$R$17,$S$17,Data__1_[[#This Row],[Plant]]=$R$18,$S$18)</f>
        <v>12088.245113999999</v>
      </c>
      <c r="O609">
        <f>Data__1_[[#This Row],[input_total thousands]]+Data__1_[[#This Row],[Labor_Costs_Direct]]+Data__1_[[#This Row],[Labor_Costs_Indirect]]</f>
        <v>242488.24511399999</v>
      </c>
      <c r="P609" s="5" cm="1">
        <f t="array" ref="P609">Data__1_[[#This Row],[Output]]*1000*_xlfn.IFS(Data__1_[[#This Row],[Plant]]=$R$8,$S$8,Data__1_[[#This Row],[Plant]]=$R$9,$S$9,Data__1_[[#This Row],[Plant]]=$R$10,$S$10,Data__1_[[#This Row],[Plant]]=$R$11,$S$11)</f>
        <v>4213.7676000000001</v>
      </c>
      <c r="Q609" s="5" cm="1">
        <f t="array" ref="Q609">Data__1_[[#This Row],[Total_cost]]/(Data__1_[[#This Row],[Total Operating Cost]]+_xlfn.IFS(Data__1_[[#This Row],[Plant]]=$R$21,$S$21,Data__1_[[#This Row],[Plant]]=$R$22,$S$22,Data__1_[[#This Row],[Plant]]=$R$24,$S$24,Data__1_[[#This Row],[Plant]]=$R$23,$S$23))</f>
        <v>56.371684205348309</v>
      </c>
    </row>
    <row r="610" spans="1:17" x14ac:dyDescent="0.4">
      <c r="A610" s="1" t="s">
        <v>173</v>
      </c>
      <c r="B610" t="s">
        <v>8</v>
      </c>
      <c r="C610">
        <v>19</v>
      </c>
      <c r="D610">
        <v>20</v>
      </c>
      <c r="E610">
        <v>9120</v>
      </c>
      <c r="F610">
        <v>8000</v>
      </c>
      <c r="G610">
        <v>4.7221486E-2</v>
      </c>
      <c r="H610">
        <f>Data__1_[[#This Row],[Output]]*1000</f>
        <v>47.221485999999999</v>
      </c>
      <c r="I610">
        <f>Data__1_[[#This Row],[Output]]*1000/(Data__1_[[#This Row],[Num_Workers_Indirect]]+Data__1_[[#This Row],[Num_Workers_Direct]])</f>
        <v>1.2108073333333333</v>
      </c>
      <c r="J610">
        <v>5.6665783999999997E-2</v>
      </c>
      <c r="K610">
        <f>Data__1_[[#This Row],[RawMaterial_Used]]*1000</f>
        <v>56.665783999999995</v>
      </c>
      <c r="L610">
        <f>MONTH(A:A)</f>
        <v>1</v>
      </c>
      <c r="M610">
        <f>YEAR(Data__1_[[#This Row],[Date]])</f>
        <v>2010</v>
      </c>
      <c r="N610" cm="1">
        <f t="array" ref="N610">Data__1_[[#This Row],[RawMaterial_Used]]*1000*_xlfn.IFS(Data__1_[[#This Row],[Plant]]=$R$15,$S$15,Data__1_[[#This Row],[Plant]]=$R$16,$S$16,Data__1_[[#This Row],[Plant]]=$R$17,$S$17,Data__1_[[#This Row],[Plant]]=$R$18,$S$18)</f>
        <v>39666.048799999997</v>
      </c>
      <c r="O610">
        <f>Data__1_[[#This Row],[input_total thousands]]+Data__1_[[#This Row],[Labor_Costs_Direct]]+Data__1_[[#This Row],[Labor_Costs_Indirect]]</f>
        <v>56786.048799999997</v>
      </c>
      <c r="P610" s="5" cm="1">
        <f t="array" ref="P610">Data__1_[[#This Row],[Output]]*1000*_xlfn.IFS(Data__1_[[#This Row],[Plant]]=$R$8,$S$8,Data__1_[[#This Row],[Plant]]=$R$9,$S$9,Data__1_[[#This Row],[Plant]]=$R$10,$S$10,Data__1_[[#This Row],[Plant]]=$R$11,$S$11)</f>
        <v>5194.3634599999996</v>
      </c>
      <c r="Q610" s="5" cm="1">
        <f t="array" ref="Q610">Data__1_[[#This Row],[Total_cost]]/(Data__1_[[#This Row],[Total Operating Cost]]+_xlfn.IFS(Data__1_[[#This Row],[Plant]]=$R$21,$S$21,Data__1_[[#This Row],[Plant]]=$R$22,$S$22,Data__1_[[#This Row],[Plant]]=$R$24,$S$24,Data__1_[[#This Row],[Plant]]=$R$23,$S$23))</f>
        <v>10.905695513312072</v>
      </c>
    </row>
    <row r="611" spans="1:17" x14ac:dyDescent="0.4">
      <c r="A611" s="1" t="s">
        <v>173</v>
      </c>
      <c r="B611" t="s">
        <v>9</v>
      </c>
      <c r="C611">
        <v>43</v>
      </c>
      <c r="D611">
        <v>38</v>
      </c>
      <c r="E611">
        <v>9976</v>
      </c>
      <c r="F611">
        <v>7296</v>
      </c>
      <c r="G611">
        <v>0.103835016</v>
      </c>
      <c r="H611">
        <f>Data__1_[[#This Row],[Output]]*1000</f>
        <v>103.835016</v>
      </c>
      <c r="I611">
        <f>Data__1_[[#This Row],[Output]]*1000/(Data__1_[[#This Row],[Num_Workers_Indirect]]+Data__1_[[#This Row],[Num_Workers_Direct]])</f>
        <v>1.2819137777777778</v>
      </c>
      <c r="J611">
        <v>0.12667871999999999</v>
      </c>
      <c r="K611">
        <f>Data__1_[[#This Row],[RawMaterial_Used]]*1000</f>
        <v>126.67872</v>
      </c>
      <c r="L611">
        <f>MONTH(A:A)</f>
        <v>1</v>
      </c>
      <c r="M611">
        <f>YEAR(Data__1_[[#This Row],[Date]])</f>
        <v>2010</v>
      </c>
      <c r="N611" cm="1">
        <f t="array" ref="N611">Data__1_[[#This Row],[RawMaterial_Used]]*1000*_xlfn.IFS(Data__1_[[#This Row],[Plant]]=$R$15,$S$15,Data__1_[[#This Row],[Plant]]=$R$16,$S$16,Data__1_[[#This Row],[Plant]]=$R$17,$S$17,Data__1_[[#This Row],[Plant]]=$R$18,$S$18)</f>
        <v>67139.721600000004</v>
      </c>
      <c r="O611">
        <f>Data__1_[[#This Row],[input_total thousands]]+Data__1_[[#This Row],[Labor_Costs_Direct]]+Data__1_[[#This Row],[Labor_Costs_Indirect]]</f>
        <v>84411.721600000004</v>
      </c>
      <c r="P611" s="5" cm="1">
        <f t="array" ref="P611">Data__1_[[#This Row],[Output]]*1000*_xlfn.IFS(Data__1_[[#This Row],[Plant]]=$R$8,$S$8,Data__1_[[#This Row],[Plant]]=$R$9,$S$9,Data__1_[[#This Row],[Plant]]=$R$10,$S$10,Data__1_[[#This Row],[Plant]]=$R$11,$S$11)</f>
        <v>9345.1514399999996</v>
      </c>
      <c r="Q611" s="5" cm="1">
        <f t="array" ref="Q611">Data__1_[[#This Row],[Total_cost]]/(Data__1_[[#This Row],[Total Operating Cost]]+_xlfn.IFS(Data__1_[[#This Row],[Plant]]=$R$21,$S$21,Data__1_[[#This Row],[Plant]]=$R$22,$S$22,Data__1_[[#This Row],[Plant]]=$R$24,$S$24,Data__1_[[#This Row],[Plant]]=$R$23,$S$23))</f>
        <v>9.031945926477734</v>
      </c>
    </row>
    <row r="612" spans="1:17" x14ac:dyDescent="0.4">
      <c r="A612" s="1" t="s">
        <v>173</v>
      </c>
      <c r="B612" t="s">
        <v>10</v>
      </c>
      <c r="C612">
        <v>22</v>
      </c>
      <c r="D612">
        <v>31</v>
      </c>
      <c r="E612">
        <v>5280</v>
      </c>
      <c r="F612">
        <v>6200</v>
      </c>
      <c r="G612">
        <v>3.9385077999999997E-2</v>
      </c>
      <c r="H612">
        <f>Data__1_[[#This Row],[Output]]*1000</f>
        <v>39.385078</v>
      </c>
      <c r="I612">
        <f>Data__1_[[#This Row],[Output]]*1000/(Data__1_[[#This Row],[Num_Workers_Indirect]]+Data__1_[[#This Row],[Num_Workers_Direct]])</f>
        <v>0.74311467924528307</v>
      </c>
      <c r="J612">
        <v>4.8049794999999999E-2</v>
      </c>
      <c r="K612">
        <f>Data__1_[[#This Row],[RawMaterial_Used]]*1000</f>
        <v>48.049794999999996</v>
      </c>
      <c r="L612">
        <f>MONTH(A:A)</f>
        <v>1</v>
      </c>
      <c r="M612">
        <f>YEAR(Data__1_[[#This Row],[Date]])</f>
        <v>2010</v>
      </c>
      <c r="N612" cm="1">
        <f t="array" ref="N612">Data__1_[[#This Row],[RawMaterial_Used]]*1000*_xlfn.IFS(Data__1_[[#This Row],[Plant]]=$R$15,$S$15,Data__1_[[#This Row],[Plant]]=$R$16,$S$16,Data__1_[[#This Row],[Plant]]=$R$17,$S$17,Data__1_[[#This Row],[Plant]]=$R$18,$S$18)</f>
        <v>29214.275359999996</v>
      </c>
      <c r="O612">
        <f>Data__1_[[#This Row],[input_total thousands]]+Data__1_[[#This Row],[Labor_Costs_Direct]]+Data__1_[[#This Row],[Labor_Costs_Indirect]]</f>
        <v>40694.27536</v>
      </c>
      <c r="P612" s="5" cm="1">
        <f t="array" ref="P612">Data__1_[[#This Row],[Output]]*1000*_xlfn.IFS(Data__1_[[#This Row],[Plant]]=$R$8,$S$8,Data__1_[[#This Row],[Plant]]=$R$9,$S$9,Data__1_[[#This Row],[Plant]]=$R$10,$S$10,Data__1_[[#This Row],[Plant]]=$R$11,$S$11)</f>
        <v>5907.7617</v>
      </c>
      <c r="Q612" s="5" cm="1">
        <f t="array" ref="Q612">Data__1_[[#This Row],[Total_cost]]/(Data__1_[[#This Row],[Total Operating Cost]]+_xlfn.IFS(Data__1_[[#This Row],[Plant]]=$R$21,$S$21,Data__1_[[#This Row],[Plant]]=$R$22,$S$22,Data__1_[[#This Row],[Plant]]=$R$24,$S$24,Data__1_[[#This Row],[Plant]]=$R$23,$S$23))</f>
        <v>6.8871072190980387</v>
      </c>
    </row>
    <row r="613" spans="1:17" x14ac:dyDescent="0.4">
      <c r="A613" s="1" t="s">
        <v>173</v>
      </c>
      <c r="B613" t="s">
        <v>11</v>
      </c>
      <c r="C613">
        <v>14</v>
      </c>
      <c r="D613">
        <v>16</v>
      </c>
      <c r="E613">
        <v>134400</v>
      </c>
      <c r="F613">
        <v>122880</v>
      </c>
      <c r="G613">
        <v>1.1713087E-2</v>
      </c>
      <c r="H613">
        <f>Data__1_[[#This Row],[Output]]*1000</f>
        <v>11.713087</v>
      </c>
      <c r="I613">
        <f>Data__1_[[#This Row],[Output]]*1000/(Data__1_[[#This Row],[Num_Workers_Indirect]]+Data__1_[[#This Row],[Num_Workers_Direct]])</f>
        <v>0.39043623333333333</v>
      </c>
      <c r="J613">
        <v>1.4641358E-2</v>
      </c>
      <c r="K613">
        <f>Data__1_[[#This Row],[RawMaterial_Used]]*1000</f>
        <v>14.641358</v>
      </c>
      <c r="L613">
        <f>MONTH(A:A)</f>
        <v>1</v>
      </c>
      <c r="M613">
        <f>YEAR(Data__1_[[#This Row],[Date]])</f>
        <v>2010</v>
      </c>
      <c r="N613" cm="1">
        <f t="array" ref="N613">Data__1_[[#This Row],[RawMaterial_Used]]*1000*_xlfn.IFS(Data__1_[[#This Row],[Plant]]=$R$15,$S$15,Data__1_[[#This Row],[Plant]]=$R$16,$S$16,Data__1_[[#This Row],[Plant]]=$R$17,$S$17,Data__1_[[#This Row],[Plant]]=$R$18,$S$18)</f>
        <v>13440.766644000001</v>
      </c>
      <c r="O613">
        <f>Data__1_[[#This Row],[input_total thousands]]+Data__1_[[#This Row],[Labor_Costs_Direct]]+Data__1_[[#This Row],[Labor_Costs_Indirect]]</f>
        <v>270720.76664399996</v>
      </c>
      <c r="P613" s="5" cm="1">
        <f t="array" ref="P613">Data__1_[[#This Row],[Output]]*1000*_xlfn.IFS(Data__1_[[#This Row],[Plant]]=$R$8,$S$8,Data__1_[[#This Row],[Plant]]=$R$9,$S$9,Data__1_[[#This Row],[Plant]]=$R$10,$S$10,Data__1_[[#This Row],[Plant]]=$R$11,$S$11)</f>
        <v>4685.2348000000002</v>
      </c>
      <c r="Q613" s="5" cm="1">
        <f t="array" ref="Q613">Data__1_[[#This Row],[Total_cost]]/(Data__1_[[#This Row],[Total Operating Cost]]+_xlfn.IFS(Data__1_[[#This Row],[Plant]]=$R$21,$S$21,Data__1_[[#This Row],[Plant]]=$R$22,$S$22,Data__1_[[#This Row],[Plant]]=$R$24,$S$24,Data__1_[[#This Row],[Plant]]=$R$23,$S$23))</f>
        <v>56.718447099743351</v>
      </c>
    </row>
    <row r="614" spans="1:17" x14ac:dyDescent="0.4">
      <c r="A614" s="1" t="s">
        <v>151</v>
      </c>
      <c r="B614" t="s">
        <v>8</v>
      </c>
      <c r="C614">
        <v>15</v>
      </c>
      <c r="D614">
        <v>18</v>
      </c>
      <c r="E614">
        <v>7200</v>
      </c>
      <c r="F614">
        <v>7200</v>
      </c>
      <c r="G614">
        <v>3.9936485000000001E-2</v>
      </c>
      <c r="H614">
        <f>Data__1_[[#This Row],[Output]]*1000</f>
        <v>39.936484999999998</v>
      </c>
      <c r="I614">
        <f>Data__1_[[#This Row],[Output]]*1000/(Data__1_[[#This Row],[Num_Workers_Indirect]]+Data__1_[[#This Row],[Num_Workers_Direct]])</f>
        <v>1.2101965151515151</v>
      </c>
      <c r="J614">
        <v>4.7923781999999998E-2</v>
      </c>
      <c r="K614">
        <f>Data__1_[[#This Row],[RawMaterial_Used]]*1000</f>
        <v>47.923781999999996</v>
      </c>
      <c r="L614">
        <f>MONTH(A:A)</f>
        <v>9</v>
      </c>
      <c r="M614">
        <f>YEAR(Data__1_[[#This Row],[Date]])</f>
        <v>2010</v>
      </c>
      <c r="N614" cm="1">
        <f t="array" ref="N614">Data__1_[[#This Row],[RawMaterial_Used]]*1000*_xlfn.IFS(Data__1_[[#This Row],[Plant]]=$R$15,$S$15,Data__1_[[#This Row],[Plant]]=$R$16,$S$16,Data__1_[[#This Row],[Plant]]=$R$17,$S$17,Data__1_[[#This Row],[Plant]]=$R$18,$S$18)</f>
        <v>33546.647399999994</v>
      </c>
      <c r="O614">
        <f>Data__1_[[#This Row],[input_total thousands]]+Data__1_[[#This Row],[Labor_Costs_Direct]]+Data__1_[[#This Row],[Labor_Costs_Indirect]]</f>
        <v>47946.647399999994</v>
      </c>
      <c r="P614" s="5" cm="1">
        <f t="array" ref="P614">Data__1_[[#This Row],[Output]]*1000*_xlfn.IFS(Data__1_[[#This Row],[Plant]]=$R$8,$S$8,Data__1_[[#This Row],[Plant]]=$R$9,$S$9,Data__1_[[#This Row],[Plant]]=$R$10,$S$10,Data__1_[[#This Row],[Plant]]=$R$11,$S$11)</f>
        <v>4393.0133500000002</v>
      </c>
      <c r="Q614" s="5" cm="1">
        <f t="array" ref="Q614">Data__1_[[#This Row],[Total_cost]]/(Data__1_[[#This Row],[Total Operating Cost]]+_xlfn.IFS(Data__1_[[#This Row],[Plant]]=$R$21,$S$21,Data__1_[[#This Row],[Plant]]=$R$22,$S$22,Data__1_[[#This Row],[Plant]]=$R$24,$S$24,Data__1_[[#This Row],[Plant]]=$R$23,$S$23))</f>
        <v>10.882969942505866</v>
      </c>
    </row>
    <row r="615" spans="1:17" x14ac:dyDescent="0.4">
      <c r="A615" s="1" t="s">
        <v>151</v>
      </c>
      <c r="B615" t="s">
        <v>9</v>
      </c>
      <c r="C615">
        <v>46</v>
      </c>
      <c r="D615">
        <v>40</v>
      </c>
      <c r="E615">
        <v>10672</v>
      </c>
      <c r="F615">
        <v>7680</v>
      </c>
      <c r="G615">
        <v>0.11020770000000001</v>
      </c>
      <c r="H615">
        <f>Data__1_[[#This Row],[Output]]*1000</f>
        <v>110.2077</v>
      </c>
      <c r="I615">
        <f>Data__1_[[#This Row],[Output]]*1000/(Data__1_[[#This Row],[Num_Workers_Indirect]]+Data__1_[[#This Row],[Num_Workers_Direct]])</f>
        <v>1.2814848837209303</v>
      </c>
      <c r="J615">
        <v>0.134453394</v>
      </c>
      <c r="K615">
        <f>Data__1_[[#This Row],[RawMaterial_Used]]*1000</f>
        <v>134.453394</v>
      </c>
      <c r="L615">
        <f>MONTH(A:A)</f>
        <v>9</v>
      </c>
      <c r="M615">
        <f>YEAR(Data__1_[[#This Row],[Date]])</f>
        <v>2010</v>
      </c>
      <c r="N615" cm="1">
        <f t="array" ref="N615">Data__1_[[#This Row],[RawMaterial_Used]]*1000*_xlfn.IFS(Data__1_[[#This Row],[Plant]]=$R$15,$S$15,Data__1_[[#This Row],[Plant]]=$R$16,$S$16,Data__1_[[#This Row],[Plant]]=$R$17,$S$17,Data__1_[[#This Row],[Plant]]=$R$18,$S$18)</f>
        <v>71260.298819999996</v>
      </c>
      <c r="O615">
        <f>Data__1_[[#This Row],[input_total thousands]]+Data__1_[[#This Row],[Labor_Costs_Direct]]+Data__1_[[#This Row],[Labor_Costs_Indirect]]</f>
        <v>89612.298819999996</v>
      </c>
      <c r="P615" s="5" cm="1">
        <f t="array" ref="P615">Data__1_[[#This Row],[Output]]*1000*_xlfn.IFS(Data__1_[[#This Row],[Plant]]=$R$8,$S$8,Data__1_[[#This Row],[Plant]]=$R$9,$S$9,Data__1_[[#This Row],[Plant]]=$R$10,$S$10,Data__1_[[#This Row],[Plant]]=$R$11,$S$11)</f>
        <v>9918.6930000000011</v>
      </c>
      <c r="Q615" s="5" cm="1">
        <f t="array" ref="Q615">Data__1_[[#This Row],[Total_cost]]/(Data__1_[[#This Row],[Total Operating Cost]]+_xlfn.IFS(Data__1_[[#This Row],[Plant]]=$R$21,$S$21,Data__1_[[#This Row],[Plant]]=$R$22,$S$22,Data__1_[[#This Row],[Plant]]=$R$24,$S$24,Data__1_[[#This Row],[Plant]]=$R$23,$S$23))</f>
        <v>9.0340005633377984</v>
      </c>
    </row>
    <row r="616" spans="1:17" x14ac:dyDescent="0.4">
      <c r="A616" s="1" t="s">
        <v>151</v>
      </c>
      <c r="B616" t="s">
        <v>10</v>
      </c>
      <c r="C616">
        <v>21</v>
      </c>
      <c r="D616">
        <v>29</v>
      </c>
      <c r="E616">
        <v>5040</v>
      </c>
      <c r="F616">
        <v>5800</v>
      </c>
      <c r="G616">
        <v>3.7124404999999999E-2</v>
      </c>
      <c r="H616">
        <f>Data__1_[[#This Row],[Output]]*1000</f>
        <v>37.124404999999996</v>
      </c>
      <c r="I616">
        <f>Data__1_[[#This Row],[Output]]*1000/(Data__1_[[#This Row],[Num_Workers_Indirect]]+Data__1_[[#This Row],[Num_Workers_Direct]])</f>
        <v>0.74248809999999987</v>
      </c>
      <c r="J616">
        <v>4.5291774E-2</v>
      </c>
      <c r="K616">
        <f>Data__1_[[#This Row],[RawMaterial_Used]]*1000</f>
        <v>45.291773999999997</v>
      </c>
      <c r="L616">
        <f>MONTH(A:A)</f>
        <v>9</v>
      </c>
      <c r="M616">
        <f>YEAR(Data__1_[[#This Row],[Date]])</f>
        <v>2010</v>
      </c>
      <c r="N616" cm="1">
        <f t="array" ref="N616">Data__1_[[#This Row],[RawMaterial_Used]]*1000*_xlfn.IFS(Data__1_[[#This Row],[Plant]]=$R$15,$S$15,Data__1_[[#This Row],[Plant]]=$R$16,$S$16,Data__1_[[#This Row],[Plant]]=$R$17,$S$17,Data__1_[[#This Row],[Plant]]=$R$18,$S$18)</f>
        <v>27537.398591999998</v>
      </c>
      <c r="O616">
        <f>Data__1_[[#This Row],[input_total thousands]]+Data__1_[[#This Row],[Labor_Costs_Direct]]+Data__1_[[#This Row],[Labor_Costs_Indirect]]</f>
        <v>38377.398591999998</v>
      </c>
      <c r="P616" s="5" cm="1">
        <f t="array" ref="P616">Data__1_[[#This Row],[Output]]*1000*_xlfn.IFS(Data__1_[[#This Row],[Plant]]=$R$8,$S$8,Data__1_[[#This Row],[Plant]]=$R$9,$S$9,Data__1_[[#This Row],[Plant]]=$R$10,$S$10,Data__1_[[#This Row],[Plant]]=$R$11,$S$11)</f>
        <v>5568.6607499999991</v>
      </c>
      <c r="Q616" s="5" cm="1">
        <f t="array" ref="Q616">Data__1_[[#This Row],[Total_cost]]/(Data__1_[[#This Row],[Total Operating Cost]]+_xlfn.IFS(Data__1_[[#This Row],[Plant]]=$R$21,$S$21,Data__1_[[#This Row],[Plant]]=$R$22,$S$22,Data__1_[[#This Row],[Plant]]=$R$24,$S$24,Data__1_[[#This Row],[Plant]]=$R$23,$S$23))</f>
        <v>6.8904373739459812</v>
      </c>
    </row>
    <row r="617" spans="1:17" x14ac:dyDescent="0.4">
      <c r="A617" s="1" t="s">
        <v>151</v>
      </c>
      <c r="B617" t="s">
        <v>11</v>
      </c>
      <c r="C617">
        <v>12</v>
      </c>
      <c r="D617">
        <v>17</v>
      </c>
      <c r="E617">
        <v>115200</v>
      </c>
      <c r="F617">
        <v>130560</v>
      </c>
      <c r="G617">
        <v>1.1319601E-2</v>
      </c>
      <c r="H617">
        <f>Data__1_[[#This Row],[Output]]*1000</f>
        <v>11.319601</v>
      </c>
      <c r="I617">
        <f>Data__1_[[#This Row],[Output]]*1000/(Data__1_[[#This Row],[Num_Workers_Indirect]]+Data__1_[[#This Row],[Num_Workers_Direct]])</f>
        <v>0.39033106896551728</v>
      </c>
      <c r="J617">
        <v>1.4149502E-2</v>
      </c>
      <c r="K617">
        <f>Data__1_[[#This Row],[RawMaterial_Used]]*1000</f>
        <v>14.149502</v>
      </c>
      <c r="L617">
        <f>MONTH(A:A)</f>
        <v>9</v>
      </c>
      <c r="M617">
        <f>YEAR(Data__1_[[#This Row],[Date]])</f>
        <v>2010</v>
      </c>
      <c r="N617" cm="1">
        <f t="array" ref="N617">Data__1_[[#This Row],[RawMaterial_Used]]*1000*_xlfn.IFS(Data__1_[[#This Row],[Plant]]=$R$15,$S$15,Data__1_[[#This Row],[Plant]]=$R$16,$S$16,Data__1_[[#This Row],[Plant]]=$R$17,$S$17,Data__1_[[#This Row],[Plant]]=$R$18,$S$18)</f>
        <v>12989.242835999999</v>
      </c>
      <c r="O617">
        <f>Data__1_[[#This Row],[input_total thousands]]+Data__1_[[#This Row],[Labor_Costs_Direct]]+Data__1_[[#This Row],[Labor_Costs_Indirect]]</f>
        <v>258749.24283599999</v>
      </c>
      <c r="P617" s="5" cm="1">
        <f t="array" ref="P617">Data__1_[[#This Row],[Output]]*1000*_xlfn.IFS(Data__1_[[#This Row],[Plant]]=$R$8,$S$8,Data__1_[[#This Row],[Plant]]=$R$9,$S$9,Data__1_[[#This Row],[Plant]]=$R$10,$S$10,Data__1_[[#This Row],[Plant]]=$R$11,$S$11)</f>
        <v>4527.8404</v>
      </c>
      <c r="Q617" s="5" cm="1">
        <f t="array" ref="Q617">Data__1_[[#This Row],[Total_cost]]/(Data__1_[[#This Row],[Total Operating Cost]]+_xlfn.IFS(Data__1_[[#This Row],[Plant]]=$R$21,$S$21,Data__1_[[#This Row],[Plant]]=$R$22,$S$22,Data__1_[[#This Row],[Plant]]=$R$24,$S$24,Data__1_[[#This Row],[Plant]]=$R$23,$S$23))</f>
        <v>56.058876928230603</v>
      </c>
    </row>
    <row r="618" spans="1:17" x14ac:dyDescent="0.4">
      <c r="A618" s="1" t="s">
        <v>150</v>
      </c>
      <c r="B618" t="s">
        <v>8</v>
      </c>
      <c r="C618">
        <v>20</v>
      </c>
      <c r="D618">
        <v>19</v>
      </c>
      <c r="E618">
        <v>9600</v>
      </c>
      <c r="F618">
        <v>7600</v>
      </c>
      <c r="G618">
        <v>4.7203676E-2</v>
      </c>
      <c r="H618">
        <f>Data__1_[[#This Row],[Output]]*1000</f>
        <v>47.203676000000002</v>
      </c>
      <c r="I618">
        <f>Data__1_[[#This Row],[Output]]*1000/(Data__1_[[#This Row],[Num_Workers_Indirect]]+Data__1_[[#This Row],[Num_Workers_Direct]])</f>
        <v>1.2103506666666668</v>
      </c>
      <c r="J618">
        <v>5.6644410999999999E-2</v>
      </c>
      <c r="K618">
        <f>Data__1_[[#This Row],[RawMaterial_Used]]*1000</f>
        <v>56.644410999999998</v>
      </c>
      <c r="L618">
        <f>MONTH(A:A)</f>
        <v>8</v>
      </c>
      <c r="M618">
        <f>YEAR(Data__1_[[#This Row],[Date]])</f>
        <v>2010</v>
      </c>
      <c r="N618" cm="1">
        <f t="array" ref="N618">Data__1_[[#This Row],[RawMaterial_Used]]*1000*_xlfn.IFS(Data__1_[[#This Row],[Plant]]=$R$15,$S$15,Data__1_[[#This Row],[Plant]]=$R$16,$S$16,Data__1_[[#This Row],[Plant]]=$R$17,$S$17,Data__1_[[#This Row],[Plant]]=$R$18,$S$18)</f>
        <v>39651.087699999996</v>
      </c>
      <c r="O618">
        <f>Data__1_[[#This Row],[input_total thousands]]+Data__1_[[#This Row],[Labor_Costs_Direct]]+Data__1_[[#This Row],[Labor_Costs_Indirect]]</f>
        <v>56851.087699999996</v>
      </c>
      <c r="P618" s="5" cm="1">
        <f t="array" ref="P618">Data__1_[[#This Row],[Output]]*1000*_xlfn.IFS(Data__1_[[#This Row],[Plant]]=$R$8,$S$8,Data__1_[[#This Row],[Plant]]=$R$9,$S$9,Data__1_[[#This Row],[Plant]]=$R$10,$S$10,Data__1_[[#This Row],[Plant]]=$R$11,$S$11)</f>
        <v>5192.4043600000005</v>
      </c>
      <c r="Q618" s="5" cm="1">
        <f t="array" ref="Q618">Data__1_[[#This Row],[Total_cost]]/(Data__1_[[#This Row],[Total Operating Cost]]+_xlfn.IFS(Data__1_[[#This Row],[Plant]]=$R$21,$S$21,Data__1_[[#This Row],[Plant]]=$R$22,$S$22,Data__1_[[#This Row],[Plant]]=$R$24,$S$24,Data__1_[[#This Row],[Plant]]=$R$23,$S$23))</f>
        <v>10.922295595675195</v>
      </c>
    </row>
    <row r="619" spans="1:17" x14ac:dyDescent="0.4">
      <c r="A619" s="1" t="s">
        <v>150</v>
      </c>
      <c r="B619" t="s">
        <v>9</v>
      </c>
      <c r="C619">
        <v>43</v>
      </c>
      <c r="D619">
        <v>36</v>
      </c>
      <c r="E619">
        <v>9976</v>
      </c>
      <c r="F619">
        <v>6912</v>
      </c>
      <c r="G619">
        <v>0.101202788</v>
      </c>
      <c r="H619">
        <f>Data__1_[[#This Row],[Output]]*1000</f>
        <v>101.202788</v>
      </c>
      <c r="I619">
        <f>Data__1_[[#This Row],[Output]]*1000/(Data__1_[[#This Row],[Num_Workers_Indirect]]+Data__1_[[#This Row],[Num_Workers_Direct]])</f>
        <v>1.2810479493670885</v>
      </c>
      <c r="J619">
        <v>0.123467401</v>
      </c>
      <c r="K619">
        <f>Data__1_[[#This Row],[RawMaterial_Used]]*1000</f>
        <v>123.46740100000001</v>
      </c>
      <c r="L619">
        <f>MONTH(A:A)</f>
        <v>8</v>
      </c>
      <c r="M619">
        <f>YEAR(Data__1_[[#This Row],[Date]])</f>
        <v>2010</v>
      </c>
      <c r="N619" cm="1">
        <f t="array" ref="N619">Data__1_[[#This Row],[RawMaterial_Used]]*1000*_xlfn.IFS(Data__1_[[#This Row],[Plant]]=$R$15,$S$15,Data__1_[[#This Row],[Plant]]=$R$16,$S$16,Data__1_[[#This Row],[Plant]]=$R$17,$S$17,Data__1_[[#This Row],[Plant]]=$R$18,$S$18)</f>
        <v>65437.722530000006</v>
      </c>
      <c r="O619">
        <f>Data__1_[[#This Row],[input_total thousands]]+Data__1_[[#This Row],[Labor_Costs_Direct]]+Data__1_[[#This Row],[Labor_Costs_Indirect]]</f>
        <v>82325.722529999999</v>
      </c>
      <c r="P619" s="5" cm="1">
        <f t="array" ref="P619">Data__1_[[#This Row],[Output]]*1000*_xlfn.IFS(Data__1_[[#This Row],[Plant]]=$R$8,$S$8,Data__1_[[#This Row],[Plant]]=$R$9,$S$9,Data__1_[[#This Row],[Plant]]=$R$10,$S$10,Data__1_[[#This Row],[Plant]]=$R$11,$S$11)</f>
        <v>9108.2509200000004</v>
      </c>
      <c r="Q619" s="5" cm="1">
        <f t="array" ref="Q619">Data__1_[[#This Row],[Total_cost]]/(Data__1_[[#This Row],[Total Operating Cost]]+_xlfn.IFS(Data__1_[[#This Row],[Plant]]=$R$21,$S$21,Data__1_[[#This Row],[Plant]]=$R$22,$S$22,Data__1_[[#This Row],[Plant]]=$R$24,$S$24,Data__1_[[#This Row],[Plant]]=$R$23,$S$23))</f>
        <v>9.0378382946533424</v>
      </c>
    </row>
    <row r="620" spans="1:17" x14ac:dyDescent="0.4">
      <c r="A620" s="1" t="s">
        <v>150</v>
      </c>
      <c r="B620" t="s">
        <v>10</v>
      </c>
      <c r="C620">
        <v>20</v>
      </c>
      <c r="D620">
        <v>34</v>
      </c>
      <c r="E620">
        <v>4800</v>
      </c>
      <c r="F620">
        <v>6800</v>
      </c>
      <c r="G620">
        <v>4.0124437999999998E-2</v>
      </c>
      <c r="H620">
        <f>Data__1_[[#This Row],[Output]]*1000</f>
        <v>40.124437999999998</v>
      </c>
      <c r="I620">
        <f>Data__1_[[#This Row],[Output]]*1000/(Data__1_[[#This Row],[Num_Workers_Indirect]]+Data__1_[[#This Row],[Num_Workers_Direct]])</f>
        <v>0.74304514814814815</v>
      </c>
      <c r="J620">
        <v>4.8951815000000003E-2</v>
      </c>
      <c r="K620">
        <f>Data__1_[[#This Row],[RawMaterial_Used]]*1000</f>
        <v>48.951815000000003</v>
      </c>
      <c r="L620">
        <f>MONTH(A:A)</f>
        <v>8</v>
      </c>
      <c r="M620">
        <f>YEAR(Data__1_[[#This Row],[Date]])</f>
        <v>2010</v>
      </c>
      <c r="N620" cm="1">
        <f t="array" ref="N620">Data__1_[[#This Row],[RawMaterial_Used]]*1000*_xlfn.IFS(Data__1_[[#This Row],[Plant]]=$R$15,$S$15,Data__1_[[#This Row],[Plant]]=$R$16,$S$16,Data__1_[[#This Row],[Plant]]=$R$17,$S$17,Data__1_[[#This Row],[Plant]]=$R$18,$S$18)</f>
        <v>29762.703520000003</v>
      </c>
      <c r="O620">
        <f>Data__1_[[#This Row],[input_total thousands]]+Data__1_[[#This Row],[Labor_Costs_Direct]]+Data__1_[[#This Row],[Labor_Costs_Indirect]]</f>
        <v>41362.703520000003</v>
      </c>
      <c r="P620" s="5" cm="1">
        <f t="array" ref="P620">Data__1_[[#This Row],[Output]]*1000*_xlfn.IFS(Data__1_[[#This Row],[Plant]]=$R$8,$S$8,Data__1_[[#This Row],[Plant]]=$R$9,$S$9,Data__1_[[#This Row],[Plant]]=$R$10,$S$10,Data__1_[[#This Row],[Plant]]=$R$11,$S$11)</f>
        <v>6018.6656999999996</v>
      </c>
      <c r="Q620" s="5" cm="1">
        <f t="array" ref="Q620">Data__1_[[#This Row],[Total_cost]]/(Data__1_[[#This Row],[Total Operating Cost]]+_xlfn.IFS(Data__1_[[#This Row],[Plant]]=$R$21,$S$21,Data__1_[[#This Row],[Plant]]=$R$22,$S$22,Data__1_[[#This Row],[Plant]]=$R$24,$S$24,Data__1_[[#This Row],[Plant]]=$R$23,$S$23))</f>
        <v>6.8712625553276165</v>
      </c>
    </row>
    <row r="621" spans="1:17" x14ac:dyDescent="0.4">
      <c r="A621" s="1" t="s">
        <v>150</v>
      </c>
      <c r="B621" t="s">
        <v>11</v>
      </c>
      <c r="C621">
        <v>13</v>
      </c>
      <c r="D621">
        <v>15</v>
      </c>
      <c r="E621">
        <v>124800</v>
      </c>
      <c r="F621">
        <v>115200</v>
      </c>
      <c r="G621">
        <v>1.0932591E-2</v>
      </c>
      <c r="H621">
        <f>Data__1_[[#This Row],[Output]]*1000</f>
        <v>10.932591</v>
      </c>
      <c r="I621">
        <f>Data__1_[[#This Row],[Output]]*1000/(Data__1_[[#This Row],[Num_Workers_Indirect]]+Data__1_[[#This Row],[Num_Workers_Direct]])</f>
        <v>0.39044967857142859</v>
      </c>
      <c r="J621">
        <v>1.3665739E-2</v>
      </c>
      <c r="K621">
        <f>Data__1_[[#This Row],[RawMaterial_Used]]*1000</f>
        <v>13.665739</v>
      </c>
      <c r="L621">
        <f>MONTH(A:A)</f>
        <v>8</v>
      </c>
      <c r="M621">
        <f>YEAR(Data__1_[[#This Row],[Date]])</f>
        <v>2010</v>
      </c>
      <c r="N621" cm="1">
        <f t="array" ref="N621">Data__1_[[#This Row],[RawMaterial_Used]]*1000*_xlfn.IFS(Data__1_[[#This Row],[Plant]]=$R$15,$S$15,Data__1_[[#This Row],[Plant]]=$R$16,$S$16,Data__1_[[#This Row],[Plant]]=$R$17,$S$17,Data__1_[[#This Row],[Plant]]=$R$18,$S$18)</f>
        <v>12545.148402000001</v>
      </c>
      <c r="O621">
        <f>Data__1_[[#This Row],[input_total thousands]]+Data__1_[[#This Row],[Labor_Costs_Direct]]+Data__1_[[#This Row],[Labor_Costs_Indirect]]</f>
        <v>252545.14840199999</v>
      </c>
      <c r="P621" s="5" cm="1">
        <f t="array" ref="P621">Data__1_[[#This Row],[Output]]*1000*_xlfn.IFS(Data__1_[[#This Row],[Plant]]=$R$8,$S$8,Data__1_[[#This Row],[Plant]]=$R$9,$S$9,Data__1_[[#This Row],[Plant]]=$R$10,$S$10,Data__1_[[#This Row],[Plant]]=$R$11,$S$11)</f>
        <v>4373.0364</v>
      </c>
      <c r="Q621" s="5" cm="1">
        <f t="array" ref="Q621">Data__1_[[#This Row],[Total_cost]]/(Data__1_[[#This Row],[Total Operating Cost]]+_xlfn.IFS(Data__1_[[#This Row],[Plant]]=$R$21,$S$21,Data__1_[[#This Row],[Plant]]=$R$22,$S$22,Data__1_[[#This Row],[Plant]]=$R$24,$S$24,Data__1_[[#This Row],[Plant]]=$R$23,$S$23))</f>
        <v>56.61348768828578</v>
      </c>
    </row>
    <row r="622" spans="1:17" x14ac:dyDescent="0.4">
      <c r="A622" s="1" t="s">
        <v>149</v>
      </c>
      <c r="B622" t="s">
        <v>8</v>
      </c>
      <c r="C622">
        <v>15</v>
      </c>
      <c r="D622">
        <v>18</v>
      </c>
      <c r="E622">
        <v>7200</v>
      </c>
      <c r="F622">
        <v>7200</v>
      </c>
      <c r="G622">
        <v>3.9971038E-2</v>
      </c>
      <c r="H622">
        <f>Data__1_[[#This Row],[Output]]*1000</f>
        <v>39.971038</v>
      </c>
      <c r="I622">
        <f>Data__1_[[#This Row],[Output]]*1000/(Data__1_[[#This Row],[Num_Workers_Indirect]]+Data__1_[[#This Row],[Num_Workers_Direct]])</f>
        <v>1.2112435757575757</v>
      </c>
      <c r="J622">
        <v>4.7965244999999997E-2</v>
      </c>
      <c r="K622">
        <f>Data__1_[[#This Row],[RawMaterial_Used]]*1000</f>
        <v>47.965244999999996</v>
      </c>
      <c r="L622">
        <f>MONTH(A:A)</f>
        <v>7</v>
      </c>
      <c r="M622">
        <f>YEAR(Data__1_[[#This Row],[Date]])</f>
        <v>2010</v>
      </c>
      <c r="N622" cm="1">
        <f t="array" ref="N622">Data__1_[[#This Row],[RawMaterial_Used]]*1000*_xlfn.IFS(Data__1_[[#This Row],[Plant]]=$R$15,$S$15,Data__1_[[#This Row],[Plant]]=$R$16,$S$16,Data__1_[[#This Row],[Plant]]=$R$17,$S$17,Data__1_[[#This Row],[Plant]]=$R$18,$S$18)</f>
        <v>33575.671499999997</v>
      </c>
      <c r="O622">
        <f>Data__1_[[#This Row],[input_total thousands]]+Data__1_[[#This Row],[Labor_Costs_Direct]]+Data__1_[[#This Row],[Labor_Costs_Indirect]]</f>
        <v>47975.671499999997</v>
      </c>
      <c r="P622" s="5" cm="1">
        <f t="array" ref="P622">Data__1_[[#This Row],[Output]]*1000*_xlfn.IFS(Data__1_[[#This Row],[Plant]]=$R$8,$S$8,Data__1_[[#This Row],[Plant]]=$R$9,$S$9,Data__1_[[#This Row],[Plant]]=$R$10,$S$10,Data__1_[[#This Row],[Plant]]=$R$11,$S$11)</f>
        <v>4396.8141800000003</v>
      </c>
      <c r="Q622" s="5" cm="1">
        <f t="array" ref="Q622">Data__1_[[#This Row],[Total_cost]]/(Data__1_[[#This Row],[Total Operating Cost]]+_xlfn.IFS(Data__1_[[#This Row],[Plant]]=$R$21,$S$21,Data__1_[[#This Row],[Plant]]=$R$22,$S$22,Data__1_[[#This Row],[Plant]]=$R$24,$S$24,Data__1_[[#This Row],[Plant]]=$R$23,$S$23))</f>
        <v>10.880171363781621</v>
      </c>
    </row>
    <row r="623" spans="1:17" x14ac:dyDescent="0.4">
      <c r="A623" s="1" t="s">
        <v>149</v>
      </c>
      <c r="B623" t="s">
        <v>9</v>
      </c>
      <c r="C623">
        <v>42</v>
      </c>
      <c r="D623">
        <v>36</v>
      </c>
      <c r="E623">
        <v>9744</v>
      </c>
      <c r="F623">
        <v>6912</v>
      </c>
      <c r="G623">
        <v>0.100014697</v>
      </c>
      <c r="H623">
        <f>Data__1_[[#This Row],[Output]]*1000</f>
        <v>100.014697</v>
      </c>
      <c r="I623">
        <f>Data__1_[[#This Row],[Output]]*1000/(Data__1_[[#This Row],[Num_Workers_Indirect]]+Data__1_[[#This Row],[Num_Workers_Direct]])</f>
        <v>1.2822397051282051</v>
      </c>
      <c r="J623">
        <v>0.12201793</v>
      </c>
      <c r="K623">
        <f>Data__1_[[#This Row],[RawMaterial_Used]]*1000</f>
        <v>122.01792999999999</v>
      </c>
      <c r="L623">
        <f>MONTH(A:A)</f>
        <v>7</v>
      </c>
      <c r="M623">
        <f>YEAR(Data__1_[[#This Row],[Date]])</f>
        <v>2010</v>
      </c>
      <c r="N623" cm="1">
        <f t="array" ref="N623">Data__1_[[#This Row],[RawMaterial_Used]]*1000*_xlfn.IFS(Data__1_[[#This Row],[Plant]]=$R$15,$S$15,Data__1_[[#This Row],[Plant]]=$R$16,$S$16,Data__1_[[#This Row],[Plant]]=$R$17,$S$17,Data__1_[[#This Row],[Plant]]=$R$18,$S$18)</f>
        <v>64669.502899999999</v>
      </c>
      <c r="O623">
        <f>Data__1_[[#This Row],[input_total thousands]]+Data__1_[[#This Row],[Labor_Costs_Direct]]+Data__1_[[#This Row],[Labor_Costs_Indirect]]</f>
        <v>81325.502899999992</v>
      </c>
      <c r="P623" s="5" cm="1">
        <f t="array" ref="P623">Data__1_[[#This Row],[Output]]*1000*_xlfn.IFS(Data__1_[[#This Row],[Plant]]=$R$8,$S$8,Data__1_[[#This Row],[Plant]]=$R$9,$S$9,Data__1_[[#This Row],[Plant]]=$R$10,$S$10,Data__1_[[#This Row],[Plant]]=$R$11,$S$11)</f>
        <v>9001.3227299999999</v>
      </c>
      <c r="Q623" s="5" cm="1">
        <f t="array" ref="Q623">Data__1_[[#This Row],[Total_cost]]/(Data__1_[[#This Row],[Total Operating Cost]]+_xlfn.IFS(Data__1_[[#This Row],[Plant]]=$R$21,$S$21,Data__1_[[#This Row],[Plant]]=$R$22,$S$22,Data__1_[[#This Row],[Plant]]=$R$24,$S$24,Data__1_[[#This Row],[Plant]]=$R$23,$S$23))</f>
        <v>9.0340813908968549</v>
      </c>
    </row>
    <row r="624" spans="1:17" x14ac:dyDescent="0.4">
      <c r="A624" s="1" t="s">
        <v>149</v>
      </c>
      <c r="B624" t="s">
        <v>10</v>
      </c>
      <c r="C624">
        <v>21</v>
      </c>
      <c r="D624">
        <v>25</v>
      </c>
      <c r="E624">
        <v>5040</v>
      </c>
      <c r="F624">
        <v>5000</v>
      </c>
      <c r="G624">
        <v>3.4159948000000002E-2</v>
      </c>
      <c r="H624">
        <f>Data__1_[[#This Row],[Output]]*1000</f>
        <v>34.159948</v>
      </c>
      <c r="I624">
        <f>Data__1_[[#This Row],[Output]]*1000/(Data__1_[[#This Row],[Num_Workers_Indirect]]+Data__1_[[#This Row],[Num_Workers_Direct]])</f>
        <v>0.74260756521739135</v>
      </c>
      <c r="J624">
        <v>4.1675136000000002E-2</v>
      </c>
      <c r="K624">
        <f>Data__1_[[#This Row],[RawMaterial_Used]]*1000</f>
        <v>41.675136000000002</v>
      </c>
      <c r="L624">
        <f>MONTH(A:A)</f>
        <v>7</v>
      </c>
      <c r="M624">
        <f>YEAR(Data__1_[[#This Row],[Date]])</f>
        <v>2010</v>
      </c>
      <c r="N624" cm="1">
        <f t="array" ref="N624">Data__1_[[#This Row],[RawMaterial_Used]]*1000*_xlfn.IFS(Data__1_[[#This Row],[Plant]]=$R$15,$S$15,Data__1_[[#This Row],[Plant]]=$R$16,$S$16,Data__1_[[#This Row],[Plant]]=$R$17,$S$17,Data__1_[[#This Row],[Plant]]=$R$18,$S$18)</f>
        <v>25338.482688</v>
      </c>
      <c r="O624">
        <f>Data__1_[[#This Row],[input_total thousands]]+Data__1_[[#This Row],[Labor_Costs_Direct]]+Data__1_[[#This Row],[Labor_Costs_Indirect]]</f>
        <v>35378.482688000004</v>
      </c>
      <c r="P624" s="5" cm="1">
        <f t="array" ref="P624">Data__1_[[#This Row],[Output]]*1000*_xlfn.IFS(Data__1_[[#This Row],[Plant]]=$R$8,$S$8,Data__1_[[#This Row],[Plant]]=$R$9,$S$9,Data__1_[[#This Row],[Plant]]=$R$10,$S$10,Data__1_[[#This Row],[Plant]]=$R$11,$S$11)</f>
        <v>5123.9921999999997</v>
      </c>
      <c r="Q624" s="5" cm="1">
        <f t="array" ref="Q624">Data__1_[[#This Row],[Total_cost]]/(Data__1_[[#This Row],[Total Operating Cost]]+_xlfn.IFS(Data__1_[[#This Row],[Plant]]=$R$21,$S$21,Data__1_[[#This Row],[Plant]]=$R$22,$S$22,Data__1_[[#This Row],[Plant]]=$R$24,$S$24,Data__1_[[#This Row],[Plant]]=$R$23,$S$23))</f>
        <v>6.9031290794940148</v>
      </c>
    </row>
    <row r="625" spans="1:17" x14ac:dyDescent="0.4">
      <c r="A625" s="1" t="s">
        <v>149</v>
      </c>
      <c r="B625" t="s">
        <v>11</v>
      </c>
      <c r="C625">
        <v>13</v>
      </c>
      <c r="D625">
        <v>15</v>
      </c>
      <c r="E625">
        <v>124800</v>
      </c>
      <c r="F625">
        <v>115200</v>
      </c>
      <c r="G625">
        <v>1.0932994999999999E-2</v>
      </c>
      <c r="H625">
        <f>Data__1_[[#This Row],[Output]]*1000</f>
        <v>10.932995</v>
      </c>
      <c r="I625">
        <f>Data__1_[[#This Row],[Output]]*1000/(Data__1_[[#This Row],[Num_Workers_Indirect]]+Data__1_[[#This Row],[Num_Workers_Direct]])</f>
        <v>0.39046410714285712</v>
      </c>
      <c r="J625">
        <v>1.3666243E-2</v>
      </c>
      <c r="K625">
        <f>Data__1_[[#This Row],[RawMaterial_Used]]*1000</f>
        <v>13.666243</v>
      </c>
      <c r="L625">
        <f>MONTH(A:A)</f>
        <v>7</v>
      </c>
      <c r="M625">
        <f>YEAR(Data__1_[[#This Row],[Date]])</f>
        <v>2010</v>
      </c>
      <c r="N625" cm="1">
        <f t="array" ref="N625">Data__1_[[#This Row],[RawMaterial_Used]]*1000*_xlfn.IFS(Data__1_[[#This Row],[Plant]]=$R$15,$S$15,Data__1_[[#This Row],[Plant]]=$R$16,$S$16,Data__1_[[#This Row],[Plant]]=$R$17,$S$17,Data__1_[[#This Row],[Plant]]=$R$18,$S$18)</f>
        <v>12545.611074</v>
      </c>
      <c r="O625">
        <f>Data__1_[[#This Row],[input_total thousands]]+Data__1_[[#This Row],[Labor_Costs_Direct]]+Data__1_[[#This Row],[Labor_Costs_Indirect]]</f>
        <v>252545.61107400001</v>
      </c>
      <c r="P625" s="5" cm="1">
        <f t="array" ref="P625">Data__1_[[#This Row],[Output]]*1000*_xlfn.IFS(Data__1_[[#This Row],[Plant]]=$R$8,$S$8,Data__1_[[#This Row],[Plant]]=$R$9,$S$9,Data__1_[[#This Row],[Plant]]=$R$10,$S$10,Data__1_[[#This Row],[Plant]]=$R$11,$S$11)</f>
        <v>4373.1980000000003</v>
      </c>
      <c r="Q625" s="5" cm="1">
        <f t="array" ref="Q625">Data__1_[[#This Row],[Total_cost]]/(Data__1_[[#This Row],[Total Operating Cost]]+_xlfn.IFS(Data__1_[[#This Row],[Plant]]=$R$21,$S$21,Data__1_[[#This Row],[Plant]]=$R$22,$S$22,Data__1_[[#This Row],[Plant]]=$R$24,$S$24,Data__1_[[#This Row],[Plant]]=$R$23,$S$23))</f>
        <v>56.611540587851188</v>
      </c>
    </row>
    <row r="626" spans="1:17" x14ac:dyDescent="0.4">
      <c r="A626" s="1" t="s">
        <v>148</v>
      </c>
      <c r="B626" t="s">
        <v>8</v>
      </c>
      <c r="C626">
        <v>20</v>
      </c>
      <c r="D626">
        <v>22</v>
      </c>
      <c r="E626">
        <v>9600</v>
      </c>
      <c r="F626">
        <v>8800</v>
      </c>
      <c r="G626">
        <v>5.0861825999999999E-2</v>
      </c>
      <c r="H626">
        <f>Data__1_[[#This Row],[Output]]*1000</f>
        <v>50.861826000000001</v>
      </c>
      <c r="I626">
        <f>Data__1_[[#This Row],[Output]]*1000/(Data__1_[[#This Row],[Num_Workers_Indirect]]+Data__1_[[#This Row],[Num_Workers_Direct]])</f>
        <v>1.2109958571428572</v>
      </c>
      <c r="J626">
        <v>6.1034191000000002E-2</v>
      </c>
      <c r="K626">
        <f>Data__1_[[#This Row],[RawMaterial_Used]]*1000</f>
        <v>61.034191</v>
      </c>
      <c r="L626">
        <f>MONTH(A:A)</f>
        <v>6</v>
      </c>
      <c r="M626">
        <f>YEAR(Data__1_[[#This Row],[Date]])</f>
        <v>2010</v>
      </c>
      <c r="N626" cm="1">
        <f t="array" ref="N626">Data__1_[[#This Row],[RawMaterial_Used]]*1000*_xlfn.IFS(Data__1_[[#This Row],[Plant]]=$R$15,$S$15,Data__1_[[#This Row],[Plant]]=$R$16,$S$16,Data__1_[[#This Row],[Plant]]=$R$17,$S$17,Data__1_[[#This Row],[Plant]]=$R$18,$S$18)</f>
        <v>42723.933700000001</v>
      </c>
      <c r="O626">
        <f>Data__1_[[#This Row],[input_total thousands]]+Data__1_[[#This Row],[Labor_Costs_Direct]]+Data__1_[[#This Row],[Labor_Costs_Indirect]]</f>
        <v>61123.933700000001</v>
      </c>
      <c r="P626" s="5" cm="1">
        <f t="array" ref="P626">Data__1_[[#This Row],[Output]]*1000*_xlfn.IFS(Data__1_[[#This Row],[Plant]]=$R$8,$S$8,Data__1_[[#This Row],[Plant]]=$R$9,$S$9,Data__1_[[#This Row],[Plant]]=$R$10,$S$10,Data__1_[[#This Row],[Plant]]=$R$11,$S$11)</f>
        <v>5594.8008600000003</v>
      </c>
      <c r="Q626" s="5" cm="1">
        <f t="array" ref="Q626">Data__1_[[#This Row],[Total_cost]]/(Data__1_[[#This Row],[Total Operating Cost]]+_xlfn.IFS(Data__1_[[#This Row],[Plant]]=$R$21,$S$21,Data__1_[[#This Row],[Plant]]=$R$22,$S$22,Data__1_[[#This Row],[Plant]]=$R$24,$S$24,Data__1_[[#This Row],[Plant]]=$R$23,$S$23))</f>
        <v>10.900494668351554</v>
      </c>
    </row>
    <row r="627" spans="1:17" x14ac:dyDescent="0.4">
      <c r="A627" s="1" t="s">
        <v>148</v>
      </c>
      <c r="B627" t="s">
        <v>9</v>
      </c>
      <c r="C627">
        <v>45</v>
      </c>
      <c r="D627">
        <v>37</v>
      </c>
      <c r="E627">
        <v>10440</v>
      </c>
      <c r="F627">
        <v>7104</v>
      </c>
      <c r="G627">
        <v>0.105143656</v>
      </c>
      <c r="H627">
        <f>Data__1_[[#This Row],[Output]]*1000</f>
        <v>105.14365600000001</v>
      </c>
      <c r="I627">
        <f>Data__1_[[#This Row],[Output]]*1000/(Data__1_[[#This Row],[Num_Workers_Indirect]]+Data__1_[[#This Row],[Num_Workers_Direct]])</f>
        <v>1.2822397073170733</v>
      </c>
      <c r="J627">
        <v>0.12827526</v>
      </c>
      <c r="K627">
        <f>Data__1_[[#This Row],[RawMaterial_Used]]*1000</f>
        <v>128.27526</v>
      </c>
      <c r="L627">
        <f>MONTH(A:A)</f>
        <v>6</v>
      </c>
      <c r="M627">
        <f>YEAR(Data__1_[[#This Row],[Date]])</f>
        <v>2010</v>
      </c>
      <c r="N627" cm="1">
        <f t="array" ref="N627">Data__1_[[#This Row],[RawMaterial_Used]]*1000*_xlfn.IFS(Data__1_[[#This Row],[Plant]]=$R$15,$S$15,Data__1_[[#This Row],[Plant]]=$R$16,$S$16,Data__1_[[#This Row],[Plant]]=$R$17,$S$17,Data__1_[[#This Row],[Plant]]=$R$18,$S$18)</f>
        <v>67985.887799999997</v>
      </c>
      <c r="O627">
        <f>Data__1_[[#This Row],[input_total thousands]]+Data__1_[[#This Row],[Labor_Costs_Direct]]+Data__1_[[#This Row],[Labor_Costs_Indirect]]</f>
        <v>85529.887799999997</v>
      </c>
      <c r="P627" s="5" cm="1">
        <f t="array" ref="P627">Data__1_[[#This Row],[Output]]*1000*_xlfn.IFS(Data__1_[[#This Row],[Plant]]=$R$8,$S$8,Data__1_[[#This Row],[Plant]]=$R$9,$S$9,Data__1_[[#This Row],[Plant]]=$R$10,$S$10,Data__1_[[#This Row],[Plant]]=$R$11,$S$11)</f>
        <v>9462.9290400000009</v>
      </c>
      <c r="Q627" s="5" cm="1">
        <f t="array" ref="Q627">Data__1_[[#This Row],[Total_cost]]/(Data__1_[[#This Row],[Total Operating Cost]]+_xlfn.IFS(Data__1_[[#This Row],[Plant]]=$R$21,$S$21,Data__1_[[#This Row],[Plant]]=$R$22,$S$22,Data__1_[[#This Row],[Plant]]=$R$24,$S$24,Data__1_[[#This Row],[Plant]]=$R$23,$S$23))</f>
        <v>9.0376947749409435</v>
      </c>
    </row>
    <row r="628" spans="1:17" x14ac:dyDescent="0.4">
      <c r="A628" s="1" t="s">
        <v>148</v>
      </c>
      <c r="B628" t="s">
        <v>10</v>
      </c>
      <c r="C628">
        <v>22</v>
      </c>
      <c r="D628">
        <v>33</v>
      </c>
      <c r="E628">
        <v>5280</v>
      </c>
      <c r="F628">
        <v>6600</v>
      </c>
      <c r="G628">
        <v>4.0868453999999999E-2</v>
      </c>
      <c r="H628">
        <f>Data__1_[[#This Row],[Output]]*1000</f>
        <v>40.868454</v>
      </c>
      <c r="I628">
        <f>Data__1_[[#This Row],[Output]]*1000/(Data__1_[[#This Row],[Num_Workers_Indirect]]+Data__1_[[#This Row],[Num_Workers_Direct]])</f>
        <v>0.74306280000000002</v>
      </c>
      <c r="J628">
        <v>4.9859514000000001E-2</v>
      </c>
      <c r="K628">
        <f>Data__1_[[#This Row],[RawMaterial_Used]]*1000</f>
        <v>49.859513999999997</v>
      </c>
      <c r="L628">
        <f>MONTH(A:A)</f>
        <v>6</v>
      </c>
      <c r="M628">
        <f>YEAR(Data__1_[[#This Row],[Date]])</f>
        <v>2010</v>
      </c>
      <c r="N628" cm="1">
        <f t="array" ref="N628">Data__1_[[#This Row],[RawMaterial_Used]]*1000*_xlfn.IFS(Data__1_[[#This Row],[Plant]]=$R$15,$S$15,Data__1_[[#This Row],[Plant]]=$R$16,$S$16,Data__1_[[#This Row],[Plant]]=$R$17,$S$17,Data__1_[[#This Row],[Plant]]=$R$18,$S$18)</f>
        <v>30314.584511999998</v>
      </c>
      <c r="O628">
        <f>Data__1_[[#This Row],[input_total thousands]]+Data__1_[[#This Row],[Labor_Costs_Direct]]+Data__1_[[#This Row],[Labor_Costs_Indirect]]</f>
        <v>42194.584512000001</v>
      </c>
      <c r="P628" s="5" cm="1">
        <f t="array" ref="P628">Data__1_[[#This Row],[Output]]*1000*_xlfn.IFS(Data__1_[[#This Row],[Plant]]=$R$8,$S$8,Data__1_[[#This Row],[Plant]]=$R$9,$S$9,Data__1_[[#This Row],[Plant]]=$R$10,$S$10,Data__1_[[#This Row],[Plant]]=$R$11,$S$11)</f>
        <v>6130.2681000000002</v>
      </c>
      <c r="Q628" s="5" cm="1">
        <f t="array" ref="Q628">Data__1_[[#This Row],[Total_cost]]/(Data__1_[[#This Row],[Total Operating Cost]]+_xlfn.IFS(Data__1_[[#This Row],[Plant]]=$R$21,$S$21,Data__1_[[#This Row],[Plant]]=$R$22,$S$22,Data__1_[[#This Row],[Plant]]=$R$24,$S$24,Data__1_[[#This Row],[Plant]]=$R$23,$S$23))</f>
        <v>6.8818691050224992</v>
      </c>
    </row>
    <row r="629" spans="1:17" x14ac:dyDescent="0.4">
      <c r="A629" s="1" t="s">
        <v>148</v>
      </c>
      <c r="B629" t="s">
        <v>11</v>
      </c>
      <c r="C629">
        <v>13</v>
      </c>
      <c r="D629">
        <v>16</v>
      </c>
      <c r="E629">
        <v>124800</v>
      </c>
      <c r="F629">
        <v>122880</v>
      </c>
      <c r="G629">
        <v>1.1313429999999999E-2</v>
      </c>
      <c r="H629">
        <f>Data__1_[[#This Row],[Output]]*1000</f>
        <v>11.313429999999999</v>
      </c>
      <c r="I629">
        <f>Data__1_[[#This Row],[Output]]*1000/(Data__1_[[#This Row],[Num_Workers_Indirect]]+Data__1_[[#This Row],[Num_Workers_Direct]])</f>
        <v>0.39011827586206893</v>
      </c>
      <c r="J629">
        <v>1.4141788000000001E-2</v>
      </c>
      <c r="K629">
        <f>Data__1_[[#This Row],[RawMaterial_Used]]*1000</f>
        <v>14.141788</v>
      </c>
      <c r="L629">
        <f>MONTH(A:A)</f>
        <v>6</v>
      </c>
      <c r="M629">
        <f>YEAR(Data__1_[[#This Row],[Date]])</f>
        <v>2010</v>
      </c>
      <c r="N629" cm="1">
        <f t="array" ref="N629">Data__1_[[#This Row],[RawMaterial_Used]]*1000*_xlfn.IFS(Data__1_[[#This Row],[Plant]]=$R$15,$S$15,Data__1_[[#This Row],[Plant]]=$R$16,$S$16,Data__1_[[#This Row],[Plant]]=$R$17,$S$17,Data__1_[[#This Row],[Plant]]=$R$18,$S$18)</f>
        <v>12982.161384000001</v>
      </c>
      <c r="O629">
        <f>Data__1_[[#This Row],[input_total thousands]]+Data__1_[[#This Row],[Labor_Costs_Direct]]+Data__1_[[#This Row],[Labor_Costs_Indirect]]</f>
        <v>260662.16138400001</v>
      </c>
      <c r="P629" s="5" cm="1">
        <f t="array" ref="P629">Data__1_[[#This Row],[Output]]*1000*_xlfn.IFS(Data__1_[[#This Row],[Plant]]=$R$8,$S$8,Data__1_[[#This Row],[Plant]]=$R$9,$S$9,Data__1_[[#This Row],[Plant]]=$R$10,$S$10,Data__1_[[#This Row],[Plant]]=$R$11,$S$11)</f>
        <v>4525.3719999999994</v>
      </c>
      <c r="Q629" s="5" cm="1">
        <f t="array" ref="Q629">Data__1_[[#This Row],[Total_cost]]/(Data__1_[[#This Row],[Total Operating Cost]]+_xlfn.IFS(Data__1_[[#This Row],[Plant]]=$R$21,$S$21,Data__1_[[#This Row],[Plant]]=$R$22,$S$22,Data__1_[[#This Row],[Plant]]=$R$24,$S$24,Data__1_[[#This Row],[Plant]]=$R$23,$S$23))</f>
        <v>56.503534397048831</v>
      </c>
    </row>
    <row r="630" spans="1:17" x14ac:dyDescent="0.4">
      <c r="A630" s="1" t="s">
        <v>147</v>
      </c>
      <c r="B630" t="s">
        <v>8</v>
      </c>
      <c r="C630">
        <v>18</v>
      </c>
      <c r="D630">
        <v>22</v>
      </c>
      <c r="E630">
        <v>8640</v>
      </c>
      <c r="F630">
        <v>8800</v>
      </c>
      <c r="G630">
        <v>4.8437064000000002E-2</v>
      </c>
      <c r="H630">
        <f>Data__1_[[#This Row],[Output]]*1000</f>
        <v>48.437063999999999</v>
      </c>
      <c r="I630">
        <f>Data__1_[[#This Row],[Output]]*1000/(Data__1_[[#This Row],[Num_Workers_Indirect]]+Data__1_[[#This Row],[Num_Workers_Direct]])</f>
        <v>1.2109266000000001</v>
      </c>
      <c r="J630">
        <v>5.8124477000000001E-2</v>
      </c>
      <c r="K630">
        <f>Data__1_[[#This Row],[RawMaterial_Used]]*1000</f>
        <v>58.124476999999999</v>
      </c>
      <c r="L630">
        <f>MONTH(A:A)</f>
        <v>5</v>
      </c>
      <c r="M630">
        <f>YEAR(Data__1_[[#This Row],[Date]])</f>
        <v>2010</v>
      </c>
      <c r="N630" cm="1">
        <f t="array" ref="N630">Data__1_[[#This Row],[RawMaterial_Used]]*1000*_xlfn.IFS(Data__1_[[#This Row],[Plant]]=$R$15,$S$15,Data__1_[[#This Row],[Plant]]=$R$16,$S$16,Data__1_[[#This Row],[Plant]]=$R$17,$S$17,Data__1_[[#This Row],[Plant]]=$R$18,$S$18)</f>
        <v>40687.133900000001</v>
      </c>
      <c r="O630">
        <f>Data__1_[[#This Row],[input_total thousands]]+Data__1_[[#This Row],[Labor_Costs_Direct]]+Data__1_[[#This Row],[Labor_Costs_Indirect]]</f>
        <v>58127.133900000001</v>
      </c>
      <c r="P630" s="5" cm="1">
        <f t="array" ref="P630">Data__1_[[#This Row],[Output]]*1000*_xlfn.IFS(Data__1_[[#This Row],[Plant]]=$R$8,$S$8,Data__1_[[#This Row],[Plant]]=$R$9,$S$9,Data__1_[[#This Row],[Plant]]=$R$10,$S$10,Data__1_[[#This Row],[Plant]]=$R$11,$S$11)</f>
        <v>5328.0770400000001</v>
      </c>
      <c r="Q630" s="5" cm="1">
        <f t="array" ref="Q630">Data__1_[[#This Row],[Total_cost]]/(Data__1_[[#This Row],[Total Operating Cost]]+_xlfn.IFS(Data__1_[[#This Row],[Plant]]=$R$21,$S$21,Data__1_[[#This Row],[Plant]]=$R$22,$S$22,Data__1_[[#This Row],[Plant]]=$R$24,$S$24,Data__1_[[#This Row],[Plant]]=$R$23,$S$23))</f>
        <v>10.88375943639261</v>
      </c>
    </row>
    <row r="631" spans="1:17" x14ac:dyDescent="0.4">
      <c r="A631" s="1" t="s">
        <v>147</v>
      </c>
      <c r="B631" t="s">
        <v>9</v>
      </c>
      <c r="C631">
        <v>43</v>
      </c>
      <c r="D631">
        <v>39</v>
      </c>
      <c r="E631">
        <v>9976</v>
      </c>
      <c r="F631">
        <v>7488</v>
      </c>
      <c r="G631">
        <v>0.105077609</v>
      </c>
      <c r="H631">
        <f>Data__1_[[#This Row],[Output]]*1000</f>
        <v>105.077609</v>
      </c>
      <c r="I631">
        <f>Data__1_[[#This Row],[Output]]*1000/(Data__1_[[#This Row],[Num_Workers_Indirect]]+Data__1_[[#This Row],[Num_Workers_Direct]])</f>
        <v>1.2814342560975609</v>
      </c>
      <c r="J631">
        <v>0.128194683</v>
      </c>
      <c r="K631">
        <f>Data__1_[[#This Row],[RawMaterial_Used]]*1000</f>
        <v>128.194683</v>
      </c>
      <c r="L631">
        <f>MONTH(A:A)</f>
        <v>5</v>
      </c>
      <c r="M631">
        <f>YEAR(Data__1_[[#This Row],[Date]])</f>
        <v>2010</v>
      </c>
      <c r="N631" cm="1">
        <f t="array" ref="N631">Data__1_[[#This Row],[RawMaterial_Used]]*1000*_xlfn.IFS(Data__1_[[#This Row],[Plant]]=$R$15,$S$15,Data__1_[[#This Row],[Plant]]=$R$16,$S$16,Data__1_[[#This Row],[Plant]]=$R$17,$S$17,Data__1_[[#This Row],[Plant]]=$R$18,$S$18)</f>
        <v>67943.181989999997</v>
      </c>
      <c r="O631">
        <f>Data__1_[[#This Row],[input_total thousands]]+Data__1_[[#This Row],[Labor_Costs_Direct]]+Data__1_[[#This Row],[Labor_Costs_Indirect]]</f>
        <v>85407.181989999997</v>
      </c>
      <c r="P631" s="5" cm="1">
        <f t="array" ref="P631">Data__1_[[#This Row],[Output]]*1000*_xlfn.IFS(Data__1_[[#This Row],[Plant]]=$R$8,$S$8,Data__1_[[#This Row],[Plant]]=$R$9,$S$9,Data__1_[[#This Row],[Plant]]=$R$10,$S$10,Data__1_[[#This Row],[Plant]]=$R$11,$S$11)</f>
        <v>9456.9848099999999</v>
      </c>
      <c r="Q631" s="5" cm="1">
        <f t="array" ref="Q631">Data__1_[[#This Row],[Total_cost]]/(Data__1_[[#This Row],[Total Operating Cost]]+_xlfn.IFS(Data__1_[[#This Row],[Plant]]=$R$21,$S$21,Data__1_[[#This Row],[Plant]]=$R$22,$S$22,Data__1_[[#This Row],[Plant]]=$R$24,$S$24,Data__1_[[#This Row],[Plant]]=$R$23,$S$23))</f>
        <v>9.0304008891951124</v>
      </c>
    </row>
    <row r="632" spans="1:17" x14ac:dyDescent="0.4">
      <c r="A632" s="1" t="s">
        <v>147</v>
      </c>
      <c r="B632" t="s">
        <v>10</v>
      </c>
      <c r="C632">
        <v>22</v>
      </c>
      <c r="D632">
        <v>33</v>
      </c>
      <c r="E632">
        <v>5280</v>
      </c>
      <c r="F632">
        <v>6600</v>
      </c>
      <c r="G632">
        <v>4.0872492000000003E-2</v>
      </c>
      <c r="H632">
        <f>Data__1_[[#This Row],[Output]]*1000</f>
        <v>40.872492000000001</v>
      </c>
      <c r="I632">
        <f>Data__1_[[#This Row],[Output]]*1000/(Data__1_[[#This Row],[Num_Workers_Indirect]]+Data__1_[[#This Row],[Num_Workers_Direct]])</f>
        <v>0.74313621818181819</v>
      </c>
      <c r="J632">
        <v>4.9864440000000003E-2</v>
      </c>
      <c r="K632">
        <f>Data__1_[[#This Row],[RawMaterial_Used]]*1000</f>
        <v>49.864440000000002</v>
      </c>
      <c r="L632">
        <f>MONTH(A:A)</f>
        <v>5</v>
      </c>
      <c r="M632">
        <f>YEAR(Data__1_[[#This Row],[Date]])</f>
        <v>2010</v>
      </c>
      <c r="N632" cm="1">
        <f t="array" ref="N632">Data__1_[[#This Row],[RawMaterial_Used]]*1000*_xlfn.IFS(Data__1_[[#This Row],[Plant]]=$R$15,$S$15,Data__1_[[#This Row],[Plant]]=$R$16,$S$16,Data__1_[[#This Row],[Plant]]=$R$17,$S$17,Data__1_[[#This Row],[Plant]]=$R$18,$S$18)</f>
        <v>30317.579519999999</v>
      </c>
      <c r="O632">
        <f>Data__1_[[#This Row],[input_total thousands]]+Data__1_[[#This Row],[Labor_Costs_Direct]]+Data__1_[[#This Row],[Labor_Costs_Indirect]]</f>
        <v>42197.579519999999</v>
      </c>
      <c r="P632" s="5" cm="1">
        <f t="array" ref="P632">Data__1_[[#This Row],[Output]]*1000*_xlfn.IFS(Data__1_[[#This Row],[Plant]]=$R$8,$S$8,Data__1_[[#This Row],[Plant]]=$R$9,$S$9,Data__1_[[#This Row],[Plant]]=$R$10,$S$10,Data__1_[[#This Row],[Plant]]=$R$11,$S$11)</f>
        <v>6130.8738000000003</v>
      </c>
      <c r="Q632" s="5" cm="1">
        <f t="array" ref="Q632">Data__1_[[#This Row],[Total_cost]]/(Data__1_[[#This Row],[Total Operating Cost]]+_xlfn.IFS(Data__1_[[#This Row],[Plant]]=$R$21,$S$21,Data__1_[[#This Row],[Plant]]=$R$22,$S$22,Data__1_[[#This Row],[Plant]]=$R$24,$S$24,Data__1_[[#This Row],[Plant]]=$R$23,$S$23))</f>
        <v>6.8816777540333591</v>
      </c>
    </row>
    <row r="633" spans="1:17" x14ac:dyDescent="0.4">
      <c r="A633" s="1" t="s">
        <v>147</v>
      </c>
      <c r="B633" t="s">
        <v>11</v>
      </c>
      <c r="C633">
        <v>14</v>
      </c>
      <c r="D633">
        <v>14</v>
      </c>
      <c r="E633">
        <v>134400</v>
      </c>
      <c r="F633">
        <v>107520</v>
      </c>
      <c r="G633">
        <v>1.0934673000000001E-2</v>
      </c>
      <c r="H633">
        <f>Data__1_[[#This Row],[Output]]*1000</f>
        <v>10.934673</v>
      </c>
      <c r="I633">
        <f>Data__1_[[#This Row],[Output]]*1000/(Data__1_[[#This Row],[Num_Workers_Indirect]]+Data__1_[[#This Row],[Num_Workers_Direct]])</f>
        <v>0.39052403571428573</v>
      </c>
      <c r="J633">
        <v>1.3668341000000001E-2</v>
      </c>
      <c r="K633">
        <f>Data__1_[[#This Row],[RawMaterial_Used]]*1000</f>
        <v>13.668341</v>
      </c>
      <c r="L633">
        <f>MONTH(A:A)</f>
        <v>5</v>
      </c>
      <c r="M633">
        <f>YEAR(Data__1_[[#This Row],[Date]])</f>
        <v>2010</v>
      </c>
      <c r="N633" cm="1">
        <f t="array" ref="N633">Data__1_[[#This Row],[RawMaterial_Used]]*1000*_xlfn.IFS(Data__1_[[#This Row],[Plant]]=$R$15,$S$15,Data__1_[[#This Row],[Plant]]=$R$16,$S$16,Data__1_[[#This Row],[Plant]]=$R$17,$S$17,Data__1_[[#This Row],[Plant]]=$R$18,$S$18)</f>
        <v>12547.537038</v>
      </c>
      <c r="O633">
        <f>Data__1_[[#This Row],[input_total thousands]]+Data__1_[[#This Row],[Labor_Costs_Direct]]+Data__1_[[#This Row],[Labor_Costs_Indirect]]</f>
        <v>254467.53703800001</v>
      </c>
      <c r="P633" s="5" cm="1">
        <f t="array" ref="P633">Data__1_[[#This Row],[Output]]*1000*_xlfn.IFS(Data__1_[[#This Row],[Plant]]=$R$8,$S$8,Data__1_[[#This Row],[Plant]]=$R$9,$S$9,Data__1_[[#This Row],[Plant]]=$R$10,$S$10,Data__1_[[#This Row],[Plant]]=$R$11,$S$11)</f>
        <v>4373.8692000000001</v>
      </c>
      <c r="Q633" s="5" cm="1">
        <f t="array" ref="Q633">Data__1_[[#This Row],[Total_cost]]/(Data__1_[[#This Row],[Total Operating Cost]]+_xlfn.IFS(Data__1_[[#This Row],[Plant]]=$R$21,$S$21,Data__1_[[#This Row],[Plant]]=$R$22,$S$22,Data__1_[[#This Row],[Plant]]=$R$24,$S$24,Data__1_[[#This Row],[Plant]]=$R$23,$S$23))</f>
        <v>57.033785260957366</v>
      </c>
    </row>
    <row r="634" spans="1:17" x14ac:dyDescent="0.4">
      <c r="A634" s="1" t="s">
        <v>146</v>
      </c>
      <c r="B634" t="s">
        <v>8</v>
      </c>
      <c r="C634">
        <v>18</v>
      </c>
      <c r="D634">
        <v>25</v>
      </c>
      <c r="E634">
        <v>8640</v>
      </c>
      <c r="F634">
        <v>10000</v>
      </c>
      <c r="G634">
        <v>5.2075837E-2</v>
      </c>
      <c r="H634">
        <f>Data__1_[[#This Row],[Output]]*1000</f>
        <v>52.075837</v>
      </c>
      <c r="I634">
        <f>Data__1_[[#This Row],[Output]]*1000/(Data__1_[[#This Row],[Num_Workers_Indirect]]+Data__1_[[#This Row],[Num_Workers_Direct]])</f>
        <v>1.211065976744186</v>
      </c>
      <c r="J634">
        <v>6.2491004000000003E-2</v>
      </c>
      <c r="K634">
        <f>Data__1_[[#This Row],[RawMaterial_Used]]*1000</f>
        <v>62.491004000000004</v>
      </c>
      <c r="L634">
        <f>MONTH(A:A)</f>
        <v>4</v>
      </c>
      <c r="M634">
        <f>YEAR(Data__1_[[#This Row],[Date]])</f>
        <v>2010</v>
      </c>
      <c r="N634" cm="1">
        <f t="array" ref="N634">Data__1_[[#This Row],[RawMaterial_Used]]*1000*_xlfn.IFS(Data__1_[[#This Row],[Plant]]=$R$15,$S$15,Data__1_[[#This Row],[Plant]]=$R$16,$S$16,Data__1_[[#This Row],[Plant]]=$R$17,$S$17,Data__1_[[#This Row],[Plant]]=$R$18,$S$18)</f>
        <v>43743.702799999999</v>
      </c>
      <c r="O634">
        <f>Data__1_[[#This Row],[input_total thousands]]+Data__1_[[#This Row],[Labor_Costs_Direct]]+Data__1_[[#This Row],[Labor_Costs_Indirect]]</f>
        <v>62383.702799999999</v>
      </c>
      <c r="P634" s="5" cm="1">
        <f t="array" ref="P634">Data__1_[[#This Row],[Output]]*1000*_xlfn.IFS(Data__1_[[#This Row],[Plant]]=$R$8,$S$8,Data__1_[[#This Row],[Plant]]=$R$9,$S$9,Data__1_[[#This Row],[Plant]]=$R$10,$S$10,Data__1_[[#This Row],[Plant]]=$R$11,$S$11)</f>
        <v>5728.3420699999997</v>
      </c>
      <c r="Q634" s="5" cm="1">
        <f t="array" ref="Q634">Data__1_[[#This Row],[Total_cost]]/(Data__1_[[#This Row],[Total Operating Cost]]+_xlfn.IFS(Data__1_[[#This Row],[Plant]]=$R$21,$S$21,Data__1_[[#This Row],[Plant]]=$R$22,$S$22,Data__1_[[#This Row],[Plant]]=$R$24,$S$24,Data__1_[[#This Row],[Plant]]=$R$23,$S$23))</f>
        <v>10.866372287440111</v>
      </c>
    </row>
    <row r="635" spans="1:17" x14ac:dyDescent="0.4">
      <c r="A635" s="1" t="s">
        <v>146</v>
      </c>
      <c r="B635" t="s">
        <v>9</v>
      </c>
      <c r="C635">
        <v>40</v>
      </c>
      <c r="D635">
        <v>37</v>
      </c>
      <c r="E635">
        <v>9280</v>
      </c>
      <c r="F635">
        <v>7104</v>
      </c>
      <c r="G635">
        <v>9.8725762999999994E-2</v>
      </c>
      <c r="H635">
        <f>Data__1_[[#This Row],[Output]]*1000</f>
        <v>98.725763000000001</v>
      </c>
      <c r="I635">
        <f>Data__1_[[#This Row],[Output]]*1000/(Data__1_[[#This Row],[Num_Workers_Indirect]]+Data__1_[[#This Row],[Num_Workers_Direct]])</f>
        <v>1.2821527662337662</v>
      </c>
      <c r="J635">
        <v>0.12044543100000001</v>
      </c>
      <c r="K635">
        <f>Data__1_[[#This Row],[RawMaterial_Used]]*1000</f>
        <v>120.445431</v>
      </c>
      <c r="L635">
        <f>MONTH(A:A)</f>
        <v>4</v>
      </c>
      <c r="M635">
        <f>YEAR(Data__1_[[#This Row],[Date]])</f>
        <v>2010</v>
      </c>
      <c r="N635" cm="1">
        <f t="array" ref="N635">Data__1_[[#This Row],[RawMaterial_Used]]*1000*_xlfn.IFS(Data__1_[[#This Row],[Plant]]=$R$15,$S$15,Data__1_[[#This Row],[Plant]]=$R$16,$S$16,Data__1_[[#This Row],[Plant]]=$R$17,$S$17,Data__1_[[#This Row],[Plant]]=$R$18,$S$18)</f>
        <v>63836.078430000001</v>
      </c>
      <c r="O635">
        <f>Data__1_[[#This Row],[input_total thousands]]+Data__1_[[#This Row],[Labor_Costs_Direct]]+Data__1_[[#This Row],[Labor_Costs_Indirect]]</f>
        <v>80220.078429999994</v>
      </c>
      <c r="P635" s="5" cm="1">
        <f t="array" ref="P635">Data__1_[[#This Row],[Output]]*1000*_xlfn.IFS(Data__1_[[#This Row],[Plant]]=$R$8,$S$8,Data__1_[[#This Row],[Plant]]=$R$9,$S$9,Data__1_[[#This Row],[Plant]]=$R$10,$S$10,Data__1_[[#This Row],[Plant]]=$R$11,$S$11)</f>
        <v>8885.3186700000006</v>
      </c>
      <c r="Q635" s="5" cm="1">
        <f t="array" ref="Q635">Data__1_[[#This Row],[Total_cost]]/(Data__1_[[#This Row],[Total Operating Cost]]+_xlfn.IFS(Data__1_[[#This Row],[Plant]]=$R$21,$S$21,Data__1_[[#This Row],[Plant]]=$R$22,$S$22,Data__1_[[#This Row],[Plant]]=$R$24,$S$24,Data__1_[[#This Row],[Plant]]=$R$23,$S$23))</f>
        <v>9.0276179794489586</v>
      </c>
    </row>
    <row r="636" spans="1:17" x14ac:dyDescent="0.4">
      <c r="A636" s="1" t="s">
        <v>146</v>
      </c>
      <c r="B636" t="s">
        <v>10</v>
      </c>
      <c r="C636">
        <v>24</v>
      </c>
      <c r="D636">
        <v>31</v>
      </c>
      <c r="E636">
        <v>5760</v>
      </c>
      <c r="F636">
        <v>6200</v>
      </c>
      <c r="G636">
        <v>4.0868704999999998E-2</v>
      </c>
      <c r="H636">
        <f>Data__1_[[#This Row],[Output]]*1000</f>
        <v>40.868704999999999</v>
      </c>
      <c r="I636">
        <f>Data__1_[[#This Row],[Output]]*1000/(Data__1_[[#This Row],[Num_Workers_Indirect]]+Data__1_[[#This Row],[Num_Workers_Direct]])</f>
        <v>0.74306736363636361</v>
      </c>
      <c r="J636">
        <v>4.9859819999999999E-2</v>
      </c>
      <c r="K636">
        <f>Data__1_[[#This Row],[RawMaterial_Used]]*1000</f>
        <v>49.859819999999999</v>
      </c>
      <c r="L636">
        <f>MONTH(A:A)</f>
        <v>4</v>
      </c>
      <c r="M636">
        <f>YEAR(Data__1_[[#This Row],[Date]])</f>
        <v>2010</v>
      </c>
      <c r="N636" cm="1">
        <f t="array" ref="N636">Data__1_[[#This Row],[RawMaterial_Used]]*1000*_xlfn.IFS(Data__1_[[#This Row],[Plant]]=$R$15,$S$15,Data__1_[[#This Row],[Plant]]=$R$16,$S$16,Data__1_[[#This Row],[Plant]]=$R$17,$S$17,Data__1_[[#This Row],[Plant]]=$R$18,$S$18)</f>
        <v>30314.770560000001</v>
      </c>
      <c r="O636">
        <f>Data__1_[[#This Row],[input_total thousands]]+Data__1_[[#This Row],[Labor_Costs_Direct]]+Data__1_[[#This Row],[Labor_Costs_Indirect]]</f>
        <v>42274.770560000004</v>
      </c>
      <c r="P636" s="5" cm="1">
        <f t="array" ref="P636">Data__1_[[#This Row],[Output]]*1000*_xlfn.IFS(Data__1_[[#This Row],[Plant]]=$R$8,$S$8,Data__1_[[#This Row],[Plant]]=$R$9,$S$9,Data__1_[[#This Row],[Plant]]=$R$10,$S$10,Data__1_[[#This Row],[Plant]]=$R$11,$S$11)</f>
        <v>6130.3057499999995</v>
      </c>
      <c r="Q636" s="5" cm="1">
        <f t="array" ref="Q636">Data__1_[[#This Row],[Total_cost]]/(Data__1_[[#This Row],[Total Operating Cost]]+_xlfn.IFS(Data__1_[[#This Row],[Plant]]=$R$21,$S$21,Data__1_[[#This Row],[Plant]]=$R$22,$S$22,Data__1_[[#This Row],[Plant]]=$R$24,$S$24,Data__1_[[#This Row],[Plant]]=$R$23,$S$23))</f>
        <v>6.8949049816998622</v>
      </c>
    </row>
    <row r="637" spans="1:17" x14ac:dyDescent="0.4">
      <c r="A637" s="1" t="s">
        <v>146</v>
      </c>
      <c r="B637" t="s">
        <v>11</v>
      </c>
      <c r="C637">
        <v>14</v>
      </c>
      <c r="D637">
        <v>15</v>
      </c>
      <c r="E637">
        <v>134400</v>
      </c>
      <c r="F637">
        <v>115200</v>
      </c>
      <c r="G637">
        <v>1.1321741999999999E-2</v>
      </c>
      <c r="H637">
        <f>Data__1_[[#This Row],[Output]]*1000</f>
        <v>11.321741999999999</v>
      </c>
      <c r="I637">
        <f>Data__1_[[#This Row],[Output]]*1000/(Data__1_[[#This Row],[Num_Workers_Indirect]]+Data__1_[[#This Row],[Num_Workers_Direct]])</f>
        <v>0.39040489655172411</v>
      </c>
      <c r="J637">
        <v>1.4152178E-2</v>
      </c>
      <c r="K637">
        <f>Data__1_[[#This Row],[RawMaterial_Used]]*1000</f>
        <v>14.152177999999999</v>
      </c>
      <c r="L637">
        <f>MONTH(A:A)</f>
        <v>4</v>
      </c>
      <c r="M637">
        <f>YEAR(Data__1_[[#This Row],[Date]])</f>
        <v>2010</v>
      </c>
      <c r="N637" cm="1">
        <f t="array" ref="N637">Data__1_[[#This Row],[RawMaterial_Used]]*1000*_xlfn.IFS(Data__1_[[#This Row],[Plant]]=$R$15,$S$15,Data__1_[[#This Row],[Plant]]=$R$16,$S$16,Data__1_[[#This Row],[Plant]]=$R$17,$S$17,Data__1_[[#This Row],[Plant]]=$R$18,$S$18)</f>
        <v>12991.699403999999</v>
      </c>
      <c r="O637">
        <f>Data__1_[[#This Row],[input_total thousands]]+Data__1_[[#This Row],[Labor_Costs_Direct]]+Data__1_[[#This Row],[Labor_Costs_Indirect]]</f>
        <v>262591.69940400001</v>
      </c>
      <c r="P637" s="5" cm="1">
        <f t="array" ref="P637">Data__1_[[#This Row],[Output]]*1000*_xlfn.IFS(Data__1_[[#This Row],[Plant]]=$R$8,$S$8,Data__1_[[#This Row],[Plant]]=$R$9,$S$9,Data__1_[[#This Row],[Plant]]=$R$10,$S$10,Data__1_[[#This Row],[Plant]]=$R$11,$S$11)</f>
        <v>4528.6967999999997</v>
      </c>
      <c r="Q637" s="5" cm="1">
        <f t="array" ref="Q637">Data__1_[[#This Row],[Total_cost]]/(Data__1_[[#This Row],[Total Operating Cost]]+_xlfn.IFS(Data__1_[[#This Row],[Plant]]=$R$21,$S$21,Data__1_[[#This Row],[Plant]]=$R$22,$S$22,Data__1_[[#This Row],[Plant]]=$R$24,$S$24,Data__1_[[#This Row],[Plant]]=$R$23,$S$23))</f>
        <v>56.880804046194228</v>
      </c>
    </row>
    <row r="638" spans="1:17" x14ac:dyDescent="0.4">
      <c r="A638" s="1" t="s">
        <v>172</v>
      </c>
      <c r="B638" t="s">
        <v>8</v>
      </c>
      <c r="C638">
        <v>20</v>
      </c>
      <c r="D638">
        <v>20</v>
      </c>
      <c r="E638">
        <v>9600</v>
      </c>
      <c r="F638">
        <v>8000</v>
      </c>
      <c r="G638">
        <v>4.8422323000000003E-2</v>
      </c>
      <c r="H638">
        <f>Data__1_[[#This Row],[Output]]*1000</f>
        <v>48.422323000000006</v>
      </c>
      <c r="I638">
        <f>Data__1_[[#This Row],[Output]]*1000/(Data__1_[[#This Row],[Num_Workers_Indirect]]+Data__1_[[#This Row],[Num_Workers_Direct]])</f>
        <v>1.2105580750000002</v>
      </c>
      <c r="J638">
        <v>5.8106787999999999E-2</v>
      </c>
      <c r="K638">
        <f>Data__1_[[#This Row],[RawMaterial_Used]]*1000</f>
        <v>58.106788000000002</v>
      </c>
      <c r="L638" t="e">
        <f>MONTH(A:A)</f>
        <v>#VALUE!</v>
      </c>
      <c r="M638" t="e">
        <f>YEAR(Data__1_[[#This Row],[Date]])</f>
        <v>#VALUE!</v>
      </c>
      <c r="N638" cm="1">
        <f t="array" ref="N638">Data__1_[[#This Row],[RawMaterial_Used]]*1000*_xlfn.IFS(Data__1_[[#This Row],[Plant]]=$R$15,$S$15,Data__1_[[#This Row],[Plant]]=$R$16,$S$16,Data__1_[[#This Row],[Plant]]=$R$17,$S$17,Data__1_[[#This Row],[Plant]]=$R$18,$S$18)</f>
        <v>40674.751600000003</v>
      </c>
      <c r="O638">
        <f>Data__1_[[#This Row],[input_total thousands]]+Data__1_[[#This Row],[Labor_Costs_Direct]]+Data__1_[[#This Row],[Labor_Costs_Indirect]]</f>
        <v>58274.751600000003</v>
      </c>
      <c r="P638" s="5" cm="1">
        <f t="array" ref="P638">Data__1_[[#This Row],[Output]]*1000*_xlfn.IFS(Data__1_[[#This Row],[Plant]]=$R$8,$S$8,Data__1_[[#This Row],[Plant]]=$R$9,$S$9,Data__1_[[#This Row],[Plant]]=$R$10,$S$10,Data__1_[[#This Row],[Plant]]=$R$11,$S$11)</f>
        <v>5326.4555300000011</v>
      </c>
      <c r="Q638" s="5" cm="1">
        <f t="array" ref="Q638">Data__1_[[#This Row],[Total_cost]]/(Data__1_[[#This Row],[Total Operating Cost]]+_xlfn.IFS(Data__1_[[#This Row],[Plant]]=$R$21,$S$21,Data__1_[[#This Row],[Plant]]=$R$22,$S$22,Data__1_[[#This Row],[Plant]]=$R$24,$S$24,Data__1_[[#This Row],[Plant]]=$R$23,$S$23))</f>
        <v>10.914713306587615</v>
      </c>
    </row>
    <row r="639" spans="1:17" x14ac:dyDescent="0.4">
      <c r="A639" s="1" t="s">
        <v>172</v>
      </c>
      <c r="B639" t="s">
        <v>9</v>
      </c>
      <c r="C639">
        <v>44</v>
      </c>
      <c r="D639">
        <v>39</v>
      </c>
      <c r="E639">
        <v>10208</v>
      </c>
      <c r="F639">
        <v>7488</v>
      </c>
      <c r="G639">
        <v>0.106391317</v>
      </c>
      <c r="H639">
        <f>Data__1_[[#This Row],[Output]]*1000</f>
        <v>106.391317</v>
      </c>
      <c r="I639">
        <f>Data__1_[[#This Row],[Output]]*1000/(Data__1_[[#This Row],[Num_Workers_Indirect]]+Data__1_[[#This Row],[Num_Workers_Direct]])</f>
        <v>1.2818230963855421</v>
      </c>
      <c r="J639">
        <v>0.129797406</v>
      </c>
      <c r="K639">
        <f>Data__1_[[#This Row],[RawMaterial_Used]]*1000</f>
        <v>129.797406</v>
      </c>
      <c r="L639" t="e">
        <f>MONTH(A:A)</f>
        <v>#VALUE!</v>
      </c>
      <c r="M639" t="e">
        <f>YEAR(Data__1_[[#This Row],[Date]])</f>
        <v>#VALUE!</v>
      </c>
      <c r="N639" cm="1">
        <f t="array" ref="N639">Data__1_[[#This Row],[RawMaterial_Used]]*1000*_xlfn.IFS(Data__1_[[#This Row],[Plant]]=$R$15,$S$15,Data__1_[[#This Row],[Plant]]=$R$16,$S$16,Data__1_[[#This Row],[Plant]]=$R$17,$S$17,Data__1_[[#This Row],[Plant]]=$R$18,$S$18)</f>
        <v>68792.625180000003</v>
      </c>
      <c r="O639">
        <f>Data__1_[[#This Row],[input_total thousands]]+Data__1_[[#This Row],[Labor_Costs_Direct]]+Data__1_[[#This Row],[Labor_Costs_Indirect]]</f>
        <v>86488.625180000003</v>
      </c>
      <c r="P639" s="5" cm="1">
        <f t="array" ref="P639">Data__1_[[#This Row],[Output]]*1000*_xlfn.IFS(Data__1_[[#This Row],[Plant]]=$R$8,$S$8,Data__1_[[#This Row],[Plant]]=$R$9,$S$9,Data__1_[[#This Row],[Plant]]=$R$10,$S$10,Data__1_[[#This Row],[Plant]]=$R$11,$S$11)</f>
        <v>9575.2185300000001</v>
      </c>
      <c r="Q639" s="5" cm="1">
        <f t="array" ref="Q639">Data__1_[[#This Row],[Total_cost]]/(Data__1_[[#This Row],[Total Operating Cost]]+_xlfn.IFS(Data__1_[[#This Row],[Plant]]=$R$21,$S$21,Data__1_[[#This Row],[Plant]]=$R$22,$S$22,Data__1_[[#This Row],[Plant]]=$R$24,$S$24,Data__1_[[#This Row],[Plant]]=$R$23,$S$23))</f>
        <v>9.0318362836995032</v>
      </c>
    </row>
    <row r="640" spans="1:17" x14ac:dyDescent="0.4">
      <c r="A640" s="1" t="s">
        <v>172</v>
      </c>
      <c r="B640" t="s">
        <v>10</v>
      </c>
      <c r="C640">
        <v>22</v>
      </c>
      <c r="D640">
        <v>34</v>
      </c>
      <c r="E640">
        <v>5280</v>
      </c>
      <c r="F640">
        <v>6800</v>
      </c>
      <c r="G640">
        <v>4.1598533E-2</v>
      </c>
      <c r="H640">
        <f>Data__1_[[#This Row],[Output]]*1000</f>
        <v>41.598533000000003</v>
      </c>
      <c r="I640">
        <f>Data__1_[[#This Row],[Output]]*1000/(Data__1_[[#This Row],[Num_Workers_Indirect]]+Data__1_[[#This Row],[Num_Workers_Direct]])</f>
        <v>0.7428309464285715</v>
      </c>
      <c r="J640">
        <v>5.0750209999999997E-2</v>
      </c>
      <c r="K640">
        <f>Data__1_[[#This Row],[RawMaterial_Used]]*1000</f>
        <v>50.750209999999996</v>
      </c>
      <c r="L640" t="e">
        <f>MONTH(A:A)</f>
        <v>#VALUE!</v>
      </c>
      <c r="M640" t="e">
        <f>YEAR(Data__1_[[#This Row],[Date]])</f>
        <v>#VALUE!</v>
      </c>
      <c r="N640" cm="1">
        <f t="array" ref="N640">Data__1_[[#This Row],[RawMaterial_Used]]*1000*_xlfn.IFS(Data__1_[[#This Row],[Plant]]=$R$15,$S$15,Data__1_[[#This Row],[Plant]]=$R$16,$S$16,Data__1_[[#This Row],[Plant]]=$R$17,$S$17,Data__1_[[#This Row],[Plant]]=$R$18,$S$18)</f>
        <v>30856.127679999998</v>
      </c>
      <c r="O640">
        <f>Data__1_[[#This Row],[input_total thousands]]+Data__1_[[#This Row],[Labor_Costs_Direct]]+Data__1_[[#This Row],[Labor_Costs_Indirect]]</f>
        <v>42936.127679999998</v>
      </c>
      <c r="P640" s="5" cm="1">
        <f t="array" ref="P640">Data__1_[[#This Row],[Output]]*1000*_xlfn.IFS(Data__1_[[#This Row],[Plant]]=$R$8,$S$8,Data__1_[[#This Row],[Plant]]=$R$9,$S$9,Data__1_[[#This Row],[Plant]]=$R$10,$S$10,Data__1_[[#This Row],[Plant]]=$R$11,$S$11)</f>
        <v>6239.7799500000001</v>
      </c>
      <c r="Q640" s="5" cm="1">
        <f t="array" ref="Q640">Data__1_[[#This Row],[Total_cost]]/(Data__1_[[#This Row],[Total Operating Cost]]+_xlfn.IFS(Data__1_[[#This Row],[Plant]]=$R$21,$S$21,Data__1_[[#This Row],[Plant]]=$R$22,$S$22,Data__1_[[#This Row],[Plant]]=$R$24,$S$24,Data__1_[[#This Row],[Plant]]=$R$23,$S$23))</f>
        <v>6.879929756215807</v>
      </c>
    </row>
    <row r="641" spans="1:17" x14ac:dyDescent="0.4">
      <c r="A641" s="1" t="s">
        <v>172</v>
      </c>
      <c r="B641" t="s">
        <v>11</v>
      </c>
      <c r="C641">
        <v>13</v>
      </c>
      <c r="D641">
        <v>17</v>
      </c>
      <c r="E641">
        <v>124800</v>
      </c>
      <c r="F641">
        <v>130560</v>
      </c>
      <c r="G641">
        <v>1.1711549999999999E-2</v>
      </c>
      <c r="H641">
        <f>Data__1_[[#This Row],[Output]]*1000</f>
        <v>11.711549999999999</v>
      </c>
      <c r="I641">
        <f>Data__1_[[#This Row],[Output]]*1000/(Data__1_[[#This Row],[Num_Workers_Indirect]]+Data__1_[[#This Row],[Num_Workers_Direct]])</f>
        <v>0.39038499999999998</v>
      </c>
      <c r="J641">
        <v>1.4639437E-2</v>
      </c>
      <c r="K641">
        <f>Data__1_[[#This Row],[RawMaterial_Used]]*1000</f>
        <v>14.639436999999999</v>
      </c>
      <c r="L641" t="e">
        <f>MONTH(A:A)</f>
        <v>#VALUE!</v>
      </c>
      <c r="M641" t="e">
        <f>YEAR(Data__1_[[#This Row],[Date]])</f>
        <v>#VALUE!</v>
      </c>
      <c r="N641" cm="1">
        <f t="array" ref="N641">Data__1_[[#This Row],[RawMaterial_Used]]*1000*_xlfn.IFS(Data__1_[[#This Row],[Plant]]=$R$15,$S$15,Data__1_[[#This Row],[Plant]]=$R$16,$S$16,Data__1_[[#This Row],[Plant]]=$R$17,$S$17,Data__1_[[#This Row],[Plant]]=$R$18,$S$18)</f>
        <v>13439.003165999999</v>
      </c>
      <c r="O641">
        <f>Data__1_[[#This Row],[input_total thousands]]+Data__1_[[#This Row],[Labor_Costs_Direct]]+Data__1_[[#This Row],[Labor_Costs_Indirect]]</f>
        <v>268799.00316600001</v>
      </c>
      <c r="P641" s="5" cm="1">
        <f t="array" ref="P641">Data__1_[[#This Row],[Output]]*1000*_xlfn.IFS(Data__1_[[#This Row],[Plant]]=$R$8,$S$8,Data__1_[[#This Row],[Plant]]=$R$9,$S$9,Data__1_[[#This Row],[Plant]]=$R$10,$S$10,Data__1_[[#This Row],[Plant]]=$R$11,$S$11)</f>
        <v>4684.62</v>
      </c>
      <c r="Q641" s="5" cm="1">
        <f t="array" ref="Q641">Data__1_[[#This Row],[Total_cost]]/(Data__1_[[#This Row],[Total Operating Cost]]+_xlfn.IFS(Data__1_[[#This Row],[Plant]]=$R$21,$S$21,Data__1_[[#This Row],[Plant]]=$R$22,$S$22,Data__1_[[#This Row],[Plant]]=$R$24,$S$24,Data__1_[[#This Row],[Plant]]=$R$23,$S$23))</f>
        <v>56.323075043022989</v>
      </c>
    </row>
    <row r="642" spans="1:17" x14ac:dyDescent="0.4">
      <c r="A642" s="1" t="s">
        <v>145</v>
      </c>
      <c r="B642" t="s">
        <v>8</v>
      </c>
      <c r="C642">
        <v>15</v>
      </c>
      <c r="D642">
        <v>21</v>
      </c>
      <c r="E642">
        <v>7200</v>
      </c>
      <c r="F642">
        <v>8400</v>
      </c>
      <c r="G642">
        <v>4.3583956E-2</v>
      </c>
      <c r="H642">
        <f>Data__1_[[#This Row],[Output]]*1000</f>
        <v>43.583956000000001</v>
      </c>
      <c r="I642">
        <f>Data__1_[[#This Row],[Output]]*1000/(Data__1_[[#This Row],[Num_Workers_Indirect]]+Data__1_[[#This Row],[Num_Workers_Direct]])</f>
        <v>1.2106654444444445</v>
      </c>
      <c r="J642">
        <v>5.2300747000000002E-2</v>
      </c>
      <c r="K642">
        <f>Data__1_[[#This Row],[RawMaterial_Used]]*1000</f>
        <v>52.300747000000001</v>
      </c>
      <c r="L642">
        <f>MONTH(A:A)</f>
        <v>3</v>
      </c>
      <c r="M642">
        <f>YEAR(Data__1_[[#This Row],[Date]])</f>
        <v>2010</v>
      </c>
      <c r="N642" cm="1">
        <f t="array" ref="N642">Data__1_[[#This Row],[RawMaterial_Used]]*1000*_xlfn.IFS(Data__1_[[#This Row],[Plant]]=$R$15,$S$15,Data__1_[[#This Row],[Plant]]=$R$16,$S$16,Data__1_[[#This Row],[Plant]]=$R$17,$S$17,Data__1_[[#This Row],[Plant]]=$R$18,$S$18)</f>
        <v>36610.522900000004</v>
      </c>
      <c r="O642">
        <f>Data__1_[[#This Row],[input_total thousands]]+Data__1_[[#This Row],[Labor_Costs_Direct]]+Data__1_[[#This Row],[Labor_Costs_Indirect]]</f>
        <v>52210.522900000004</v>
      </c>
      <c r="P642" s="5" cm="1">
        <f t="array" ref="P642">Data__1_[[#This Row],[Output]]*1000*_xlfn.IFS(Data__1_[[#This Row],[Plant]]=$R$8,$S$8,Data__1_[[#This Row],[Plant]]=$R$9,$S$9,Data__1_[[#This Row],[Plant]]=$R$10,$S$10,Data__1_[[#This Row],[Plant]]=$R$11,$S$11)</f>
        <v>4794.2351600000002</v>
      </c>
      <c r="Q642" s="5" cm="1">
        <f t="array" ref="Q642">Data__1_[[#This Row],[Total_cost]]/(Data__1_[[#This Row],[Total Operating Cost]]+_xlfn.IFS(Data__1_[[#This Row],[Plant]]=$R$21,$S$21,Data__1_[[#This Row],[Plant]]=$R$22,$S$22,Data__1_[[#This Row],[Plant]]=$R$24,$S$24,Data__1_[[#This Row],[Plant]]=$R$23,$S$23))</f>
        <v>10.861623581645521</v>
      </c>
    </row>
    <row r="643" spans="1:17" x14ac:dyDescent="0.4">
      <c r="A643" s="1" t="s">
        <v>145</v>
      </c>
      <c r="B643" t="s">
        <v>9</v>
      </c>
      <c r="C643">
        <v>46</v>
      </c>
      <c r="D643">
        <v>39</v>
      </c>
      <c r="E643">
        <v>10672</v>
      </c>
      <c r="F643">
        <v>7488</v>
      </c>
      <c r="G643">
        <v>0.10899313300000001</v>
      </c>
      <c r="H643">
        <f>Data__1_[[#This Row],[Output]]*1000</f>
        <v>108.993133</v>
      </c>
      <c r="I643">
        <f>Data__1_[[#This Row],[Output]]*1000/(Data__1_[[#This Row],[Num_Workers_Indirect]]+Data__1_[[#This Row],[Num_Workers_Direct]])</f>
        <v>1.2822721529411765</v>
      </c>
      <c r="J643">
        <v>0.13297162200000001</v>
      </c>
      <c r="K643">
        <f>Data__1_[[#This Row],[RawMaterial_Used]]*1000</f>
        <v>132.97162200000002</v>
      </c>
      <c r="L643">
        <f>MONTH(A:A)</f>
        <v>3</v>
      </c>
      <c r="M643">
        <f>YEAR(Data__1_[[#This Row],[Date]])</f>
        <v>2010</v>
      </c>
      <c r="N643" cm="1">
        <f t="array" ref="N643">Data__1_[[#This Row],[RawMaterial_Used]]*1000*_xlfn.IFS(Data__1_[[#This Row],[Plant]]=$R$15,$S$15,Data__1_[[#This Row],[Plant]]=$R$16,$S$16,Data__1_[[#This Row],[Plant]]=$R$17,$S$17,Data__1_[[#This Row],[Plant]]=$R$18,$S$18)</f>
        <v>70474.959660000008</v>
      </c>
      <c r="O643">
        <f>Data__1_[[#This Row],[input_total thousands]]+Data__1_[[#This Row],[Labor_Costs_Direct]]+Data__1_[[#This Row],[Labor_Costs_Indirect]]</f>
        <v>88634.959660000008</v>
      </c>
      <c r="P643" s="5" cm="1">
        <f t="array" ref="P643">Data__1_[[#This Row],[Output]]*1000*_xlfn.IFS(Data__1_[[#This Row],[Plant]]=$R$8,$S$8,Data__1_[[#This Row],[Plant]]=$R$9,$S$9,Data__1_[[#This Row],[Plant]]=$R$10,$S$10,Data__1_[[#This Row],[Plant]]=$R$11,$S$11)</f>
        <v>9809.3819700000004</v>
      </c>
      <c r="Q643" s="5" cm="1">
        <f t="array" ref="Q643">Data__1_[[#This Row],[Total_cost]]/(Data__1_[[#This Row],[Total Operating Cost]]+_xlfn.IFS(Data__1_[[#This Row],[Plant]]=$R$21,$S$21,Data__1_[[#This Row],[Plant]]=$R$22,$S$22,Data__1_[[#This Row],[Plant]]=$R$24,$S$24,Data__1_[[#This Row],[Plant]]=$R$23,$S$23))</f>
        <v>9.035037933828157</v>
      </c>
    </row>
    <row r="644" spans="1:17" x14ac:dyDescent="0.4">
      <c r="A644" s="1" t="s">
        <v>145</v>
      </c>
      <c r="B644" t="s">
        <v>10</v>
      </c>
      <c r="C644">
        <v>24</v>
      </c>
      <c r="D644">
        <v>29</v>
      </c>
      <c r="E644">
        <v>5760</v>
      </c>
      <c r="F644">
        <v>5800</v>
      </c>
      <c r="G644">
        <v>3.9382630000000002E-2</v>
      </c>
      <c r="H644">
        <f>Data__1_[[#This Row],[Output]]*1000</f>
        <v>39.382629999999999</v>
      </c>
      <c r="I644">
        <f>Data__1_[[#This Row],[Output]]*1000/(Data__1_[[#This Row],[Num_Workers_Indirect]]+Data__1_[[#This Row],[Num_Workers_Direct]])</f>
        <v>0.74306849056603774</v>
      </c>
      <c r="J644">
        <v>4.8046809000000003E-2</v>
      </c>
      <c r="K644">
        <f>Data__1_[[#This Row],[RawMaterial_Used]]*1000</f>
        <v>48.046809000000003</v>
      </c>
      <c r="L644">
        <f>MONTH(A:A)</f>
        <v>3</v>
      </c>
      <c r="M644">
        <f>YEAR(Data__1_[[#This Row],[Date]])</f>
        <v>2010</v>
      </c>
      <c r="N644" cm="1">
        <f t="array" ref="N644">Data__1_[[#This Row],[RawMaterial_Used]]*1000*_xlfn.IFS(Data__1_[[#This Row],[Plant]]=$R$15,$S$15,Data__1_[[#This Row],[Plant]]=$R$16,$S$16,Data__1_[[#This Row],[Plant]]=$R$17,$S$17,Data__1_[[#This Row],[Plant]]=$R$18,$S$18)</f>
        <v>29212.459872000003</v>
      </c>
      <c r="O644">
        <f>Data__1_[[#This Row],[input_total thousands]]+Data__1_[[#This Row],[Labor_Costs_Direct]]+Data__1_[[#This Row],[Labor_Costs_Indirect]]</f>
        <v>40772.459872000007</v>
      </c>
      <c r="P644" s="5" cm="1">
        <f t="array" ref="P644">Data__1_[[#This Row],[Output]]*1000*_xlfn.IFS(Data__1_[[#This Row],[Plant]]=$R$8,$S$8,Data__1_[[#This Row],[Plant]]=$R$9,$S$9,Data__1_[[#This Row],[Plant]]=$R$10,$S$10,Data__1_[[#This Row],[Plant]]=$R$11,$S$11)</f>
        <v>5907.3944999999994</v>
      </c>
      <c r="Q644" s="5" cm="1">
        <f t="array" ref="Q644">Data__1_[[#This Row],[Total_cost]]/(Data__1_[[#This Row],[Total Operating Cost]]+_xlfn.IFS(Data__1_[[#This Row],[Plant]]=$R$21,$S$21,Data__1_[[#This Row],[Plant]]=$R$22,$S$22,Data__1_[[#This Row],[Plant]]=$R$24,$S$24,Data__1_[[#This Row],[Plant]]=$R$23,$S$23))</f>
        <v>6.900768029622939</v>
      </c>
    </row>
    <row r="645" spans="1:17" x14ac:dyDescent="0.4">
      <c r="A645" s="1" t="s">
        <v>145</v>
      </c>
      <c r="B645" t="s">
        <v>11</v>
      </c>
      <c r="C645">
        <v>12</v>
      </c>
      <c r="D645">
        <v>17</v>
      </c>
      <c r="E645">
        <v>115200</v>
      </c>
      <c r="F645">
        <v>130560</v>
      </c>
      <c r="G645">
        <v>1.1315913E-2</v>
      </c>
      <c r="H645">
        <f>Data__1_[[#This Row],[Output]]*1000</f>
        <v>11.315913</v>
      </c>
      <c r="I645">
        <f>Data__1_[[#This Row],[Output]]*1000/(Data__1_[[#This Row],[Num_Workers_Indirect]]+Data__1_[[#This Row],[Num_Workers_Direct]])</f>
        <v>0.39020389655172416</v>
      </c>
      <c r="J645">
        <v>1.4144891999999999E-2</v>
      </c>
      <c r="K645">
        <f>Data__1_[[#This Row],[RawMaterial_Used]]*1000</f>
        <v>14.144891999999999</v>
      </c>
      <c r="L645">
        <f>MONTH(A:A)</f>
        <v>3</v>
      </c>
      <c r="M645">
        <f>YEAR(Data__1_[[#This Row],[Date]])</f>
        <v>2010</v>
      </c>
      <c r="N645" cm="1">
        <f t="array" ref="N645">Data__1_[[#This Row],[RawMaterial_Used]]*1000*_xlfn.IFS(Data__1_[[#This Row],[Plant]]=$R$15,$S$15,Data__1_[[#This Row],[Plant]]=$R$16,$S$16,Data__1_[[#This Row],[Plant]]=$R$17,$S$17,Data__1_[[#This Row],[Plant]]=$R$18,$S$18)</f>
        <v>12985.010855999999</v>
      </c>
      <c r="O645">
        <f>Data__1_[[#This Row],[input_total thousands]]+Data__1_[[#This Row],[Labor_Costs_Direct]]+Data__1_[[#This Row],[Labor_Costs_Indirect]]</f>
        <v>258745.01085600001</v>
      </c>
      <c r="P645" s="5" cm="1">
        <f t="array" ref="P645">Data__1_[[#This Row],[Output]]*1000*_xlfn.IFS(Data__1_[[#This Row],[Plant]]=$R$8,$S$8,Data__1_[[#This Row],[Plant]]=$R$9,$S$9,Data__1_[[#This Row],[Plant]]=$R$10,$S$10,Data__1_[[#This Row],[Plant]]=$R$11,$S$11)</f>
        <v>4526.3652000000002</v>
      </c>
      <c r="Q645" s="5" cm="1">
        <f t="array" ref="Q645">Data__1_[[#This Row],[Total_cost]]/(Data__1_[[#This Row],[Total Operating Cost]]+_xlfn.IFS(Data__1_[[#This Row],[Plant]]=$R$21,$S$21,Data__1_[[#This Row],[Plant]]=$R$22,$S$22,Data__1_[[#This Row],[Plant]]=$R$24,$S$24,Data__1_[[#This Row],[Plant]]=$R$23,$S$23))</f>
        <v>56.075882297281723</v>
      </c>
    </row>
    <row r="646" spans="1:17" x14ac:dyDescent="0.4">
      <c r="A646" s="1" t="s">
        <v>171</v>
      </c>
      <c r="B646" t="s">
        <v>8</v>
      </c>
      <c r="C646">
        <v>16</v>
      </c>
      <c r="D646">
        <v>19</v>
      </c>
      <c r="E646">
        <v>7680</v>
      </c>
      <c r="F646">
        <v>7600</v>
      </c>
      <c r="G646">
        <v>4.239366E-2</v>
      </c>
      <c r="H646">
        <f>Data__1_[[#This Row],[Output]]*1000</f>
        <v>42.393659999999997</v>
      </c>
      <c r="I646">
        <f>Data__1_[[#This Row],[Output]]*1000/(Data__1_[[#This Row],[Num_Workers_Indirect]]+Data__1_[[#This Row],[Num_Workers_Direct]])</f>
        <v>1.2112474285714285</v>
      </c>
      <c r="J646">
        <v>5.0872392000000002E-2</v>
      </c>
      <c r="K646">
        <f>Data__1_[[#This Row],[RawMaterial_Used]]*1000</f>
        <v>50.872392000000005</v>
      </c>
      <c r="L646" t="e">
        <f>MONTH(A:A)</f>
        <v>#VALUE!</v>
      </c>
      <c r="M646" t="e">
        <f>YEAR(Data__1_[[#This Row],[Date]])</f>
        <v>#VALUE!</v>
      </c>
      <c r="N646" cm="1">
        <f t="array" ref="N646">Data__1_[[#This Row],[RawMaterial_Used]]*1000*_xlfn.IFS(Data__1_[[#This Row],[Plant]]=$R$15,$S$15,Data__1_[[#This Row],[Plant]]=$R$16,$S$16,Data__1_[[#This Row],[Plant]]=$R$17,$S$17,Data__1_[[#This Row],[Plant]]=$R$18,$S$18)</f>
        <v>35610.674400000004</v>
      </c>
      <c r="O646">
        <f>Data__1_[[#This Row],[input_total thousands]]+Data__1_[[#This Row],[Labor_Costs_Direct]]+Data__1_[[#This Row],[Labor_Costs_Indirect]]</f>
        <v>50890.674400000004</v>
      </c>
      <c r="P646" s="5" cm="1">
        <f t="array" ref="P646">Data__1_[[#This Row],[Output]]*1000*_xlfn.IFS(Data__1_[[#This Row],[Plant]]=$R$8,$S$8,Data__1_[[#This Row],[Plant]]=$R$9,$S$9,Data__1_[[#This Row],[Plant]]=$R$10,$S$10,Data__1_[[#This Row],[Plant]]=$R$11,$S$11)</f>
        <v>4663.3026</v>
      </c>
      <c r="Q646" s="5" cm="1">
        <f t="array" ref="Q646">Data__1_[[#This Row],[Total_cost]]/(Data__1_[[#This Row],[Total Operating Cost]]+_xlfn.IFS(Data__1_[[#This Row],[Plant]]=$R$21,$S$21,Data__1_[[#This Row],[Plant]]=$R$22,$S$22,Data__1_[[#This Row],[Plant]]=$R$24,$S$24,Data__1_[[#This Row],[Plant]]=$R$23,$S$23))</f>
        <v>10.883499720997728</v>
      </c>
    </row>
    <row r="647" spans="1:17" x14ac:dyDescent="0.4">
      <c r="A647" s="1" t="s">
        <v>171</v>
      </c>
      <c r="B647" t="s">
        <v>9</v>
      </c>
      <c r="C647">
        <v>43</v>
      </c>
      <c r="D647">
        <v>37</v>
      </c>
      <c r="E647">
        <v>9976</v>
      </c>
      <c r="F647">
        <v>7104</v>
      </c>
      <c r="G647">
        <v>0.102524134</v>
      </c>
      <c r="H647">
        <f>Data__1_[[#This Row],[Output]]*1000</f>
        <v>102.524134</v>
      </c>
      <c r="I647">
        <f>Data__1_[[#This Row],[Output]]*1000/(Data__1_[[#This Row],[Num_Workers_Indirect]]+Data__1_[[#This Row],[Num_Workers_Direct]])</f>
        <v>1.281551675</v>
      </c>
      <c r="J647">
        <v>0.12507944400000001</v>
      </c>
      <c r="K647">
        <f>Data__1_[[#This Row],[RawMaterial_Used]]*1000</f>
        <v>125.07944400000001</v>
      </c>
      <c r="L647" t="e">
        <f>MONTH(A:A)</f>
        <v>#VALUE!</v>
      </c>
      <c r="M647" t="e">
        <f>YEAR(Data__1_[[#This Row],[Date]])</f>
        <v>#VALUE!</v>
      </c>
      <c r="N647" cm="1">
        <f t="array" ref="N647">Data__1_[[#This Row],[RawMaterial_Used]]*1000*_xlfn.IFS(Data__1_[[#This Row],[Plant]]=$R$15,$S$15,Data__1_[[#This Row],[Plant]]=$R$16,$S$16,Data__1_[[#This Row],[Plant]]=$R$17,$S$17,Data__1_[[#This Row],[Plant]]=$R$18,$S$18)</f>
        <v>66292.105320000002</v>
      </c>
      <c r="O647">
        <f>Data__1_[[#This Row],[input_total thousands]]+Data__1_[[#This Row],[Labor_Costs_Direct]]+Data__1_[[#This Row],[Labor_Costs_Indirect]]</f>
        <v>83372.105320000002</v>
      </c>
      <c r="P647" s="5" cm="1">
        <f t="array" ref="P647">Data__1_[[#This Row],[Output]]*1000*_xlfn.IFS(Data__1_[[#This Row],[Plant]]=$R$8,$S$8,Data__1_[[#This Row],[Plant]]=$R$9,$S$9,Data__1_[[#This Row],[Plant]]=$R$10,$S$10,Data__1_[[#This Row],[Plant]]=$R$11,$S$11)</f>
        <v>9227.1720600000008</v>
      </c>
      <c r="Q647" s="5" cm="1">
        <f t="array" ref="Q647">Data__1_[[#This Row],[Total_cost]]/(Data__1_[[#This Row],[Total Operating Cost]]+_xlfn.IFS(Data__1_[[#This Row],[Plant]]=$R$21,$S$21,Data__1_[[#This Row],[Plant]]=$R$22,$S$22,Data__1_[[#This Row],[Plant]]=$R$24,$S$24,Data__1_[[#This Row],[Plant]]=$R$23,$S$23))</f>
        <v>9.0347598954688753</v>
      </c>
    </row>
    <row r="648" spans="1:17" x14ac:dyDescent="0.4">
      <c r="A648" s="1" t="s">
        <v>171</v>
      </c>
      <c r="B648" t="s">
        <v>10</v>
      </c>
      <c r="C648">
        <v>22</v>
      </c>
      <c r="D648">
        <v>33</v>
      </c>
      <c r="E648">
        <v>5280</v>
      </c>
      <c r="F648">
        <v>6600</v>
      </c>
      <c r="G648">
        <v>4.0875729E-2</v>
      </c>
      <c r="H648">
        <f>Data__1_[[#This Row],[Output]]*1000</f>
        <v>40.875729</v>
      </c>
      <c r="I648">
        <f>Data__1_[[#This Row],[Output]]*1000/(Data__1_[[#This Row],[Num_Workers_Indirect]]+Data__1_[[#This Row],[Num_Workers_Direct]])</f>
        <v>0.7431950727272727</v>
      </c>
      <c r="J648">
        <v>4.9868389999999999E-2</v>
      </c>
      <c r="K648">
        <f>Data__1_[[#This Row],[RawMaterial_Used]]*1000</f>
        <v>49.868389999999998</v>
      </c>
      <c r="L648" t="e">
        <f>MONTH(A:A)</f>
        <v>#VALUE!</v>
      </c>
      <c r="M648" t="e">
        <f>YEAR(Data__1_[[#This Row],[Date]])</f>
        <v>#VALUE!</v>
      </c>
      <c r="N648" cm="1">
        <f t="array" ref="N648">Data__1_[[#This Row],[RawMaterial_Used]]*1000*_xlfn.IFS(Data__1_[[#This Row],[Plant]]=$R$15,$S$15,Data__1_[[#This Row],[Plant]]=$R$16,$S$16,Data__1_[[#This Row],[Plant]]=$R$17,$S$17,Data__1_[[#This Row],[Plant]]=$R$18,$S$18)</f>
        <v>30319.98112</v>
      </c>
      <c r="O648">
        <f>Data__1_[[#This Row],[input_total thousands]]+Data__1_[[#This Row],[Labor_Costs_Direct]]+Data__1_[[#This Row],[Labor_Costs_Indirect]]</f>
        <v>42199.981119999997</v>
      </c>
      <c r="P648" s="5" cm="1">
        <f t="array" ref="P648">Data__1_[[#This Row],[Output]]*1000*_xlfn.IFS(Data__1_[[#This Row],[Plant]]=$R$8,$S$8,Data__1_[[#This Row],[Plant]]=$R$9,$S$9,Data__1_[[#This Row],[Plant]]=$R$10,$S$10,Data__1_[[#This Row],[Plant]]=$R$11,$S$11)</f>
        <v>6131.3593499999997</v>
      </c>
      <c r="Q648" s="5" cm="1">
        <f t="array" ref="Q648">Data__1_[[#This Row],[Total_cost]]/(Data__1_[[#This Row],[Total Operating Cost]]+_xlfn.IFS(Data__1_[[#This Row],[Plant]]=$R$21,$S$21,Data__1_[[#This Row],[Plant]]=$R$22,$S$22,Data__1_[[#This Row],[Plant]]=$R$24,$S$24,Data__1_[[#This Row],[Plant]]=$R$23,$S$23))</f>
        <v>6.881524501658566</v>
      </c>
    </row>
    <row r="649" spans="1:17" x14ac:dyDescent="0.4">
      <c r="A649" s="1" t="s">
        <v>171</v>
      </c>
      <c r="B649" t="s">
        <v>11</v>
      </c>
      <c r="C649">
        <v>14</v>
      </c>
      <c r="D649">
        <v>14</v>
      </c>
      <c r="E649">
        <v>134400</v>
      </c>
      <c r="F649">
        <v>107520</v>
      </c>
      <c r="G649">
        <v>1.093177E-2</v>
      </c>
      <c r="H649">
        <f>Data__1_[[#This Row],[Output]]*1000</f>
        <v>10.93177</v>
      </c>
      <c r="I649">
        <f>Data__1_[[#This Row],[Output]]*1000/(Data__1_[[#This Row],[Num_Workers_Indirect]]+Data__1_[[#This Row],[Num_Workers_Direct]])</f>
        <v>0.39042035714285717</v>
      </c>
      <c r="J649">
        <v>1.3664712000000001E-2</v>
      </c>
      <c r="K649">
        <f>Data__1_[[#This Row],[RawMaterial_Used]]*1000</f>
        <v>13.664712000000002</v>
      </c>
      <c r="L649" t="e">
        <f>MONTH(A:A)</f>
        <v>#VALUE!</v>
      </c>
      <c r="M649" t="e">
        <f>YEAR(Data__1_[[#This Row],[Date]])</f>
        <v>#VALUE!</v>
      </c>
      <c r="N649" cm="1">
        <f t="array" ref="N649">Data__1_[[#This Row],[RawMaterial_Used]]*1000*_xlfn.IFS(Data__1_[[#This Row],[Plant]]=$R$15,$S$15,Data__1_[[#This Row],[Plant]]=$R$16,$S$16,Data__1_[[#This Row],[Plant]]=$R$17,$S$17,Data__1_[[#This Row],[Plant]]=$R$18,$S$18)</f>
        <v>12544.205616000001</v>
      </c>
      <c r="O649">
        <f>Data__1_[[#This Row],[input_total thousands]]+Data__1_[[#This Row],[Labor_Costs_Direct]]+Data__1_[[#This Row],[Labor_Costs_Indirect]]</f>
        <v>254464.20561599999</v>
      </c>
      <c r="P649" s="5" cm="1">
        <f t="array" ref="P649">Data__1_[[#This Row],[Output]]*1000*_xlfn.IFS(Data__1_[[#This Row],[Plant]]=$R$8,$S$8,Data__1_[[#This Row],[Plant]]=$R$9,$S$9,Data__1_[[#This Row],[Plant]]=$R$10,$S$10,Data__1_[[#This Row],[Plant]]=$R$11,$S$11)</f>
        <v>4372.7080000000005</v>
      </c>
      <c r="Q649" s="5" cm="1">
        <f t="array" ref="Q649">Data__1_[[#This Row],[Total_cost]]/(Data__1_[[#This Row],[Total Operating Cost]]+_xlfn.IFS(Data__1_[[#This Row],[Plant]]=$R$21,$S$21,Data__1_[[#This Row],[Plant]]=$R$22,$S$22,Data__1_[[#This Row],[Plant]]=$R$24,$S$24,Data__1_[[#This Row],[Plant]]=$R$23,$S$23))</f>
        <v>57.047885852308809</v>
      </c>
    </row>
    <row r="650" spans="1:17" x14ac:dyDescent="0.4">
      <c r="A650" s="1" t="s">
        <v>170</v>
      </c>
      <c r="B650" t="s">
        <v>8</v>
      </c>
      <c r="C650">
        <v>17</v>
      </c>
      <c r="D650">
        <v>25</v>
      </c>
      <c r="E650">
        <v>8160</v>
      </c>
      <c r="F650">
        <v>10000</v>
      </c>
      <c r="G650">
        <v>5.0857813000000002E-2</v>
      </c>
      <c r="H650">
        <f>Data__1_[[#This Row],[Output]]*1000</f>
        <v>50.857813</v>
      </c>
      <c r="I650">
        <f>Data__1_[[#This Row],[Output]]*1000/(Data__1_[[#This Row],[Num_Workers_Indirect]]+Data__1_[[#This Row],[Num_Workers_Direct]])</f>
        <v>1.2109003095238096</v>
      </c>
      <c r="J650">
        <v>6.1029374999999997E-2</v>
      </c>
      <c r="K650">
        <f>Data__1_[[#This Row],[RawMaterial_Used]]*1000</f>
        <v>61.029374999999995</v>
      </c>
      <c r="L650" t="e">
        <f>MONTH(A:A)</f>
        <v>#VALUE!</v>
      </c>
      <c r="M650" t="e">
        <f>YEAR(Data__1_[[#This Row],[Date]])</f>
        <v>#VALUE!</v>
      </c>
      <c r="N650" cm="1">
        <f t="array" ref="N650">Data__1_[[#This Row],[RawMaterial_Used]]*1000*_xlfn.IFS(Data__1_[[#This Row],[Plant]]=$R$15,$S$15,Data__1_[[#This Row],[Plant]]=$R$16,$S$16,Data__1_[[#This Row],[Plant]]=$R$17,$S$17,Data__1_[[#This Row],[Plant]]=$R$18,$S$18)</f>
        <v>42720.562499999993</v>
      </c>
      <c r="O650">
        <f>Data__1_[[#This Row],[input_total thousands]]+Data__1_[[#This Row],[Labor_Costs_Direct]]+Data__1_[[#This Row],[Labor_Costs_Indirect]]</f>
        <v>60880.562499999993</v>
      </c>
      <c r="P650" s="5" cm="1">
        <f t="array" ref="P650">Data__1_[[#This Row],[Output]]*1000*_xlfn.IFS(Data__1_[[#This Row],[Plant]]=$R$8,$S$8,Data__1_[[#This Row],[Plant]]=$R$9,$S$9,Data__1_[[#This Row],[Plant]]=$R$10,$S$10,Data__1_[[#This Row],[Plant]]=$R$11,$S$11)</f>
        <v>5594.3594300000004</v>
      </c>
      <c r="Q650" s="5" cm="1">
        <f t="array" ref="Q650">Data__1_[[#This Row],[Total_cost]]/(Data__1_[[#This Row],[Total Operating Cost]]+_xlfn.IFS(Data__1_[[#This Row],[Plant]]=$R$21,$S$21,Data__1_[[#This Row],[Plant]]=$R$22,$S$22,Data__1_[[#This Row],[Plant]]=$R$24,$S$24,Data__1_[[#This Row],[Plant]]=$R$23,$S$23))</f>
        <v>10.857947993452893</v>
      </c>
    </row>
    <row r="651" spans="1:17" x14ac:dyDescent="0.4">
      <c r="A651" s="1" t="s">
        <v>170</v>
      </c>
      <c r="B651" t="s">
        <v>9</v>
      </c>
      <c r="C651">
        <v>44</v>
      </c>
      <c r="D651">
        <v>37</v>
      </c>
      <c r="E651">
        <v>10208</v>
      </c>
      <c r="F651">
        <v>7104</v>
      </c>
      <c r="G651">
        <v>0.103848338</v>
      </c>
      <c r="H651">
        <f>Data__1_[[#This Row],[Output]]*1000</f>
        <v>103.848338</v>
      </c>
      <c r="I651">
        <f>Data__1_[[#This Row],[Output]]*1000/(Data__1_[[#This Row],[Num_Workers_Indirect]]+Data__1_[[#This Row],[Num_Workers_Direct]])</f>
        <v>1.2820782469135803</v>
      </c>
      <c r="J651">
        <v>0.12669497199999999</v>
      </c>
      <c r="K651">
        <f>Data__1_[[#This Row],[RawMaterial_Used]]*1000</f>
        <v>126.69497199999999</v>
      </c>
      <c r="L651" t="e">
        <f>MONTH(A:A)</f>
        <v>#VALUE!</v>
      </c>
      <c r="M651" t="e">
        <f>YEAR(Data__1_[[#This Row],[Date]])</f>
        <v>#VALUE!</v>
      </c>
      <c r="N651" cm="1">
        <f t="array" ref="N651">Data__1_[[#This Row],[RawMaterial_Used]]*1000*_xlfn.IFS(Data__1_[[#This Row],[Plant]]=$R$15,$S$15,Data__1_[[#This Row],[Plant]]=$R$16,$S$16,Data__1_[[#This Row],[Plant]]=$R$17,$S$17,Data__1_[[#This Row],[Plant]]=$R$18,$S$18)</f>
        <v>67148.335160000002</v>
      </c>
      <c r="O651">
        <f>Data__1_[[#This Row],[input_total thousands]]+Data__1_[[#This Row],[Labor_Costs_Direct]]+Data__1_[[#This Row],[Labor_Costs_Indirect]]</f>
        <v>84460.335160000002</v>
      </c>
      <c r="P651" s="5" cm="1">
        <f t="array" ref="P651">Data__1_[[#This Row],[Output]]*1000*_xlfn.IFS(Data__1_[[#This Row],[Plant]]=$R$8,$S$8,Data__1_[[#This Row],[Plant]]=$R$9,$S$9,Data__1_[[#This Row],[Plant]]=$R$10,$S$10,Data__1_[[#This Row],[Plant]]=$R$11,$S$11)</f>
        <v>9346.3504200000007</v>
      </c>
      <c r="Q651" s="5" cm="1">
        <f t="array" ref="Q651">Data__1_[[#This Row],[Total_cost]]/(Data__1_[[#This Row],[Total Operating Cost]]+_xlfn.IFS(Data__1_[[#This Row],[Plant]]=$R$21,$S$21,Data__1_[[#This Row],[Plant]]=$R$22,$S$22,Data__1_[[#This Row],[Plant]]=$R$24,$S$24,Data__1_[[#This Row],[Plant]]=$R$23,$S$23))</f>
        <v>9.0359882942242464</v>
      </c>
    </row>
    <row r="652" spans="1:17" x14ac:dyDescent="0.4">
      <c r="A652" s="1" t="s">
        <v>170</v>
      </c>
      <c r="B652" t="s">
        <v>10</v>
      </c>
      <c r="C652">
        <v>21</v>
      </c>
      <c r="D652">
        <v>32</v>
      </c>
      <c r="E652">
        <v>5040</v>
      </c>
      <c r="F652">
        <v>6400</v>
      </c>
      <c r="G652">
        <v>3.9351553999999997E-2</v>
      </c>
      <c r="H652">
        <f>Data__1_[[#This Row],[Output]]*1000</f>
        <v>39.351554</v>
      </c>
      <c r="I652">
        <f>Data__1_[[#This Row],[Output]]*1000/(Data__1_[[#This Row],[Num_Workers_Indirect]]+Data__1_[[#This Row],[Num_Workers_Direct]])</f>
        <v>0.7424821509433962</v>
      </c>
      <c r="J652">
        <v>4.8008896000000002E-2</v>
      </c>
      <c r="K652">
        <f>Data__1_[[#This Row],[RawMaterial_Used]]*1000</f>
        <v>48.008896</v>
      </c>
      <c r="L652" t="e">
        <f>MONTH(A:A)</f>
        <v>#VALUE!</v>
      </c>
      <c r="M652" t="e">
        <f>YEAR(Data__1_[[#This Row],[Date]])</f>
        <v>#VALUE!</v>
      </c>
      <c r="N652" cm="1">
        <f t="array" ref="N652">Data__1_[[#This Row],[RawMaterial_Used]]*1000*_xlfn.IFS(Data__1_[[#This Row],[Plant]]=$R$15,$S$15,Data__1_[[#This Row],[Plant]]=$R$16,$S$16,Data__1_[[#This Row],[Plant]]=$R$17,$S$17,Data__1_[[#This Row],[Plant]]=$R$18,$S$18)</f>
        <v>29189.408768000001</v>
      </c>
      <c r="O652">
        <f>Data__1_[[#This Row],[input_total thousands]]+Data__1_[[#This Row],[Labor_Costs_Direct]]+Data__1_[[#This Row],[Labor_Costs_Indirect]]</f>
        <v>40629.408768000001</v>
      </c>
      <c r="P652" s="5" cm="1">
        <f t="array" ref="P652">Data__1_[[#This Row],[Output]]*1000*_xlfn.IFS(Data__1_[[#This Row],[Plant]]=$R$8,$S$8,Data__1_[[#This Row],[Plant]]=$R$9,$S$9,Data__1_[[#This Row],[Plant]]=$R$10,$S$10,Data__1_[[#This Row],[Plant]]=$R$11,$S$11)</f>
        <v>5902.7331000000004</v>
      </c>
      <c r="Q652" s="5" cm="1">
        <f t="array" ref="Q652">Data__1_[[#This Row],[Total_cost]]/(Data__1_[[#This Row],[Total Operating Cost]]+_xlfn.IFS(Data__1_[[#This Row],[Plant]]=$R$21,$S$21,Data__1_[[#This Row],[Plant]]=$R$22,$S$22,Data__1_[[#This Row],[Plant]]=$R$24,$S$24,Data__1_[[#This Row],[Plant]]=$R$23,$S$23))</f>
        <v>6.8819860382916023</v>
      </c>
    </row>
    <row r="653" spans="1:17" x14ac:dyDescent="0.4">
      <c r="A653" s="1" t="s">
        <v>170</v>
      </c>
      <c r="B653" t="s">
        <v>11</v>
      </c>
      <c r="C653">
        <v>14</v>
      </c>
      <c r="D653">
        <v>13</v>
      </c>
      <c r="E653">
        <v>134400</v>
      </c>
      <c r="F653">
        <v>99840</v>
      </c>
      <c r="G653">
        <v>1.0539348E-2</v>
      </c>
      <c r="H653">
        <f>Data__1_[[#This Row],[Output]]*1000</f>
        <v>10.539348</v>
      </c>
      <c r="I653">
        <f>Data__1_[[#This Row],[Output]]*1000/(Data__1_[[#This Row],[Num_Workers_Indirect]]+Data__1_[[#This Row],[Num_Workers_Direct]])</f>
        <v>0.39034622222222226</v>
      </c>
      <c r="J653">
        <v>1.3174185E-2</v>
      </c>
      <c r="K653">
        <f>Data__1_[[#This Row],[RawMaterial_Used]]*1000</f>
        <v>13.174185</v>
      </c>
      <c r="L653" t="e">
        <f>MONTH(A:A)</f>
        <v>#VALUE!</v>
      </c>
      <c r="M653" t="e">
        <f>YEAR(Data__1_[[#This Row],[Date]])</f>
        <v>#VALUE!</v>
      </c>
      <c r="N653" cm="1">
        <f t="array" ref="N653">Data__1_[[#This Row],[RawMaterial_Used]]*1000*_xlfn.IFS(Data__1_[[#This Row],[Plant]]=$R$15,$S$15,Data__1_[[#This Row],[Plant]]=$R$16,$S$16,Data__1_[[#This Row],[Plant]]=$R$17,$S$17,Data__1_[[#This Row],[Plant]]=$R$18,$S$18)</f>
        <v>12093.901829999999</v>
      </c>
      <c r="O653">
        <f>Data__1_[[#This Row],[input_total thousands]]+Data__1_[[#This Row],[Labor_Costs_Direct]]+Data__1_[[#This Row],[Labor_Costs_Indirect]]</f>
        <v>246333.90182999999</v>
      </c>
      <c r="P653" s="5" cm="1">
        <f t="array" ref="P653">Data__1_[[#This Row],[Output]]*1000*_xlfn.IFS(Data__1_[[#This Row],[Plant]]=$R$8,$S$8,Data__1_[[#This Row],[Plant]]=$R$9,$S$9,Data__1_[[#This Row],[Plant]]=$R$10,$S$10,Data__1_[[#This Row],[Plant]]=$R$11,$S$11)</f>
        <v>4215.7392</v>
      </c>
      <c r="Q653" s="5" cm="1">
        <f t="array" ref="Q653">Data__1_[[#This Row],[Total_cost]]/(Data__1_[[#This Row],[Total Operating Cost]]+_xlfn.IFS(Data__1_[[#This Row],[Plant]]=$R$21,$S$21,Data__1_[[#This Row],[Plant]]=$R$22,$S$22,Data__1_[[#This Row],[Plant]]=$R$24,$S$24,Data__1_[[#This Row],[Plant]]=$R$23,$S$23))</f>
        <v>57.239455814828261</v>
      </c>
    </row>
    <row r="654" spans="1:17" x14ac:dyDescent="0.4">
      <c r="A654" s="1" t="s">
        <v>169</v>
      </c>
      <c r="B654" t="s">
        <v>8</v>
      </c>
      <c r="C654">
        <v>17</v>
      </c>
      <c r="D654">
        <v>21</v>
      </c>
      <c r="E654">
        <v>8160</v>
      </c>
      <c r="F654">
        <v>8400</v>
      </c>
      <c r="G654">
        <v>4.5990558000000001E-2</v>
      </c>
      <c r="H654">
        <f>Data__1_[[#This Row],[Output]]*1000</f>
        <v>45.990558</v>
      </c>
      <c r="I654">
        <f>Data__1_[[#This Row],[Output]]*1000/(Data__1_[[#This Row],[Num_Workers_Indirect]]+Data__1_[[#This Row],[Num_Workers_Direct]])</f>
        <v>1.2102778421052631</v>
      </c>
      <c r="J654">
        <v>5.5188670000000002E-2</v>
      </c>
      <c r="K654">
        <f>Data__1_[[#This Row],[RawMaterial_Used]]*1000</f>
        <v>55.188670000000002</v>
      </c>
      <c r="L654" t="e">
        <f>MONTH(A:A)</f>
        <v>#VALUE!</v>
      </c>
      <c r="M654" t="e">
        <f>YEAR(Data__1_[[#This Row],[Date]])</f>
        <v>#VALUE!</v>
      </c>
      <c r="N654" cm="1">
        <f t="array" ref="N654">Data__1_[[#This Row],[RawMaterial_Used]]*1000*_xlfn.IFS(Data__1_[[#This Row],[Plant]]=$R$15,$S$15,Data__1_[[#This Row],[Plant]]=$R$16,$S$16,Data__1_[[#This Row],[Plant]]=$R$17,$S$17,Data__1_[[#This Row],[Plant]]=$R$18,$S$18)</f>
        <v>38632.069000000003</v>
      </c>
      <c r="O654">
        <f>Data__1_[[#This Row],[input_total thousands]]+Data__1_[[#This Row],[Labor_Costs_Direct]]+Data__1_[[#This Row],[Labor_Costs_Indirect]]</f>
        <v>55192.069000000003</v>
      </c>
      <c r="P654" s="5" cm="1">
        <f t="array" ref="P654">Data__1_[[#This Row],[Output]]*1000*_xlfn.IFS(Data__1_[[#This Row],[Plant]]=$R$8,$S$8,Data__1_[[#This Row],[Plant]]=$R$9,$S$9,Data__1_[[#This Row],[Plant]]=$R$10,$S$10,Data__1_[[#This Row],[Plant]]=$R$11,$S$11)</f>
        <v>5058.9613799999997</v>
      </c>
      <c r="Q654" s="5" cm="1">
        <f t="array" ref="Q654">Data__1_[[#This Row],[Total_cost]]/(Data__1_[[#This Row],[Total Operating Cost]]+_xlfn.IFS(Data__1_[[#This Row],[Plant]]=$R$21,$S$21,Data__1_[[#This Row],[Plant]]=$R$22,$S$22,Data__1_[[#This Row],[Plant]]=$R$24,$S$24,Data__1_[[#This Row],[Plant]]=$R$23,$S$23))</f>
        <v>10.882561631291267</v>
      </c>
    </row>
    <row r="655" spans="1:17" x14ac:dyDescent="0.4">
      <c r="A655" s="1" t="s">
        <v>169</v>
      </c>
      <c r="B655" t="s">
        <v>9</v>
      </c>
      <c r="C655">
        <v>45</v>
      </c>
      <c r="D655">
        <v>37</v>
      </c>
      <c r="E655">
        <v>10440</v>
      </c>
      <c r="F655">
        <v>7104</v>
      </c>
      <c r="G655">
        <v>0.105140755</v>
      </c>
      <c r="H655">
        <f>Data__1_[[#This Row],[Output]]*1000</f>
        <v>105.140755</v>
      </c>
      <c r="I655">
        <f>Data__1_[[#This Row],[Output]]*1000/(Data__1_[[#This Row],[Num_Workers_Indirect]]+Data__1_[[#This Row],[Num_Workers_Direct]])</f>
        <v>1.2822043292682928</v>
      </c>
      <c r="J655">
        <v>0.128271722</v>
      </c>
      <c r="K655">
        <f>Data__1_[[#This Row],[RawMaterial_Used]]*1000</f>
        <v>128.27172200000001</v>
      </c>
      <c r="L655" t="e">
        <f>MONTH(A:A)</f>
        <v>#VALUE!</v>
      </c>
      <c r="M655" t="e">
        <f>YEAR(Data__1_[[#This Row],[Date]])</f>
        <v>#VALUE!</v>
      </c>
      <c r="N655" cm="1">
        <f t="array" ref="N655">Data__1_[[#This Row],[RawMaterial_Used]]*1000*_xlfn.IFS(Data__1_[[#This Row],[Plant]]=$R$15,$S$15,Data__1_[[#This Row],[Plant]]=$R$16,$S$16,Data__1_[[#This Row],[Plant]]=$R$17,$S$17,Data__1_[[#This Row],[Plant]]=$R$18,$S$18)</f>
        <v>67984.012660000008</v>
      </c>
      <c r="O655">
        <f>Data__1_[[#This Row],[input_total thousands]]+Data__1_[[#This Row],[Labor_Costs_Direct]]+Data__1_[[#This Row],[Labor_Costs_Indirect]]</f>
        <v>85528.012660000008</v>
      </c>
      <c r="P655" s="5" cm="1">
        <f t="array" ref="P655">Data__1_[[#This Row],[Output]]*1000*_xlfn.IFS(Data__1_[[#This Row],[Plant]]=$R$8,$S$8,Data__1_[[#This Row],[Plant]]=$R$9,$S$9,Data__1_[[#This Row],[Plant]]=$R$10,$S$10,Data__1_[[#This Row],[Plant]]=$R$11,$S$11)</f>
        <v>9462.6679499999991</v>
      </c>
      <c r="Q655" s="5" cm="1">
        <f t="array" ref="Q655">Data__1_[[#This Row],[Total_cost]]/(Data__1_[[#This Row],[Total Operating Cost]]+_xlfn.IFS(Data__1_[[#This Row],[Plant]]=$R$21,$S$21,Data__1_[[#This Row],[Plant]]=$R$22,$S$22,Data__1_[[#This Row],[Plant]]=$R$24,$S$24,Data__1_[[#This Row],[Plant]]=$R$23,$S$23))</f>
        <v>9.0377459733002876</v>
      </c>
    </row>
    <row r="656" spans="1:17" x14ac:dyDescent="0.4">
      <c r="A656" s="1" t="s">
        <v>169</v>
      </c>
      <c r="B656" t="s">
        <v>10</v>
      </c>
      <c r="C656">
        <v>20</v>
      </c>
      <c r="D656">
        <v>30</v>
      </c>
      <c r="E656">
        <v>4800</v>
      </c>
      <c r="F656">
        <v>6000</v>
      </c>
      <c r="G656">
        <v>3.7158573E-2</v>
      </c>
      <c r="H656">
        <f>Data__1_[[#This Row],[Output]]*1000</f>
        <v>37.158572999999997</v>
      </c>
      <c r="I656">
        <f>Data__1_[[#This Row],[Output]]*1000/(Data__1_[[#This Row],[Num_Workers_Indirect]]+Data__1_[[#This Row],[Num_Workers_Direct]])</f>
        <v>0.74317145999999989</v>
      </c>
      <c r="J656">
        <v>4.5333459E-2</v>
      </c>
      <c r="K656">
        <f>Data__1_[[#This Row],[RawMaterial_Used]]*1000</f>
        <v>45.333458999999998</v>
      </c>
      <c r="L656" t="e">
        <f>MONTH(A:A)</f>
        <v>#VALUE!</v>
      </c>
      <c r="M656" t="e">
        <f>YEAR(Data__1_[[#This Row],[Date]])</f>
        <v>#VALUE!</v>
      </c>
      <c r="N656" cm="1">
        <f t="array" ref="N656">Data__1_[[#This Row],[RawMaterial_Used]]*1000*_xlfn.IFS(Data__1_[[#This Row],[Plant]]=$R$15,$S$15,Data__1_[[#This Row],[Plant]]=$R$16,$S$16,Data__1_[[#This Row],[Plant]]=$R$17,$S$17,Data__1_[[#This Row],[Plant]]=$R$18,$S$18)</f>
        <v>27562.743071999997</v>
      </c>
      <c r="O656">
        <f>Data__1_[[#This Row],[input_total thousands]]+Data__1_[[#This Row],[Labor_Costs_Direct]]+Data__1_[[#This Row],[Labor_Costs_Indirect]]</f>
        <v>38362.743071999997</v>
      </c>
      <c r="P656" s="5" cm="1">
        <f t="array" ref="P656">Data__1_[[#This Row],[Output]]*1000*_xlfn.IFS(Data__1_[[#This Row],[Plant]]=$R$8,$S$8,Data__1_[[#This Row],[Plant]]=$R$9,$S$9,Data__1_[[#This Row],[Plant]]=$R$10,$S$10,Data__1_[[#This Row],[Plant]]=$R$11,$S$11)</f>
        <v>5573.7859499999995</v>
      </c>
      <c r="Q656" s="5" cm="1">
        <f t="array" ref="Q656">Data__1_[[#This Row],[Total_cost]]/(Data__1_[[#This Row],[Total Operating Cost]]+_xlfn.IFS(Data__1_[[#This Row],[Plant]]=$R$21,$S$21,Data__1_[[#This Row],[Plant]]=$R$22,$S$22,Data__1_[[#This Row],[Plant]]=$R$24,$S$24,Data__1_[[#This Row],[Plant]]=$R$23,$S$23))</f>
        <v>6.8814737312021821</v>
      </c>
    </row>
    <row r="657" spans="1:17" x14ac:dyDescent="0.4">
      <c r="A657" s="1" t="s">
        <v>169</v>
      </c>
      <c r="B657" t="s">
        <v>11</v>
      </c>
      <c r="C657">
        <v>14</v>
      </c>
      <c r="D657">
        <v>13</v>
      </c>
      <c r="E657">
        <v>134400</v>
      </c>
      <c r="F657">
        <v>99840</v>
      </c>
      <c r="G657">
        <v>1.0535886E-2</v>
      </c>
      <c r="H657">
        <f>Data__1_[[#This Row],[Output]]*1000</f>
        <v>10.535886</v>
      </c>
      <c r="I657">
        <f>Data__1_[[#This Row],[Output]]*1000/(Data__1_[[#This Row],[Num_Workers_Indirect]]+Data__1_[[#This Row],[Num_Workers_Direct]])</f>
        <v>0.39021800000000001</v>
      </c>
      <c r="J657">
        <v>1.3169857E-2</v>
      </c>
      <c r="K657">
        <f>Data__1_[[#This Row],[RawMaterial_Used]]*1000</f>
        <v>13.169857</v>
      </c>
      <c r="L657" t="e">
        <f>MONTH(A:A)</f>
        <v>#VALUE!</v>
      </c>
      <c r="M657" t="e">
        <f>YEAR(Data__1_[[#This Row],[Date]])</f>
        <v>#VALUE!</v>
      </c>
      <c r="N657" cm="1">
        <f t="array" ref="N657">Data__1_[[#This Row],[RawMaterial_Used]]*1000*_xlfn.IFS(Data__1_[[#This Row],[Plant]]=$R$15,$S$15,Data__1_[[#This Row],[Plant]]=$R$16,$S$16,Data__1_[[#This Row],[Plant]]=$R$17,$S$17,Data__1_[[#This Row],[Plant]]=$R$18,$S$18)</f>
        <v>12089.928726</v>
      </c>
      <c r="O657">
        <f>Data__1_[[#This Row],[input_total thousands]]+Data__1_[[#This Row],[Labor_Costs_Direct]]+Data__1_[[#This Row],[Labor_Costs_Indirect]]</f>
        <v>246329.92872600001</v>
      </c>
      <c r="P657" s="5" cm="1">
        <f t="array" ref="P657">Data__1_[[#This Row],[Output]]*1000*_xlfn.IFS(Data__1_[[#This Row],[Plant]]=$R$8,$S$8,Data__1_[[#This Row],[Plant]]=$R$9,$S$9,Data__1_[[#This Row],[Plant]]=$R$10,$S$10,Data__1_[[#This Row],[Plant]]=$R$11,$S$11)</f>
        <v>4214.3544000000002</v>
      </c>
      <c r="Q657" s="5" cm="1">
        <f t="array" ref="Q657">Data__1_[[#This Row],[Total_cost]]/(Data__1_[[#This Row],[Total Operating Cost]]+_xlfn.IFS(Data__1_[[#This Row],[Plant]]=$R$21,$S$21,Data__1_[[#This Row],[Plant]]=$R$22,$S$22,Data__1_[[#This Row],[Plant]]=$R$24,$S$24,Data__1_[[#This Row],[Plant]]=$R$23,$S$23))</f>
        <v>57.256956717837745</v>
      </c>
    </row>
    <row r="658" spans="1:17" x14ac:dyDescent="0.4">
      <c r="A658" s="1" t="s">
        <v>168</v>
      </c>
      <c r="B658" t="s">
        <v>8</v>
      </c>
      <c r="C658">
        <v>15</v>
      </c>
      <c r="D658">
        <v>20</v>
      </c>
      <c r="E658">
        <v>7200</v>
      </c>
      <c r="F658">
        <v>8000</v>
      </c>
      <c r="G658">
        <v>4.2361240000000001E-2</v>
      </c>
      <c r="H658">
        <f>Data__1_[[#This Row],[Output]]*1000</f>
        <v>42.361240000000002</v>
      </c>
      <c r="I658">
        <f>Data__1_[[#This Row],[Output]]*1000/(Data__1_[[#This Row],[Num_Workers_Indirect]]+Data__1_[[#This Row],[Num_Workers_Direct]])</f>
        <v>1.210321142857143</v>
      </c>
      <c r="J658">
        <v>5.0833488000000003E-2</v>
      </c>
      <c r="K658">
        <f>Data__1_[[#This Row],[RawMaterial_Used]]*1000</f>
        <v>50.833488000000003</v>
      </c>
      <c r="L658" t="e">
        <f>MONTH(A:A)</f>
        <v>#VALUE!</v>
      </c>
      <c r="M658" t="e">
        <f>YEAR(Data__1_[[#This Row],[Date]])</f>
        <v>#VALUE!</v>
      </c>
      <c r="N658" cm="1">
        <f t="array" ref="N658">Data__1_[[#This Row],[RawMaterial_Used]]*1000*_xlfn.IFS(Data__1_[[#This Row],[Plant]]=$R$15,$S$15,Data__1_[[#This Row],[Plant]]=$R$16,$S$16,Data__1_[[#This Row],[Plant]]=$R$17,$S$17,Data__1_[[#This Row],[Plant]]=$R$18,$S$18)</f>
        <v>35583.441599999998</v>
      </c>
      <c r="O658">
        <f>Data__1_[[#This Row],[input_total thousands]]+Data__1_[[#This Row],[Labor_Costs_Direct]]+Data__1_[[#This Row],[Labor_Costs_Indirect]]</f>
        <v>50783.441599999998</v>
      </c>
      <c r="P658" s="5" cm="1">
        <f t="array" ref="P658">Data__1_[[#This Row],[Output]]*1000*_xlfn.IFS(Data__1_[[#This Row],[Plant]]=$R$8,$S$8,Data__1_[[#This Row],[Plant]]=$R$9,$S$9,Data__1_[[#This Row],[Plant]]=$R$10,$S$10,Data__1_[[#This Row],[Plant]]=$R$11,$S$11)</f>
        <v>4659.7364000000007</v>
      </c>
      <c r="Q658" s="5" cm="1">
        <f t="array" ref="Q658">Data__1_[[#This Row],[Total_cost]]/(Data__1_[[#This Row],[Total Operating Cost]]+_xlfn.IFS(Data__1_[[#This Row],[Plant]]=$R$21,$S$21,Data__1_[[#This Row],[Plant]]=$R$22,$S$22,Data__1_[[#This Row],[Plant]]=$R$24,$S$24,Data__1_[[#This Row],[Plant]]=$R$23,$S$23))</f>
        <v>10.868856211096121</v>
      </c>
    </row>
    <row r="659" spans="1:17" x14ac:dyDescent="0.4">
      <c r="A659" s="1" t="s">
        <v>168</v>
      </c>
      <c r="B659" t="s">
        <v>9</v>
      </c>
      <c r="C659">
        <v>41</v>
      </c>
      <c r="D659">
        <v>40</v>
      </c>
      <c r="E659">
        <v>9512</v>
      </c>
      <c r="F659">
        <v>7680</v>
      </c>
      <c r="G659">
        <v>0.10383197</v>
      </c>
      <c r="H659">
        <f>Data__1_[[#This Row],[Output]]*1000</f>
        <v>103.83197</v>
      </c>
      <c r="I659">
        <f>Data__1_[[#This Row],[Output]]*1000/(Data__1_[[#This Row],[Num_Workers_Indirect]]+Data__1_[[#This Row],[Num_Workers_Direct]])</f>
        <v>1.2818761728395061</v>
      </c>
      <c r="J659">
        <v>0.12667500300000001</v>
      </c>
      <c r="K659">
        <f>Data__1_[[#This Row],[RawMaterial_Used]]*1000</f>
        <v>126.675003</v>
      </c>
      <c r="L659" t="e">
        <f>MONTH(A:A)</f>
        <v>#VALUE!</v>
      </c>
      <c r="M659" t="e">
        <f>YEAR(Data__1_[[#This Row],[Date]])</f>
        <v>#VALUE!</v>
      </c>
      <c r="N659" cm="1">
        <f t="array" ref="N659">Data__1_[[#This Row],[RawMaterial_Used]]*1000*_xlfn.IFS(Data__1_[[#This Row],[Plant]]=$R$15,$S$15,Data__1_[[#This Row],[Plant]]=$R$16,$S$16,Data__1_[[#This Row],[Plant]]=$R$17,$S$17,Data__1_[[#This Row],[Plant]]=$R$18,$S$18)</f>
        <v>67137.75159</v>
      </c>
      <c r="O659">
        <f>Data__1_[[#This Row],[input_total thousands]]+Data__1_[[#This Row],[Labor_Costs_Direct]]+Data__1_[[#This Row],[Labor_Costs_Indirect]]</f>
        <v>84329.75159</v>
      </c>
      <c r="P659" s="5" cm="1">
        <f t="array" ref="P659">Data__1_[[#This Row],[Output]]*1000*_xlfn.IFS(Data__1_[[#This Row],[Plant]]=$R$8,$S$8,Data__1_[[#This Row],[Plant]]=$R$9,$S$9,Data__1_[[#This Row],[Plant]]=$R$10,$S$10,Data__1_[[#This Row],[Plant]]=$R$11,$S$11)</f>
        <v>9344.8773000000001</v>
      </c>
      <c r="Q659" s="5" cm="1">
        <f t="array" ref="Q659">Data__1_[[#This Row],[Total_cost]]/(Data__1_[[#This Row],[Total Operating Cost]]+_xlfn.IFS(Data__1_[[#This Row],[Plant]]=$R$21,$S$21,Data__1_[[#This Row],[Plant]]=$R$22,$S$22,Data__1_[[#This Row],[Plant]]=$R$24,$S$24,Data__1_[[#This Row],[Plant]]=$R$23,$S$23))</f>
        <v>9.0234399217696595</v>
      </c>
    </row>
    <row r="660" spans="1:17" x14ac:dyDescent="0.4">
      <c r="A660" s="1" t="s">
        <v>168</v>
      </c>
      <c r="B660" t="s">
        <v>10</v>
      </c>
      <c r="C660">
        <v>21</v>
      </c>
      <c r="D660">
        <v>29</v>
      </c>
      <c r="E660">
        <v>5040</v>
      </c>
      <c r="F660">
        <v>5800</v>
      </c>
      <c r="G660">
        <v>3.7152734E-2</v>
      </c>
      <c r="H660">
        <f>Data__1_[[#This Row],[Output]]*1000</f>
        <v>37.152734000000002</v>
      </c>
      <c r="I660">
        <f>Data__1_[[#This Row],[Output]]*1000/(Data__1_[[#This Row],[Num_Workers_Indirect]]+Data__1_[[#This Row],[Num_Workers_Direct]])</f>
        <v>0.74305468000000008</v>
      </c>
      <c r="J660">
        <v>4.5326335000000002E-2</v>
      </c>
      <c r="K660">
        <f>Data__1_[[#This Row],[RawMaterial_Used]]*1000</f>
        <v>45.326335</v>
      </c>
      <c r="L660" t="e">
        <f>MONTH(A:A)</f>
        <v>#VALUE!</v>
      </c>
      <c r="M660" t="e">
        <f>YEAR(Data__1_[[#This Row],[Date]])</f>
        <v>#VALUE!</v>
      </c>
      <c r="N660" cm="1">
        <f t="array" ref="N660">Data__1_[[#This Row],[RawMaterial_Used]]*1000*_xlfn.IFS(Data__1_[[#This Row],[Plant]]=$R$15,$S$15,Data__1_[[#This Row],[Plant]]=$R$16,$S$16,Data__1_[[#This Row],[Plant]]=$R$17,$S$17,Data__1_[[#This Row],[Plant]]=$R$18,$S$18)</f>
        <v>27558.411680000001</v>
      </c>
      <c r="O660">
        <f>Data__1_[[#This Row],[input_total thousands]]+Data__1_[[#This Row],[Labor_Costs_Direct]]+Data__1_[[#This Row],[Labor_Costs_Indirect]]</f>
        <v>38398.411680000005</v>
      </c>
      <c r="P660" s="5" cm="1">
        <f t="array" ref="P660">Data__1_[[#This Row],[Output]]*1000*_xlfn.IFS(Data__1_[[#This Row],[Plant]]=$R$8,$S$8,Data__1_[[#This Row],[Plant]]=$R$9,$S$9,Data__1_[[#This Row],[Plant]]=$R$10,$S$10,Data__1_[[#This Row],[Plant]]=$R$11,$S$11)</f>
        <v>5572.9101000000001</v>
      </c>
      <c r="Q660" s="5" cm="1">
        <f t="array" ref="Q660">Data__1_[[#This Row],[Total_cost]]/(Data__1_[[#This Row],[Total Operating Cost]]+_xlfn.IFS(Data__1_[[#This Row],[Plant]]=$R$21,$S$21,Data__1_[[#This Row],[Plant]]=$R$22,$S$22,Data__1_[[#This Row],[Plant]]=$R$24,$S$24,Data__1_[[#This Row],[Plant]]=$R$23,$S$23))</f>
        <v>6.8889542513432369</v>
      </c>
    </row>
    <row r="661" spans="1:17" x14ac:dyDescent="0.4">
      <c r="A661" s="1" t="s">
        <v>168</v>
      </c>
      <c r="B661" t="s">
        <v>11</v>
      </c>
      <c r="C661">
        <v>13</v>
      </c>
      <c r="D661">
        <v>17</v>
      </c>
      <c r="E661">
        <v>124800</v>
      </c>
      <c r="F661">
        <v>130560</v>
      </c>
      <c r="G661">
        <v>1.1710707000000001E-2</v>
      </c>
      <c r="H661">
        <f>Data__1_[[#This Row],[Output]]*1000</f>
        <v>11.710707000000001</v>
      </c>
      <c r="I661">
        <f>Data__1_[[#This Row],[Output]]*1000/(Data__1_[[#This Row],[Num_Workers_Indirect]]+Data__1_[[#This Row],[Num_Workers_Direct]])</f>
        <v>0.39035690000000006</v>
      </c>
      <c r="J661">
        <v>1.4638384000000001E-2</v>
      </c>
      <c r="K661">
        <f>Data__1_[[#This Row],[RawMaterial_Used]]*1000</f>
        <v>14.638384</v>
      </c>
      <c r="L661" t="e">
        <f>MONTH(A:A)</f>
        <v>#VALUE!</v>
      </c>
      <c r="M661" t="e">
        <f>YEAR(Data__1_[[#This Row],[Date]])</f>
        <v>#VALUE!</v>
      </c>
      <c r="N661" cm="1">
        <f t="array" ref="N661">Data__1_[[#This Row],[RawMaterial_Used]]*1000*_xlfn.IFS(Data__1_[[#This Row],[Plant]]=$R$15,$S$15,Data__1_[[#This Row],[Plant]]=$R$16,$S$16,Data__1_[[#This Row],[Plant]]=$R$17,$S$17,Data__1_[[#This Row],[Plant]]=$R$18,$S$18)</f>
        <v>13438.036512000001</v>
      </c>
      <c r="O661">
        <f>Data__1_[[#This Row],[input_total thousands]]+Data__1_[[#This Row],[Labor_Costs_Direct]]+Data__1_[[#This Row],[Labor_Costs_Indirect]]</f>
        <v>268798.03651200002</v>
      </c>
      <c r="P661" s="5" cm="1">
        <f t="array" ref="P661">Data__1_[[#This Row],[Output]]*1000*_xlfn.IFS(Data__1_[[#This Row],[Plant]]=$R$8,$S$8,Data__1_[[#This Row],[Plant]]=$R$9,$S$9,Data__1_[[#This Row],[Plant]]=$R$10,$S$10,Data__1_[[#This Row],[Plant]]=$R$11,$S$11)</f>
        <v>4684.2828000000009</v>
      </c>
      <c r="Q661" s="5" cm="1">
        <f t="array" ref="Q661">Data__1_[[#This Row],[Total_cost]]/(Data__1_[[#This Row],[Total Operating Cost]]+_xlfn.IFS(Data__1_[[#This Row],[Plant]]=$R$21,$S$21,Data__1_[[#This Row],[Plant]]=$R$22,$S$22,Data__1_[[#This Row],[Plant]]=$R$24,$S$24,Data__1_[[#This Row],[Plant]]=$R$23,$S$23))</f>
        <v>56.326852298808255</v>
      </c>
    </row>
    <row r="662" spans="1:17" x14ac:dyDescent="0.4">
      <c r="A662" s="1" t="s">
        <v>167</v>
      </c>
      <c r="B662" t="s">
        <v>8</v>
      </c>
      <c r="C662">
        <v>18</v>
      </c>
      <c r="D662">
        <v>18</v>
      </c>
      <c r="E662">
        <v>8640</v>
      </c>
      <c r="F662">
        <v>7200</v>
      </c>
      <c r="G662">
        <v>4.3565377000000002E-2</v>
      </c>
      <c r="H662">
        <f>Data__1_[[#This Row],[Output]]*1000</f>
        <v>43.565377000000005</v>
      </c>
      <c r="I662">
        <f>Data__1_[[#This Row],[Output]]*1000/(Data__1_[[#This Row],[Num_Workers_Indirect]]+Data__1_[[#This Row],[Num_Workers_Direct]])</f>
        <v>1.2101493611111112</v>
      </c>
      <c r="J662">
        <v>5.2278452000000003E-2</v>
      </c>
      <c r="K662">
        <f>Data__1_[[#This Row],[RawMaterial_Used]]*1000</f>
        <v>52.278452000000001</v>
      </c>
      <c r="L662" t="e">
        <f>MONTH(A:A)</f>
        <v>#VALUE!</v>
      </c>
      <c r="M662" t="e">
        <f>YEAR(Data__1_[[#This Row],[Date]])</f>
        <v>#VALUE!</v>
      </c>
      <c r="N662" cm="1">
        <f t="array" ref="N662">Data__1_[[#This Row],[RawMaterial_Used]]*1000*_xlfn.IFS(Data__1_[[#This Row],[Plant]]=$R$15,$S$15,Data__1_[[#This Row],[Plant]]=$R$16,$S$16,Data__1_[[#This Row],[Plant]]=$R$17,$S$17,Data__1_[[#This Row],[Plant]]=$R$18,$S$18)</f>
        <v>36594.916400000002</v>
      </c>
      <c r="O662">
        <f>Data__1_[[#This Row],[input_total thousands]]+Data__1_[[#This Row],[Labor_Costs_Direct]]+Data__1_[[#This Row],[Labor_Costs_Indirect]]</f>
        <v>52434.916400000002</v>
      </c>
      <c r="P662" s="5" cm="1">
        <f t="array" ref="P662">Data__1_[[#This Row],[Output]]*1000*_xlfn.IFS(Data__1_[[#This Row],[Plant]]=$R$8,$S$8,Data__1_[[#This Row],[Plant]]=$R$9,$S$9,Data__1_[[#This Row],[Plant]]=$R$10,$S$10,Data__1_[[#This Row],[Plant]]=$R$11,$S$11)</f>
        <v>4792.1914700000007</v>
      </c>
      <c r="Q662" s="5" cm="1">
        <f t="array" ref="Q662">Data__1_[[#This Row],[Total_cost]]/(Data__1_[[#This Row],[Total Operating Cost]]+_xlfn.IFS(Data__1_[[#This Row],[Plant]]=$R$21,$S$21,Data__1_[[#This Row],[Plant]]=$R$22,$S$22,Data__1_[[#This Row],[Plant]]=$R$24,$S$24,Data__1_[[#This Row],[Plant]]=$R$23,$S$23))</f>
        <v>10.912945055963577</v>
      </c>
    </row>
    <row r="663" spans="1:17" x14ac:dyDescent="0.4">
      <c r="A663" s="1" t="s">
        <v>167</v>
      </c>
      <c r="B663" t="s">
        <v>9</v>
      </c>
      <c r="C663">
        <v>43</v>
      </c>
      <c r="D663">
        <v>39</v>
      </c>
      <c r="E663">
        <v>9976</v>
      </c>
      <c r="F663">
        <v>7488</v>
      </c>
      <c r="G663">
        <v>0.105136932</v>
      </c>
      <c r="H663">
        <f>Data__1_[[#This Row],[Output]]*1000</f>
        <v>105.136932</v>
      </c>
      <c r="I663">
        <f>Data__1_[[#This Row],[Output]]*1000/(Data__1_[[#This Row],[Num_Workers_Indirect]]+Data__1_[[#This Row],[Num_Workers_Direct]])</f>
        <v>1.2821577073170731</v>
      </c>
      <c r="J663">
        <v>0.12826705699999999</v>
      </c>
      <c r="K663">
        <f>Data__1_[[#This Row],[RawMaterial_Used]]*1000</f>
        <v>128.26705699999999</v>
      </c>
      <c r="L663" t="e">
        <f>MONTH(A:A)</f>
        <v>#VALUE!</v>
      </c>
      <c r="M663" t="e">
        <f>YEAR(Data__1_[[#This Row],[Date]])</f>
        <v>#VALUE!</v>
      </c>
      <c r="N663" cm="1">
        <f t="array" ref="N663">Data__1_[[#This Row],[RawMaterial_Used]]*1000*_xlfn.IFS(Data__1_[[#This Row],[Plant]]=$R$15,$S$15,Data__1_[[#This Row],[Plant]]=$R$16,$S$16,Data__1_[[#This Row],[Plant]]=$R$17,$S$17,Data__1_[[#This Row],[Plant]]=$R$18,$S$18)</f>
        <v>67981.540209999992</v>
      </c>
      <c r="O663">
        <f>Data__1_[[#This Row],[input_total thousands]]+Data__1_[[#This Row],[Labor_Costs_Direct]]+Data__1_[[#This Row],[Labor_Costs_Indirect]]</f>
        <v>85445.540209999992</v>
      </c>
      <c r="P663" s="5" cm="1">
        <f t="array" ref="P663">Data__1_[[#This Row],[Output]]*1000*_xlfn.IFS(Data__1_[[#This Row],[Plant]]=$R$8,$S$8,Data__1_[[#This Row],[Plant]]=$R$9,$S$9,Data__1_[[#This Row],[Plant]]=$R$10,$S$10,Data__1_[[#This Row],[Plant]]=$R$11,$S$11)</f>
        <v>9462.3238799999999</v>
      </c>
      <c r="Q663" s="5" cm="1">
        <f t="array" ref="Q663">Data__1_[[#This Row],[Total_cost]]/(Data__1_[[#This Row],[Total Operating Cost]]+_xlfn.IFS(Data__1_[[#This Row],[Plant]]=$R$21,$S$21,Data__1_[[#This Row],[Plant]]=$R$22,$S$22,Data__1_[[#This Row],[Plant]]=$R$24,$S$24,Data__1_[[#This Row],[Plant]]=$R$23,$S$23))</f>
        <v>9.0293593970337902</v>
      </c>
    </row>
    <row r="664" spans="1:17" x14ac:dyDescent="0.4">
      <c r="A664" s="1" t="s">
        <v>167</v>
      </c>
      <c r="B664" t="s">
        <v>10</v>
      </c>
      <c r="C664">
        <v>21</v>
      </c>
      <c r="D664">
        <v>28</v>
      </c>
      <c r="E664">
        <v>5040</v>
      </c>
      <c r="F664">
        <v>5600</v>
      </c>
      <c r="G664">
        <v>3.6394426000000001E-2</v>
      </c>
      <c r="H664">
        <f>Data__1_[[#This Row],[Output]]*1000</f>
        <v>36.394426000000003</v>
      </c>
      <c r="I664">
        <f>Data__1_[[#This Row],[Output]]*1000/(Data__1_[[#This Row],[Num_Workers_Indirect]]+Data__1_[[#This Row],[Num_Workers_Direct]])</f>
        <v>0.74274338775510207</v>
      </c>
      <c r="J664">
        <v>4.4401199000000002E-2</v>
      </c>
      <c r="K664">
        <f>Data__1_[[#This Row],[RawMaterial_Used]]*1000</f>
        <v>44.401199000000005</v>
      </c>
      <c r="L664" t="e">
        <f>MONTH(A:A)</f>
        <v>#VALUE!</v>
      </c>
      <c r="M664" t="e">
        <f>YEAR(Data__1_[[#This Row],[Date]])</f>
        <v>#VALUE!</v>
      </c>
      <c r="N664" cm="1">
        <f t="array" ref="N664">Data__1_[[#This Row],[RawMaterial_Used]]*1000*_xlfn.IFS(Data__1_[[#This Row],[Plant]]=$R$15,$S$15,Data__1_[[#This Row],[Plant]]=$R$16,$S$16,Data__1_[[#This Row],[Plant]]=$R$17,$S$17,Data__1_[[#This Row],[Plant]]=$R$18,$S$18)</f>
        <v>26995.928992000005</v>
      </c>
      <c r="O664">
        <f>Data__1_[[#This Row],[input_total thousands]]+Data__1_[[#This Row],[Labor_Costs_Direct]]+Data__1_[[#This Row],[Labor_Costs_Indirect]]</f>
        <v>37635.928992000001</v>
      </c>
      <c r="P664" s="5" cm="1">
        <f t="array" ref="P664">Data__1_[[#This Row],[Output]]*1000*_xlfn.IFS(Data__1_[[#This Row],[Plant]]=$R$8,$S$8,Data__1_[[#This Row],[Plant]]=$R$9,$S$9,Data__1_[[#This Row],[Plant]]=$R$10,$S$10,Data__1_[[#This Row],[Plant]]=$R$11,$S$11)</f>
        <v>5459.1639000000005</v>
      </c>
      <c r="Q664" s="5" cm="1">
        <f t="array" ref="Q664">Data__1_[[#This Row],[Total_cost]]/(Data__1_[[#This Row],[Total Operating Cost]]+_xlfn.IFS(Data__1_[[#This Row],[Plant]]=$R$21,$S$21,Data__1_[[#This Row],[Plant]]=$R$22,$S$22,Data__1_[[#This Row],[Plant]]=$R$24,$S$24,Data__1_[[#This Row],[Plant]]=$R$23,$S$23))</f>
        <v>6.8928203770586443</v>
      </c>
    </row>
    <row r="665" spans="1:17" x14ac:dyDescent="0.4">
      <c r="A665" s="1" t="s">
        <v>167</v>
      </c>
      <c r="B665" t="s">
        <v>11</v>
      </c>
      <c r="C665">
        <v>13</v>
      </c>
      <c r="D665">
        <v>16</v>
      </c>
      <c r="E665">
        <v>124800</v>
      </c>
      <c r="F665">
        <v>122880</v>
      </c>
      <c r="G665">
        <v>1.1323814E-2</v>
      </c>
      <c r="H665">
        <f>Data__1_[[#This Row],[Output]]*1000</f>
        <v>11.323814</v>
      </c>
      <c r="I665">
        <f>Data__1_[[#This Row],[Output]]*1000/(Data__1_[[#This Row],[Num_Workers_Indirect]]+Data__1_[[#This Row],[Num_Workers_Direct]])</f>
        <v>0.3904763448275862</v>
      </c>
      <c r="J665">
        <v>1.4154767E-2</v>
      </c>
      <c r="K665">
        <f>Data__1_[[#This Row],[RawMaterial_Used]]*1000</f>
        <v>14.154767</v>
      </c>
      <c r="L665" t="e">
        <f>MONTH(A:A)</f>
        <v>#VALUE!</v>
      </c>
      <c r="M665" t="e">
        <f>YEAR(Data__1_[[#This Row],[Date]])</f>
        <v>#VALUE!</v>
      </c>
      <c r="N665" cm="1">
        <f t="array" ref="N665">Data__1_[[#This Row],[RawMaterial_Used]]*1000*_xlfn.IFS(Data__1_[[#This Row],[Plant]]=$R$15,$S$15,Data__1_[[#This Row],[Plant]]=$R$16,$S$16,Data__1_[[#This Row],[Plant]]=$R$17,$S$17,Data__1_[[#This Row],[Plant]]=$R$18,$S$18)</f>
        <v>12994.076106</v>
      </c>
      <c r="O665">
        <f>Data__1_[[#This Row],[input_total thousands]]+Data__1_[[#This Row],[Labor_Costs_Direct]]+Data__1_[[#This Row],[Labor_Costs_Indirect]]</f>
        <v>260674.07610599999</v>
      </c>
      <c r="P665" s="5" cm="1">
        <f t="array" ref="P665">Data__1_[[#This Row],[Output]]*1000*_xlfn.IFS(Data__1_[[#This Row],[Plant]]=$R$8,$S$8,Data__1_[[#This Row],[Plant]]=$R$9,$S$9,Data__1_[[#This Row],[Plant]]=$R$10,$S$10,Data__1_[[#This Row],[Plant]]=$R$11,$S$11)</f>
        <v>4529.5255999999999</v>
      </c>
      <c r="Q665" s="5" cm="1">
        <f t="array" ref="Q665">Data__1_[[#This Row],[Total_cost]]/(Data__1_[[#This Row],[Total Operating Cost]]+_xlfn.IFS(Data__1_[[#This Row],[Plant]]=$R$21,$S$21,Data__1_[[#This Row],[Plant]]=$R$22,$S$22,Data__1_[[#This Row],[Plant]]=$R$24,$S$24,Data__1_[[#This Row],[Plant]]=$R$23,$S$23))</f>
        <v>56.455286346428757</v>
      </c>
    </row>
    <row r="666" spans="1:17" x14ac:dyDescent="0.4">
      <c r="A666" s="1" t="s">
        <v>166</v>
      </c>
      <c r="B666" t="s">
        <v>8</v>
      </c>
      <c r="C666">
        <v>15</v>
      </c>
      <c r="D666">
        <v>21</v>
      </c>
      <c r="E666">
        <v>7200</v>
      </c>
      <c r="F666">
        <v>8400</v>
      </c>
      <c r="G666">
        <v>4.3606339000000001E-2</v>
      </c>
      <c r="H666">
        <f>Data__1_[[#This Row],[Output]]*1000</f>
        <v>43.606338999999998</v>
      </c>
      <c r="I666">
        <f>Data__1_[[#This Row],[Output]]*1000/(Data__1_[[#This Row],[Num_Workers_Indirect]]+Data__1_[[#This Row],[Num_Workers_Direct]])</f>
        <v>1.2112871944444443</v>
      </c>
      <c r="J666">
        <v>5.2327606999999998E-2</v>
      </c>
      <c r="K666">
        <f>Data__1_[[#This Row],[RawMaterial_Used]]*1000</f>
        <v>52.327607</v>
      </c>
      <c r="L666" t="e">
        <f>MONTH(A:A)</f>
        <v>#VALUE!</v>
      </c>
      <c r="M666" t="e">
        <f>YEAR(Data__1_[[#This Row],[Date]])</f>
        <v>#VALUE!</v>
      </c>
      <c r="N666" cm="1">
        <f t="array" ref="N666">Data__1_[[#This Row],[RawMaterial_Used]]*1000*_xlfn.IFS(Data__1_[[#This Row],[Plant]]=$R$15,$S$15,Data__1_[[#This Row],[Plant]]=$R$16,$S$16,Data__1_[[#This Row],[Plant]]=$R$17,$S$17,Data__1_[[#This Row],[Plant]]=$R$18,$S$18)</f>
        <v>36629.3249</v>
      </c>
      <c r="O666">
        <f>Data__1_[[#This Row],[input_total thousands]]+Data__1_[[#This Row],[Labor_Costs_Direct]]+Data__1_[[#This Row],[Labor_Costs_Indirect]]</f>
        <v>52229.3249</v>
      </c>
      <c r="P666" s="5" cm="1">
        <f t="array" ref="P666">Data__1_[[#This Row],[Output]]*1000*_xlfn.IFS(Data__1_[[#This Row],[Plant]]=$R$8,$S$8,Data__1_[[#This Row],[Plant]]=$R$9,$S$9,Data__1_[[#This Row],[Plant]]=$R$10,$S$10,Data__1_[[#This Row],[Plant]]=$R$11,$S$11)</f>
        <v>4796.6972900000001</v>
      </c>
      <c r="Q666" s="5" cm="1">
        <f t="array" ref="Q666">Data__1_[[#This Row],[Total_cost]]/(Data__1_[[#This Row],[Total Operating Cost]]+_xlfn.IFS(Data__1_[[#This Row],[Plant]]=$R$21,$S$21,Data__1_[[#This Row],[Plant]]=$R$22,$S$22,Data__1_[[#This Row],[Plant]]=$R$24,$S$24,Data__1_[[#This Row],[Plant]]=$R$23,$S$23))</f>
        <v>10.859972476610725</v>
      </c>
    </row>
    <row r="667" spans="1:17" x14ac:dyDescent="0.4">
      <c r="A667" s="1" t="s">
        <v>166</v>
      </c>
      <c r="B667" t="s">
        <v>9</v>
      </c>
      <c r="C667">
        <v>45</v>
      </c>
      <c r="D667">
        <v>38</v>
      </c>
      <c r="E667">
        <v>10440</v>
      </c>
      <c r="F667">
        <v>7296</v>
      </c>
      <c r="G667">
        <v>0.106412652</v>
      </c>
      <c r="H667">
        <f>Data__1_[[#This Row],[Output]]*1000</f>
        <v>106.41265199999999</v>
      </c>
      <c r="I667">
        <f>Data__1_[[#This Row],[Output]]*1000/(Data__1_[[#This Row],[Num_Workers_Indirect]]+Data__1_[[#This Row],[Num_Workers_Direct]])</f>
        <v>1.2820801445783132</v>
      </c>
      <c r="J667">
        <v>0.12982343499999999</v>
      </c>
      <c r="K667">
        <f>Data__1_[[#This Row],[RawMaterial_Used]]*1000</f>
        <v>129.82343499999999</v>
      </c>
      <c r="L667" t="e">
        <f>MONTH(A:A)</f>
        <v>#VALUE!</v>
      </c>
      <c r="M667" t="e">
        <f>YEAR(Data__1_[[#This Row],[Date]])</f>
        <v>#VALUE!</v>
      </c>
      <c r="N667" cm="1">
        <f t="array" ref="N667">Data__1_[[#This Row],[RawMaterial_Used]]*1000*_xlfn.IFS(Data__1_[[#This Row],[Plant]]=$R$15,$S$15,Data__1_[[#This Row],[Plant]]=$R$16,$S$16,Data__1_[[#This Row],[Plant]]=$R$17,$S$17,Data__1_[[#This Row],[Plant]]=$R$18,$S$18)</f>
        <v>68806.420549999995</v>
      </c>
      <c r="O667">
        <f>Data__1_[[#This Row],[input_total thousands]]+Data__1_[[#This Row],[Labor_Costs_Direct]]+Data__1_[[#This Row],[Labor_Costs_Indirect]]</f>
        <v>86542.420549999995</v>
      </c>
      <c r="P667" s="5" cm="1">
        <f t="array" ref="P667">Data__1_[[#This Row],[Output]]*1000*_xlfn.IFS(Data__1_[[#This Row],[Plant]]=$R$8,$S$8,Data__1_[[#This Row],[Plant]]=$R$9,$S$9,Data__1_[[#This Row],[Plant]]=$R$10,$S$10,Data__1_[[#This Row],[Plant]]=$R$11,$S$11)</f>
        <v>9577.13868</v>
      </c>
      <c r="Q667" s="5" cm="1">
        <f t="array" ref="Q667">Data__1_[[#This Row],[Total_cost]]/(Data__1_[[#This Row],[Total Operating Cost]]+_xlfn.IFS(Data__1_[[#This Row],[Plant]]=$R$21,$S$21,Data__1_[[#This Row],[Plant]]=$R$22,$S$22,Data__1_[[#This Row],[Plant]]=$R$24,$S$24,Data__1_[[#This Row],[Plant]]=$R$23,$S$23))</f>
        <v>9.0356422237921521</v>
      </c>
    </row>
    <row r="668" spans="1:17" x14ac:dyDescent="0.4">
      <c r="A668" s="1" t="s">
        <v>166</v>
      </c>
      <c r="B668" t="s">
        <v>10</v>
      </c>
      <c r="C668">
        <v>24</v>
      </c>
      <c r="D668">
        <v>32</v>
      </c>
      <c r="E668">
        <v>5760</v>
      </c>
      <c r="F668">
        <v>6400</v>
      </c>
      <c r="G668">
        <v>4.1615526999999999E-2</v>
      </c>
      <c r="H668">
        <f>Data__1_[[#This Row],[Output]]*1000</f>
        <v>41.615527</v>
      </c>
      <c r="I668">
        <f>Data__1_[[#This Row],[Output]]*1000/(Data__1_[[#This Row],[Num_Workers_Indirect]]+Data__1_[[#This Row],[Num_Workers_Direct]])</f>
        <v>0.74313441071428576</v>
      </c>
      <c r="J668">
        <v>5.0770942999999999E-2</v>
      </c>
      <c r="K668">
        <f>Data__1_[[#This Row],[RawMaterial_Used]]*1000</f>
        <v>50.770942999999995</v>
      </c>
      <c r="L668" t="e">
        <f>MONTH(A:A)</f>
        <v>#VALUE!</v>
      </c>
      <c r="M668" t="e">
        <f>YEAR(Data__1_[[#This Row],[Date]])</f>
        <v>#VALUE!</v>
      </c>
      <c r="N668" cm="1">
        <f t="array" ref="N668">Data__1_[[#This Row],[RawMaterial_Used]]*1000*_xlfn.IFS(Data__1_[[#This Row],[Plant]]=$R$15,$S$15,Data__1_[[#This Row],[Plant]]=$R$16,$S$16,Data__1_[[#This Row],[Plant]]=$R$17,$S$17,Data__1_[[#This Row],[Plant]]=$R$18,$S$18)</f>
        <v>30868.733343999997</v>
      </c>
      <c r="O668">
        <f>Data__1_[[#This Row],[input_total thousands]]+Data__1_[[#This Row],[Labor_Costs_Direct]]+Data__1_[[#This Row],[Labor_Costs_Indirect]]</f>
        <v>43028.733343999993</v>
      </c>
      <c r="P668" s="5" cm="1">
        <f t="array" ref="P668">Data__1_[[#This Row],[Output]]*1000*_xlfn.IFS(Data__1_[[#This Row],[Plant]]=$R$8,$S$8,Data__1_[[#This Row],[Plant]]=$R$9,$S$9,Data__1_[[#This Row],[Plant]]=$R$10,$S$10,Data__1_[[#This Row],[Plant]]=$R$11,$S$11)</f>
        <v>6242.3290500000003</v>
      </c>
      <c r="Q668" s="5" cm="1">
        <f t="array" ref="Q668">Data__1_[[#This Row],[Total_cost]]/(Data__1_[[#This Row],[Total Operating Cost]]+_xlfn.IFS(Data__1_[[#This Row],[Plant]]=$R$21,$S$21,Data__1_[[#This Row],[Plant]]=$R$22,$S$22,Data__1_[[#This Row],[Plant]]=$R$24,$S$24,Data__1_[[#This Row],[Plant]]=$R$23,$S$23))</f>
        <v>6.8919534753658374</v>
      </c>
    </row>
    <row r="669" spans="1:17" x14ac:dyDescent="0.4">
      <c r="A669" s="1" t="s">
        <v>166</v>
      </c>
      <c r="B669" t="s">
        <v>11</v>
      </c>
      <c r="C669">
        <v>12</v>
      </c>
      <c r="D669">
        <v>17</v>
      </c>
      <c r="E669">
        <v>115200</v>
      </c>
      <c r="F669">
        <v>130560</v>
      </c>
      <c r="G669">
        <v>1.1325355E-2</v>
      </c>
      <c r="H669">
        <f>Data__1_[[#This Row],[Output]]*1000</f>
        <v>11.325355</v>
      </c>
      <c r="I669">
        <f>Data__1_[[#This Row],[Output]]*1000/(Data__1_[[#This Row],[Num_Workers_Indirect]]+Data__1_[[#This Row],[Num_Workers_Direct]])</f>
        <v>0.39052948275862071</v>
      </c>
      <c r="J669">
        <v>1.4156693999999999E-2</v>
      </c>
      <c r="K669">
        <f>Data__1_[[#This Row],[RawMaterial_Used]]*1000</f>
        <v>14.156694</v>
      </c>
      <c r="L669" t="e">
        <f>MONTH(A:A)</f>
        <v>#VALUE!</v>
      </c>
      <c r="M669" t="e">
        <f>YEAR(Data__1_[[#This Row],[Date]])</f>
        <v>#VALUE!</v>
      </c>
      <c r="N669" cm="1">
        <f t="array" ref="N669">Data__1_[[#This Row],[RawMaterial_Used]]*1000*_xlfn.IFS(Data__1_[[#This Row],[Plant]]=$R$15,$S$15,Data__1_[[#This Row],[Plant]]=$R$16,$S$16,Data__1_[[#This Row],[Plant]]=$R$17,$S$17,Data__1_[[#This Row],[Plant]]=$R$18,$S$18)</f>
        <v>12995.845092</v>
      </c>
      <c r="O669">
        <f>Data__1_[[#This Row],[input_total thousands]]+Data__1_[[#This Row],[Labor_Costs_Direct]]+Data__1_[[#This Row],[Labor_Costs_Indirect]]</f>
        <v>258755.845092</v>
      </c>
      <c r="P669" s="5" cm="1">
        <f t="array" ref="P669">Data__1_[[#This Row],[Output]]*1000*_xlfn.IFS(Data__1_[[#This Row],[Plant]]=$R$8,$S$8,Data__1_[[#This Row],[Plant]]=$R$9,$S$9,Data__1_[[#This Row],[Plant]]=$R$10,$S$10,Data__1_[[#This Row],[Plant]]=$R$11,$S$11)</f>
        <v>4530.1419999999998</v>
      </c>
      <c r="Q669" s="5" cm="1">
        <f t="array" ref="Q669">Data__1_[[#This Row],[Total_cost]]/(Data__1_[[#This Row],[Total Operating Cost]]+_xlfn.IFS(Data__1_[[#This Row],[Plant]]=$R$21,$S$21,Data__1_[[#This Row],[Plant]]=$R$22,$S$22,Data__1_[[#This Row],[Plant]]=$R$24,$S$24,Data__1_[[#This Row],[Plant]]=$R$23,$S$23))</f>
        <v>56.032366832100081</v>
      </c>
    </row>
    <row r="670" spans="1:17" x14ac:dyDescent="0.4">
      <c r="A670" s="1" t="s">
        <v>165</v>
      </c>
      <c r="B670" t="s">
        <v>8</v>
      </c>
      <c r="C670">
        <v>17</v>
      </c>
      <c r="D670">
        <v>18</v>
      </c>
      <c r="E670">
        <v>8160</v>
      </c>
      <c r="F670">
        <v>7200</v>
      </c>
      <c r="G670">
        <v>4.2385076000000001E-2</v>
      </c>
      <c r="H670">
        <f>Data__1_[[#This Row],[Output]]*1000</f>
        <v>42.385075999999998</v>
      </c>
      <c r="I670">
        <f>Data__1_[[#This Row],[Output]]*1000/(Data__1_[[#This Row],[Num_Workers_Indirect]]+Data__1_[[#This Row],[Num_Workers_Direct]])</f>
        <v>1.2110021714285715</v>
      </c>
      <c r="J670">
        <v>5.0862091999999998E-2</v>
      </c>
      <c r="K670">
        <f>Data__1_[[#This Row],[RawMaterial_Used]]*1000</f>
        <v>50.862091999999997</v>
      </c>
      <c r="L670" t="e">
        <f>MONTH(A:A)</f>
        <v>#VALUE!</v>
      </c>
      <c r="M670" t="e">
        <f>YEAR(Data__1_[[#This Row],[Date]])</f>
        <v>#VALUE!</v>
      </c>
      <c r="N670" cm="1">
        <f t="array" ref="N670">Data__1_[[#This Row],[RawMaterial_Used]]*1000*_xlfn.IFS(Data__1_[[#This Row],[Plant]]=$R$15,$S$15,Data__1_[[#This Row],[Plant]]=$R$16,$S$16,Data__1_[[#This Row],[Plant]]=$R$17,$S$17,Data__1_[[#This Row],[Plant]]=$R$18,$S$18)</f>
        <v>35603.464399999997</v>
      </c>
      <c r="O670">
        <f>Data__1_[[#This Row],[input_total thousands]]+Data__1_[[#This Row],[Labor_Costs_Direct]]+Data__1_[[#This Row],[Labor_Costs_Indirect]]</f>
        <v>50963.464399999997</v>
      </c>
      <c r="P670" s="5" cm="1">
        <f t="array" ref="P670">Data__1_[[#This Row],[Output]]*1000*_xlfn.IFS(Data__1_[[#This Row],[Plant]]=$R$8,$S$8,Data__1_[[#This Row],[Plant]]=$R$9,$S$9,Data__1_[[#This Row],[Plant]]=$R$10,$S$10,Data__1_[[#This Row],[Plant]]=$R$11,$S$11)</f>
        <v>4662.3583600000002</v>
      </c>
      <c r="Q670" s="5" cm="1">
        <f t="array" ref="Q670">Data__1_[[#This Row],[Total_cost]]/(Data__1_[[#This Row],[Total Operating Cost]]+_xlfn.IFS(Data__1_[[#This Row],[Plant]]=$R$21,$S$21,Data__1_[[#This Row],[Plant]]=$R$22,$S$22,Data__1_[[#This Row],[Plant]]=$R$24,$S$24,Data__1_[[#This Row],[Plant]]=$R$23,$S$23))</f>
        <v>10.901267972564622</v>
      </c>
    </row>
    <row r="671" spans="1:17" x14ac:dyDescent="0.4">
      <c r="A671" s="1" t="s">
        <v>165</v>
      </c>
      <c r="B671" t="s">
        <v>9</v>
      </c>
      <c r="C671">
        <v>44</v>
      </c>
      <c r="D671">
        <v>39</v>
      </c>
      <c r="E671">
        <v>10208</v>
      </c>
      <c r="F671">
        <v>7488</v>
      </c>
      <c r="G671">
        <v>0.106429801</v>
      </c>
      <c r="H671">
        <f>Data__1_[[#This Row],[Output]]*1000</f>
        <v>106.429801</v>
      </c>
      <c r="I671">
        <f>Data__1_[[#This Row],[Output]]*1000/(Data__1_[[#This Row],[Num_Workers_Indirect]]+Data__1_[[#This Row],[Num_Workers_Direct]])</f>
        <v>1.2822867590361446</v>
      </c>
      <c r="J671">
        <v>0.12984435699999999</v>
      </c>
      <c r="K671">
        <f>Data__1_[[#This Row],[RawMaterial_Used]]*1000</f>
        <v>129.844357</v>
      </c>
      <c r="L671" t="e">
        <f>MONTH(A:A)</f>
        <v>#VALUE!</v>
      </c>
      <c r="M671" t="e">
        <f>YEAR(Data__1_[[#This Row],[Date]])</f>
        <v>#VALUE!</v>
      </c>
      <c r="N671" cm="1">
        <f t="array" ref="N671">Data__1_[[#This Row],[RawMaterial_Used]]*1000*_xlfn.IFS(Data__1_[[#This Row],[Plant]]=$R$15,$S$15,Data__1_[[#This Row],[Plant]]=$R$16,$S$16,Data__1_[[#This Row],[Plant]]=$R$17,$S$17,Data__1_[[#This Row],[Plant]]=$R$18,$S$18)</f>
        <v>68817.509210000004</v>
      </c>
      <c r="O671">
        <f>Data__1_[[#This Row],[input_total thousands]]+Data__1_[[#This Row],[Labor_Costs_Direct]]+Data__1_[[#This Row],[Labor_Costs_Indirect]]</f>
        <v>86513.509210000004</v>
      </c>
      <c r="P671" s="5" cm="1">
        <f t="array" ref="P671">Data__1_[[#This Row],[Output]]*1000*_xlfn.IFS(Data__1_[[#This Row],[Plant]]=$R$8,$S$8,Data__1_[[#This Row],[Plant]]=$R$9,$S$9,Data__1_[[#This Row],[Plant]]=$R$10,$S$10,Data__1_[[#This Row],[Plant]]=$R$11,$S$11)</f>
        <v>9578.6820900000002</v>
      </c>
      <c r="Q671" s="5" cm="1">
        <f t="array" ref="Q671">Data__1_[[#This Row],[Total_cost]]/(Data__1_[[#This Row],[Total Operating Cost]]+_xlfn.IFS(Data__1_[[#This Row],[Plant]]=$R$21,$S$21,Data__1_[[#This Row],[Plant]]=$R$22,$S$22,Data__1_[[#This Row],[Plant]]=$R$24,$S$24,Data__1_[[#This Row],[Plant]]=$R$23,$S$23))</f>
        <v>9.0311683658648061</v>
      </c>
    </row>
    <row r="672" spans="1:17" x14ac:dyDescent="0.4">
      <c r="A672" s="1" t="s">
        <v>165</v>
      </c>
      <c r="B672" t="s">
        <v>10</v>
      </c>
      <c r="C672">
        <v>20</v>
      </c>
      <c r="D672">
        <v>34</v>
      </c>
      <c r="E672">
        <v>4800</v>
      </c>
      <c r="F672">
        <v>6800</v>
      </c>
      <c r="G672">
        <v>4.0131300000000002E-2</v>
      </c>
      <c r="H672">
        <f>Data__1_[[#This Row],[Output]]*1000</f>
        <v>40.131300000000003</v>
      </c>
      <c r="I672">
        <f>Data__1_[[#This Row],[Output]]*1000/(Data__1_[[#This Row],[Num_Workers_Indirect]]+Data__1_[[#This Row],[Num_Workers_Direct]])</f>
        <v>0.74317222222222223</v>
      </c>
      <c r="J672">
        <v>4.8960187000000002E-2</v>
      </c>
      <c r="K672">
        <f>Data__1_[[#This Row],[RawMaterial_Used]]*1000</f>
        <v>48.960187000000005</v>
      </c>
      <c r="L672" t="e">
        <f>MONTH(A:A)</f>
        <v>#VALUE!</v>
      </c>
      <c r="M672" t="e">
        <f>YEAR(Data__1_[[#This Row],[Date]])</f>
        <v>#VALUE!</v>
      </c>
      <c r="N672" cm="1">
        <f t="array" ref="N672">Data__1_[[#This Row],[RawMaterial_Used]]*1000*_xlfn.IFS(Data__1_[[#This Row],[Plant]]=$R$15,$S$15,Data__1_[[#This Row],[Plant]]=$R$16,$S$16,Data__1_[[#This Row],[Plant]]=$R$17,$S$17,Data__1_[[#This Row],[Plant]]=$R$18,$S$18)</f>
        <v>29767.793696000004</v>
      </c>
      <c r="O672">
        <f>Data__1_[[#This Row],[input_total thousands]]+Data__1_[[#This Row],[Labor_Costs_Direct]]+Data__1_[[#This Row],[Labor_Costs_Indirect]]</f>
        <v>41367.793696000008</v>
      </c>
      <c r="P672" s="5" cm="1">
        <f t="array" ref="P672">Data__1_[[#This Row],[Output]]*1000*_xlfn.IFS(Data__1_[[#This Row],[Plant]]=$R$8,$S$8,Data__1_[[#This Row],[Plant]]=$R$9,$S$9,Data__1_[[#This Row],[Plant]]=$R$10,$S$10,Data__1_[[#This Row],[Plant]]=$R$11,$S$11)</f>
        <v>6019.6950000000006</v>
      </c>
      <c r="Q672" s="5" cm="1">
        <f t="array" ref="Q672">Data__1_[[#This Row],[Total_cost]]/(Data__1_[[#This Row],[Total Operating Cost]]+_xlfn.IFS(Data__1_[[#This Row],[Plant]]=$R$21,$S$21,Data__1_[[#This Row],[Plant]]=$R$22,$S$22,Data__1_[[#This Row],[Plant]]=$R$24,$S$24,Data__1_[[#This Row],[Plant]]=$R$23,$S$23))</f>
        <v>6.8709332885987422</v>
      </c>
    </row>
    <row r="673" spans="1:17" x14ac:dyDescent="0.4">
      <c r="A673" s="1" t="s">
        <v>165</v>
      </c>
      <c r="B673" t="s">
        <v>11</v>
      </c>
      <c r="C673">
        <v>13</v>
      </c>
      <c r="D673">
        <v>16</v>
      </c>
      <c r="E673">
        <v>124800</v>
      </c>
      <c r="F673">
        <v>122880</v>
      </c>
      <c r="G673">
        <v>1.1323078E-2</v>
      </c>
      <c r="H673">
        <f>Data__1_[[#This Row],[Output]]*1000</f>
        <v>11.323078000000001</v>
      </c>
      <c r="I673">
        <f>Data__1_[[#This Row],[Output]]*1000/(Data__1_[[#This Row],[Num_Workers_Indirect]]+Data__1_[[#This Row],[Num_Workers_Direct]])</f>
        <v>0.3904509655172414</v>
      </c>
      <c r="J673">
        <v>1.4153848E-2</v>
      </c>
      <c r="K673">
        <f>Data__1_[[#This Row],[RawMaterial_Used]]*1000</f>
        <v>14.153848</v>
      </c>
      <c r="L673" t="e">
        <f>MONTH(A:A)</f>
        <v>#VALUE!</v>
      </c>
      <c r="M673" t="e">
        <f>YEAR(Data__1_[[#This Row],[Date]])</f>
        <v>#VALUE!</v>
      </c>
      <c r="N673" cm="1">
        <f t="array" ref="N673">Data__1_[[#This Row],[RawMaterial_Used]]*1000*_xlfn.IFS(Data__1_[[#This Row],[Plant]]=$R$15,$S$15,Data__1_[[#This Row],[Plant]]=$R$16,$S$16,Data__1_[[#This Row],[Plant]]=$R$17,$S$17,Data__1_[[#This Row],[Plant]]=$R$18,$S$18)</f>
        <v>12993.232464000001</v>
      </c>
      <c r="O673">
        <f>Data__1_[[#This Row],[input_total thousands]]+Data__1_[[#This Row],[Labor_Costs_Direct]]+Data__1_[[#This Row],[Labor_Costs_Indirect]]</f>
        <v>260673.232464</v>
      </c>
      <c r="P673" s="5" cm="1">
        <f t="array" ref="P673">Data__1_[[#This Row],[Output]]*1000*_xlfn.IFS(Data__1_[[#This Row],[Plant]]=$R$8,$S$8,Data__1_[[#This Row],[Plant]]=$R$9,$S$9,Data__1_[[#This Row],[Plant]]=$R$10,$S$10,Data__1_[[#This Row],[Plant]]=$R$11,$S$11)</f>
        <v>4529.2312000000002</v>
      </c>
      <c r="Q673" s="5" cm="1">
        <f t="array" ref="Q673">Data__1_[[#This Row],[Total_cost]]/(Data__1_[[#This Row],[Total Operating Cost]]+_xlfn.IFS(Data__1_[[#This Row],[Plant]]=$R$21,$S$21,Data__1_[[#This Row],[Plant]]=$R$22,$S$22,Data__1_[[#This Row],[Plant]]=$R$24,$S$24,Data__1_[[#This Row],[Plant]]=$R$23,$S$23))</f>
        <v>56.458703411317877</v>
      </c>
    </row>
    <row r="674" spans="1:17" x14ac:dyDescent="0.4">
      <c r="A674" s="1" t="s">
        <v>164</v>
      </c>
      <c r="B674" t="s">
        <v>8</v>
      </c>
      <c r="C674">
        <v>15</v>
      </c>
      <c r="D674">
        <v>24</v>
      </c>
      <c r="E674">
        <v>7200</v>
      </c>
      <c r="F674">
        <v>9600</v>
      </c>
      <c r="G674">
        <v>4.7233340999999998E-2</v>
      </c>
      <c r="H674">
        <f>Data__1_[[#This Row],[Output]]*1000</f>
        <v>47.233340999999996</v>
      </c>
      <c r="I674">
        <f>Data__1_[[#This Row],[Output]]*1000/(Data__1_[[#This Row],[Num_Workers_Indirect]]+Data__1_[[#This Row],[Num_Workers_Direct]])</f>
        <v>1.2111113076923077</v>
      </c>
      <c r="J674">
        <v>5.6680009000000003E-2</v>
      </c>
      <c r="K674">
        <f>Data__1_[[#This Row],[RawMaterial_Used]]*1000</f>
        <v>56.680009000000005</v>
      </c>
      <c r="L674" t="e">
        <f>MONTH(A:A)</f>
        <v>#VALUE!</v>
      </c>
      <c r="M674" t="e">
        <f>YEAR(Data__1_[[#This Row],[Date]])</f>
        <v>#VALUE!</v>
      </c>
      <c r="N674" cm="1">
        <f t="array" ref="N674">Data__1_[[#This Row],[RawMaterial_Used]]*1000*_xlfn.IFS(Data__1_[[#This Row],[Plant]]=$R$15,$S$15,Data__1_[[#This Row],[Plant]]=$R$16,$S$16,Data__1_[[#This Row],[Plant]]=$R$17,$S$17,Data__1_[[#This Row],[Plant]]=$R$18,$S$18)</f>
        <v>39676.006300000001</v>
      </c>
      <c r="O674">
        <f>Data__1_[[#This Row],[input_total thousands]]+Data__1_[[#This Row],[Labor_Costs_Direct]]+Data__1_[[#This Row],[Labor_Costs_Indirect]]</f>
        <v>56476.006300000001</v>
      </c>
      <c r="P674" s="5" cm="1">
        <f t="array" ref="P674">Data__1_[[#This Row],[Output]]*1000*_xlfn.IFS(Data__1_[[#This Row],[Plant]]=$R$8,$S$8,Data__1_[[#This Row],[Plant]]=$R$9,$S$9,Data__1_[[#This Row],[Plant]]=$R$10,$S$10,Data__1_[[#This Row],[Plant]]=$R$11,$S$11)</f>
        <v>5195.6675099999993</v>
      </c>
      <c r="Q674" s="5" cm="1">
        <f t="array" ref="Q674">Data__1_[[#This Row],[Total_cost]]/(Data__1_[[#This Row],[Total Operating Cost]]+_xlfn.IFS(Data__1_[[#This Row],[Plant]]=$R$21,$S$21,Data__1_[[#This Row],[Plant]]=$R$22,$S$22,Data__1_[[#This Row],[Plant]]=$R$24,$S$24,Data__1_[[#This Row],[Plant]]=$R$23,$S$23))</f>
        <v>10.843436562526852</v>
      </c>
    </row>
    <row r="675" spans="1:17" x14ac:dyDescent="0.4">
      <c r="A675" s="1" t="s">
        <v>164</v>
      </c>
      <c r="B675" t="s">
        <v>9</v>
      </c>
      <c r="C675">
        <v>40</v>
      </c>
      <c r="D675">
        <v>38</v>
      </c>
      <c r="E675">
        <v>9280</v>
      </c>
      <c r="F675">
        <v>7296</v>
      </c>
      <c r="G675">
        <v>0.100003706</v>
      </c>
      <c r="H675">
        <f>Data__1_[[#This Row],[Output]]*1000</f>
        <v>100.00370599999999</v>
      </c>
      <c r="I675">
        <f>Data__1_[[#This Row],[Output]]*1000/(Data__1_[[#This Row],[Num_Workers_Indirect]]+Data__1_[[#This Row],[Num_Workers_Direct]])</f>
        <v>1.2820987948717948</v>
      </c>
      <c r="J675">
        <v>0.122004521</v>
      </c>
      <c r="K675">
        <f>Data__1_[[#This Row],[RawMaterial_Used]]*1000</f>
        <v>122.00452100000001</v>
      </c>
      <c r="L675" t="e">
        <f>MONTH(A:A)</f>
        <v>#VALUE!</v>
      </c>
      <c r="M675" t="e">
        <f>YEAR(Data__1_[[#This Row],[Date]])</f>
        <v>#VALUE!</v>
      </c>
      <c r="N675" cm="1">
        <f t="array" ref="N675">Data__1_[[#This Row],[RawMaterial_Used]]*1000*_xlfn.IFS(Data__1_[[#This Row],[Plant]]=$R$15,$S$15,Data__1_[[#This Row],[Plant]]=$R$16,$S$16,Data__1_[[#This Row],[Plant]]=$R$17,$S$17,Data__1_[[#This Row],[Plant]]=$R$18,$S$18)</f>
        <v>64662.396130000008</v>
      </c>
      <c r="O675">
        <f>Data__1_[[#This Row],[input_total thousands]]+Data__1_[[#This Row],[Labor_Costs_Direct]]+Data__1_[[#This Row],[Labor_Costs_Indirect]]</f>
        <v>81238.396130000008</v>
      </c>
      <c r="P675" s="5" cm="1">
        <f t="array" ref="P675">Data__1_[[#This Row],[Output]]*1000*_xlfn.IFS(Data__1_[[#This Row],[Plant]]=$R$8,$S$8,Data__1_[[#This Row],[Plant]]=$R$9,$S$9,Data__1_[[#This Row],[Plant]]=$R$10,$S$10,Data__1_[[#This Row],[Plant]]=$R$11,$S$11)</f>
        <v>9000.3335399999996</v>
      </c>
      <c r="Q675" s="5" cm="1">
        <f t="array" ref="Q675">Data__1_[[#This Row],[Total_cost]]/(Data__1_[[#This Row],[Total Operating Cost]]+_xlfn.IFS(Data__1_[[#This Row],[Plant]]=$R$21,$S$21,Data__1_[[#This Row],[Plant]]=$R$22,$S$22,Data__1_[[#This Row],[Plant]]=$R$24,$S$24,Data__1_[[#This Row],[Plant]]=$R$23,$S$23))</f>
        <v>9.0253968471684445</v>
      </c>
    </row>
    <row r="676" spans="1:17" x14ac:dyDescent="0.4">
      <c r="A676" s="1" t="s">
        <v>164</v>
      </c>
      <c r="B676" t="s">
        <v>10</v>
      </c>
      <c r="C676">
        <v>22</v>
      </c>
      <c r="D676">
        <v>34</v>
      </c>
      <c r="E676">
        <v>5280</v>
      </c>
      <c r="F676">
        <v>6800</v>
      </c>
      <c r="G676">
        <v>4.1604345000000001E-2</v>
      </c>
      <c r="H676">
        <f>Data__1_[[#This Row],[Output]]*1000</f>
        <v>41.604345000000002</v>
      </c>
      <c r="I676">
        <f>Data__1_[[#This Row],[Output]]*1000/(Data__1_[[#This Row],[Num_Workers_Indirect]]+Data__1_[[#This Row],[Num_Workers_Direct]])</f>
        <v>0.74293473214285721</v>
      </c>
      <c r="J676">
        <v>5.0757300999999998E-2</v>
      </c>
      <c r="K676">
        <f>Data__1_[[#This Row],[RawMaterial_Used]]*1000</f>
        <v>50.757300999999998</v>
      </c>
      <c r="L676" t="e">
        <f>MONTH(A:A)</f>
        <v>#VALUE!</v>
      </c>
      <c r="M676" t="e">
        <f>YEAR(Data__1_[[#This Row],[Date]])</f>
        <v>#VALUE!</v>
      </c>
      <c r="N676" cm="1">
        <f t="array" ref="N676">Data__1_[[#This Row],[RawMaterial_Used]]*1000*_xlfn.IFS(Data__1_[[#This Row],[Plant]]=$R$15,$S$15,Data__1_[[#This Row],[Plant]]=$R$16,$S$16,Data__1_[[#This Row],[Plant]]=$R$17,$S$17,Data__1_[[#This Row],[Plant]]=$R$18,$S$18)</f>
        <v>30860.439007999998</v>
      </c>
      <c r="O676">
        <f>Data__1_[[#This Row],[input_total thousands]]+Data__1_[[#This Row],[Labor_Costs_Direct]]+Data__1_[[#This Row],[Labor_Costs_Indirect]]</f>
        <v>42940.439008000001</v>
      </c>
      <c r="P676" s="5" cm="1">
        <f t="array" ref="P676">Data__1_[[#This Row],[Output]]*1000*_xlfn.IFS(Data__1_[[#This Row],[Plant]]=$R$8,$S$8,Data__1_[[#This Row],[Plant]]=$R$9,$S$9,Data__1_[[#This Row],[Plant]]=$R$10,$S$10,Data__1_[[#This Row],[Plant]]=$R$11,$S$11)</f>
        <v>6240.65175</v>
      </c>
      <c r="Q676" s="5" cm="1">
        <f t="array" ref="Q676">Data__1_[[#This Row],[Total_cost]]/(Data__1_[[#This Row],[Total Operating Cost]]+_xlfn.IFS(Data__1_[[#This Row],[Plant]]=$R$21,$S$21,Data__1_[[#This Row],[Plant]]=$R$22,$S$22,Data__1_[[#This Row],[Plant]]=$R$24,$S$24,Data__1_[[#This Row],[Plant]]=$R$23,$S$23))</f>
        <v>6.8796595401209304</v>
      </c>
    </row>
    <row r="677" spans="1:17" x14ac:dyDescent="0.4">
      <c r="A677" s="1" t="s">
        <v>164</v>
      </c>
      <c r="B677" t="s">
        <v>11</v>
      </c>
      <c r="C677">
        <v>14</v>
      </c>
      <c r="D677">
        <v>13</v>
      </c>
      <c r="E677">
        <v>134400</v>
      </c>
      <c r="F677">
        <v>99840</v>
      </c>
      <c r="G677">
        <v>1.0543878E-2</v>
      </c>
      <c r="H677">
        <f>Data__1_[[#This Row],[Output]]*1000</f>
        <v>10.543877999999999</v>
      </c>
      <c r="I677">
        <f>Data__1_[[#This Row],[Output]]*1000/(Data__1_[[#This Row],[Num_Workers_Indirect]]+Data__1_[[#This Row],[Num_Workers_Direct]])</f>
        <v>0.39051399999999997</v>
      </c>
      <c r="J677">
        <v>1.3179847999999999E-2</v>
      </c>
      <c r="K677">
        <f>Data__1_[[#This Row],[RawMaterial_Used]]*1000</f>
        <v>13.179848</v>
      </c>
      <c r="L677" t="e">
        <f>MONTH(A:A)</f>
        <v>#VALUE!</v>
      </c>
      <c r="M677" t="e">
        <f>YEAR(Data__1_[[#This Row],[Date]])</f>
        <v>#VALUE!</v>
      </c>
      <c r="N677" cm="1">
        <f t="array" ref="N677">Data__1_[[#This Row],[RawMaterial_Used]]*1000*_xlfn.IFS(Data__1_[[#This Row],[Plant]]=$R$15,$S$15,Data__1_[[#This Row],[Plant]]=$R$16,$S$16,Data__1_[[#This Row],[Plant]]=$R$17,$S$17,Data__1_[[#This Row],[Plant]]=$R$18,$S$18)</f>
        <v>12099.100463999999</v>
      </c>
      <c r="O677">
        <f>Data__1_[[#This Row],[input_total thousands]]+Data__1_[[#This Row],[Labor_Costs_Direct]]+Data__1_[[#This Row],[Labor_Costs_Indirect]]</f>
        <v>246339.10046399999</v>
      </c>
      <c r="P677" s="5" cm="1">
        <f t="array" ref="P677">Data__1_[[#This Row],[Output]]*1000*_xlfn.IFS(Data__1_[[#This Row],[Plant]]=$R$8,$S$8,Data__1_[[#This Row],[Plant]]=$R$9,$S$9,Data__1_[[#This Row],[Plant]]=$R$10,$S$10,Data__1_[[#This Row],[Plant]]=$R$11,$S$11)</f>
        <v>4217.5511999999999</v>
      </c>
      <c r="Q677" s="5" cm="1">
        <f t="array" ref="Q677">Data__1_[[#This Row],[Total_cost]]/(Data__1_[[#This Row],[Total Operating Cost]]+_xlfn.IFS(Data__1_[[#This Row],[Plant]]=$R$21,$S$21,Data__1_[[#This Row],[Plant]]=$R$22,$S$22,Data__1_[[#This Row],[Plant]]=$R$24,$S$24,Data__1_[[#This Row],[Plant]]=$R$23,$S$23))</f>
        <v>57.216572990232088</v>
      </c>
    </row>
    <row r="678" spans="1:17" x14ac:dyDescent="0.4">
      <c r="A678" s="1" t="s">
        <v>163</v>
      </c>
      <c r="B678" t="s">
        <v>8</v>
      </c>
      <c r="C678">
        <v>18</v>
      </c>
      <c r="D678">
        <v>23</v>
      </c>
      <c r="E678">
        <v>8640</v>
      </c>
      <c r="F678">
        <v>9200</v>
      </c>
      <c r="G678">
        <v>4.9650125000000003E-2</v>
      </c>
      <c r="H678">
        <f>Data__1_[[#This Row],[Output]]*1000</f>
        <v>49.650125000000003</v>
      </c>
      <c r="I678">
        <f>Data__1_[[#This Row],[Output]]*1000/(Data__1_[[#This Row],[Num_Workers_Indirect]]+Data__1_[[#This Row],[Num_Workers_Direct]])</f>
        <v>1.2109786585365854</v>
      </c>
      <c r="J678">
        <v>5.9580149999999998E-2</v>
      </c>
      <c r="K678">
        <f>Data__1_[[#This Row],[RawMaterial_Used]]*1000</f>
        <v>59.580149999999996</v>
      </c>
      <c r="L678" t="e">
        <f>MONTH(A:A)</f>
        <v>#VALUE!</v>
      </c>
      <c r="M678" t="e">
        <f>YEAR(Data__1_[[#This Row],[Date]])</f>
        <v>#VALUE!</v>
      </c>
      <c r="N678" cm="1">
        <f t="array" ref="N678">Data__1_[[#This Row],[RawMaterial_Used]]*1000*_xlfn.IFS(Data__1_[[#This Row],[Plant]]=$R$15,$S$15,Data__1_[[#This Row],[Plant]]=$R$16,$S$16,Data__1_[[#This Row],[Plant]]=$R$17,$S$17,Data__1_[[#This Row],[Plant]]=$R$18,$S$18)</f>
        <v>41706.104999999996</v>
      </c>
      <c r="O678">
        <f>Data__1_[[#This Row],[input_total thousands]]+Data__1_[[#This Row],[Labor_Costs_Direct]]+Data__1_[[#This Row],[Labor_Costs_Indirect]]</f>
        <v>59546.104999999996</v>
      </c>
      <c r="P678" s="5" cm="1">
        <f t="array" ref="P678">Data__1_[[#This Row],[Output]]*1000*_xlfn.IFS(Data__1_[[#This Row],[Plant]]=$R$8,$S$8,Data__1_[[#This Row],[Plant]]=$R$9,$S$9,Data__1_[[#This Row],[Plant]]=$R$10,$S$10,Data__1_[[#This Row],[Plant]]=$R$11,$S$11)</f>
        <v>5461.5137500000001</v>
      </c>
      <c r="Q678" s="5" cm="1">
        <f t="array" ref="Q678">Data__1_[[#This Row],[Total_cost]]/(Data__1_[[#This Row],[Total Operating Cost]]+_xlfn.IFS(Data__1_[[#This Row],[Plant]]=$R$21,$S$21,Data__1_[[#This Row],[Plant]]=$R$22,$S$22,Data__1_[[#This Row],[Plant]]=$R$24,$S$24,Data__1_[[#This Row],[Plant]]=$R$23,$S$23))</f>
        <v>10.877672299876211</v>
      </c>
    </row>
    <row r="679" spans="1:17" x14ac:dyDescent="0.4">
      <c r="A679" s="1" t="s">
        <v>163</v>
      </c>
      <c r="B679" t="s">
        <v>9</v>
      </c>
      <c r="C679">
        <v>45</v>
      </c>
      <c r="D679">
        <v>38</v>
      </c>
      <c r="E679">
        <v>10440</v>
      </c>
      <c r="F679">
        <v>7296</v>
      </c>
      <c r="G679">
        <v>0.106402201</v>
      </c>
      <c r="H679">
        <f>Data__1_[[#This Row],[Output]]*1000</f>
        <v>106.40220100000001</v>
      </c>
      <c r="I679">
        <f>Data__1_[[#This Row],[Output]]*1000/(Data__1_[[#This Row],[Num_Workers_Indirect]]+Data__1_[[#This Row],[Num_Workers_Direct]])</f>
        <v>1.2819542289156627</v>
      </c>
      <c r="J679">
        <v>0.12981068500000001</v>
      </c>
      <c r="K679">
        <f>Data__1_[[#This Row],[RawMaterial_Used]]*1000</f>
        <v>129.81068500000001</v>
      </c>
      <c r="L679" t="e">
        <f>MONTH(A:A)</f>
        <v>#VALUE!</v>
      </c>
      <c r="M679" t="e">
        <f>YEAR(Data__1_[[#This Row],[Date]])</f>
        <v>#VALUE!</v>
      </c>
      <c r="N679" cm="1">
        <f t="array" ref="N679">Data__1_[[#This Row],[RawMaterial_Used]]*1000*_xlfn.IFS(Data__1_[[#This Row],[Plant]]=$R$15,$S$15,Data__1_[[#This Row],[Plant]]=$R$16,$S$16,Data__1_[[#This Row],[Plant]]=$R$17,$S$17,Data__1_[[#This Row],[Plant]]=$R$18,$S$18)</f>
        <v>68799.663050000003</v>
      </c>
      <c r="O679">
        <f>Data__1_[[#This Row],[input_total thousands]]+Data__1_[[#This Row],[Labor_Costs_Direct]]+Data__1_[[#This Row],[Labor_Costs_Indirect]]</f>
        <v>86535.663050000003</v>
      </c>
      <c r="P679" s="5" cm="1">
        <f t="array" ref="P679">Data__1_[[#This Row],[Output]]*1000*_xlfn.IFS(Data__1_[[#This Row],[Plant]]=$R$8,$S$8,Data__1_[[#This Row],[Plant]]=$R$9,$S$9,Data__1_[[#This Row],[Plant]]=$R$10,$S$10,Data__1_[[#This Row],[Plant]]=$R$11,$S$11)</f>
        <v>9576.1980899999999</v>
      </c>
      <c r="Q679" s="5" cm="1">
        <f t="array" ref="Q679">Data__1_[[#This Row],[Total_cost]]/(Data__1_[[#This Row],[Total Operating Cost]]+_xlfn.IFS(Data__1_[[#This Row],[Plant]]=$R$21,$S$21,Data__1_[[#This Row],[Plant]]=$R$22,$S$22,Data__1_[[#This Row],[Plant]]=$R$24,$S$24,Data__1_[[#This Row],[Plant]]=$R$23,$S$23))</f>
        <v>9.035824049337597</v>
      </c>
    </row>
    <row r="680" spans="1:17" x14ac:dyDescent="0.4">
      <c r="A680" s="1" t="s">
        <v>163</v>
      </c>
      <c r="B680" t="s">
        <v>10</v>
      </c>
      <c r="C680">
        <v>23</v>
      </c>
      <c r="D680">
        <v>29</v>
      </c>
      <c r="E680">
        <v>5520</v>
      </c>
      <c r="F680">
        <v>5800</v>
      </c>
      <c r="G680">
        <v>3.8613940999999999E-2</v>
      </c>
      <c r="H680">
        <f>Data__1_[[#This Row],[Output]]*1000</f>
        <v>38.613940999999997</v>
      </c>
      <c r="I680">
        <f>Data__1_[[#This Row],[Output]]*1000/(Data__1_[[#This Row],[Num_Workers_Indirect]]+Data__1_[[#This Row],[Num_Workers_Direct]])</f>
        <v>0.74257578846153838</v>
      </c>
      <c r="J680">
        <v>4.7109008000000001E-2</v>
      </c>
      <c r="K680">
        <f>Data__1_[[#This Row],[RawMaterial_Used]]*1000</f>
        <v>47.109008000000003</v>
      </c>
      <c r="L680" t="e">
        <f>MONTH(A:A)</f>
        <v>#VALUE!</v>
      </c>
      <c r="M680" t="e">
        <f>YEAR(Data__1_[[#This Row],[Date]])</f>
        <v>#VALUE!</v>
      </c>
      <c r="N680" cm="1">
        <f t="array" ref="N680">Data__1_[[#This Row],[RawMaterial_Used]]*1000*_xlfn.IFS(Data__1_[[#This Row],[Plant]]=$R$15,$S$15,Data__1_[[#This Row],[Plant]]=$R$16,$S$16,Data__1_[[#This Row],[Plant]]=$R$17,$S$17,Data__1_[[#This Row],[Plant]]=$R$18,$S$18)</f>
        <v>28642.276864000003</v>
      </c>
      <c r="O680">
        <f>Data__1_[[#This Row],[input_total thousands]]+Data__1_[[#This Row],[Labor_Costs_Direct]]+Data__1_[[#This Row],[Labor_Costs_Indirect]]</f>
        <v>39962.276863999999</v>
      </c>
      <c r="P680" s="5" cm="1">
        <f t="array" ref="P680">Data__1_[[#This Row],[Output]]*1000*_xlfn.IFS(Data__1_[[#This Row],[Plant]]=$R$8,$S$8,Data__1_[[#This Row],[Plant]]=$R$9,$S$9,Data__1_[[#This Row],[Plant]]=$R$10,$S$10,Data__1_[[#This Row],[Plant]]=$R$11,$S$11)</f>
        <v>5792.0911499999993</v>
      </c>
      <c r="Q680" s="5" cm="1">
        <f t="array" ref="Q680">Data__1_[[#This Row],[Total_cost]]/(Data__1_[[#This Row],[Total Operating Cost]]+_xlfn.IFS(Data__1_[[#This Row],[Plant]]=$R$21,$S$21,Data__1_[[#This Row],[Plant]]=$R$22,$S$22,Data__1_[[#This Row],[Plant]]=$R$24,$S$24,Data__1_[[#This Row],[Plant]]=$R$23,$S$23))</f>
        <v>6.8982648173937333</v>
      </c>
    </row>
    <row r="681" spans="1:17" x14ac:dyDescent="0.4">
      <c r="A681" s="1" t="s">
        <v>163</v>
      </c>
      <c r="B681" t="s">
        <v>11</v>
      </c>
      <c r="C681">
        <v>12</v>
      </c>
      <c r="D681">
        <v>17</v>
      </c>
      <c r="E681">
        <v>115200</v>
      </c>
      <c r="F681">
        <v>130560</v>
      </c>
      <c r="G681">
        <v>1.1324005E-2</v>
      </c>
      <c r="H681">
        <f>Data__1_[[#This Row],[Output]]*1000</f>
        <v>11.324005</v>
      </c>
      <c r="I681">
        <f>Data__1_[[#This Row],[Output]]*1000/(Data__1_[[#This Row],[Num_Workers_Indirect]]+Data__1_[[#This Row],[Num_Workers_Direct]])</f>
        <v>0.39048293103448273</v>
      </c>
      <c r="J681">
        <v>1.4155007000000001E-2</v>
      </c>
      <c r="K681">
        <f>Data__1_[[#This Row],[RawMaterial_Used]]*1000</f>
        <v>14.155007000000001</v>
      </c>
      <c r="L681" t="e">
        <f>MONTH(A:A)</f>
        <v>#VALUE!</v>
      </c>
      <c r="M681" t="e">
        <f>YEAR(Data__1_[[#This Row],[Date]])</f>
        <v>#VALUE!</v>
      </c>
      <c r="N681" cm="1">
        <f t="array" ref="N681">Data__1_[[#This Row],[RawMaterial_Used]]*1000*_xlfn.IFS(Data__1_[[#This Row],[Plant]]=$R$15,$S$15,Data__1_[[#This Row],[Plant]]=$R$16,$S$16,Data__1_[[#This Row],[Plant]]=$R$17,$S$17,Data__1_[[#This Row],[Plant]]=$R$18,$S$18)</f>
        <v>12994.296426000001</v>
      </c>
      <c r="O681">
        <f>Data__1_[[#This Row],[input_total thousands]]+Data__1_[[#This Row],[Labor_Costs_Direct]]+Data__1_[[#This Row],[Labor_Costs_Indirect]]</f>
        <v>258754.29642600002</v>
      </c>
      <c r="P681" s="5" cm="1">
        <f t="array" ref="P681">Data__1_[[#This Row],[Output]]*1000*_xlfn.IFS(Data__1_[[#This Row],[Plant]]=$R$8,$S$8,Data__1_[[#This Row],[Plant]]=$R$9,$S$9,Data__1_[[#This Row],[Plant]]=$R$10,$S$10,Data__1_[[#This Row],[Plant]]=$R$11,$S$11)</f>
        <v>4529.6019999999999</v>
      </c>
      <c r="Q681" s="5" cm="1">
        <f t="array" ref="Q681">Data__1_[[#This Row],[Total_cost]]/(Data__1_[[#This Row],[Total Operating Cost]]+_xlfn.IFS(Data__1_[[#This Row],[Plant]]=$R$21,$S$21,Data__1_[[#This Row],[Plant]]=$R$22,$S$22,Data__1_[[#This Row],[Plant]]=$R$24,$S$24,Data__1_[[#This Row],[Plant]]=$R$23,$S$23))</f>
        <v>56.038584317989816</v>
      </c>
    </row>
    <row r="682" spans="1:17" x14ac:dyDescent="0.4">
      <c r="A682" s="1" t="s">
        <v>162</v>
      </c>
      <c r="B682" t="s">
        <v>8</v>
      </c>
      <c r="C682">
        <v>18</v>
      </c>
      <c r="D682">
        <v>24</v>
      </c>
      <c r="E682">
        <v>8640</v>
      </c>
      <c r="F682">
        <v>9600</v>
      </c>
      <c r="G682">
        <v>5.0867108000000001E-2</v>
      </c>
      <c r="H682">
        <f>Data__1_[[#This Row],[Output]]*1000</f>
        <v>50.867108000000002</v>
      </c>
      <c r="I682">
        <f>Data__1_[[#This Row],[Output]]*1000/(Data__1_[[#This Row],[Num_Workers_Indirect]]+Data__1_[[#This Row],[Num_Workers_Direct]])</f>
        <v>1.2111216190476191</v>
      </c>
      <c r="J682">
        <v>6.1040530000000003E-2</v>
      </c>
      <c r="K682">
        <f>Data__1_[[#This Row],[RawMaterial_Used]]*1000</f>
        <v>61.040530000000004</v>
      </c>
      <c r="L682" t="e">
        <f>MONTH(A:A)</f>
        <v>#VALUE!</v>
      </c>
      <c r="M682" t="e">
        <f>YEAR(Data__1_[[#This Row],[Date]])</f>
        <v>#VALUE!</v>
      </c>
      <c r="N682" cm="1">
        <f t="array" ref="N682">Data__1_[[#This Row],[RawMaterial_Used]]*1000*_xlfn.IFS(Data__1_[[#This Row],[Plant]]=$R$15,$S$15,Data__1_[[#This Row],[Plant]]=$R$16,$S$16,Data__1_[[#This Row],[Plant]]=$R$17,$S$17,Data__1_[[#This Row],[Plant]]=$R$18,$S$18)</f>
        <v>42728.370999999999</v>
      </c>
      <c r="O682">
        <f>Data__1_[[#This Row],[input_total thousands]]+Data__1_[[#This Row],[Labor_Costs_Direct]]+Data__1_[[#This Row],[Labor_Costs_Indirect]]</f>
        <v>60968.370999999999</v>
      </c>
      <c r="P682" s="5" cm="1">
        <f t="array" ref="P682">Data__1_[[#This Row],[Output]]*1000*_xlfn.IFS(Data__1_[[#This Row],[Plant]]=$R$8,$S$8,Data__1_[[#This Row],[Plant]]=$R$9,$S$9,Data__1_[[#This Row],[Plant]]=$R$10,$S$10,Data__1_[[#This Row],[Plant]]=$R$11,$S$11)</f>
        <v>5595.3818799999999</v>
      </c>
      <c r="Q682" s="5" cm="1">
        <f t="array" ref="Q682">Data__1_[[#This Row],[Total_cost]]/(Data__1_[[#This Row],[Total Operating Cost]]+_xlfn.IFS(Data__1_[[#This Row],[Plant]]=$R$21,$S$21,Data__1_[[#This Row],[Plant]]=$R$22,$S$22,Data__1_[[#This Row],[Plant]]=$R$24,$S$24,Data__1_[[#This Row],[Plant]]=$R$23,$S$23))</f>
        <v>10.871626029010759</v>
      </c>
    </row>
    <row r="683" spans="1:17" x14ac:dyDescent="0.4">
      <c r="A683" s="1" t="s">
        <v>162</v>
      </c>
      <c r="B683" t="s">
        <v>9</v>
      </c>
      <c r="C683">
        <v>46</v>
      </c>
      <c r="D683">
        <v>40</v>
      </c>
      <c r="E683">
        <v>10672</v>
      </c>
      <c r="F683">
        <v>7680</v>
      </c>
      <c r="G683">
        <v>0.110224275</v>
      </c>
      <c r="H683">
        <f>Data__1_[[#This Row],[Output]]*1000</f>
        <v>110.22427499999999</v>
      </c>
      <c r="I683">
        <f>Data__1_[[#This Row],[Output]]*1000/(Data__1_[[#This Row],[Num_Workers_Indirect]]+Data__1_[[#This Row],[Num_Workers_Direct]])</f>
        <v>1.2816776162790697</v>
      </c>
      <c r="J683">
        <v>0.13447361499999999</v>
      </c>
      <c r="K683">
        <f>Data__1_[[#This Row],[RawMaterial_Used]]*1000</f>
        <v>134.473615</v>
      </c>
      <c r="L683" t="e">
        <f>MONTH(A:A)</f>
        <v>#VALUE!</v>
      </c>
      <c r="M683" t="e">
        <f>YEAR(Data__1_[[#This Row],[Date]])</f>
        <v>#VALUE!</v>
      </c>
      <c r="N683" cm="1">
        <f t="array" ref="N683">Data__1_[[#This Row],[RawMaterial_Used]]*1000*_xlfn.IFS(Data__1_[[#This Row],[Plant]]=$R$15,$S$15,Data__1_[[#This Row],[Plant]]=$R$16,$S$16,Data__1_[[#This Row],[Plant]]=$R$17,$S$17,Data__1_[[#This Row],[Plant]]=$R$18,$S$18)</f>
        <v>71271.015950000001</v>
      </c>
      <c r="O683">
        <f>Data__1_[[#This Row],[input_total thousands]]+Data__1_[[#This Row],[Labor_Costs_Direct]]+Data__1_[[#This Row],[Labor_Costs_Indirect]]</f>
        <v>89623.015950000001</v>
      </c>
      <c r="P683" s="5" cm="1">
        <f t="array" ref="P683">Data__1_[[#This Row],[Output]]*1000*_xlfn.IFS(Data__1_[[#This Row],[Plant]]=$R$8,$S$8,Data__1_[[#This Row],[Plant]]=$R$9,$S$9,Data__1_[[#This Row],[Plant]]=$R$10,$S$10,Data__1_[[#This Row],[Plant]]=$R$11,$S$11)</f>
        <v>9920.1847499999985</v>
      </c>
      <c r="Q683" s="5" cm="1">
        <f t="array" ref="Q683">Data__1_[[#This Row],[Total_cost]]/(Data__1_[[#This Row],[Total Operating Cost]]+_xlfn.IFS(Data__1_[[#This Row],[Plant]]=$R$21,$S$21,Data__1_[[#This Row],[Plant]]=$R$22,$S$22,Data__1_[[#This Row],[Plant]]=$R$24,$S$24,Data__1_[[#This Row],[Plant]]=$R$23,$S$23))</f>
        <v>9.0337224303776278</v>
      </c>
    </row>
    <row r="684" spans="1:17" x14ac:dyDescent="0.4">
      <c r="A684" s="1" t="s">
        <v>162</v>
      </c>
      <c r="B684" t="s">
        <v>10</v>
      </c>
      <c r="C684">
        <v>24</v>
      </c>
      <c r="D684">
        <v>25</v>
      </c>
      <c r="E684">
        <v>5760</v>
      </c>
      <c r="F684">
        <v>5000</v>
      </c>
      <c r="G684">
        <v>3.6403493000000002E-2</v>
      </c>
      <c r="H684">
        <f>Data__1_[[#This Row],[Output]]*1000</f>
        <v>36.403493000000005</v>
      </c>
      <c r="I684">
        <f>Data__1_[[#This Row],[Output]]*1000/(Data__1_[[#This Row],[Num_Workers_Indirect]]+Data__1_[[#This Row],[Num_Workers_Direct]])</f>
        <v>0.74292842857142871</v>
      </c>
      <c r="J684">
        <v>4.4412261000000001E-2</v>
      </c>
      <c r="K684">
        <f>Data__1_[[#This Row],[RawMaterial_Used]]*1000</f>
        <v>44.412261000000001</v>
      </c>
      <c r="L684" t="e">
        <f>MONTH(A:A)</f>
        <v>#VALUE!</v>
      </c>
      <c r="M684" t="e">
        <f>YEAR(Data__1_[[#This Row],[Date]])</f>
        <v>#VALUE!</v>
      </c>
      <c r="N684" cm="1">
        <f t="array" ref="N684">Data__1_[[#This Row],[RawMaterial_Used]]*1000*_xlfn.IFS(Data__1_[[#This Row],[Plant]]=$R$15,$S$15,Data__1_[[#This Row],[Plant]]=$R$16,$S$16,Data__1_[[#This Row],[Plant]]=$R$17,$S$17,Data__1_[[#This Row],[Plant]]=$R$18,$S$18)</f>
        <v>27002.654688000002</v>
      </c>
      <c r="O684">
        <f>Data__1_[[#This Row],[input_total thousands]]+Data__1_[[#This Row],[Labor_Costs_Direct]]+Data__1_[[#This Row],[Labor_Costs_Indirect]]</f>
        <v>37762.654688000002</v>
      </c>
      <c r="P684" s="5" cm="1">
        <f t="array" ref="P684">Data__1_[[#This Row],[Output]]*1000*_xlfn.IFS(Data__1_[[#This Row],[Plant]]=$R$8,$S$8,Data__1_[[#This Row],[Plant]]=$R$9,$S$9,Data__1_[[#This Row],[Plant]]=$R$10,$S$10,Data__1_[[#This Row],[Plant]]=$R$11,$S$11)</f>
        <v>5460.5239500000007</v>
      </c>
      <c r="Q684" s="5" cm="1">
        <f t="array" ref="Q684">Data__1_[[#This Row],[Total_cost]]/(Data__1_[[#This Row],[Total Operating Cost]]+_xlfn.IFS(Data__1_[[#This Row],[Plant]]=$R$21,$S$21,Data__1_[[#This Row],[Plant]]=$R$22,$S$22,Data__1_[[#This Row],[Plant]]=$R$24,$S$24,Data__1_[[#This Row],[Plant]]=$R$23,$S$23))</f>
        <v>6.9143072581417497</v>
      </c>
    </row>
    <row r="685" spans="1:17" x14ac:dyDescent="0.4">
      <c r="A685" s="1" t="s">
        <v>162</v>
      </c>
      <c r="B685" t="s">
        <v>11</v>
      </c>
      <c r="C685">
        <v>13</v>
      </c>
      <c r="D685">
        <v>16</v>
      </c>
      <c r="E685">
        <v>124800</v>
      </c>
      <c r="F685">
        <v>122880</v>
      </c>
      <c r="G685">
        <v>1.1323134E-2</v>
      </c>
      <c r="H685">
        <f>Data__1_[[#This Row],[Output]]*1000</f>
        <v>11.323134</v>
      </c>
      <c r="I685">
        <f>Data__1_[[#This Row],[Output]]*1000/(Data__1_[[#This Row],[Num_Workers_Indirect]]+Data__1_[[#This Row],[Num_Workers_Direct]])</f>
        <v>0.3904528965517241</v>
      </c>
      <c r="J685">
        <v>1.4153918E-2</v>
      </c>
      <c r="K685">
        <f>Data__1_[[#This Row],[RawMaterial_Used]]*1000</f>
        <v>14.153917999999999</v>
      </c>
      <c r="L685" t="e">
        <f>MONTH(A:A)</f>
        <v>#VALUE!</v>
      </c>
      <c r="M685" t="e">
        <f>YEAR(Data__1_[[#This Row],[Date]])</f>
        <v>#VALUE!</v>
      </c>
      <c r="N685" cm="1">
        <f t="array" ref="N685">Data__1_[[#This Row],[RawMaterial_Used]]*1000*_xlfn.IFS(Data__1_[[#This Row],[Plant]]=$R$15,$S$15,Data__1_[[#This Row],[Plant]]=$R$16,$S$16,Data__1_[[#This Row],[Plant]]=$R$17,$S$17,Data__1_[[#This Row],[Plant]]=$R$18,$S$18)</f>
        <v>12993.296724</v>
      </c>
      <c r="O685">
        <f>Data__1_[[#This Row],[input_total thousands]]+Data__1_[[#This Row],[Labor_Costs_Direct]]+Data__1_[[#This Row],[Labor_Costs_Indirect]]</f>
        <v>260673.29672400001</v>
      </c>
      <c r="P685" s="5" cm="1">
        <f t="array" ref="P685">Data__1_[[#This Row],[Output]]*1000*_xlfn.IFS(Data__1_[[#This Row],[Plant]]=$R$8,$S$8,Data__1_[[#This Row],[Plant]]=$R$9,$S$9,Data__1_[[#This Row],[Plant]]=$R$10,$S$10,Data__1_[[#This Row],[Plant]]=$R$11,$S$11)</f>
        <v>4529.2536</v>
      </c>
      <c r="Q685" s="5" cm="1">
        <f t="array" ref="Q685">Data__1_[[#This Row],[Total_cost]]/(Data__1_[[#This Row],[Total Operating Cost]]+_xlfn.IFS(Data__1_[[#This Row],[Plant]]=$R$21,$S$21,Data__1_[[#This Row],[Plant]]=$R$22,$S$22,Data__1_[[#This Row],[Plant]]=$R$24,$S$24,Data__1_[[#This Row],[Plant]]=$R$23,$S$23))</f>
        <v>56.45844341706168</v>
      </c>
    </row>
    <row r="686" spans="1:17" x14ac:dyDescent="0.4">
      <c r="A686" s="1" t="s">
        <v>144</v>
      </c>
      <c r="B686" t="s">
        <v>8</v>
      </c>
      <c r="C686">
        <v>20</v>
      </c>
      <c r="D686">
        <v>19</v>
      </c>
      <c r="E686">
        <v>9600</v>
      </c>
      <c r="F686">
        <v>7600</v>
      </c>
      <c r="G686">
        <v>4.7210226000000001E-2</v>
      </c>
      <c r="H686">
        <f>Data__1_[[#This Row],[Output]]*1000</f>
        <v>47.210225999999999</v>
      </c>
      <c r="I686">
        <f>Data__1_[[#This Row],[Output]]*1000/(Data__1_[[#This Row],[Num_Workers_Indirect]]+Data__1_[[#This Row],[Num_Workers_Direct]])</f>
        <v>1.2105186153846152</v>
      </c>
      <c r="J686">
        <v>5.6652270999999997E-2</v>
      </c>
      <c r="K686">
        <f>Data__1_[[#This Row],[RawMaterial_Used]]*1000</f>
        <v>56.652270999999999</v>
      </c>
      <c r="L686">
        <f>MONTH(A:A)</f>
        <v>2</v>
      </c>
      <c r="M686">
        <f>YEAR(Data__1_[[#This Row],[Date]])</f>
        <v>2010</v>
      </c>
      <c r="N686" cm="1">
        <f t="array" ref="N686">Data__1_[[#This Row],[RawMaterial_Used]]*1000*_xlfn.IFS(Data__1_[[#This Row],[Plant]]=$R$15,$S$15,Data__1_[[#This Row],[Plant]]=$R$16,$S$16,Data__1_[[#This Row],[Plant]]=$R$17,$S$17,Data__1_[[#This Row],[Plant]]=$R$18,$S$18)</f>
        <v>39656.589699999997</v>
      </c>
      <c r="O686">
        <f>Data__1_[[#This Row],[input_total thousands]]+Data__1_[[#This Row],[Labor_Costs_Direct]]+Data__1_[[#This Row],[Labor_Costs_Indirect]]</f>
        <v>56856.589699999997</v>
      </c>
      <c r="P686" s="5" cm="1">
        <f t="array" ref="P686">Data__1_[[#This Row],[Output]]*1000*_xlfn.IFS(Data__1_[[#This Row],[Plant]]=$R$8,$S$8,Data__1_[[#This Row],[Plant]]=$R$9,$S$9,Data__1_[[#This Row],[Plant]]=$R$10,$S$10,Data__1_[[#This Row],[Plant]]=$R$11,$S$11)</f>
        <v>5193.1248599999999</v>
      </c>
      <c r="Q686" s="5" cm="1">
        <f t="array" ref="Q686">Data__1_[[#This Row],[Total_cost]]/(Data__1_[[#This Row],[Total Operating Cost]]+_xlfn.IFS(Data__1_[[#This Row],[Plant]]=$R$21,$S$21,Data__1_[[#This Row],[Plant]]=$R$22,$S$22,Data__1_[[#This Row],[Plant]]=$R$24,$S$24,Data__1_[[#This Row],[Plant]]=$R$23,$S$23))</f>
        <v>10.921840809151712</v>
      </c>
    </row>
    <row r="687" spans="1:17" x14ac:dyDescent="0.4">
      <c r="A687" s="1" t="s">
        <v>144</v>
      </c>
      <c r="B687" t="s">
        <v>9</v>
      </c>
      <c r="C687">
        <v>46</v>
      </c>
      <c r="D687">
        <v>37</v>
      </c>
      <c r="E687">
        <v>10672</v>
      </c>
      <c r="F687">
        <v>7104</v>
      </c>
      <c r="G687">
        <v>0.106354323</v>
      </c>
      <c r="H687">
        <f>Data__1_[[#This Row],[Output]]*1000</f>
        <v>106.35432299999999</v>
      </c>
      <c r="I687">
        <f>Data__1_[[#This Row],[Output]]*1000/(Data__1_[[#This Row],[Num_Workers_Indirect]]+Data__1_[[#This Row],[Num_Workers_Direct]])</f>
        <v>1.2813773855421686</v>
      </c>
      <c r="J687">
        <v>0.129752274</v>
      </c>
      <c r="K687">
        <f>Data__1_[[#This Row],[RawMaterial_Used]]*1000</f>
        <v>129.752274</v>
      </c>
      <c r="L687">
        <f>MONTH(A:A)</f>
        <v>2</v>
      </c>
      <c r="M687">
        <f>YEAR(Data__1_[[#This Row],[Date]])</f>
        <v>2010</v>
      </c>
      <c r="N687" cm="1">
        <f t="array" ref="N687">Data__1_[[#This Row],[RawMaterial_Used]]*1000*_xlfn.IFS(Data__1_[[#This Row],[Plant]]=$R$15,$S$15,Data__1_[[#This Row],[Plant]]=$R$16,$S$16,Data__1_[[#This Row],[Plant]]=$R$17,$S$17,Data__1_[[#This Row],[Plant]]=$R$18,$S$18)</f>
        <v>68768.705220000003</v>
      </c>
      <c r="O687">
        <f>Data__1_[[#This Row],[input_total thousands]]+Data__1_[[#This Row],[Labor_Costs_Direct]]+Data__1_[[#This Row],[Labor_Costs_Indirect]]</f>
        <v>86544.705220000003</v>
      </c>
      <c r="P687" s="5" cm="1">
        <f t="array" ref="P687">Data__1_[[#This Row],[Output]]*1000*_xlfn.IFS(Data__1_[[#This Row],[Plant]]=$R$8,$S$8,Data__1_[[#This Row],[Plant]]=$R$9,$S$9,Data__1_[[#This Row],[Plant]]=$R$10,$S$10,Data__1_[[#This Row],[Plant]]=$R$11,$S$11)</f>
        <v>9571.8890699999993</v>
      </c>
      <c r="Q687" s="5" cm="1">
        <f t="array" ref="Q687">Data__1_[[#This Row],[Total_cost]]/(Data__1_[[#This Row],[Total Operating Cost]]+_xlfn.IFS(Data__1_[[#This Row],[Plant]]=$R$21,$S$21,Data__1_[[#This Row],[Plant]]=$R$22,$S$22,Data__1_[[#This Row],[Plant]]=$R$24,$S$24,Data__1_[[#This Row],[Plant]]=$R$23,$S$23))</f>
        <v>9.040836010107709</v>
      </c>
    </row>
    <row r="688" spans="1:17" x14ac:dyDescent="0.4">
      <c r="A688" s="1" t="s">
        <v>144</v>
      </c>
      <c r="B688" t="s">
        <v>10</v>
      </c>
      <c r="C688">
        <v>20</v>
      </c>
      <c r="D688">
        <v>32</v>
      </c>
      <c r="E688">
        <v>4800</v>
      </c>
      <c r="F688">
        <v>6400</v>
      </c>
      <c r="G688">
        <v>3.8632277999999999E-2</v>
      </c>
      <c r="H688">
        <f>Data__1_[[#This Row],[Output]]*1000</f>
        <v>38.632277999999999</v>
      </c>
      <c r="I688">
        <f>Data__1_[[#This Row],[Output]]*1000/(Data__1_[[#This Row],[Num_Workers_Indirect]]+Data__1_[[#This Row],[Num_Workers_Direct]])</f>
        <v>0.74292842307692308</v>
      </c>
      <c r="J688">
        <v>4.7131379000000001E-2</v>
      </c>
      <c r="K688">
        <f>Data__1_[[#This Row],[RawMaterial_Used]]*1000</f>
        <v>47.131379000000003</v>
      </c>
      <c r="L688">
        <f>MONTH(A:A)</f>
        <v>2</v>
      </c>
      <c r="M688">
        <f>YEAR(Data__1_[[#This Row],[Date]])</f>
        <v>2010</v>
      </c>
      <c r="N688" cm="1">
        <f t="array" ref="N688">Data__1_[[#This Row],[RawMaterial_Used]]*1000*_xlfn.IFS(Data__1_[[#This Row],[Plant]]=$R$15,$S$15,Data__1_[[#This Row],[Plant]]=$R$16,$S$16,Data__1_[[#This Row],[Plant]]=$R$17,$S$17,Data__1_[[#This Row],[Plant]]=$R$18,$S$18)</f>
        <v>28655.878432000001</v>
      </c>
      <c r="O688">
        <f>Data__1_[[#This Row],[input_total thousands]]+Data__1_[[#This Row],[Labor_Costs_Direct]]+Data__1_[[#This Row],[Labor_Costs_Indirect]]</f>
        <v>39855.878431999998</v>
      </c>
      <c r="P688" s="5" cm="1">
        <f t="array" ref="P688">Data__1_[[#This Row],[Output]]*1000*_xlfn.IFS(Data__1_[[#This Row],[Plant]]=$R$8,$S$8,Data__1_[[#This Row],[Plant]]=$R$9,$S$9,Data__1_[[#This Row],[Plant]]=$R$10,$S$10,Data__1_[[#This Row],[Plant]]=$R$11,$S$11)</f>
        <v>5794.8416999999999</v>
      </c>
      <c r="Q688" s="5" cm="1">
        <f t="array" ref="Q688">Data__1_[[#This Row],[Total_cost]]/(Data__1_[[#This Row],[Total Operating Cost]]+_xlfn.IFS(Data__1_[[#This Row],[Plant]]=$R$21,$S$21,Data__1_[[#This Row],[Plant]]=$R$22,$S$22,Data__1_[[#This Row],[Plant]]=$R$24,$S$24,Data__1_[[#This Row],[Plant]]=$R$23,$S$23))</f>
        <v>6.8766333683682213</v>
      </c>
    </row>
    <row r="689" spans="1:17" x14ac:dyDescent="0.4">
      <c r="A689" s="1" t="s">
        <v>144</v>
      </c>
      <c r="B689" t="s">
        <v>11</v>
      </c>
      <c r="C689">
        <v>14</v>
      </c>
      <c r="D689">
        <v>14</v>
      </c>
      <c r="E689">
        <v>134400</v>
      </c>
      <c r="F689">
        <v>107520</v>
      </c>
      <c r="G689">
        <v>1.0933785999999999E-2</v>
      </c>
      <c r="H689">
        <f>Data__1_[[#This Row],[Output]]*1000</f>
        <v>10.933786</v>
      </c>
      <c r="I689">
        <f>Data__1_[[#This Row],[Output]]*1000/(Data__1_[[#This Row],[Num_Workers_Indirect]]+Data__1_[[#This Row],[Num_Workers_Direct]])</f>
        <v>0.39049235714285713</v>
      </c>
      <c r="J689">
        <v>1.3667233000000001E-2</v>
      </c>
      <c r="K689">
        <f>Data__1_[[#This Row],[RawMaterial_Used]]*1000</f>
        <v>13.667233000000001</v>
      </c>
      <c r="L689">
        <f>MONTH(A:A)</f>
        <v>2</v>
      </c>
      <c r="M689">
        <f>YEAR(Data__1_[[#This Row],[Date]])</f>
        <v>2010</v>
      </c>
      <c r="N689" cm="1">
        <f t="array" ref="N689">Data__1_[[#This Row],[RawMaterial_Used]]*1000*_xlfn.IFS(Data__1_[[#This Row],[Plant]]=$R$15,$S$15,Data__1_[[#This Row],[Plant]]=$R$16,$S$16,Data__1_[[#This Row],[Plant]]=$R$17,$S$17,Data__1_[[#This Row],[Plant]]=$R$18,$S$18)</f>
        <v>12546.519894000001</v>
      </c>
      <c r="O689">
        <f>Data__1_[[#This Row],[input_total thousands]]+Data__1_[[#This Row],[Labor_Costs_Direct]]+Data__1_[[#This Row],[Labor_Costs_Indirect]]</f>
        <v>254466.519894</v>
      </c>
      <c r="P689" s="5" cm="1">
        <f t="array" ref="P689">Data__1_[[#This Row],[Output]]*1000*_xlfn.IFS(Data__1_[[#This Row],[Plant]]=$R$8,$S$8,Data__1_[[#This Row],[Plant]]=$R$9,$S$9,Data__1_[[#This Row],[Plant]]=$R$10,$S$10,Data__1_[[#This Row],[Plant]]=$R$11,$S$11)</f>
        <v>4373.5144</v>
      </c>
      <c r="Q689" s="5" cm="1">
        <f t="array" ref="Q689">Data__1_[[#This Row],[Total_cost]]/(Data__1_[[#This Row],[Total Operating Cost]]+_xlfn.IFS(Data__1_[[#This Row],[Plant]]=$R$21,$S$21,Data__1_[[#This Row],[Plant]]=$R$22,$S$22,Data__1_[[#This Row],[Plant]]=$R$24,$S$24,Data__1_[[#This Row],[Plant]]=$R$23,$S$23))</f>
        <v>57.038093031350158</v>
      </c>
    </row>
    <row r="690" spans="1:17" x14ac:dyDescent="0.4">
      <c r="A690" s="1" t="s">
        <v>161</v>
      </c>
      <c r="B690" t="s">
        <v>8</v>
      </c>
      <c r="C690">
        <v>20</v>
      </c>
      <c r="D690">
        <v>22</v>
      </c>
      <c r="E690">
        <v>9600</v>
      </c>
      <c r="F690">
        <v>8800</v>
      </c>
      <c r="G690">
        <v>5.0823186999999999E-2</v>
      </c>
      <c r="H690">
        <f>Data__1_[[#This Row],[Output]]*1000</f>
        <v>50.823186999999997</v>
      </c>
      <c r="I690">
        <f>Data__1_[[#This Row],[Output]]*1000/(Data__1_[[#This Row],[Num_Workers_Indirect]]+Data__1_[[#This Row],[Num_Workers_Direct]])</f>
        <v>1.2100758809523808</v>
      </c>
      <c r="J690">
        <v>6.0987825000000002E-2</v>
      </c>
      <c r="K690">
        <f>Data__1_[[#This Row],[RawMaterial_Used]]*1000</f>
        <v>60.987825000000001</v>
      </c>
      <c r="L690" t="e">
        <f>MONTH(A:A)</f>
        <v>#VALUE!</v>
      </c>
      <c r="M690" t="e">
        <f>YEAR(Data__1_[[#This Row],[Date]])</f>
        <v>#VALUE!</v>
      </c>
      <c r="N690" cm="1">
        <f t="array" ref="N690">Data__1_[[#This Row],[RawMaterial_Used]]*1000*_xlfn.IFS(Data__1_[[#This Row],[Plant]]=$R$15,$S$15,Data__1_[[#This Row],[Plant]]=$R$16,$S$16,Data__1_[[#This Row],[Plant]]=$R$17,$S$17,Data__1_[[#This Row],[Plant]]=$R$18,$S$18)</f>
        <v>42691.477500000001</v>
      </c>
      <c r="O690">
        <f>Data__1_[[#This Row],[input_total thousands]]+Data__1_[[#This Row],[Labor_Costs_Direct]]+Data__1_[[#This Row],[Labor_Costs_Indirect]]</f>
        <v>61091.477500000001</v>
      </c>
      <c r="P690" s="5" cm="1">
        <f t="array" ref="P690">Data__1_[[#This Row],[Output]]*1000*_xlfn.IFS(Data__1_[[#This Row],[Plant]]=$R$8,$S$8,Data__1_[[#This Row],[Plant]]=$R$9,$S$9,Data__1_[[#This Row],[Plant]]=$R$10,$S$10,Data__1_[[#This Row],[Plant]]=$R$11,$S$11)</f>
        <v>5590.5505699999994</v>
      </c>
      <c r="Q690" s="5" cm="1">
        <f t="array" ref="Q690">Data__1_[[#This Row],[Total_cost]]/(Data__1_[[#This Row],[Total Operating Cost]]+_xlfn.IFS(Data__1_[[#This Row],[Plant]]=$R$21,$S$21,Data__1_[[#This Row],[Plant]]=$R$22,$S$22,Data__1_[[#This Row],[Plant]]=$R$24,$S$24,Data__1_[[#This Row],[Plant]]=$R$23,$S$23))</f>
        <v>10.902970766733384</v>
      </c>
    </row>
    <row r="691" spans="1:17" x14ac:dyDescent="0.4">
      <c r="A691" s="1" t="s">
        <v>161</v>
      </c>
      <c r="B691" t="s">
        <v>9</v>
      </c>
      <c r="C691">
        <v>41</v>
      </c>
      <c r="D691">
        <v>38</v>
      </c>
      <c r="E691">
        <v>9512</v>
      </c>
      <c r="F691">
        <v>7296</v>
      </c>
      <c r="G691">
        <v>0.10127671000000001</v>
      </c>
      <c r="H691">
        <f>Data__1_[[#This Row],[Output]]*1000</f>
        <v>101.27671000000001</v>
      </c>
      <c r="I691">
        <f>Data__1_[[#This Row],[Output]]*1000/(Data__1_[[#This Row],[Num_Workers_Indirect]]+Data__1_[[#This Row],[Num_Workers_Direct]])</f>
        <v>1.2819836708860761</v>
      </c>
      <c r="J691">
        <v>0.123557586</v>
      </c>
      <c r="K691">
        <f>Data__1_[[#This Row],[RawMaterial_Used]]*1000</f>
        <v>123.557586</v>
      </c>
      <c r="L691" t="e">
        <f>MONTH(A:A)</f>
        <v>#VALUE!</v>
      </c>
      <c r="M691" t="e">
        <f>YEAR(Data__1_[[#This Row],[Date]])</f>
        <v>#VALUE!</v>
      </c>
      <c r="N691" cm="1">
        <f t="array" ref="N691">Data__1_[[#This Row],[RawMaterial_Used]]*1000*_xlfn.IFS(Data__1_[[#This Row],[Plant]]=$R$15,$S$15,Data__1_[[#This Row],[Plant]]=$R$16,$S$16,Data__1_[[#This Row],[Plant]]=$R$17,$S$17,Data__1_[[#This Row],[Plant]]=$R$18,$S$18)</f>
        <v>65485.520579999997</v>
      </c>
      <c r="O691">
        <f>Data__1_[[#This Row],[input_total thousands]]+Data__1_[[#This Row],[Labor_Costs_Direct]]+Data__1_[[#This Row],[Labor_Costs_Indirect]]</f>
        <v>82293.520579999997</v>
      </c>
      <c r="P691" s="5" cm="1">
        <f t="array" ref="P691">Data__1_[[#This Row],[Output]]*1000*_xlfn.IFS(Data__1_[[#This Row],[Plant]]=$R$8,$S$8,Data__1_[[#This Row],[Plant]]=$R$9,$S$9,Data__1_[[#This Row],[Plant]]=$R$10,$S$10,Data__1_[[#This Row],[Plant]]=$R$11,$S$11)</f>
        <v>9114.9039000000012</v>
      </c>
      <c r="Q691" s="5" cm="1">
        <f t="array" ref="Q691">Data__1_[[#This Row],[Total_cost]]/(Data__1_[[#This Row],[Total Operating Cost]]+_xlfn.IFS(Data__1_[[#This Row],[Plant]]=$R$21,$S$21,Data__1_[[#This Row],[Plant]]=$R$22,$S$22,Data__1_[[#This Row],[Plant]]=$R$24,$S$24,Data__1_[[#This Row],[Plant]]=$R$23,$S$23))</f>
        <v>9.027709514229409</v>
      </c>
    </row>
    <row r="692" spans="1:17" x14ac:dyDescent="0.4">
      <c r="A692" s="1" t="s">
        <v>161</v>
      </c>
      <c r="B692" t="s">
        <v>10</v>
      </c>
      <c r="C692">
        <v>21</v>
      </c>
      <c r="D692">
        <v>26</v>
      </c>
      <c r="E692">
        <v>5040</v>
      </c>
      <c r="F692">
        <v>5200</v>
      </c>
      <c r="G692">
        <v>3.4925685999999997E-2</v>
      </c>
      <c r="H692">
        <f>Data__1_[[#This Row],[Output]]*1000</f>
        <v>34.925685999999999</v>
      </c>
      <c r="I692">
        <f>Data__1_[[#This Row],[Output]]*1000/(Data__1_[[#This Row],[Num_Workers_Indirect]]+Data__1_[[#This Row],[Num_Workers_Direct]])</f>
        <v>0.74309970212765952</v>
      </c>
      <c r="J692">
        <v>4.2609335999999998E-2</v>
      </c>
      <c r="K692">
        <f>Data__1_[[#This Row],[RawMaterial_Used]]*1000</f>
        <v>42.609335999999999</v>
      </c>
      <c r="L692" t="e">
        <f>MONTH(A:A)</f>
        <v>#VALUE!</v>
      </c>
      <c r="M692" t="e">
        <f>YEAR(Data__1_[[#This Row],[Date]])</f>
        <v>#VALUE!</v>
      </c>
      <c r="N692" cm="1">
        <f t="array" ref="N692">Data__1_[[#This Row],[RawMaterial_Used]]*1000*_xlfn.IFS(Data__1_[[#This Row],[Plant]]=$R$15,$S$15,Data__1_[[#This Row],[Plant]]=$R$16,$S$16,Data__1_[[#This Row],[Plant]]=$R$17,$S$17,Data__1_[[#This Row],[Plant]]=$R$18,$S$18)</f>
        <v>25906.476287999998</v>
      </c>
      <c r="O692">
        <f>Data__1_[[#This Row],[input_total thousands]]+Data__1_[[#This Row],[Labor_Costs_Direct]]+Data__1_[[#This Row],[Labor_Costs_Indirect]]</f>
        <v>36146.476287999998</v>
      </c>
      <c r="P692" s="5" cm="1">
        <f t="array" ref="P692">Data__1_[[#This Row],[Output]]*1000*_xlfn.IFS(Data__1_[[#This Row],[Plant]]=$R$8,$S$8,Data__1_[[#This Row],[Plant]]=$R$9,$S$9,Data__1_[[#This Row],[Plant]]=$R$10,$S$10,Data__1_[[#This Row],[Plant]]=$R$11,$S$11)</f>
        <v>5238.8528999999999</v>
      </c>
      <c r="Q692" s="5" cm="1">
        <f t="array" ref="Q692">Data__1_[[#This Row],[Total_cost]]/(Data__1_[[#This Row],[Total Operating Cost]]+_xlfn.IFS(Data__1_[[#This Row],[Plant]]=$R$21,$S$21,Data__1_[[#This Row],[Plant]]=$R$22,$S$22,Data__1_[[#This Row],[Plant]]=$R$24,$S$24,Data__1_[[#This Row],[Plant]]=$R$23,$S$23))</f>
        <v>6.8983761525061134</v>
      </c>
    </row>
    <row r="693" spans="1:17" x14ac:dyDescent="0.4">
      <c r="A693" s="1" t="s">
        <v>161</v>
      </c>
      <c r="B693" t="s">
        <v>11</v>
      </c>
      <c r="C693">
        <v>12</v>
      </c>
      <c r="D693">
        <v>16</v>
      </c>
      <c r="E693">
        <v>115200</v>
      </c>
      <c r="F693">
        <v>122880</v>
      </c>
      <c r="G693">
        <v>1.0929183E-2</v>
      </c>
      <c r="H693">
        <f>Data__1_[[#This Row],[Output]]*1000</f>
        <v>10.929183</v>
      </c>
      <c r="I693">
        <f>Data__1_[[#This Row],[Output]]*1000/(Data__1_[[#This Row],[Num_Workers_Indirect]]+Data__1_[[#This Row],[Num_Workers_Direct]])</f>
        <v>0.39032796428571431</v>
      </c>
      <c r="J693">
        <v>1.3661479000000001E-2</v>
      </c>
      <c r="K693">
        <f>Data__1_[[#This Row],[RawMaterial_Used]]*1000</f>
        <v>13.661479</v>
      </c>
      <c r="L693" t="e">
        <f>MONTH(A:A)</f>
        <v>#VALUE!</v>
      </c>
      <c r="M693" t="e">
        <f>YEAR(Data__1_[[#This Row],[Date]])</f>
        <v>#VALUE!</v>
      </c>
      <c r="N693" cm="1">
        <f t="array" ref="N693">Data__1_[[#This Row],[RawMaterial_Used]]*1000*_xlfn.IFS(Data__1_[[#This Row],[Plant]]=$R$15,$S$15,Data__1_[[#This Row],[Plant]]=$R$16,$S$16,Data__1_[[#This Row],[Plant]]=$R$17,$S$17,Data__1_[[#This Row],[Plant]]=$R$18,$S$18)</f>
        <v>12541.237722</v>
      </c>
      <c r="O693">
        <f>Data__1_[[#This Row],[input_total thousands]]+Data__1_[[#This Row],[Labor_Costs_Direct]]+Data__1_[[#This Row],[Labor_Costs_Indirect]]</f>
        <v>250621.23772199999</v>
      </c>
      <c r="P693" s="5" cm="1">
        <f t="array" ref="P693">Data__1_[[#This Row],[Output]]*1000*_xlfn.IFS(Data__1_[[#This Row],[Plant]]=$R$8,$S$8,Data__1_[[#This Row],[Plant]]=$R$9,$S$9,Data__1_[[#This Row],[Plant]]=$R$10,$S$10,Data__1_[[#This Row],[Plant]]=$R$11,$S$11)</f>
        <v>4371.6732000000002</v>
      </c>
      <c r="Q693" s="5" cm="1">
        <f t="array" ref="Q693">Data__1_[[#This Row],[Total_cost]]/(Data__1_[[#This Row],[Total Operating Cost]]+_xlfn.IFS(Data__1_[[#This Row],[Plant]]=$R$21,$S$21,Data__1_[[#This Row],[Plant]]=$R$22,$S$22,Data__1_[[#This Row],[Plant]]=$R$24,$S$24,Data__1_[[#This Row],[Plant]]=$R$23,$S$23))</f>
        <v>56.199375284981357</v>
      </c>
    </row>
    <row r="694" spans="1:17" x14ac:dyDescent="0.4">
      <c r="A694" s="1" t="s">
        <v>160</v>
      </c>
      <c r="B694" t="s">
        <v>8</v>
      </c>
      <c r="C694">
        <v>19</v>
      </c>
      <c r="D694">
        <v>25</v>
      </c>
      <c r="E694">
        <v>9120</v>
      </c>
      <c r="F694">
        <v>10000</v>
      </c>
      <c r="G694">
        <v>5.3285272000000002E-2</v>
      </c>
      <c r="H694">
        <f>Data__1_[[#This Row],[Output]]*1000</f>
        <v>53.285271999999999</v>
      </c>
      <c r="I694">
        <f>Data__1_[[#This Row],[Output]]*1000/(Data__1_[[#This Row],[Num_Workers_Indirect]]+Data__1_[[#This Row],[Num_Workers_Direct]])</f>
        <v>1.211028909090909</v>
      </c>
      <c r="J694">
        <v>6.3942326999999993E-2</v>
      </c>
      <c r="K694">
        <f>Data__1_[[#This Row],[RawMaterial_Used]]*1000</f>
        <v>63.942326999999992</v>
      </c>
      <c r="L694" t="e">
        <f>MONTH(A:A)</f>
        <v>#VALUE!</v>
      </c>
      <c r="M694" t="e">
        <f>YEAR(Data__1_[[#This Row],[Date]])</f>
        <v>#VALUE!</v>
      </c>
      <c r="N694" cm="1">
        <f t="array" ref="N694">Data__1_[[#This Row],[RawMaterial_Used]]*1000*_xlfn.IFS(Data__1_[[#This Row],[Plant]]=$R$15,$S$15,Data__1_[[#This Row],[Plant]]=$R$16,$S$16,Data__1_[[#This Row],[Plant]]=$R$17,$S$17,Data__1_[[#This Row],[Plant]]=$R$18,$S$18)</f>
        <v>44759.628899999996</v>
      </c>
      <c r="O694">
        <f>Data__1_[[#This Row],[input_total thousands]]+Data__1_[[#This Row],[Labor_Costs_Direct]]+Data__1_[[#This Row],[Labor_Costs_Indirect]]</f>
        <v>63879.628899999996</v>
      </c>
      <c r="P694" s="5" cm="1">
        <f t="array" ref="P694">Data__1_[[#This Row],[Output]]*1000*_xlfn.IFS(Data__1_[[#This Row],[Plant]]=$R$8,$S$8,Data__1_[[#This Row],[Plant]]=$R$9,$S$9,Data__1_[[#This Row],[Plant]]=$R$10,$S$10,Data__1_[[#This Row],[Plant]]=$R$11,$S$11)</f>
        <v>5861.3799200000003</v>
      </c>
      <c r="Q694" s="5" cm="1">
        <f t="array" ref="Q694">Data__1_[[#This Row],[Total_cost]]/(Data__1_[[#This Row],[Total Operating Cost]]+_xlfn.IFS(Data__1_[[#This Row],[Plant]]=$R$21,$S$21,Data__1_[[#This Row],[Plant]]=$R$22,$S$22,Data__1_[[#This Row],[Plant]]=$R$24,$S$24,Data__1_[[#This Row],[Plant]]=$R$23,$S$23))</f>
        <v>10.874933247644442</v>
      </c>
    </row>
    <row r="695" spans="1:17" x14ac:dyDescent="0.4">
      <c r="A695" s="1" t="s">
        <v>160</v>
      </c>
      <c r="B695" t="s">
        <v>9</v>
      </c>
      <c r="C695">
        <v>42</v>
      </c>
      <c r="D695">
        <v>37</v>
      </c>
      <c r="E695">
        <v>9744</v>
      </c>
      <c r="F695">
        <v>7104</v>
      </c>
      <c r="G695">
        <v>0.10126159899999999</v>
      </c>
      <c r="H695">
        <f>Data__1_[[#This Row],[Output]]*1000</f>
        <v>101.26159899999999</v>
      </c>
      <c r="I695">
        <f>Data__1_[[#This Row],[Output]]*1000/(Data__1_[[#This Row],[Num_Workers_Indirect]]+Data__1_[[#This Row],[Num_Workers_Direct]])</f>
        <v>1.2817923924050632</v>
      </c>
      <c r="J695">
        <v>0.123539151</v>
      </c>
      <c r="K695">
        <f>Data__1_[[#This Row],[RawMaterial_Used]]*1000</f>
        <v>123.539151</v>
      </c>
      <c r="L695" t="e">
        <f>MONTH(A:A)</f>
        <v>#VALUE!</v>
      </c>
      <c r="M695" t="e">
        <f>YEAR(Data__1_[[#This Row],[Date]])</f>
        <v>#VALUE!</v>
      </c>
      <c r="N695" cm="1">
        <f t="array" ref="N695">Data__1_[[#This Row],[RawMaterial_Used]]*1000*_xlfn.IFS(Data__1_[[#This Row],[Plant]]=$R$15,$S$15,Data__1_[[#This Row],[Plant]]=$R$16,$S$16,Data__1_[[#This Row],[Plant]]=$R$17,$S$17,Data__1_[[#This Row],[Plant]]=$R$18,$S$18)</f>
        <v>65475.750030000003</v>
      </c>
      <c r="O695">
        <f>Data__1_[[#This Row],[input_total thousands]]+Data__1_[[#This Row],[Labor_Costs_Direct]]+Data__1_[[#This Row],[Labor_Costs_Indirect]]</f>
        <v>82323.750029999996</v>
      </c>
      <c r="P695" s="5" cm="1">
        <f t="array" ref="P695">Data__1_[[#This Row],[Output]]*1000*_xlfn.IFS(Data__1_[[#This Row],[Plant]]=$R$8,$S$8,Data__1_[[#This Row],[Plant]]=$R$9,$S$9,Data__1_[[#This Row],[Plant]]=$R$10,$S$10,Data__1_[[#This Row],[Plant]]=$R$11,$S$11)</f>
        <v>9113.5439099999985</v>
      </c>
      <c r="Q695" s="5" cm="1">
        <f t="array" ref="Q695">Data__1_[[#This Row],[Total_cost]]/(Data__1_[[#This Row],[Total Operating Cost]]+_xlfn.IFS(Data__1_[[#This Row],[Plant]]=$R$21,$S$21,Data__1_[[#This Row],[Plant]]=$R$22,$S$22,Data__1_[[#This Row],[Plant]]=$R$24,$S$24,Data__1_[[#This Row],[Plant]]=$R$23,$S$23))</f>
        <v>9.0323732898068858</v>
      </c>
    </row>
    <row r="696" spans="1:17" x14ac:dyDescent="0.4">
      <c r="A696" s="1" t="s">
        <v>160</v>
      </c>
      <c r="B696" t="s">
        <v>10</v>
      </c>
      <c r="C696">
        <v>23</v>
      </c>
      <c r="D696">
        <v>27</v>
      </c>
      <c r="E696">
        <v>5520</v>
      </c>
      <c r="F696">
        <v>5400</v>
      </c>
      <c r="G696">
        <v>3.7153980000000003E-2</v>
      </c>
      <c r="H696">
        <f>Data__1_[[#This Row],[Output]]*1000</f>
        <v>37.153980000000004</v>
      </c>
      <c r="I696">
        <f>Data__1_[[#This Row],[Output]]*1000/(Data__1_[[#This Row],[Num_Workers_Indirect]]+Data__1_[[#This Row],[Num_Workers_Direct]])</f>
        <v>0.74307960000000006</v>
      </c>
      <c r="J696">
        <v>4.5327856E-2</v>
      </c>
      <c r="K696">
        <f>Data__1_[[#This Row],[RawMaterial_Used]]*1000</f>
        <v>45.327855999999997</v>
      </c>
      <c r="L696" t="e">
        <f>MONTH(A:A)</f>
        <v>#VALUE!</v>
      </c>
      <c r="M696" t="e">
        <f>YEAR(Data__1_[[#This Row],[Date]])</f>
        <v>#VALUE!</v>
      </c>
      <c r="N696" cm="1">
        <f t="array" ref="N696">Data__1_[[#This Row],[RawMaterial_Used]]*1000*_xlfn.IFS(Data__1_[[#This Row],[Plant]]=$R$15,$S$15,Data__1_[[#This Row],[Plant]]=$R$16,$S$16,Data__1_[[#This Row],[Plant]]=$R$17,$S$17,Data__1_[[#This Row],[Plant]]=$R$18,$S$18)</f>
        <v>27559.336447999998</v>
      </c>
      <c r="O696">
        <f>Data__1_[[#This Row],[input_total thousands]]+Data__1_[[#This Row],[Labor_Costs_Direct]]+Data__1_[[#This Row],[Labor_Costs_Indirect]]</f>
        <v>38479.336448000002</v>
      </c>
      <c r="P696" s="5" cm="1">
        <f t="array" ref="P696">Data__1_[[#This Row],[Output]]*1000*_xlfn.IFS(Data__1_[[#This Row],[Plant]]=$R$8,$S$8,Data__1_[[#This Row],[Plant]]=$R$9,$S$9,Data__1_[[#This Row],[Plant]]=$R$10,$S$10,Data__1_[[#This Row],[Plant]]=$R$11,$S$11)</f>
        <v>5573.0970000000007</v>
      </c>
      <c r="Q696" s="5" cm="1">
        <f t="array" ref="Q696">Data__1_[[#This Row],[Total_cost]]/(Data__1_[[#This Row],[Total Operating Cost]]+_xlfn.IFS(Data__1_[[#This Row],[Plant]]=$R$21,$S$21,Data__1_[[#This Row],[Plant]]=$R$22,$S$22,Data__1_[[#This Row],[Plant]]=$R$24,$S$24,Data__1_[[#This Row],[Plant]]=$R$23,$S$23))</f>
        <v>6.9032412690342486</v>
      </c>
    </row>
    <row r="697" spans="1:17" x14ac:dyDescent="0.4">
      <c r="A697" s="1" t="s">
        <v>160</v>
      </c>
      <c r="B697" t="s">
        <v>11</v>
      </c>
      <c r="C697">
        <v>13</v>
      </c>
      <c r="D697">
        <v>17</v>
      </c>
      <c r="E697">
        <v>124800</v>
      </c>
      <c r="F697">
        <v>130560</v>
      </c>
      <c r="G697">
        <v>1.1711098E-2</v>
      </c>
      <c r="H697">
        <f>Data__1_[[#This Row],[Output]]*1000</f>
        <v>11.711098</v>
      </c>
      <c r="I697">
        <f>Data__1_[[#This Row],[Output]]*1000/(Data__1_[[#This Row],[Num_Workers_Indirect]]+Data__1_[[#This Row],[Num_Workers_Direct]])</f>
        <v>0.39036993333333331</v>
      </c>
      <c r="J697">
        <v>1.4638872000000001E-2</v>
      </c>
      <c r="K697">
        <f>Data__1_[[#This Row],[RawMaterial_Used]]*1000</f>
        <v>14.638872000000001</v>
      </c>
      <c r="L697" t="e">
        <f>MONTH(A:A)</f>
        <v>#VALUE!</v>
      </c>
      <c r="M697" t="e">
        <f>YEAR(Data__1_[[#This Row],[Date]])</f>
        <v>#VALUE!</v>
      </c>
      <c r="N697" cm="1">
        <f t="array" ref="N697">Data__1_[[#This Row],[RawMaterial_Used]]*1000*_xlfn.IFS(Data__1_[[#This Row],[Plant]]=$R$15,$S$15,Data__1_[[#This Row],[Plant]]=$R$16,$S$16,Data__1_[[#This Row],[Plant]]=$R$17,$S$17,Data__1_[[#This Row],[Plant]]=$R$18,$S$18)</f>
        <v>13438.484496000001</v>
      </c>
      <c r="O697">
        <f>Data__1_[[#This Row],[input_total thousands]]+Data__1_[[#This Row],[Labor_Costs_Direct]]+Data__1_[[#This Row],[Labor_Costs_Indirect]]</f>
        <v>268798.48449599999</v>
      </c>
      <c r="P697" s="5" cm="1">
        <f t="array" ref="P697">Data__1_[[#This Row],[Output]]*1000*_xlfn.IFS(Data__1_[[#This Row],[Plant]]=$R$8,$S$8,Data__1_[[#This Row],[Plant]]=$R$9,$S$9,Data__1_[[#This Row],[Plant]]=$R$10,$S$10,Data__1_[[#This Row],[Plant]]=$R$11,$S$11)</f>
        <v>4684.4391999999998</v>
      </c>
      <c r="Q697" s="5" cm="1">
        <f t="array" ref="Q697">Data__1_[[#This Row],[Total_cost]]/(Data__1_[[#This Row],[Total Operating Cost]]+_xlfn.IFS(Data__1_[[#This Row],[Plant]]=$R$21,$S$21,Data__1_[[#This Row],[Plant]]=$R$22,$S$22,Data__1_[[#This Row],[Plant]]=$R$24,$S$24,Data__1_[[#This Row],[Plant]]=$R$23,$S$23))</f>
        <v>56.325100189465466</v>
      </c>
    </row>
    <row r="698" spans="1:17" x14ac:dyDescent="0.4">
      <c r="A698" s="1" t="s">
        <v>159</v>
      </c>
      <c r="B698" t="s">
        <v>8</v>
      </c>
      <c r="C698">
        <v>18</v>
      </c>
      <c r="D698">
        <v>20</v>
      </c>
      <c r="E698">
        <v>8640</v>
      </c>
      <c r="F698">
        <v>8000</v>
      </c>
      <c r="G698">
        <v>4.6027972E-2</v>
      </c>
      <c r="H698">
        <f>Data__1_[[#This Row],[Output]]*1000</f>
        <v>46.027971999999998</v>
      </c>
      <c r="I698">
        <f>Data__1_[[#This Row],[Output]]*1000/(Data__1_[[#This Row],[Num_Workers_Indirect]]+Data__1_[[#This Row],[Num_Workers_Direct]])</f>
        <v>1.2112624210526315</v>
      </c>
      <c r="J698">
        <v>5.5233565999999998E-2</v>
      </c>
      <c r="K698">
        <f>Data__1_[[#This Row],[RawMaterial_Used]]*1000</f>
        <v>55.233565999999996</v>
      </c>
      <c r="L698" t="e">
        <f>MONTH(A:A)</f>
        <v>#VALUE!</v>
      </c>
      <c r="M698" t="e">
        <f>YEAR(Data__1_[[#This Row],[Date]])</f>
        <v>#VALUE!</v>
      </c>
      <c r="N698" cm="1">
        <f t="array" ref="N698">Data__1_[[#This Row],[RawMaterial_Used]]*1000*_xlfn.IFS(Data__1_[[#This Row],[Plant]]=$R$15,$S$15,Data__1_[[#This Row],[Plant]]=$R$16,$S$16,Data__1_[[#This Row],[Plant]]=$R$17,$S$17,Data__1_[[#This Row],[Plant]]=$R$18,$S$18)</f>
        <v>38663.496199999994</v>
      </c>
      <c r="O698">
        <f>Data__1_[[#This Row],[input_total thousands]]+Data__1_[[#This Row],[Labor_Costs_Direct]]+Data__1_[[#This Row],[Labor_Costs_Indirect]]</f>
        <v>55303.496199999994</v>
      </c>
      <c r="P698" s="5" cm="1">
        <f t="array" ref="P698">Data__1_[[#This Row],[Output]]*1000*_xlfn.IFS(Data__1_[[#This Row],[Plant]]=$R$8,$S$8,Data__1_[[#This Row],[Plant]]=$R$9,$S$9,Data__1_[[#This Row],[Plant]]=$R$10,$S$10,Data__1_[[#This Row],[Plant]]=$R$11,$S$11)</f>
        <v>5063.0769199999995</v>
      </c>
      <c r="Q698" s="5" cm="1">
        <f t="array" ref="Q698">Data__1_[[#This Row],[Total_cost]]/(Data__1_[[#This Row],[Total Operating Cost]]+_xlfn.IFS(Data__1_[[#This Row],[Plant]]=$R$21,$S$21,Data__1_[[#This Row],[Plant]]=$R$22,$S$22,Data__1_[[#This Row],[Plant]]=$R$24,$S$24,Data__1_[[#This Row],[Plant]]=$R$23,$S$23))</f>
        <v>10.895690715853872</v>
      </c>
    </row>
    <row r="699" spans="1:17" x14ac:dyDescent="0.4">
      <c r="A699" s="1" t="s">
        <v>159</v>
      </c>
      <c r="B699" t="s">
        <v>9</v>
      </c>
      <c r="C699">
        <v>40</v>
      </c>
      <c r="D699">
        <v>39</v>
      </c>
      <c r="E699">
        <v>9280</v>
      </c>
      <c r="F699">
        <v>7488</v>
      </c>
      <c r="G699">
        <v>0.10120915599999999</v>
      </c>
      <c r="H699">
        <f>Data__1_[[#This Row],[Output]]*1000</f>
        <v>101.20915599999999</v>
      </c>
      <c r="I699">
        <f>Data__1_[[#This Row],[Output]]*1000/(Data__1_[[#This Row],[Num_Workers_Indirect]]+Data__1_[[#This Row],[Num_Workers_Direct]])</f>
        <v>1.2811285569620252</v>
      </c>
      <c r="J699">
        <v>0.12347517</v>
      </c>
      <c r="K699">
        <f>Data__1_[[#This Row],[RawMaterial_Used]]*1000</f>
        <v>123.47516999999999</v>
      </c>
      <c r="L699" t="e">
        <f>MONTH(A:A)</f>
        <v>#VALUE!</v>
      </c>
      <c r="M699" t="e">
        <f>YEAR(Data__1_[[#This Row],[Date]])</f>
        <v>#VALUE!</v>
      </c>
      <c r="N699" cm="1">
        <f t="array" ref="N699">Data__1_[[#This Row],[RawMaterial_Used]]*1000*_xlfn.IFS(Data__1_[[#This Row],[Plant]]=$R$15,$S$15,Data__1_[[#This Row],[Plant]]=$R$16,$S$16,Data__1_[[#This Row],[Plant]]=$R$17,$S$17,Data__1_[[#This Row],[Plant]]=$R$18,$S$18)</f>
        <v>65441.840099999994</v>
      </c>
      <c r="O699">
        <f>Data__1_[[#This Row],[input_total thousands]]+Data__1_[[#This Row],[Labor_Costs_Direct]]+Data__1_[[#This Row],[Labor_Costs_Indirect]]</f>
        <v>82209.840100000001</v>
      </c>
      <c r="P699" s="5" cm="1">
        <f t="array" ref="P699">Data__1_[[#This Row],[Output]]*1000*_xlfn.IFS(Data__1_[[#This Row],[Plant]]=$R$8,$S$8,Data__1_[[#This Row],[Plant]]=$R$9,$S$9,Data__1_[[#This Row],[Plant]]=$R$10,$S$10,Data__1_[[#This Row],[Plant]]=$R$11,$S$11)</f>
        <v>9108.8240399999995</v>
      </c>
      <c r="Q699" s="5" cm="1">
        <f t="array" ref="Q699">Data__1_[[#This Row],[Total_cost]]/(Data__1_[[#This Row],[Total Operating Cost]]+_xlfn.IFS(Data__1_[[#This Row],[Plant]]=$R$21,$S$21,Data__1_[[#This Row],[Plant]]=$R$22,$S$22,Data__1_[[#This Row],[Plant]]=$R$24,$S$24,Data__1_[[#This Row],[Plant]]=$R$23,$S$23))</f>
        <v>9.0245487457782687</v>
      </c>
    </row>
    <row r="700" spans="1:17" x14ac:dyDescent="0.4">
      <c r="A700" s="1" t="s">
        <v>159</v>
      </c>
      <c r="B700" t="s">
        <v>10</v>
      </c>
      <c r="C700">
        <v>23</v>
      </c>
      <c r="D700">
        <v>26</v>
      </c>
      <c r="E700">
        <v>5520</v>
      </c>
      <c r="F700">
        <v>5200</v>
      </c>
      <c r="G700">
        <v>3.6396593999999997E-2</v>
      </c>
      <c r="H700">
        <f>Data__1_[[#This Row],[Output]]*1000</f>
        <v>36.396594</v>
      </c>
      <c r="I700">
        <f>Data__1_[[#This Row],[Output]]*1000/(Data__1_[[#This Row],[Num_Workers_Indirect]]+Data__1_[[#This Row],[Num_Workers_Direct]])</f>
        <v>0.74278763265306125</v>
      </c>
      <c r="J700">
        <v>4.4403843999999998E-2</v>
      </c>
      <c r="K700">
        <f>Data__1_[[#This Row],[RawMaterial_Used]]*1000</f>
        <v>44.403843999999999</v>
      </c>
      <c r="L700" t="e">
        <f>MONTH(A:A)</f>
        <v>#VALUE!</v>
      </c>
      <c r="M700" t="e">
        <f>YEAR(Data__1_[[#This Row],[Date]])</f>
        <v>#VALUE!</v>
      </c>
      <c r="N700" cm="1">
        <f t="array" ref="N700">Data__1_[[#This Row],[RawMaterial_Used]]*1000*_xlfn.IFS(Data__1_[[#This Row],[Plant]]=$R$15,$S$15,Data__1_[[#This Row],[Plant]]=$R$16,$S$16,Data__1_[[#This Row],[Plant]]=$R$17,$S$17,Data__1_[[#This Row],[Plant]]=$R$18,$S$18)</f>
        <v>26997.537152000001</v>
      </c>
      <c r="O700">
        <f>Data__1_[[#This Row],[input_total thousands]]+Data__1_[[#This Row],[Labor_Costs_Direct]]+Data__1_[[#This Row],[Labor_Costs_Indirect]]</f>
        <v>37717.537152000004</v>
      </c>
      <c r="P700" s="5" cm="1">
        <f t="array" ref="P700">Data__1_[[#This Row],[Output]]*1000*_xlfn.IFS(Data__1_[[#This Row],[Plant]]=$R$8,$S$8,Data__1_[[#This Row],[Plant]]=$R$9,$S$9,Data__1_[[#This Row],[Plant]]=$R$10,$S$10,Data__1_[[#This Row],[Plant]]=$R$11,$S$11)</f>
        <v>5459.4890999999998</v>
      </c>
      <c r="Q700" s="5" cm="1">
        <f t="array" ref="Q700">Data__1_[[#This Row],[Total_cost]]/(Data__1_[[#This Row],[Total Operating Cost]]+_xlfn.IFS(Data__1_[[#This Row],[Plant]]=$R$21,$S$21,Data__1_[[#This Row],[Plant]]=$R$22,$S$22,Data__1_[[#This Row],[Plant]]=$R$24,$S$24,Data__1_[[#This Row],[Plant]]=$R$23,$S$23))</f>
        <v>6.9073550850966825</v>
      </c>
    </row>
    <row r="701" spans="1:17" x14ac:dyDescent="0.4">
      <c r="A701" s="1" t="s">
        <v>159</v>
      </c>
      <c r="B701" t="s">
        <v>11</v>
      </c>
      <c r="C701">
        <v>14</v>
      </c>
      <c r="D701">
        <v>14</v>
      </c>
      <c r="E701">
        <v>134400</v>
      </c>
      <c r="F701">
        <v>107520</v>
      </c>
      <c r="G701">
        <v>1.0930255E-2</v>
      </c>
      <c r="H701">
        <f>Data__1_[[#This Row],[Output]]*1000</f>
        <v>10.930254999999999</v>
      </c>
      <c r="I701">
        <f>Data__1_[[#This Row],[Output]]*1000/(Data__1_[[#This Row],[Num_Workers_Indirect]]+Data__1_[[#This Row],[Num_Workers_Direct]])</f>
        <v>0.39036624999999997</v>
      </c>
      <c r="J701">
        <v>1.3662819E-2</v>
      </c>
      <c r="K701">
        <f>Data__1_[[#This Row],[RawMaterial_Used]]*1000</f>
        <v>13.662818999999999</v>
      </c>
      <c r="L701" t="e">
        <f>MONTH(A:A)</f>
        <v>#VALUE!</v>
      </c>
      <c r="M701" t="e">
        <f>YEAR(Data__1_[[#This Row],[Date]])</f>
        <v>#VALUE!</v>
      </c>
      <c r="N701" cm="1">
        <f t="array" ref="N701">Data__1_[[#This Row],[RawMaterial_Used]]*1000*_xlfn.IFS(Data__1_[[#This Row],[Plant]]=$R$15,$S$15,Data__1_[[#This Row],[Plant]]=$R$16,$S$16,Data__1_[[#This Row],[Plant]]=$R$17,$S$17,Data__1_[[#This Row],[Plant]]=$R$18,$S$18)</f>
        <v>12542.467841999998</v>
      </c>
      <c r="O701">
        <f>Data__1_[[#This Row],[input_total thousands]]+Data__1_[[#This Row],[Labor_Costs_Direct]]+Data__1_[[#This Row],[Labor_Costs_Indirect]]</f>
        <v>254462.46784200001</v>
      </c>
      <c r="P701" s="5" cm="1">
        <f t="array" ref="P701">Data__1_[[#This Row],[Output]]*1000*_xlfn.IFS(Data__1_[[#This Row],[Plant]]=$R$8,$S$8,Data__1_[[#This Row],[Plant]]=$R$9,$S$9,Data__1_[[#This Row],[Plant]]=$R$10,$S$10,Data__1_[[#This Row],[Plant]]=$R$11,$S$11)</f>
        <v>4372.1019999999999</v>
      </c>
      <c r="Q701" s="5" cm="1">
        <f t="array" ref="Q701">Data__1_[[#This Row],[Total_cost]]/(Data__1_[[#This Row],[Total Operating Cost]]+_xlfn.IFS(Data__1_[[#This Row],[Plant]]=$R$21,$S$21,Data__1_[[#This Row],[Plant]]=$R$22,$S$22,Data__1_[[#This Row],[Plant]]=$R$24,$S$24,Data__1_[[#This Row],[Plant]]=$R$23,$S$23))</f>
        <v>57.055247680289234</v>
      </c>
    </row>
    <row r="702" spans="1:17" x14ac:dyDescent="0.4">
      <c r="A702" s="1" t="s">
        <v>158</v>
      </c>
      <c r="B702" t="s">
        <v>8</v>
      </c>
      <c r="C702">
        <v>17</v>
      </c>
      <c r="D702">
        <v>20</v>
      </c>
      <c r="E702">
        <v>8160</v>
      </c>
      <c r="F702">
        <v>8000</v>
      </c>
      <c r="G702">
        <v>4.4795781999999999E-2</v>
      </c>
      <c r="H702">
        <f>Data__1_[[#This Row],[Output]]*1000</f>
        <v>44.795782000000003</v>
      </c>
      <c r="I702">
        <f>Data__1_[[#This Row],[Output]]*1000/(Data__1_[[#This Row],[Num_Workers_Indirect]]+Data__1_[[#This Row],[Num_Workers_Direct]])</f>
        <v>1.2106968108108109</v>
      </c>
      <c r="J702">
        <v>5.3754939000000002E-2</v>
      </c>
      <c r="K702">
        <f>Data__1_[[#This Row],[RawMaterial_Used]]*1000</f>
        <v>53.754939</v>
      </c>
      <c r="L702" t="e">
        <f>MONTH(A:A)</f>
        <v>#VALUE!</v>
      </c>
      <c r="M702" t="e">
        <f>YEAR(Data__1_[[#This Row],[Date]])</f>
        <v>#VALUE!</v>
      </c>
      <c r="N702" cm="1">
        <f t="array" ref="N702">Data__1_[[#This Row],[RawMaterial_Used]]*1000*_xlfn.IFS(Data__1_[[#This Row],[Plant]]=$R$15,$S$15,Data__1_[[#This Row],[Plant]]=$R$16,$S$16,Data__1_[[#This Row],[Plant]]=$R$17,$S$17,Data__1_[[#This Row],[Plant]]=$R$18,$S$18)</f>
        <v>37628.457300000002</v>
      </c>
      <c r="O702">
        <f>Data__1_[[#This Row],[input_total thousands]]+Data__1_[[#This Row],[Labor_Costs_Direct]]+Data__1_[[#This Row],[Labor_Costs_Indirect]]</f>
        <v>53788.457300000002</v>
      </c>
      <c r="P702" s="5" cm="1">
        <f t="array" ref="P702">Data__1_[[#This Row],[Output]]*1000*_xlfn.IFS(Data__1_[[#This Row],[Plant]]=$R$8,$S$8,Data__1_[[#This Row],[Plant]]=$R$9,$S$9,Data__1_[[#This Row],[Plant]]=$R$10,$S$10,Data__1_[[#This Row],[Plant]]=$R$11,$S$11)</f>
        <v>4927.5360200000005</v>
      </c>
      <c r="Q702" s="5" cm="1">
        <f t="array" ref="Q702">Data__1_[[#This Row],[Total_cost]]/(Data__1_[[#This Row],[Total Operating Cost]]+_xlfn.IFS(Data__1_[[#This Row],[Plant]]=$R$21,$S$21,Data__1_[[#This Row],[Plant]]=$R$22,$S$22,Data__1_[[#This Row],[Plant]]=$R$24,$S$24,Data__1_[[#This Row],[Plant]]=$R$23,$S$23))</f>
        <v>10.887952705020512</v>
      </c>
    </row>
    <row r="703" spans="1:17" x14ac:dyDescent="0.4">
      <c r="A703" s="1" t="s">
        <v>158</v>
      </c>
      <c r="B703" t="s">
        <v>9</v>
      </c>
      <c r="C703">
        <v>46</v>
      </c>
      <c r="D703">
        <v>36</v>
      </c>
      <c r="E703">
        <v>10672</v>
      </c>
      <c r="F703">
        <v>6912</v>
      </c>
      <c r="G703">
        <v>0.10511672900000001</v>
      </c>
      <c r="H703">
        <f>Data__1_[[#This Row],[Output]]*1000</f>
        <v>105.11672900000001</v>
      </c>
      <c r="I703">
        <f>Data__1_[[#This Row],[Output]]*1000/(Data__1_[[#This Row],[Num_Workers_Indirect]]+Data__1_[[#This Row],[Num_Workers_Direct]])</f>
        <v>1.2819113292682927</v>
      </c>
      <c r="J703">
        <v>0.128242409</v>
      </c>
      <c r="K703">
        <f>Data__1_[[#This Row],[RawMaterial_Used]]*1000</f>
        <v>128.24240900000001</v>
      </c>
      <c r="L703" t="e">
        <f>MONTH(A:A)</f>
        <v>#VALUE!</v>
      </c>
      <c r="M703" t="e">
        <f>YEAR(Data__1_[[#This Row],[Date]])</f>
        <v>#VALUE!</v>
      </c>
      <c r="N703" cm="1">
        <f t="array" ref="N703">Data__1_[[#This Row],[RawMaterial_Used]]*1000*_xlfn.IFS(Data__1_[[#This Row],[Plant]]=$R$15,$S$15,Data__1_[[#This Row],[Plant]]=$R$16,$S$16,Data__1_[[#This Row],[Plant]]=$R$17,$S$17,Data__1_[[#This Row],[Plant]]=$R$18,$S$18)</f>
        <v>67968.476770000008</v>
      </c>
      <c r="O703">
        <f>Data__1_[[#This Row],[input_total thousands]]+Data__1_[[#This Row],[Labor_Costs_Direct]]+Data__1_[[#This Row],[Labor_Costs_Indirect]]</f>
        <v>85552.476770000008</v>
      </c>
      <c r="P703" s="5" cm="1">
        <f t="array" ref="P703">Data__1_[[#This Row],[Output]]*1000*_xlfn.IFS(Data__1_[[#This Row],[Plant]]=$R$8,$S$8,Data__1_[[#This Row],[Plant]]=$R$9,$S$9,Data__1_[[#This Row],[Plant]]=$R$10,$S$10,Data__1_[[#This Row],[Plant]]=$R$11,$S$11)</f>
        <v>9460.5056100000002</v>
      </c>
      <c r="Q703" s="5" cm="1">
        <f t="array" ref="Q703">Data__1_[[#This Row],[Total_cost]]/(Data__1_[[#This Row],[Total Operating Cost]]+_xlfn.IFS(Data__1_[[#This Row],[Plant]]=$R$21,$S$21,Data__1_[[#This Row],[Plant]]=$R$22,$S$22,Data__1_[[#This Row],[Plant]]=$R$24,$S$24,Data__1_[[#This Row],[Plant]]=$R$23,$S$23))</f>
        <v>9.0423972339981891</v>
      </c>
    </row>
    <row r="704" spans="1:17" x14ac:dyDescent="0.4">
      <c r="A704" s="1" t="s">
        <v>158</v>
      </c>
      <c r="B704" t="s">
        <v>10</v>
      </c>
      <c r="C704">
        <v>22</v>
      </c>
      <c r="D704">
        <v>27</v>
      </c>
      <c r="E704">
        <v>5280</v>
      </c>
      <c r="F704">
        <v>5400</v>
      </c>
      <c r="G704">
        <v>3.6397382999999998E-2</v>
      </c>
      <c r="H704">
        <f>Data__1_[[#This Row],[Output]]*1000</f>
        <v>36.397382999999998</v>
      </c>
      <c r="I704">
        <f>Data__1_[[#This Row],[Output]]*1000/(Data__1_[[#This Row],[Num_Workers_Indirect]]+Data__1_[[#This Row],[Num_Workers_Direct]])</f>
        <v>0.7428037346938775</v>
      </c>
      <c r="J704">
        <v>4.4404806999999998E-2</v>
      </c>
      <c r="K704">
        <f>Data__1_[[#This Row],[RawMaterial_Used]]*1000</f>
        <v>44.404806999999998</v>
      </c>
      <c r="L704" t="e">
        <f>MONTH(A:A)</f>
        <v>#VALUE!</v>
      </c>
      <c r="M704" t="e">
        <f>YEAR(Data__1_[[#This Row],[Date]])</f>
        <v>#VALUE!</v>
      </c>
      <c r="N704" cm="1">
        <f t="array" ref="N704">Data__1_[[#This Row],[RawMaterial_Used]]*1000*_xlfn.IFS(Data__1_[[#This Row],[Plant]]=$R$15,$S$15,Data__1_[[#This Row],[Plant]]=$R$16,$S$16,Data__1_[[#This Row],[Plant]]=$R$17,$S$17,Data__1_[[#This Row],[Plant]]=$R$18,$S$18)</f>
        <v>26998.122656</v>
      </c>
      <c r="O704">
        <f>Data__1_[[#This Row],[input_total thousands]]+Data__1_[[#This Row],[Labor_Costs_Direct]]+Data__1_[[#This Row],[Labor_Costs_Indirect]]</f>
        <v>37678.122656</v>
      </c>
      <c r="P704" s="5" cm="1">
        <f t="array" ref="P704">Data__1_[[#This Row],[Output]]*1000*_xlfn.IFS(Data__1_[[#This Row],[Plant]]=$R$8,$S$8,Data__1_[[#This Row],[Plant]]=$R$9,$S$9,Data__1_[[#This Row],[Plant]]=$R$10,$S$10,Data__1_[[#This Row],[Plant]]=$R$11,$S$11)</f>
        <v>5459.6074499999995</v>
      </c>
      <c r="Q704" s="5" cm="1">
        <f t="array" ref="Q704">Data__1_[[#This Row],[Total_cost]]/(Data__1_[[#This Row],[Total Operating Cost]]+_xlfn.IFS(Data__1_[[#This Row],[Plant]]=$R$21,$S$21,Data__1_[[#This Row],[Plant]]=$R$22,$S$22,Data__1_[[#This Row],[Plant]]=$R$24,$S$24,Data__1_[[#This Row],[Plant]]=$R$23,$S$23))</f>
        <v>6.8999874100087535</v>
      </c>
    </row>
    <row r="705" spans="1:17" x14ac:dyDescent="0.4">
      <c r="A705" s="1" t="s">
        <v>158</v>
      </c>
      <c r="B705" t="s">
        <v>11</v>
      </c>
      <c r="C705">
        <v>13</v>
      </c>
      <c r="D705">
        <v>14</v>
      </c>
      <c r="E705">
        <v>124800</v>
      </c>
      <c r="F705">
        <v>107520</v>
      </c>
      <c r="G705">
        <v>1.0544016E-2</v>
      </c>
      <c r="H705">
        <f>Data__1_[[#This Row],[Output]]*1000</f>
        <v>10.544015999999999</v>
      </c>
      <c r="I705">
        <f>Data__1_[[#This Row],[Output]]*1000/(Data__1_[[#This Row],[Num_Workers_Indirect]]+Data__1_[[#This Row],[Num_Workers_Direct]])</f>
        <v>0.39051911111111109</v>
      </c>
      <c r="J705">
        <v>1.3180020000000001E-2</v>
      </c>
      <c r="K705">
        <f>Data__1_[[#This Row],[RawMaterial_Used]]*1000</f>
        <v>13.180020000000001</v>
      </c>
      <c r="L705" t="e">
        <f>MONTH(A:A)</f>
        <v>#VALUE!</v>
      </c>
      <c r="M705" t="e">
        <f>YEAR(Data__1_[[#This Row],[Date]])</f>
        <v>#VALUE!</v>
      </c>
      <c r="N705" cm="1">
        <f t="array" ref="N705">Data__1_[[#This Row],[RawMaterial_Used]]*1000*_xlfn.IFS(Data__1_[[#This Row],[Plant]]=$R$15,$S$15,Data__1_[[#This Row],[Plant]]=$R$16,$S$16,Data__1_[[#This Row],[Plant]]=$R$17,$S$17,Data__1_[[#This Row],[Plant]]=$R$18,$S$18)</f>
        <v>12099.25836</v>
      </c>
      <c r="O705">
        <f>Data__1_[[#This Row],[input_total thousands]]+Data__1_[[#This Row],[Labor_Costs_Direct]]+Data__1_[[#This Row],[Labor_Costs_Indirect]]</f>
        <v>244419.25836000001</v>
      </c>
      <c r="P705" s="5" cm="1">
        <f t="array" ref="P705">Data__1_[[#This Row],[Output]]*1000*_xlfn.IFS(Data__1_[[#This Row],[Plant]]=$R$8,$S$8,Data__1_[[#This Row],[Plant]]=$R$9,$S$9,Data__1_[[#This Row],[Plant]]=$R$10,$S$10,Data__1_[[#This Row],[Plant]]=$R$11,$S$11)</f>
        <v>4217.6063999999997</v>
      </c>
      <c r="Q705" s="5" cm="1">
        <f t="array" ref="Q705">Data__1_[[#This Row],[Total_cost]]/(Data__1_[[#This Row],[Total Operating Cost]]+_xlfn.IFS(Data__1_[[#This Row],[Plant]]=$R$21,$S$21,Data__1_[[#This Row],[Plant]]=$R$22,$S$22,Data__1_[[#This Row],[Plant]]=$R$24,$S$24,Data__1_[[#This Row],[Plant]]=$R$23,$S$23))</f>
        <v>56.769928161040355</v>
      </c>
    </row>
    <row r="706" spans="1:17" x14ac:dyDescent="0.4">
      <c r="A706" s="1" t="s">
        <v>157</v>
      </c>
      <c r="B706" t="s">
        <v>8</v>
      </c>
      <c r="C706">
        <v>18</v>
      </c>
      <c r="D706">
        <v>18</v>
      </c>
      <c r="E706">
        <v>8640</v>
      </c>
      <c r="F706">
        <v>7200</v>
      </c>
      <c r="G706">
        <v>4.3570943000000001E-2</v>
      </c>
      <c r="H706">
        <f>Data__1_[[#This Row],[Output]]*1000</f>
        <v>43.570943</v>
      </c>
      <c r="I706">
        <f>Data__1_[[#This Row],[Output]]*1000/(Data__1_[[#This Row],[Num_Workers_Indirect]]+Data__1_[[#This Row],[Num_Workers_Direct]])</f>
        <v>1.2103039722222222</v>
      </c>
      <c r="J706">
        <v>5.2285131999999998E-2</v>
      </c>
      <c r="K706">
        <f>Data__1_[[#This Row],[RawMaterial_Used]]*1000</f>
        <v>52.285131999999997</v>
      </c>
      <c r="L706" t="e">
        <f>MONTH(A:A)</f>
        <v>#VALUE!</v>
      </c>
      <c r="M706" t="e">
        <f>YEAR(Data__1_[[#This Row],[Date]])</f>
        <v>#VALUE!</v>
      </c>
      <c r="N706" cm="1">
        <f t="array" ref="N706">Data__1_[[#This Row],[RawMaterial_Used]]*1000*_xlfn.IFS(Data__1_[[#This Row],[Plant]]=$R$15,$S$15,Data__1_[[#This Row],[Plant]]=$R$16,$S$16,Data__1_[[#This Row],[Plant]]=$R$17,$S$17,Data__1_[[#This Row],[Plant]]=$R$18,$S$18)</f>
        <v>36599.592400000001</v>
      </c>
      <c r="O706">
        <f>Data__1_[[#This Row],[input_total thousands]]+Data__1_[[#This Row],[Labor_Costs_Direct]]+Data__1_[[#This Row],[Labor_Costs_Indirect]]</f>
        <v>52439.592400000001</v>
      </c>
      <c r="P706" s="5" cm="1">
        <f t="array" ref="P706">Data__1_[[#This Row],[Output]]*1000*_xlfn.IFS(Data__1_[[#This Row],[Plant]]=$R$8,$S$8,Data__1_[[#This Row],[Plant]]=$R$9,$S$9,Data__1_[[#This Row],[Plant]]=$R$10,$S$10,Data__1_[[#This Row],[Plant]]=$R$11,$S$11)</f>
        <v>4792.8037299999996</v>
      </c>
      <c r="Q706" s="5" cm="1">
        <f t="array" ref="Q706">Data__1_[[#This Row],[Total_cost]]/(Data__1_[[#This Row],[Total Operating Cost]]+_xlfn.IFS(Data__1_[[#This Row],[Plant]]=$R$21,$S$21,Data__1_[[#This Row],[Plant]]=$R$22,$S$22,Data__1_[[#This Row],[Plant]]=$R$24,$S$24,Data__1_[[#This Row],[Plant]]=$R$23,$S$23))</f>
        <v>10.912527704774826</v>
      </c>
    </row>
    <row r="707" spans="1:17" x14ac:dyDescent="0.4">
      <c r="A707" s="1" t="s">
        <v>157</v>
      </c>
      <c r="B707" t="s">
        <v>9</v>
      </c>
      <c r="C707">
        <v>41</v>
      </c>
      <c r="D707">
        <v>36</v>
      </c>
      <c r="E707">
        <v>9512</v>
      </c>
      <c r="F707">
        <v>6912</v>
      </c>
      <c r="G707">
        <v>9.8728576999999998E-2</v>
      </c>
      <c r="H707">
        <f>Data__1_[[#This Row],[Output]]*1000</f>
        <v>98.728577000000001</v>
      </c>
      <c r="I707">
        <f>Data__1_[[#This Row],[Output]]*1000/(Data__1_[[#This Row],[Num_Workers_Indirect]]+Data__1_[[#This Row],[Num_Workers_Direct]])</f>
        <v>1.2821893116883116</v>
      </c>
      <c r="J707">
        <v>0.120448864</v>
      </c>
      <c r="K707">
        <f>Data__1_[[#This Row],[RawMaterial_Used]]*1000</f>
        <v>120.448864</v>
      </c>
      <c r="L707" t="e">
        <f>MONTH(A:A)</f>
        <v>#VALUE!</v>
      </c>
      <c r="M707" t="e">
        <f>YEAR(Data__1_[[#This Row],[Date]])</f>
        <v>#VALUE!</v>
      </c>
      <c r="N707" cm="1">
        <f t="array" ref="N707">Data__1_[[#This Row],[RawMaterial_Used]]*1000*_xlfn.IFS(Data__1_[[#This Row],[Plant]]=$R$15,$S$15,Data__1_[[#This Row],[Plant]]=$R$16,$S$16,Data__1_[[#This Row],[Plant]]=$R$17,$S$17,Data__1_[[#This Row],[Plant]]=$R$18,$S$18)</f>
        <v>63837.897920000003</v>
      </c>
      <c r="O707">
        <f>Data__1_[[#This Row],[input_total thousands]]+Data__1_[[#This Row],[Labor_Costs_Direct]]+Data__1_[[#This Row],[Labor_Costs_Indirect]]</f>
        <v>80261.897920000003</v>
      </c>
      <c r="P707" s="5" cm="1">
        <f t="array" ref="P707">Data__1_[[#This Row],[Output]]*1000*_xlfn.IFS(Data__1_[[#This Row],[Plant]]=$R$8,$S$8,Data__1_[[#This Row],[Plant]]=$R$9,$S$9,Data__1_[[#This Row],[Plant]]=$R$10,$S$10,Data__1_[[#This Row],[Plant]]=$R$11,$S$11)</f>
        <v>8885.5719300000001</v>
      </c>
      <c r="Q707" s="5" cm="1">
        <f t="array" ref="Q707">Data__1_[[#This Row],[Total_cost]]/(Data__1_[[#This Row],[Total Operating Cost]]+_xlfn.IFS(Data__1_[[#This Row],[Plant]]=$R$21,$S$21,Data__1_[[#This Row],[Plant]]=$R$22,$S$22,Data__1_[[#This Row],[Plant]]=$R$24,$S$24,Data__1_[[#This Row],[Plant]]=$R$23,$S$23))</f>
        <v>9.0320667416633089</v>
      </c>
    </row>
    <row r="708" spans="1:17" x14ac:dyDescent="0.4">
      <c r="A708" s="1" t="s">
        <v>157</v>
      </c>
      <c r="B708" t="s">
        <v>10</v>
      </c>
      <c r="C708">
        <v>22</v>
      </c>
      <c r="D708">
        <v>26</v>
      </c>
      <c r="E708">
        <v>5280</v>
      </c>
      <c r="F708">
        <v>5200</v>
      </c>
      <c r="G708">
        <v>3.5673057000000001E-2</v>
      </c>
      <c r="H708">
        <f>Data__1_[[#This Row],[Output]]*1000</f>
        <v>35.673057</v>
      </c>
      <c r="I708">
        <f>Data__1_[[#This Row],[Output]]*1000/(Data__1_[[#This Row],[Num_Workers_Indirect]]+Data__1_[[#This Row],[Num_Workers_Direct]])</f>
        <v>0.7431886875</v>
      </c>
      <c r="J708">
        <v>4.3521129999999998E-2</v>
      </c>
      <c r="K708">
        <f>Data__1_[[#This Row],[RawMaterial_Used]]*1000</f>
        <v>43.521129999999999</v>
      </c>
      <c r="L708" t="e">
        <f>MONTH(A:A)</f>
        <v>#VALUE!</v>
      </c>
      <c r="M708" t="e">
        <f>YEAR(Data__1_[[#This Row],[Date]])</f>
        <v>#VALUE!</v>
      </c>
      <c r="N708" cm="1">
        <f t="array" ref="N708">Data__1_[[#This Row],[RawMaterial_Used]]*1000*_xlfn.IFS(Data__1_[[#This Row],[Plant]]=$R$15,$S$15,Data__1_[[#This Row],[Plant]]=$R$16,$S$16,Data__1_[[#This Row],[Plant]]=$R$17,$S$17,Data__1_[[#This Row],[Plant]]=$R$18,$S$18)</f>
        <v>26460.847040000001</v>
      </c>
      <c r="O708">
        <f>Data__1_[[#This Row],[input_total thousands]]+Data__1_[[#This Row],[Labor_Costs_Direct]]+Data__1_[[#This Row],[Labor_Costs_Indirect]]</f>
        <v>36940.847040000001</v>
      </c>
      <c r="P708" s="5" cm="1">
        <f t="array" ref="P708">Data__1_[[#This Row],[Output]]*1000*_xlfn.IFS(Data__1_[[#This Row],[Plant]]=$R$8,$S$8,Data__1_[[#This Row],[Plant]]=$R$9,$S$9,Data__1_[[#This Row],[Plant]]=$R$10,$S$10,Data__1_[[#This Row],[Plant]]=$R$11,$S$11)</f>
        <v>5350.9585500000003</v>
      </c>
      <c r="Q708" s="5" cm="1">
        <f t="array" ref="Q708">Data__1_[[#This Row],[Total_cost]]/(Data__1_[[#This Row],[Total Operating Cost]]+_xlfn.IFS(Data__1_[[#This Row],[Plant]]=$R$21,$S$21,Data__1_[[#This Row],[Plant]]=$R$22,$S$22,Data__1_[[#This Row],[Plant]]=$R$24,$S$24,Data__1_[[#This Row],[Plant]]=$R$23,$S$23))</f>
        <v>6.9023043984524133</v>
      </c>
    </row>
    <row r="709" spans="1:17" x14ac:dyDescent="0.4">
      <c r="A709" s="1" t="s">
        <v>157</v>
      </c>
      <c r="B709" t="s">
        <v>11</v>
      </c>
      <c r="C709">
        <v>14</v>
      </c>
      <c r="D709">
        <v>17</v>
      </c>
      <c r="E709">
        <v>134400</v>
      </c>
      <c r="F709">
        <v>130560</v>
      </c>
      <c r="G709">
        <v>1.2098068E-2</v>
      </c>
      <c r="H709">
        <f>Data__1_[[#This Row],[Output]]*1000</f>
        <v>12.098068</v>
      </c>
      <c r="I709">
        <f>Data__1_[[#This Row],[Output]]*1000/(Data__1_[[#This Row],[Num_Workers_Indirect]]+Data__1_[[#This Row],[Num_Workers_Direct]])</f>
        <v>0.39026025806451614</v>
      </c>
      <c r="J709">
        <v>1.5122584999999999E-2</v>
      </c>
      <c r="K709">
        <f>Data__1_[[#This Row],[RawMaterial_Used]]*1000</f>
        <v>15.122584999999999</v>
      </c>
      <c r="L709" t="e">
        <f>MONTH(A:A)</f>
        <v>#VALUE!</v>
      </c>
      <c r="M709" t="e">
        <f>YEAR(Data__1_[[#This Row],[Date]])</f>
        <v>#VALUE!</v>
      </c>
      <c r="N709" cm="1">
        <f t="array" ref="N709">Data__1_[[#This Row],[RawMaterial_Used]]*1000*_xlfn.IFS(Data__1_[[#This Row],[Plant]]=$R$15,$S$15,Data__1_[[#This Row],[Plant]]=$R$16,$S$16,Data__1_[[#This Row],[Plant]]=$R$17,$S$17,Data__1_[[#This Row],[Plant]]=$R$18,$S$18)</f>
        <v>13882.533029999999</v>
      </c>
      <c r="O709">
        <f>Data__1_[[#This Row],[input_total thousands]]+Data__1_[[#This Row],[Labor_Costs_Direct]]+Data__1_[[#This Row],[Labor_Costs_Indirect]]</f>
        <v>278842.53302999999</v>
      </c>
      <c r="P709" s="5" cm="1">
        <f t="array" ref="P709">Data__1_[[#This Row],[Output]]*1000*_xlfn.IFS(Data__1_[[#This Row],[Plant]]=$R$8,$S$8,Data__1_[[#This Row],[Plant]]=$R$9,$S$9,Data__1_[[#This Row],[Plant]]=$R$10,$S$10,Data__1_[[#This Row],[Plant]]=$R$11,$S$11)</f>
        <v>4839.2272000000003</v>
      </c>
      <c r="Q709" s="5" cm="1">
        <f t="array" ref="Q709">Data__1_[[#This Row],[Total_cost]]/(Data__1_[[#This Row],[Total Operating Cost]]+_xlfn.IFS(Data__1_[[#This Row],[Plant]]=$R$21,$S$21,Data__1_[[#This Row],[Plant]]=$R$22,$S$22,Data__1_[[#This Row],[Plant]]=$R$24,$S$24,Data__1_[[#This Row],[Plant]]=$R$23,$S$23))</f>
        <v>56.594145004881412</v>
      </c>
    </row>
    <row r="710" spans="1:17" x14ac:dyDescent="0.4">
      <c r="A710" s="1" t="s">
        <v>156</v>
      </c>
      <c r="B710" t="s">
        <v>8</v>
      </c>
      <c r="C710">
        <v>20</v>
      </c>
      <c r="D710">
        <v>19</v>
      </c>
      <c r="E710">
        <v>9600</v>
      </c>
      <c r="F710">
        <v>7600</v>
      </c>
      <c r="G710">
        <v>4.7209071999999998E-2</v>
      </c>
      <c r="H710">
        <f>Data__1_[[#This Row],[Output]]*1000</f>
        <v>47.209071999999999</v>
      </c>
      <c r="I710">
        <f>Data__1_[[#This Row],[Output]]*1000/(Data__1_[[#This Row],[Num_Workers_Indirect]]+Data__1_[[#This Row],[Num_Workers_Direct]])</f>
        <v>1.2104890256410257</v>
      </c>
      <c r="J710">
        <v>5.6650886999999997E-2</v>
      </c>
      <c r="K710">
        <f>Data__1_[[#This Row],[RawMaterial_Used]]*1000</f>
        <v>56.650886999999997</v>
      </c>
      <c r="L710" t="e">
        <f>MONTH(A:A)</f>
        <v>#VALUE!</v>
      </c>
      <c r="M710" t="e">
        <f>YEAR(Data__1_[[#This Row],[Date]])</f>
        <v>#VALUE!</v>
      </c>
      <c r="N710" cm="1">
        <f t="array" ref="N710">Data__1_[[#This Row],[RawMaterial_Used]]*1000*_xlfn.IFS(Data__1_[[#This Row],[Plant]]=$R$15,$S$15,Data__1_[[#This Row],[Plant]]=$R$16,$S$16,Data__1_[[#This Row],[Plant]]=$R$17,$S$17,Data__1_[[#This Row],[Plant]]=$R$18,$S$18)</f>
        <v>39655.620900000002</v>
      </c>
      <c r="O710">
        <f>Data__1_[[#This Row],[input_total thousands]]+Data__1_[[#This Row],[Labor_Costs_Direct]]+Data__1_[[#This Row],[Labor_Costs_Indirect]]</f>
        <v>56855.620900000002</v>
      </c>
      <c r="P710" s="5" cm="1">
        <f t="array" ref="P710">Data__1_[[#This Row],[Output]]*1000*_xlfn.IFS(Data__1_[[#This Row],[Plant]]=$R$8,$S$8,Data__1_[[#This Row],[Plant]]=$R$9,$S$9,Data__1_[[#This Row],[Plant]]=$R$10,$S$10,Data__1_[[#This Row],[Plant]]=$R$11,$S$11)</f>
        <v>5192.9979199999998</v>
      </c>
      <c r="Q710" s="5" cm="1">
        <f t="array" ref="Q710">Data__1_[[#This Row],[Total_cost]]/(Data__1_[[#This Row],[Total Operating Cost]]+_xlfn.IFS(Data__1_[[#This Row],[Plant]]=$R$21,$S$21,Data__1_[[#This Row],[Plant]]=$R$22,$S$22,Data__1_[[#This Row],[Plant]]=$R$24,$S$24,Data__1_[[#This Row],[Plant]]=$R$23,$S$23))</f>
        <v>10.921921033338952</v>
      </c>
    </row>
    <row r="711" spans="1:17" x14ac:dyDescent="0.4">
      <c r="A711" s="1" t="s">
        <v>156</v>
      </c>
      <c r="B711" t="s">
        <v>9</v>
      </c>
      <c r="C711">
        <v>41</v>
      </c>
      <c r="D711">
        <v>40</v>
      </c>
      <c r="E711">
        <v>9512</v>
      </c>
      <c r="F711">
        <v>7680</v>
      </c>
      <c r="G711">
        <v>0.10384771700000001</v>
      </c>
      <c r="H711">
        <f>Data__1_[[#This Row],[Output]]*1000</f>
        <v>103.847717</v>
      </c>
      <c r="I711">
        <f>Data__1_[[#This Row],[Output]]*1000/(Data__1_[[#This Row],[Num_Workers_Indirect]]+Data__1_[[#This Row],[Num_Workers_Direct]])</f>
        <v>1.2820705802469137</v>
      </c>
      <c r="J711">
        <v>0.126694215</v>
      </c>
      <c r="K711">
        <f>Data__1_[[#This Row],[RawMaterial_Used]]*1000</f>
        <v>126.694215</v>
      </c>
      <c r="L711" t="e">
        <f>MONTH(A:A)</f>
        <v>#VALUE!</v>
      </c>
      <c r="M711" t="e">
        <f>YEAR(Data__1_[[#This Row],[Date]])</f>
        <v>#VALUE!</v>
      </c>
      <c r="N711" cm="1">
        <f t="array" ref="N711">Data__1_[[#This Row],[RawMaterial_Used]]*1000*_xlfn.IFS(Data__1_[[#This Row],[Plant]]=$R$15,$S$15,Data__1_[[#This Row],[Plant]]=$R$16,$S$16,Data__1_[[#This Row],[Plant]]=$R$17,$S$17,Data__1_[[#This Row],[Plant]]=$R$18,$S$18)</f>
        <v>67147.933950000006</v>
      </c>
      <c r="O711">
        <f>Data__1_[[#This Row],[input_total thousands]]+Data__1_[[#This Row],[Labor_Costs_Direct]]+Data__1_[[#This Row],[Labor_Costs_Indirect]]</f>
        <v>84339.933950000006</v>
      </c>
      <c r="P711" s="5" cm="1">
        <f t="array" ref="P711">Data__1_[[#This Row],[Output]]*1000*_xlfn.IFS(Data__1_[[#This Row],[Plant]]=$R$8,$S$8,Data__1_[[#This Row],[Plant]]=$R$9,$S$9,Data__1_[[#This Row],[Plant]]=$R$10,$S$10,Data__1_[[#This Row],[Plant]]=$R$11,$S$11)</f>
        <v>9346.294530000001</v>
      </c>
      <c r="Q711" s="5" cm="1">
        <f t="array" ref="Q711">Data__1_[[#This Row],[Total_cost]]/(Data__1_[[#This Row],[Total Operating Cost]]+_xlfn.IFS(Data__1_[[#This Row],[Plant]]=$R$21,$S$21,Data__1_[[#This Row],[Plant]]=$R$22,$S$22,Data__1_[[#This Row],[Plant]]=$R$24,$S$24,Data__1_[[#This Row],[Plant]]=$R$23,$S$23))</f>
        <v>9.0231611247276664</v>
      </c>
    </row>
    <row r="712" spans="1:17" x14ac:dyDescent="0.4">
      <c r="A712" s="1" t="s">
        <v>156</v>
      </c>
      <c r="B712" t="s">
        <v>10</v>
      </c>
      <c r="C712">
        <v>21</v>
      </c>
      <c r="D712">
        <v>26</v>
      </c>
      <c r="E712">
        <v>5040</v>
      </c>
      <c r="F712">
        <v>5200</v>
      </c>
      <c r="G712">
        <v>3.4923291000000002E-2</v>
      </c>
      <c r="H712">
        <f>Data__1_[[#This Row],[Output]]*1000</f>
        <v>34.923290999999999</v>
      </c>
      <c r="I712">
        <f>Data__1_[[#This Row],[Output]]*1000/(Data__1_[[#This Row],[Num_Workers_Indirect]]+Data__1_[[#This Row],[Num_Workers_Direct]])</f>
        <v>0.74304874468085103</v>
      </c>
      <c r="J712">
        <v>4.2606416000000001E-2</v>
      </c>
      <c r="K712">
        <f>Data__1_[[#This Row],[RawMaterial_Used]]*1000</f>
        <v>42.606416000000003</v>
      </c>
      <c r="L712" t="e">
        <f>MONTH(A:A)</f>
        <v>#VALUE!</v>
      </c>
      <c r="M712" t="e">
        <f>YEAR(Data__1_[[#This Row],[Date]])</f>
        <v>#VALUE!</v>
      </c>
      <c r="N712" cm="1">
        <f t="array" ref="N712">Data__1_[[#This Row],[RawMaterial_Used]]*1000*_xlfn.IFS(Data__1_[[#This Row],[Plant]]=$R$15,$S$15,Data__1_[[#This Row],[Plant]]=$R$16,$S$16,Data__1_[[#This Row],[Plant]]=$R$17,$S$17,Data__1_[[#This Row],[Plant]]=$R$18,$S$18)</f>
        <v>25904.700928000002</v>
      </c>
      <c r="O712">
        <f>Data__1_[[#This Row],[input_total thousands]]+Data__1_[[#This Row],[Labor_Costs_Direct]]+Data__1_[[#This Row],[Labor_Costs_Indirect]]</f>
        <v>36144.700928000006</v>
      </c>
      <c r="P712" s="5" cm="1">
        <f t="array" ref="P712">Data__1_[[#This Row],[Output]]*1000*_xlfn.IFS(Data__1_[[#This Row],[Plant]]=$R$8,$S$8,Data__1_[[#This Row],[Plant]]=$R$9,$S$9,Data__1_[[#This Row],[Plant]]=$R$10,$S$10,Data__1_[[#This Row],[Plant]]=$R$11,$S$11)</f>
        <v>5238.4936499999994</v>
      </c>
      <c r="Q712" s="5" cm="1">
        <f t="array" ref="Q712">Data__1_[[#This Row],[Total_cost]]/(Data__1_[[#This Row],[Total Operating Cost]]+_xlfn.IFS(Data__1_[[#This Row],[Plant]]=$R$21,$S$21,Data__1_[[#This Row],[Plant]]=$R$22,$S$22,Data__1_[[#This Row],[Plant]]=$R$24,$S$24,Data__1_[[#This Row],[Plant]]=$R$23,$S$23))</f>
        <v>6.8985103031855015</v>
      </c>
    </row>
    <row r="713" spans="1:17" x14ac:dyDescent="0.4">
      <c r="A713" s="1" t="s">
        <v>156</v>
      </c>
      <c r="B713" t="s">
        <v>11</v>
      </c>
      <c r="C713">
        <v>12</v>
      </c>
      <c r="D713">
        <v>16</v>
      </c>
      <c r="E713">
        <v>115200</v>
      </c>
      <c r="F713">
        <v>122880</v>
      </c>
      <c r="G713">
        <v>1.0932839999999999E-2</v>
      </c>
      <c r="H713">
        <f>Data__1_[[#This Row],[Output]]*1000</f>
        <v>10.932839999999999</v>
      </c>
      <c r="I713">
        <f>Data__1_[[#This Row],[Output]]*1000/(Data__1_[[#This Row],[Num_Workers_Indirect]]+Data__1_[[#This Row],[Num_Workers_Direct]])</f>
        <v>0.39045857142857138</v>
      </c>
      <c r="J713">
        <v>1.3666051E-2</v>
      </c>
      <c r="K713">
        <f>Data__1_[[#This Row],[RawMaterial_Used]]*1000</f>
        <v>13.666051</v>
      </c>
      <c r="L713" t="e">
        <f>MONTH(A:A)</f>
        <v>#VALUE!</v>
      </c>
      <c r="M713" t="e">
        <f>YEAR(Data__1_[[#This Row],[Date]])</f>
        <v>#VALUE!</v>
      </c>
      <c r="N713" cm="1">
        <f t="array" ref="N713">Data__1_[[#This Row],[RawMaterial_Used]]*1000*_xlfn.IFS(Data__1_[[#This Row],[Plant]]=$R$15,$S$15,Data__1_[[#This Row],[Plant]]=$R$16,$S$16,Data__1_[[#This Row],[Plant]]=$R$17,$S$17,Data__1_[[#This Row],[Plant]]=$R$18,$S$18)</f>
        <v>12545.434818</v>
      </c>
      <c r="O713">
        <f>Data__1_[[#This Row],[input_total thousands]]+Data__1_[[#This Row],[Labor_Costs_Direct]]+Data__1_[[#This Row],[Labor_Costs_Indirect]]</f>
        <v>250625.43481800001</v>
      </c>
      <c r="P713" s="5" cm="1">
        <f t="array" ref="P713">Data__1_[[#This Row],[Output]]*1000*_xlfn.IFS(Data__1_[[#This Row],[Plant]]=$R$8,$S$8,Data__1_[[#This Row],[Plant]]=$R$9,$S$9,Data__1_[[#This Row],[Plant]]=$R$10,$S$10,Data__1_[[#This Row],[Plant]]=$R$11,$S$11)</f>
        <v>4373.1359999999995</v>
      </c>
      <c r="Q713" s="5" cm="1">
        <f t="array" ref="Q713">Data__1_[[#This Row],[Total_cost]]/(Data__1_[[#This Row],[Total Operating Cost]]+_xlfn.IFS(Data__1_[[#This Row],[Plant]]=$R$21,$S$21,Data__1_[[#This Row],[Plant]]=$R$22,$S$22,Data__1_[[#This Row],[Plant]]=$R$24,$S$24,Data__1_[[#This Row],[Plant]]=$R$23,$S$23))</f>
        <v>56.181887734604523</v>
      </c>
    </row>
    <row r="714" spans="1:17" x14ac:dyDescent="0.4">
      <c r="A714" s="1" t="s">
        <v>155</v>
      </c>
      <c r="B714" t="s">
        <v>8</v>
      </c>
      <c r="C714">
        <v>20</v>
      </c>
      <c r="D714">
        <v>18</v>
      </c>
      <c r="E714">
        <v>9600</v>
      </c>
      <c r="F714">
        <v>7200</v>
      </c>
      <c r="G714">
        <v>4.6001739999999999E-2</v>
      </c>
      <c r="H714">
        <f>Data__1_[[#This Row],[Output]]*1000</f>
        <v>46.001739999999998</v>
      </c>
      <c r="I714">
        <f>Data__1_[[#This Row],[Output]]*1000/(Data__1_[[#This Row],[Num_Workers_Indirect]]+Data__1_[[#This Row],[Num_Workers_Direct]])</f>
        <v>1.2105721052631579</v>
      </c>
      <c r="J714">
        <v>5.5202086999999997E-2</v>
      </c>
      <c r="K714">
        <f>Data__1_[[#This Row],[RawMaterial_Used]]*1000</f>
        <v>55.202086999999999</v>
      </c>
      <c r="L714" t="e">
        <f>MONTH(A:A)</f>
        <v>#VALUE!</v>
      </c>
      <c r="M714" t="e">
        <f>YEAR(Data__1_[[#This Row],[Date]])</f>
        <v>#VALUE!</v>
      </c>
      <c r="N714" cm="1">
        <f t="array" ref="N714">Data__1_[[#This Row],[RawMaterial_Used]]*1000*_xlfn.IFS(Data__1_[[#This Row],[Plant]]=$R$15,$S$15,Data__1_[[#This Row],[Plant]]=$R$16,$S$16,Data__1_[[#This Row],[Plant]]=$R$17,$S$17,Data__1_[[#This Row],[Plant]]=$R$18,$S$18)</f>
        <v>38641.460899999998</v>
      </c>
      <c r="O714">
        <f>Data__1_[[#This Row],[input_total thousands]]+Data__1_[[#This Row],[Labor_Costs_Direct]]+Data__1_[[#This Row],[Labor_Costs_Indirect]]</f>
        <v>55441.460899999998</v>
      </c>
      <c r="P714" s="5" cm="1">
        <f t="array" ref="P714">Data__1_[[#This Row],[Output]]*1000*_xlfn.IFS(Data__1_[[#This Row],[Plant]]=$R$8,$S$8,Data__1_[[#This Row],[Plant]]=$R$9,$S$9,Data__1_[[#This Row],[Plant]]=$R$10,$S$10,Data__1_[[#This Row],[Plant]]=$R$11,$S$11)</f>
        <v>5060.1913999999997</v>
      </c>
      <c r="Q714" s="5" cm="1">
        <f t="array" ref="Q714">Data__1_[[#This Row],[Total_cost]]/(Data__1_[[#This Row],[Total Operating Cost]]+_xlfn.IFS(Data__1_[[#This Row],[Plant]]=$R$21,$S$21,Data__1_[[#This Row],[Plant]]=$R$22,$S$22,Data__1_[[#This Row],[Plant]]=$R$24,$S$24,Data__1_[[#This Row],[Plant]]=$R$23,$S$23))</f>
        <v>10.929085136670285</v>
      </c>
    </row>
    <row r="715" spans="1:17" x14ac:dyDescent="0.4">
      <c r="A715" s="1" t="s">
        <v>155</v>
      </c>
      <c r="B715" t="s">
        <v>9</v>
      </c>
      <c r="C715">
        <v>40</v>
      </c>
      <c r="D715">
        <v>39</v>
      </c>
      <c r="E715">
        <v>9280</v>
      </c>
      <c r="F715">
        <v>7488</v>
      </c>
      <c r="G715">
        <v>0.101296937</v>
      </c>
      <c r="H715">
        <f>Data__1_[[#This Row],[Output]]*1000</f>
        <v>101.296937</v>
      </c>
      <c r="I715">
        <f>Data__1_[[#This Row],[Output]]*1000/(Data__1_[[#This Row],[Num_Workers_Indirect]]+Data__1_[[#This Row],[Num_Workers_Direct]])</f>
        <v>1.2822397088607596</v>
      </c>
      <c r="J715">
        <v>0.123582263</v>
      </c>
      <c r="K715">
        <f>Data__1_[[#This Row],[RawMaterial_Used]]*1000</f>
        <v>123.582263</v>
      </c>
      <c r="L715" t="e">
        <f>MONTH(A:A)</f>
        <v>#VALUE!</v>
      </c>
      <c r="M715" t="e">
        <f>YEAR(Data__1_[[#This Row],[Date]])</f>
        <v>#VALUE!</v>
      </c>
      <c r="N715" cm="1">
        <f t="array" ref="N715">Data__1_[[#This Row],[RawMaterial_Used]]*1000*_xlfn.IFS(Data__1_[[#This Row],[Plant]]=$R$15,$S$15,Data__1_[[#This Row],[Plant]]=$R$16,$S$16,Data__1_[[#This Row],[Plant]]=$R$17,$S$17,Data__1_[[#This Row],[Plant]]=$R$18,$S$18)</f>
        <v>65498.599389999996</v>
      </c>
      <c r="O715">
        <f>Data__1_[[#This Row],[input_total thousands]]+Data__1_[[#This Row],[Labor_Costs_Direct]]+Data__1_[[#This Row],[Labor_Costs_Indirect]]</f>
        <v>82266.599389999988</v>
      </c>
      <c r="P715" s="5" cm="1">
        <f t="array" ref="P715">Data__1_[[#This Row],[Output]]*1000*_xlfn.IFS(Data__1_[[#This Row],[Plant]]=$R$8,$S$8,Data__1_[[#This Row],[Plant]]=$R$9,$S$9,Data__1_[[#This Row],[Plant]]=$R$10,$S$10,Data__1_[[#This Row],[Plant]]=$R$11,$S$11)</f>
        <v>9116.7243299999991</v>
      </c>
      <c r="Q715" s="5" cm="1">
        <f t="array" ref="Q715">Data__1_[[#This Row],[Total_cost]]/(Data__1_[[#This Row],[Total Operating Cost]]+_xlfn.IFS(Data__1_[[#This Row],[Plant]]=$R$21,$S$21,Data__1_[[#This Row],[Plant]]=$R$22,$S$22,Data__1_[[#This Row],[Plant]]=$R$24,$S$24,Data__1_[[#This Row],[Plant]]=$R$23,$S$23))</f>
        <v>9.0229543070431077</v>
      </c>
    </row>
    <row r="716" spans="1:17" x14ac:dyDescent="0.4">
      <c r="A716" s="1" t="s">
        <v>155</v>
      </c>
      <c r="B716" t="s">
        <v>10</v>
      </c>
      <c r="C716">
        <v>24</v>
      </c>
      <c r="D716">
        <v>26</v>
      </c>
      <c r="E716">
        <v>5760</v>
      </c>
      <c r="F716">
        <v>5200</v>
      </c>
      <c r="G716">
        <v>3.7155975000000001E-2</v>
      </c>
      <c r="H716">
        <f>Data__1_[[#This Row],[Output]]*1000</f>
        <v>37.155974999999998</v>
      </c>
      <c r="I716">
        <f>Data__1_[[#This Row],[Output]]*1000/(Data__1_[[#This Row],[Num_Workers_Indirect]]+Data__1_[[#This Row],[Num_Workers_Direct]])</f>
        <v>0.74311949999999993</v>
      </c>
      <c r="J716">
        <v>4.5330290000000002E-2</v>
      </c>
      <c r="K716">
        <f>Data__1_[[#This Row],[RawMaterial_Used]]*1000</f>
        <v>45.330290000000005</v>
      </c>
      <c r="L716" t="e">
        <f>MONTH(A:A)</f>
        <v>#VALUE!</v>
      </c>
      <c r="M716" t="e">
        <f>YEAR(Data__1_[[#This Row],[Date]])</f>
        <v>#VALUE!</v>
      </c>
      <c r="N716" cm="1">
        <f t="array" ref="N716">Data__1_[[#This Row],[RawMaterial_Used]]*1000*_xlfn.IFS(Data__1_[[#This Row],[Plant]]=$R$15,$S$15,Data__1_[[#This Row],[Plant]]=$R$16,$S$16,Data__1_[[#This Row],[Plant]]=$R$17,$S$17,Data__1_[[#This Row],[Plant]]=$R$18,$S$18)</f>
        <v>27560.816320000002</v>
      </c>
      <c r="O716">
        <f>Data__1_[[#This Row],[input_total thousands]]+Data__1_[[#This Row],[Labor_Costs_Direct]]+Data__1_[[#This Row],[Labor_Costs_Indirect]]</f>
        <v>38520.816319999998</v>
      </c>
      <c r="P716" s="5" cm="1">
        <f t="array" ref="P716">Data__1_[[#This Row],[Output]]*1000*_xlfn.IFS(Data__1_[[#This Row],[Plant]]=$R$8,$S$8,Data__1_[[#This Row],[Plant]]=$R$9,$S$9,Data__1_[[#This Row],[Plant]]=$R$10,$S$10,Data__1_[[#This Row],[Plant]]=$R$11,$S$11)</f>
        <v>5573.3962499999998</v>
      </c>
      <c r="Q716" s="5" cm="1">
        <f t="array" ref="Q716">Data__1_[[#This Row],[Total_cost]]/(Data__1_[[#This Row],[Total Operating Cost]]+_xlfn.IFS(Data__1_[[#This Row],[Plant]]=$R$21,$S$21,Data__1_[[#This Row],[Plant]]=$R$22,$S$22,Data__1_[[#This Row],[Plant]]=$R$24,$S$24,Data__1_[[#This Row],[Plant]]=$R$23,$S$23))</f>
        <v>6.9103118243522781</v>
      </c>
    </row>
    <row r="717" spans="1:17" x14ac:dyDescent="0.4">
      <c r="A717" s="1" t="s">
        <v>155</v>
      </c>
      <c r="B717" t="s">
        <v>11</v>
      </c>
      <c r="C717">
        <v>13</v>
      </c>
      <c r="D717">
        <v>17</v>
      </c>
      <c r="E717">
        <v>124800</v>
      </c>
      <c r="F717">
        <v>130560</v>
      </c>
      <c r="G717">
        <v>1.1708853E-2</v>
      </c>
      <c r="H717">
        <f>Data__1_[[#This Row],[Output]]*1000</f>
        <v>11.708853</v>
      </c>
      <c r="I717">
        <f>Data__1_[[#This Row],[Output]]*1000/(Data__1_[[#This Row],[Num_Workers_Indirect]]+Data__1_[[#This Row],[Num_Workers_Direct]])</f>
        <v>0.39029510000000001</v>
      </c>
      <c r="J717">
        <v>1.4636066E-2</v>
      </c>
      <c r="K717">
        <f>Data__1_[[#This Row],[RawMaterial_Used]]*1000</f>
        <v>14.636066</v>
      </c>
      <c r="L717" t="e">
        <f>MONTH(A:A)</f>
        <v>#VALUE!</v>
      </c>
      <c r="M717" t="e">
        <f>YEAR(Data__1_[[#This Row],[Date]])</f>
        <v>#VALUE!</v>
      </c>
      <c r="N717" cm="1">
        <f t="array" ref="N717">Data__1_[[#This Row],[RawMaterial_Used]]*1000*_xlfn.IFS(Data__1_[[#This Row],[Plant]]=$R$15,$S$15,Data__1_[[#This Row],[Plant]]=$R$16,$S$16,Data__1_[[#This Row],[Plant]]=$R$17,$S$17,Data__1_[[#This Row],[Plant]]=$R$18,$S$18)</f>
        <v>13435.908588</v>
      </c>
      <c r="O717">
        <f>Data__1_[[#This Row],[input_total thousands]]+Data__1_[[#This Row],[Labor_Costs_Direct]]+Data__1_[[#This Row],[Labor_Costs_Indirect]]</f>
        <v>268795.90858799999</v>
      </c>
      <c r="P717" s="5" cm="1">
        <f t="array" ref="P717">Data__1_[[#This Row],[Output]]*1000*_xlfn.IFS(Data__1_[[#This Row],[Plant]]=$R$8,$S$8,Data__1_[[#This Row],[Plant]]=$R$9,$S$9,Data__1_[[#This Row],[Plant]]=$R$10,$S$10,Data__1_[[#This Row],[Plant]]=$R$11,$S$11)</f>
        <v>4683.5411999999997</v>
      </c>
      <c r="Q717" s="5" cm="1">
        <f t="array" ref="Q717">Data__1_[[#This Row],[Total_cost]]/(Data__1_[[#This Row],[Total Operating Cost]]+_xlfn.IFS(Data__1_[[#This Row],[Plant]]=$R$21,$S$21,Data__1_[[#This Row],[Plant]]=$R$22,$S$22,Data__1_[[#This Row],[Plant]]=$R$24,$S$24,Data__1_[[#This Row],[Plant]]=$R$23,$S$23))</f>
        <v>56.33516103780839</v>
      </c>
    </row>
    <row r="718" spans="1:17" x14ac:dyDescent="0.4">
      <c r="A718" s="1" t="s">
        <v>154</v>
      </c>
      <c r="B718" t="s">
        <v>8</v>
      </c>
      <c r="C718">
        <v>17</v>
      </c>
      <c r="D718">
        <v>24</v>
      </c>
      <c r="E718">
        <v>8160</v>
      </c>
      <c r="F718">
        <v>9600</v>
      </c>
      <c r="G718">
        <v>4.9617097999999998E-2</v>
      </c>
      <c r="H718">
        <f>Data__1_[[#This Row],[Output]]*1000</f>
        <v>49.617097999999999</v>
      </c>
      <c r="I718">
        <f>Data__1_[[#This Row],[Output]]*1000/(Data__1_[[#This Row],[Num_Workers_Indirect]]+Data__1_[[#This Row],[Num_Workers_Direct]])</f>
        <v>1.2101731219512195</v>
      </c>
      <c r="J718">
        <v>5.9540517000000001E-2</v>
      </c>
      <c r="K718">
        <f>Data__1_[[#This Row],[RawMaterial_Used]]*1000</f>
        <v>59.540517000000001</v>
      </c>
      <c r="L718">
        <f>MONTH(A:A)</f>
        <v>12</v>
      </c>
      <c r="M718">
        <f>YEAR(Data__1_[[#This Row],[Date]])</f>
        <v>2010</v>
      </c>
      <c r="N718" cm="1">
        <f t="array" ref="N718">Data__1_[[#This Row],[RawMaterial_Used]]*1000*_xlfn.IFS(Data__1_[[#This Row],[Plant]]=$R$15,$S$15,Data__1_[[#This Row],[Plant]]=$R$16,$S$16,Data__1_[[#This Row],[Plant]]=$R$17,$S$17,Data__1_[[#This Row],[Plant]]=$R$18,$S$18)</f>
        <v>41678.361900000004</v>
      </c>
      <c r="O718">
        <f>Data__1_[[#This Row],[input_total thousands]]+Data__1_[[#This Row],[Labor_Costs_Direct]]+Data__1_[[#This Row],[Labor_Costs_Indirect]]</f>
        <v>59438.361900000004</v>
      </c>
      <c r="P718" s="5" cm="1">
        <f t="array" ref="P718">Data__1_[[#This Row],[Output]]*1000*_xlfn.IFS(Data__1_[[#This Row],[Plant]]=$R$8,$S$8,Data__1_[[#This Row],[Plant]]=$R$9,$S$9,Data__1_[[#This Row],[Plant]]=$R$10,$S$10,Data__1_[[#This Row],[Plant]]=$R$11,$S$11)</f>
        <v>5457.8807799999995</v>
      </c>
      <c r="Q718" s="5" cm="1">
        <f t="array" ref="Q718">Data__1_[[#This Row],[Total_cost]]/(Data__1_[[#This Row],[Total Operating Cost]]+_xlfn.IFS(Data__1_[[#This Row],[Plant]]=$R$21,$S$21,Data__1_[[#This Row],[Plant]]=$R$22,$S$22,Data__1_[[#This Row],[Plant]]=$R$24,$S$24,Data__1_[[#This Row],[Plant]]=$R$23,$S$23))</f>
        <v>10.865200949660821</v>
      </c>
    </row>
    <row r="719" spans="1:17" x14ac:dyDescent="0.4">
      <c r="A719" s="1" t="s">
        <v>154</v>
      </c>
      <c r="B719" t="s">
        <v>9</v>
      </c>
      <c r="C719">
        <v>42</v>
      </c>
      <c r="D719">
        <v>36</v>
      </c>
      <c r="E719">
        <v>9744</v>
      </c>
      <c r="F719">
        <v>6912</v>
      </c>
      <c r="G719">
        <v>0.10000830099999999</v>
      </c>
      <c r="H719">
        <f>Data__1_[[#This Row],[Output]]*1000</f>
        <v>100.00830099999999</v>
      </c>
      <c r="I719">
        <f>Data__1_[[#This Row],[Output]]*1000/(Data__1_[[#This Row],[Num_Workers_Indirect]]+Data__1_[[#This Row],[Num_Workers_Direct]])</f>
        <v>1.2821577051282049</v>
      </c>
      <c r="J719">
        <v>0.122010127</v>
      </c>
      <c r="K719">
        <f>Data__1_[[#This Row],[RawMaterial_Used]]*1000</f>
        <v>122.010127</v>
      </c>
      <c r="L719">
        <f>MONTH(A:A)</f>
        <v>12</v>
      </c>
      <c r="M719">
        <f>YEAR(Data__1_[[#This Row],[Date]])</f>
        <v>2010</v>
      </c>
      <c r="N719" cm="1">
        <f t="array" ref="N719">Data__1_[[#This Row],[RawMaterial_Used]]*1000*_xlfn.IFS(Data__1_[[#This Row],[Plant]]=$R$15,$S$15,Data__1_[[#This Row],[Plant]]=$R$16,$S$16,Data__1_[[#This Row],[Plant]]=$R$17,$S$17,Data__1_[[#This Row],[Plant]]=$R$18,$S$18)</f>
        <v>64665.367310000001</v>
      </c>
      <c r="O719">
        <f>Data__1_[[#This Row],[input_total thousands]]+Data__1_[[#This Row],[Labor_Costs_Direct]]+Data__1_[[#This Row],[Labor_Costs_Indirect]]</f>
        <v>81321.367310000001</v>
      </c>
      <c r="P719" s="5" cm="1">
        <f t="array" ref="P719">Data__1_[[#This Row],[Output]]*1000*_xlfn.IFS(Data__1_[[#This Row],[Plant]]=$R$8,$S$8,Data__1_[[#This Row],[Plant]]=$R$9,$S$9,Data__1_[[#This Row],[Plant]]=$R$10,$S$10,Data__1_[[#This Row],[Plant]]=$R$11,$S$11)</f>
        <v>9000.7470899999989</v>
      </c>
      <c r="Q719" s="5" cm="1">
        <f t="array" ref="Q719">Data__1_[[#This Row],[Total_cost]]/(Data__1_[[#This Row],[Total Operating Cost]]+_xlfn.IFS(Data__1_[[#This Row],[Plant]]=$R$21,$S$21,Data__1_[[#This Row],[Plant]]=$R$22,$S$22,Data__1_[[#This Row],[Plant]]=$R$24,$S$24,Data__1_[[#This Row],[Plant]]=$R$23,$S$23))</f>
        <v>9.0341996810001319</v>
      </c>
    </row>
    <row r="720" spans="1:17" x14ac:dyDescent="0.4">
      <c r="A720" s="1" t="s">
        <v>154</v>
      </c>
      <c r="B720" t="s">
        <v>10</v>
      </c>
      <c r="C720">
        <v>24</v>
      </c>
      <c r="D720">
        <v>33</v>
      </c>
      <c r="E720">
        <v>5760</v>
      </c>
      <c r="F720">
        <v>6600</v>
      </c>
      <c r="G720">
        <v>4.2360548999999997E-2</v>
      </c>
      <c r="H720">
        <f>Data__1_[[#This Row],[Output]]*1000</f>
        <v>42.360548999999999</v>
      </c>
      <c r="I720">
        <f>Data__1_[[#This Row],[Output]]*1000/(Data__1_[[#This Row],[Num_Workers_Indirect]]+Data__1_[[#This Row],[Num_Workers_Direct]])</f>
        <v>0.74316752631578942</v>
      </c>
      <c r="J720">
        <v>5.1679869000000003E-2</v>
      </c>
      <c r="K720">
        <f>Data__1_[[#This Row],[RawMaterial_Used]]*1000</f>
        <v>51.679869000000004</v>
      </c>
      <c r="L720">
        <f>MONTH(A:A)</f>
        <v>12</v>
      </c>
      <c r="M720">
        <f>YEAR(Data__1_[[#This Row],[Date]])</f>
        <v>2010</v>
      </c>
      <c r="N720" cm="1">
        <f t="array" ref="N720">Data__1_[[#This Row],[RawMaterial_Used]]*1000*_xlfn.IFS(Data__1_[[#This Row],[Plant]]=$R$15,$S$15,Data__1_[[#This Row],[Plant]]=$R$16,$S$16,Data__1_[[#This Row],[Plant]]=$R$17,$S$17,Data__1_[[#This Row],[Plant]]=$R$18,$S$18)</f>
        <v>31421.360352000003</v>
      </c>
      <c r="O720">
        <f>Data__1_[[#This Row],[input_total thousands]]+Data__1_[[#This Row],[Labor_Costs_Direct]]+Data__1_[[#This Row],[Labor_Costs_Indirect]]</f>
        <v>43781.360352000003</v>
      </c>
      <c r="P720" s="5" cm="1">
        <f t="array" ref="P720">Data__1_[[#This Row],[Output]]*1000*_xlfn.IFS(Data__1_[[#This Row],[Plant]]=$R$8,$S$8,Data__1_[[#This Row],[Plant]]=$R$9,$S$9,Data__1_[[#This Row],[Plant]]=$R$10,$S$10,Data__1_[[#This Row],[Plant]]=$R$11,$S$11)</f>
        <v>6354.0823499999997</v>
      </c>
      <c r="Q720" s="5" cm="1">
        <f t="array" ref="Q720">Data__1_[[#This Row],[Total_cost]]/(Data__1_[[#This Row],[Total Operating Cost]]+_xlfn.IFS(Data__1_[[#This Row],[Plant]]=$R$21,$S$21,Data__1_[[#This Row],[Plant]]=$R$22,$S$22,Data__1_[[#This Row],[Plant]]=$R$24,$S$24,Data__1_[[#This Row],[Plant]]=$R$23,$S$23))</f>
        <v>6.889188517281764</v>
      </c>
    </row>
    <row r="721" spans="1:17" x14ac:dyDescent="0.4">
      <c r="A721" s="1" t="s">
        <v>154</v>
      </c>
      <c r="B721" t="s">
        <v>11</v>
      </c>
      <c r="C721">
        <v>14</v>
      </c>
      <c r="D721">
        <v>13</v>
      </c>
      <c r="E721">
        <v>134400</v>
      </c>
      <c r="F721">
        <v>99840</v>
      </c>
      <c r="G721">
        <v>1.0541945E-2</v>
      </c>
      <c r="H721">
        <f>Data__1_[[#This Row],[Output]]*1000</f>
        <v>10.541945</v>
      </c>
      <c r="I721">
        <f>Data__1_[[#This Row],[Output]]*1000/(Data__1_[[#This Row],[Num_Workers_Indirect]]+Data__1_[[#This Row],[Num_Workers_Direct]])</f>
        <v>0.39044240740740743</v>
      </c>
      <c r="J721">
        <v>1.3177431E-2</v>
      </c>
      <c r="K721">
        <f>Data__1_[[#This Row],[RawMaterial_Used]]*1000</f>
        <v>13.177431</v>
      </c>
      <c r="L721">
        <f>MONTH(A:A)</f>
        <v>12</v>
      </c>
      <c r="M721">
        <f>YEAR(Data__1_[[#This Row],[Date]])</f>
        <v>2010</v>
      </c>
      <c r="N721" cm="1">
        <f t="array" ref="N721">Data__1_[[#This Row],[RawMaterial_Used]]*1000*_xlfn.IFS(Data__1_[[#This Row],[Plant]]=$R$15,$S$15,Data__1_[[#This Row],[Plant]]=$R$16,$S$16,Data__1_[[#This Row],[Plant]]=$R$17,$S$17,Data__1_[[#This Row],[Plant]]=$R$18,$S$18)</f>
        <v>12096.881658</v>
      </c>
      <c r="O721">
        <f>Data__1_[[#This Row],[input_total thousands]]+Data__1_[[#This Row],[Labor_Costs_Direct]]+Data__1_[[#This Row],[Labor_Costs_Indirect]]</f>
        <v>246336.881658</v>
      </c>
      <c r="P721" s="5" cm="1">
        <f t="array" ref="P721">Data__1_[[#This Row],[Output]]*1000*_xlfn.IFS(Data__1_[[#This Row],[Plant]]=$R$8,$S$8,Data__1_[[#This Row],[Plant]]=$R$9,$S$9,Data__1_[[#This Row],[Plant]]=$R$10,$S$10,Data__1_[[#This Row],[Plant]]=$R$11,$S$11)</f>
        <v>4216.7780000000002</v>
      </c>
      <c r="Q721" s="5" cm="1">
        <f t="array" ref="Q721">Data__1_[[#This Row],[Total_cost]]/(Data__1_[[#This Row],[Total Operating Cost]]+_xlfn.IFS(Data__1_[[#This Row],[Plant]]=$R$21,$S$21,Data__1_[[#This Row],[Plant]]=$R$22,$S$22,Data__1_[[#This Row],[Plant]]=$R$24,$S$24,Data__1_[[#This Row],[Plant]]=$R$23,$S$23))</f>
        <v>57.22633486820051</v>
      </c>
    </row>
    <row r="722" spans="1:17" x14ac:dyDescent="0.4">
      <c r="A722" s="1" t="s">
        <v>153</v>
      </c>
      <c r="B722" t="s">
        <v>8</v>
      </c>
      <c r="C722">
        <v>15</v>
      </c>
      <c r="D722">
        <v>21</v>
      </c>
      <c r="E722">
        <v>7200</v>
      </c>
      <c r="F722">
        <v>8400</v>
      </c>
      <c r="G722">
        <v>4.3603707999999998E-2</v>
      </c>
      <c r="H722">
        <f>Data__1_[[#This Row],[Output]]*1000</f>
        <v>43.603707999999997</v>
      </c>
      <c r="I722">
        <f>Data__1_[[#This Row],[Output]]*1000/(Data__1_[[#This Row],[Num_Workers_Indirect]]+Data__1_[[#This Row],[Num_Workers_Direct]])</f>
        <v>1.211214111111111</v>
      </c>
      <c r="J722">
        <v>5.2324450000000002E-2</v>
      </c>
      <c r="K722">
        <f>Data__1_[[#This Row],[RawMaterial_Used]]*1000</f>
        <v>52.324449999999999</v>
      </c>
      <c r="L722">
        <f>MONTH(A:A)</f>
        <v>11</v>
      </c>
      <c r="M722">
        <f>YEAR(Data__1_[[#This Row],[Date]])</f>
        <v>2010</v>
      </c>
      <c r="N722" cm="1">
        <f t="array" ref="N722">Data__1_[[#This Row],[RawMaterial_Used]]*1000*_xlfn.IFS(Data__1_[[#This Row],[Plant]]=$R$15,$S$15,Data__1_[[#This Row],[Plant]]=$R$16,$S$16,Data__1_[[#This Row],[Plant]]=$R$17,$S$17,Data__1_[[#This Row],[Plant]]=$R$18,$S$18)</f>
        <v>36627.114999999998</v>
      </c>
      <c r="O722">
        <f>Data__1_[[#This Row],[input_total thousands]]+Data__1_[[#This Row],[Labor_Costs_Direct]]+Data__1_[[#This Row],[Labor_Costs_Indirect]]</f>
        <v>52227.114999999998</v>
      </c>
      <c r="P722" s="5" cm="1">
        <f t="array" ref="P722">Data__1_[[#This Row],[Output]]*1000*_xlfn.IFS(Data__1_[[#This Row],[Plant]]=$R$8,$S$8,Data__1_[[#This Row],[Plant]]=$R$9,$S$9,Data__1_[[#This Row],[Plant]]=$R$10,$S$10,Data__1_[[#This Row],[Plant]]=$R$11,$S$11)</f>
        <v>4796.4078799999997</v>
      </c>
      <c r="Q722" s="5" cm="1">
        <f t="array" ref="Q722">Data__1_[[#This Row],[Total_cost]]/(Data__1_[[#This Row],[Total Operating Cost]]+_xlfn.IFS(Data__1_[[#This Row],[Plant]]=$R$21,$S$21,Data__1_[[#This Row],[Plant]]=$R$22,$S$22,Data__1_[[#This Row],[Plant]]=$R$24,$S$24,Data__1_[[#This Row],[Plant]]=$R$23,$S$23))</f>
        <v>10.860166503305324</v>
      </c>
    </row>
    <row r="723" spans="1:17" x14ac:dyDescent="0.4">
      <c r="A723" s="1" t="s">
        <v>153</v>
      </c>
      <c r="B723" t="s">
        <v>9</v>
      </c>
      <c r="C723">
        <v>43</v>
      </c>
      <c r="D723">
        <v>39</v>
      </c>
      <c r="E723">
        <v>9976</v>
      </c>
      <c r="F723">
        <v>7488</v>
      </c>
      <c r="G723">
        <v>0.10508812100000001</v>
      </c>
      <c r="H723">
        <f>Data__1_[[#This Row],[Output]]*1000</f>
        <v>105.088121</v>
      </c>
      <c r="I723">
        <f>Data__1_[[#This Row],[Output]]*1000/(Data__1_[[#This Row],[Num_Workers_Indirect]]+Data__1_[[#This Row],[Num_Workers_Direct]])</f>
        <v>1.2815624512195123</v>
      </c>
      <c r="J723">
        <v>0.128207507</v>
      </c>
      <c r="K723">
        <f>Data__1_[[#This Row],[RawMaterial_Used]]*1000</f>
        <v>128.20750699999999</v>
      </c>
      <c r="L723">
        <f>MONTH(A:A)</f>
        <v>11</v>
      </c>
      <c r="M723">
        <f>YEAR(Data__1_[[#This Row],[Date]])</f>
        <v>2010</v>
      </c>
      <c r="N723" cm="1">
        <f t="array" ref="N723">Data__1_[[#This Row],[RawMaterial_Used]]*1000*_xlfn.IFS(Data__1_[[#This Row],[Plant]]=$R$15,$S$15,Data__1_[[#This Row],[Plant]]=$R$16,$S$16,Data__1_[[#This Row],[Plant]]=$R$17,$S$17,Data__1_[[#This Row],[Plant]]=$R$18,$S$18)</f>
        <v>67949.978709999996</v>
      </c>
      <c r="O723">
        <f>Data__1_[[#This Row],[input_total thousands]]+Data__1_[[#This Row],[Labor_Costs_Direct]]+Data__1_[[#This Row],[Labor_Costs_Indirect]]</f>
        <v>85413.978709999996</v>
      </c>
      <c r="P723" s="5" cm="1">
        <f t="array" ref="P723">Data__1_[[#This Row],[Output]]*1000*_xlfn.IFS(Data__1_[[#This Row],[Plant]]=$R$8,$S$8,Data__1_[[#This Row],[Plant]]=$R$9,$S$9,Data__1_[[#This Row],[Plant]]=$R$10,$S$10,Data__1_[[#This Row],[Plant]]=$R$11,$S$11)</f>
        <v>9457.9308899999996</v>
      </c>
      <c r="Q723" s="5" cm="1">
        <f t="array" ref="Q723">Data__1_[[#This Row],[Total_cost]]/(Data__1_[[#This Row],[Total Operating Cost]]+_xlfn.IFS(Data__1_[[#This Row],[Plant]]=$R$21,$S$21,Data__1_[[#This Row],[Plant]]=$R$22,$S$22,Data__1_[[#This Row],[Plant]]=$R$24,$S$24,Data__1_[[#This Row],[Plant]]=$R$23,$S$23))</f>
        <v>9.0302162164304622</v>
      </c>
    </row>
    <row r="724" spans="1:17" x14ac:dyDescent="0.4">
      <c r="A724" s="1" t="s">
        <v>153</v>
      </c>
      <c r="B724" t="s">
        <v>10</v>
      </c>
      <c r="C724">
        <v>20</v>
      </c>
      <c r="D724">
        <v>28</v>
      </c>
      <c r="E724">
        <v>4800</v>
      </c>
      <c r="F724">
        <v>5600</v>
      </c>
      <c r="G724">
        <v>3.5658162E-2</v>
      </c>
      <c r="H724">
        <f>Data__1_[[#This Row],[Output]]*1000</f>
        <v>35.658161999999997</v>
      </c>
      <c r="I724">
        <f>Data__1_[[#This Row],[Output]]*1000/(Data__1_[[#This Row],[Num_Workers_Indirect]]+Data__1_[[#This Row],[Num_Workers_Direct]])</f>
        <v>0.74287837499999998</v>
      </c>
      <c r="J724">
        <v>4.3502958000000001E-2</v>
      </c>
      <c r="K724">
        <f>Data__1_[[#This Row],[RawMaterial_Used]]*1000</f>
        <v>43.502958</v>
      </c>
      <c r="L724">
        <f>MONTH(A:A)</f>
        <v>11</v>
      </c>
      <c r="M724">
        <f>YEAR(Data__1_[[#This Row],[Date]])</f>
        <v>2010</v>
      </c>
      <c r="N724" cm="1">
        <f t="array" ref="N724">Data__1_[[#This Row],[RawMaterial_Used]]*1000*_xlfn.IFS(Data__1_[[#This Row],[Plant]]=$R$15,$S$15,Data__1_[[#This Row],[Plant]]=$R$16,$S$16,Data__1_[[#This Row],[Plant]]=$R$17,$S$17,Data__1_[[#This Row],[Plant]]=$R$18,$S$18)</f>
        <v>26449.798464</v>
      </c>
      <c r="O724">
        <f>Data__1_[[#This Row],[input_total thousands]]+Data__1_[[#This Row],[Labor_Costs_Direct]]+Data__1_[[#This Row],[Labor_Costs_Indirect]]</f>
        <v>36849.798464</v>
      </c>
      <c r="P724" s="5" cm="1">
        <f t="array" ref="P724">Data__1_[[#This Row],[Output]]*1000*_xlfn.IFS(Data__1_[[#This Row],[Plant]]=$R$8,$S$8,Data__1_[[#This Row],[Plant]]=$R$9,$S$9,Data__1_[[#This Row],[Plant]]=$R$10,$S$10,Data__1_[[#This Row],[Plant]]=$R$11,$S$11)</f>
        <v>5348.7242999999999</v>
      </c>
      <c r="Q724" s="5" cm="1">
        <f t="array" ref="Q724">Data__1_[[#This Row],[Total_cost]]/(Data__1_[[#This Row],[Total Operating Cost]]+_xlfn.IFS(Data__1_[[#This Row],[Plant]]=$R$21,$S$21,Data__1_[[#This Row],[Plant]]=$R$22,$S$22,Data__1_[[#This Row],[Plant]]=$R$24,$S$24,Data__1_[[#This Row],[Plant]]=$R$23,$S$23))</f>
        <v>6.8881677629630369</v>
      </c>
    </row>
    <row r="725" spans="1:17" x14ac:dyDescent="0.4">
      <c r="A725" s="1" t="s">
        <v>153</v>
      </c>
      <c r="B725" t="s">
        <v>11</v>
      </c>
      <c r="C725">
        <v>14</v>
      </c>
      <c r="D725">
        <v>15</v>
      </c>
      <c r="E725">
        <v>134400</v>
      </c>
      <c r="F725">
        <v>115200</v>
      </c>
      <c r="G725">
        <v>1.1322848999999999E-2</v>
      </c>
      <c r="H725">
        <f>Data__1_[[#This Row],[Output]]*1000</f>
        <v>11.322849</v>
      </c>
      <c r="I725">
        <f>Data__1_[[#This Row],[Output]]*1000/(Data__1_[[#This Row],[Num_Workers_Indirect]]+Data__1_[[#This Row],[Num_Workers_Direct]])</f>
        <v>0.39044306896551723</v>
      </c>
      <c r="J725">
        <v>1.4153561E-2</v>
      </c>
      <c r="K725">
        <f>Data__1_[[#This Row],[RawMaterial_Used]]*1000</f>
        <v>14.153561</v>
      </c>
      <c r="L725">
        <f>MONTH(A:A)</f>
        <v>11</v>
      </c>
      <c r="M725">
        <f>YEAR(Data__1_[[#This Row],[Date]])</f>
        <v>2010</v>
      </c>
      <c r="N725" cm="1">
        <f t="array" ref="N725">Data__1_[[#This Row],[RawMaterial_Used]]*1000*_xlfn.IFS(Data__1_[[#This Row],[Plant]]=$R$15,$S$15,Data__1_[[#This Row],[Plant]]=$R$16,$S$16,Data__1_[[#This Row],[Plant]]=$R$17,$S$17,Data__1_[[#This Row],[Plant]]=$R$18,$S$18)</f>
        <v>12992.968998</v>
      </c>
      <c r="O725">
        <f>Data__1_[[#This Row],[input_total thousands]]+Data__1_[[#This Row],[Labor_Costs_Direct]]+Data__1_[[#This Row],[Labor_Costs_Indirect]]</f>
        <v>262592.96899800003</v>
      </c>
      <c r="P725" s="5" cm="1">
        <f t="array" ref="P725">Data__1_[[#This Row],[Output]]*1000*_xlfn.IFS(Data__1_[[#This Row],[Plant]]=$R$8,$S$8,Data__1_[[#This Row],[Plant]]=$R$9,$S$9,Data__1_[[#This Row],[Plant]]=$R$10,$S$10,Data__1_[[#This Row],[Plant]]=$R$11,$S$11)</f>
        <v>4529.1395999999995</v>
      </c>
      <c r="Q725" s="5" cm="1">
        <f t="array" ref="Q725">Data__1_[[#This Row],[Total_cost]]/(Data__1_[[#This Row],[Total Operating Cost]]+_xlfn.IFS(Data__1_[[#This Row],[Plant]]=$R$21,$S$21,Data__1_[[#This Row],[Plant]]=$R$22,$S$22,Data__1_[[#This Row],[Plant]]=$R$24,$S$24,Data__1_[[#This Row],[Plant]]=$R$23,$S$23))</f>
        <v>56.875623758411542</v>
      </c>
    </row>
    <row r="726" spans="1:17" x14ac:dyDescent="0.4">
      <c r="A726" s="1" t="s">
        <v>152</v>
      </c>
      <c r="B726" t="s">
        <v>8</v>
      </c>
      <c r="C726">
        <v>18</v>
      </c>
      <c r="D726">
        <v>24</v>
      </c>
      <c r="E726">
        <v>8640</v>
      </c>
      <c r="F726">
        <v>9600</v>
      </c>
      <c r="G726">
        <v>5.0866528000000001E-2</v>
      </c>
      <c r="H726">
        <f>Data__1_[[#This Row],[Output]]*1000</f>
        <v>50.866528000000002</v>
      </c>
      <c r="I726">
        <f>Data__1_[[#This Row],[Output]]*1000/(Data__1_[[#This Row],[Num_Workers_Indirect]]+Data__1_[[#This Row],[Num_Workers_Direct]])</f>
        <v>1.2111078095238095</v>
      </c>
      <c r="J726">
        <v>6.1039834000000001E-2</v>
      </c>
      <c r="K726">
        <f>Data__1_[[#This Row],[RawMaterial_Used]]*1000</f>
        <v>61.039833999999999</v>
      </c>
      <c r="L726">
        <f>MONTH(A:A)</f>
        <v>10</v>
      </c>
      <c r="M726">
        <f>YEAR(Data__1_[[#This Row],[Date]])</f>
        <v>2010</v>
      </c>
      <c r="N726" cm="1">
        <f t="array" ref="N726">Data__1_[[#This Row],[RawMaterial_Used]]*1000*_xlfn.IFS(Data__1_[[#This Row],[Plant]]=$R$15,$S$15,Data__1_[[#This Row],[Plant]]=$R$16,$S$16,Data__1_[[#This Row],[Plant]]=$R$17,$S$17,Data__1_[[#This Row],[Plant]]=$R$18,$S$18)</f>
        <v>42727.883799999996</v>
      </c>
      <c r="O726">
        <f>Data__1_[[#This Row],[input_total thousands]]+Data__1_[[#This Row],[Labor_Costs_Direct]]+Data__1_[[#This Row],[Labor_Costs_Indirect]]</f>
        <v>60967.883799999996</v>
      </c>
      <c r="P726" s="5" cm="1">
        <f t="array" ref="P726">Data__1_[[#This Row],[Output]]*1000*_xlfn.IFS(Data__1_[[#This Row],[Plant]]=$R$8,$S$8,Data__1_[[#This Row],[Plant]]=$R$9,$S$9,Data__1_[[#This Row],[Plant]]=$R$10,$S$10,Data__1_[[#This Row],[Plant]]=$R$11,$S$11)</f>
        <v>5595.31808</v>
      </c>
      <c r="Q726" s="5" cm="1">
        <f t="array" ref="Q726">Data__1_[[#This Row],[Total_cost]]/(Data__1_[[#This Row],[Total Operating Cost]]+_xlfn.IFS(Data__1_[[#This Row],[Plant]]=$R$21,$S$21,Data__1_[[#This Row],[Plant]]=$R$22,$S$22,Data__1_[[#This Row],[Plant]]=$R$24,$S$24,Data__1_[[#This Row],[Plant]]=$R$23,$S$23))</f>
        <v>10.871662835554901</v>
      </c>
    </row>
    <row r="727" spans="1:17" x14ac:dyDescent="0.4">
      <c r="A727" s="1" t="s">
        <v>152</v>
      </c>
      <c r="B727" t="s">
        <v>9</v>
      </c>
      <c r="C727">
        <v>45</v>
      </c>
      <c r="D727">
        <v>36</v>
      </c>
      <c r="E727">
        <v>10440</v>
      </c>
      <c r="F727">
        <v>6912</v>
      </c>
      <c r="G727">
        <v>0.103854106</v>
      </c>
      <c r="H727">
        <f>Data__1_[[#This Row],[Output]]*1000</f>
        <v>103.854106</v>
      </c>
      <c r="I727">
        <f>Data__1_[[#This Row],[Output]]*1000/(Data__1_[[#This Row],[Num_Workers_Indirect]]+Data__1_[[#This Row],[Num_Workers_Direct]])</f>
        <v>1.2821494567901235</v>
      </c>
      <c r="J727">
        <v>0.126702009</v>
      </c>
      <c r="K727">
        <f>Data__1_[[#This Row],[RawMaterial_Used]]*1000</f>
        <v>126.702009</v>
      </c>
      <c r="L727">
        <f>MONTH(A:A)</f>
        <v>10</v>
      </c>
      <c r="M727">
        <f>YEAR(Data__1_[[#This Row],[Date]])</f>
        <v>2010</v>
      </c>
      <c r="N727" cm="1">
        <f t="array" ref="N727">Data__1_[[#This Row],[RawMaterial_Used]]*1000*_xlfn.IFS(Data__1_[[#This Row],[Plant]]=$R$15,$S$15,Data__1_[[#This Row],[Plant]]=$R$16,$S$16,Data__1_[[#This Row],[Plant]]=$R$17,$S$17,Data__1_[[#This Row],[Plant]]=$R$18,$S$18)</f>
        <v>67152.064769999997</v>
      </c>
      <c r="O727">
        <f>Data__1_[[#This Row],[input_total thousands]]+Data__1_[[#This Row],[Labor_Costs_Direct]]+Data__1_[[#This Row],[Labor_Costs_Indirect]]</f>
        <v>84504.064769999997</v>
      </c>
      <c r="P727" s="5" cm="1">
        <f t="array" ref="P727">Data__1_[[#This Row],[Output]]*1000*_xlfn.IFS(Data__1_[[#This Row],[Plant]]=$R$8,$S$8,Data__1_[[#This Row],[Plant]]=$R$9,$S$9,Data__1_[[#This Row],[Plant]]=$R$10,$S$10,Data__1_[[#This Row],[Plant]]=$R$11,$S$11)</f>
        <v>9346.8695399999997</v>
      </c>
      <c r="Q727" s="5" cm="1">
        <f t="array" ref="Q727">Data__1_[[#This Row],[Total_cost]]/(Data__1_[[#This Row],[Total Operating Cost]]+_xlfn.IFS(Data__1_[[#This Row],[Plant]]=$R$21,$S$21,Data__1_[[#This Row],[Plant]]=$R$22,$S$22,Data__1_[[#This Row],[Plant]]=$R$24,$S$24,Data__1_[[#This Row],[Plant]]=$R$23,$S$23))</f>
        <v>9.0401646330993959</v>
      </c>
    </row>
    <row r="728" spans="1:17" x14ac:dyDescent="0.4">
      <c r="A728" s="1" t="s">
        <v>152</v>
      </c>
      <c r="B728" t="s">
        <v>10</v>
      </c>
      <c r="C728">
        <v>21</v>
      </c>
      <c r="D728">
        <v>25</v>
      </c>
      <c r="E728">
        <v>5040</v>
      </c>
      <c r="F728">
        <v>5000</v>
      </c>
      <c r="G728">
        <v>3.4184431000000001E-2</v>
      </c>
      <c r="H728">
        <f>Data__1_[[#This Row],[Output]]*1000</f>
        <v>34.184431000000004</v>
      </c>
      <c r="I728">
        <f>Data__1_[[#This Row],[Output]]*1000/(Data__1_[[#This Row],[Num_Workers_Indirect]]+Data__1_[[#This Row],[Num_Workers_Direct]])</f>
        <v>0.74313980434782612</v>
      </c>
      <c r="J728">
        <v>4.1705005000000003E-2</v>
      </c>
      <c r="K728">
        <f>Data__1_[[#This Row],[RawMaterial_Used]]*1000</f>
        <v>41.705005</v>
      </c>
      <c r="L728">
        <f>MONTH(A:A)</f>
        <v>10</v>
      </c>
      <c r="M728">
        <f>YEAR(Data__1_[[#This Row],[Date]])</f>
        <v>2010</v>
      </c>
      <c r="N728" cm="1">
        <f t="array" ref="N728">Data__1_[[#This Row],[RawMaterial_Used]]*1000*_xlfn.IFS(Data__1_[[#This Row],[Plant]]=$R$15,$S$15,Data__1_[[#This Row],[Plant]]=$R$16,$S$16,Data__1_[[#This Row],[Plant]]=$R$17,$S$17,Data__1_[[#This Row],[Plant]]=$R$18,$S$18)</f>
        <v>25356.643039999999</v>
      </c>
      <c r="O728">
        <f>Data__1_[[#This Row],[input_total thousands]]+Data__1_[[#This Row],[Labor_Costs_Direct]]+Data__1_[[#This Row],[Labor_Costs_Indirect]]</f>
        <v>35396.643039999995</v>
      </c>
      <c r="P728" s="5" cm="1">
        <f t="array" ref="P728">Data__1_[[#This Row],[Output]]*1000*_xlfn.IFS(Data__1_[[#This Row],[Plant]]=$R$8,$S$8,Data__1_[[#This Row],[Plant]]=$R$9,$S$9,Data__1_[[#This Row],[Plant]]=$R$10,$S$10,Data__1_[[#This Row],[Plant]]=$R$11,$S$11)</f>
        <v>5127.6646500000006</v>
      </c>
      <c r="Q728" s="5" cm="1">
        <f t="array" ref="Q728">Data__1_[[#This Row],[Total_cost]]/(Data__1_[[#This Row],[Total Operating Cost]]+_xlfn.IFS(Data__1_[[#This Row],[Plant]]=$R$21,$S$21,Data__1_[[#This Row],[Plant]]=$R$22,$S$22,Data__1_[[#This Row],[Plant]]=$R$24,$S$24,Data__1_[[#This Row],[Plant]]=$R$23,$S$23))</f>
        <v>6.9017269514784889</v>
      </c>
    </row>
    <row r="729" spans="1:17" x14ac:dyDescent="0.4">
      <c r="A729" s="1" t="s">
        <v>152</v>
      </c>
      <c r="B729" t="s">
        <v>11</v>
      </c>
      <c r="C729">
        <v>12</v>
      </c>
      <c r="D729">
        <v>15</v>
      </c>
      <c r="E729">
        <v>115200</v>
      </c>
      <c r="F729">
        <v>115200</v>
      </c>
      <c r="G729">
        <v>1.0542124E-2</v>
      </c>
      <c r="H729">
        <f>Data__1_[[#This Row],[Output]]*1000</f>
        <v>10.542123999999999</v>
      </c>
      <c r="I729">
        <f>Data__1_[[#This Row],[Output]]*1000/(Data__1_[[#This Row],[Num_Workers_Indirect]]+Data__1_[[#This Row],[Num_Workers_Direct]])</f>
        <v>0.39044903703703704</v>
      </c>
      <c r="J729">
        <v>1.3177655E-2</v>
      </c>
      <c r="K729">
        <f>Data__1_[[#This Row],[RawMaterial_Used]]*1000</f>
        <v>13.177655</v>
      </c>
      <c r="L729">
        <f>MONTH(A:A)</f>
        <v>10</v>
      </c>
      <c r="M729">
        <f>YEAR(Data__1_[[#This Row],[Date]])</f>
        <v>2010</v>
      </c>
      <c r="N729" cm="1">
        <f t="array" ref="N729">Data__1_[[#This Row],[RawMaterial_Used]]*1000*_xlfn.IFS(Data__1_[[#This Row],[Plant]]=$R$15,$S$15,Data__1_[[#This Row],[Plant]]=$R$16,$S$16,Data__1_[[#This Row],[Plant]]=$R$17,$S$17,Data__1_[[#This Row],[Plant]]=$R$18,$S$18)</f>
        <v>12097.087289999999</v>
      </c>
      <c r="O729">
        <f>Data__1_[[#This Row],[input_total thousands]]+Data__1_[[#This Row],[Labor_Costs_Direct]]+Data__1_[[#This Row],[Labor_Costs_Indirect]]</f>
        <v>242497.08729</v>
      </c>
      <c r="P729" s="5" cm="1">
        <f t="array" ref="P729">Data__1_[[#This Row],[Output]]*1000*_xlfn.IFS(Data__1_[[#This Row],[Plant]]=$R$8,$S$8,Data__1_[[#This Row],[Plant]]=$R$9,$S$9,Data__1_[[#This Row],[Plant]]=$R$10,$S$10,Data__1_[[#This Row],[Plant]]=$R$11,$S$11)</f>
        <v>4216.8495999999996</v>
      </c>
      <c r="Q729" s="5" cm="1">
        <f t="array" ref="Q729">Data__1_[[#This Row],[Total_cost]]/(Data__1_[[#This Row],[Total Operating Cost]]+_xlfn.IFS(Data__1_[[#This Row],[Plant]]=$R$21,$S$21,Data__1_[[#This Row],[Plant]]=$R$22,$S$22,Data__1_[[#This Row],[Plant]]=$R$24,$S$24,Data__1_[[#This Row],[Plant]]=$R$23,$S$23))</f>
        <v>56.333378127231157</v>
      </c>
    </row>
    <row r="730" spans="1:17" x14ac:dyDescent="0.4">
      <c r="A730" s="1" t="s">
        <v>143</v>
      </c>
      <c r="B730" t="s">
        <v>8</v>
      </c>
      <c r="C730">
        <v>15</v>
      </c>
      <c r="D730">
        <v>25</v>
      </c>
      <c r="E730">
        <v>7200</v>
      </c>
      <c r="F730">
        <v>10000</v>
      </c>
      <c r="G730">
        <v>4.8450642000000002E-2</v>
      </c>
      <c r="H730">
        <f>Data__1_[[#This Row],[Output]]*1000</f>
        <v>48.450642000000002</v>
      </c>
      <c r="I730">
        <f>Data__1_[[#This Row],[Output]]*1000/(Data__1_[[#This Row],[Num_Workers_Indirect]]+Data__1_[[#This Row],[Num_Workers_Direct]])</f>
        <v>1.2112660500000001</v>
      </c>
      <c r="J730">
        <v>5.8140771000000001E-2</v>
      </c>
      <c r="K730">
        <f>Data__1_[[#This Row],[RawMaterial_Used]]*1000</f>
        <v>58.140771000000001</v>
      </c>
      <c r="L730">
        <f>MONTH(A:A)</f>
        <v>1</v>
      </c>
      <c r="M730">
        <f>YEAR(Data__1_[[#This Row],[Date]])</f>
        <v>2010</v>
      </c>
      <c r="N730" cm="1">
        <f t="array" ref="N730">Data__1_[[#This Row],[RawMaterial_Used]]*1000*_xlfn.IFS(Data__1_[[#This Row],[Plant]]=$R$15,$S$15,Data__1_[[#This Row],[Plant]]=$R$16,$S$16,Data__1_[[#This Row],[Plant]]=$R$17,$S$17,Data__1_[[#This Row],[Plant]]=$R$18,$S$18)</f>
        <v>40698.539700000001</v>
      </c>
      <c r="O730">
        <f>Data__1_[[#This Row],[input_total thousands]]+Data__1_[[#This Row],[Labor_Costs_Direct]]+Data__1_[[#This Row],[Labor_Costs_Indirect]]</f>
        <v>57898.539700000001</v>
      </c>
      <c r="P730" s="5" cm="1">
        <f t="array" ref="P730">Data__1_[[#This Row],[Output]]*1000*_xlfn.IFS(Data__1_[[#This Row],[Plant]]=$R$8,$S$8,Data__1_[[#This Row],[Plant]]=$R$9,$S$9,Data__1_[[#This Row],[Plant]]=$R$10,$S$10,Data__1_[[#This Row],[Plant]]=$R$11,$S$11)</f>
        <v>5329.5706200000004</v>
      </c>
      <c r="Q730" s="5" cm="1">
        <f t="array" ref="Q730">Data__1_[[#This Row],[Total_cost]]/(Data__1_[[#This Row],[Total Operating Cost]]+_xlfn.IFS(Data__1_[[#This Row],[Plant]]=$R$21,$S$21,Data__1_[[#This Row],[Plant]]=$R$22,$S$22,Data__1_[[#This Row],[Plant]]=$R$24,$S$24,Data__1_[[#This Row],[Plant]]=$R$23,$S$23))</f>
        <v>10.837926399533831</v>
      </c>
    </row>
    <row r="731" spans="1:17" x14ac:dyDescent="0.4">
      <c r="A731" s="1" t="s">
        <v>143</v>
      </c>
      <c r="B731" t="s">
        <v>9</v>
      </c>
      <c r="C731">
        <v>41</v>
      </c>
      <c r="D731">
        <v>36</v>
      </c>
      <c r="E731">
        <v>9512</v>
      </c>
      <c r="F731">
        <v>6912</v>
      </c>
      <c r="G731">
        <v>9.8734180000000005E-2</v>
      </c>
      <c r="H731">
        <f>Data__1_[[#This Row],[Output]]*1000</f>
        <v>98.734180000000009</v>
      </c>
      <c r="I731">
        <f>Data__1_[[#This Row],[Output]]*1000/(Data__1_[[#This Row],[Num_Workers_Indirect]]+Data__1_[[#This Row],[Num_Workers_Direct]])</f>
        <v>1.2822620779220781</v>
      </c>
      <c r="J731">
        <v>0.120455699</v>
      </c>
      <c r="K731">
        <f>Data__1_[[#This Row],[RawMaterial_Used]]*1000</f>
        <v>120.455699</v>
      </c>
      <c r="L731">
        <f>MONTH(A:A)</f>
        <v>1</v>
      </c>
      <c r="M731">
        <f>YEAR(Data__1_[[#This Row],[Date]])</f>
        <v>2010</v>
      </c>
      <c r="N731" cm="1">
        <f t="array" ref="N731">Data__1_[[#This Row],[RawMaterial_Used]]*1000*_xlfn.IFS(Data__1_[[#This Row],[Plant]]=$R$15,$S$15,Data__1_[[#This Row],[Plant]]=$R$16,$S$16,Data__1_[[#This Row],[Plant]]=$R$17,$S$17,Data__1_[[#This Row],[Plant]]=$R$18,$S$18)</f>
        <v>63841.520469999996</v>
      </c>
      <c r="O731">
        <f>Data__1_[[#This Row],[input_total thousands]]+Data__1_[[#This Row],[Labor_Costs_Direct]]+Data__1_[[#This Row],[Labor_Costs_Indirect]]</f>
        <v>80265.520469999989</v>
      </c>
      <c r="P731" s="5" cm="1">
        <f t="array" ref="P731">Data__1_[[#This Row],[Output]]*1000*_xlfn.IFS(Data__1_[[#This Row],[Plant]]=$R$8,$S$8,Data__1_[[#This Row],[Plant]]=$R$9,$S$9,Data__1_[[#This Row],[Plant]]=$R$10,$S$10,Data__1_[[#This Row],[Plant]]=$R$11,$S$11)</f>
        <v>8886.0762000000013</v>
      </c>
      <c r="Q731" s="5" cm="1">
        <f t="array" ref="Q731">Data__1_[[#This Row],[Total_cost]]/(Data__1_[[#This Row],[Total Operating Cost]]+_xlfn.IFS(Data__1_[[#This Row],[Plant]]=$R$21,$S$21,Data__1_[[#This Row],[Plant]]=$R$22,$S$22,Data__1_[[#This Row],[Plant]]=$R$24,$S$24,Data__1_[[#This Row],[Plant]]=$R$23,$S$23))</f>
        <v>9.0319618617263693</v>
      </c>
    </row>
    <row r="732" spans="1:17" x14ac:dyDescent="0.4">
      <c r="A732" s="1" t="s">
        <v>143</v>
      </c>
      <c r="B732" t="s">
        <v>10</v>
      </c>
      <c r="C732">
        <v>24</v>
      </c>
      <c r="D732">
        <v>30</v>
      </c>
      <c r="E732">
        <v>5760</v>
      </c>
      <c r="F732">
        <v>6000</v>
      </c>
      <c r="G732">
        <v>4.0112039000000002E-2</v>
      </c>
      <c r="H732">
        <f>Data__1_[[#This Row],[Output]]*1000</f>
        <v>40.112039000000003</v>
      </c>
      <c r="I732">
        <f>Data__1_[[#This Row],[Output]]*1000/(Data__1_[[#This Row],[Num_Workers_Indirect]]+Data__1_[[#This Row],[Num_Workers_Direct]])</f>
        <v>0.74281553703703707</v>
      </c>
      <c r="J732">
        <v>4.8936687999999999E-2</v>
      </c>
      <c r="K732">
        <f>Data__1_[[#This Row],[RawMaterial_Used]]*1000</f>
        <v>48.936687999999997</v>
      </c>
      <c r="L732">
        <f>MONTH(A:A)</f>
        <v>1</v>
      </c>
      <c r="M732">
        <f>YEAR(Data__1_[[#This Row],[Date]])</f>
        <v>2010</v>
      </c>
      <c r="N732" cm="1">
        <f t="array" ref="N732">Data__1_[[#This Row],[RawMaterial_Used]]*1000*_xlfn.IFS(Data__1_[[#This Row],[Plant]]=$R$15,$S$15,Data__1_[[#This Row],[Plant]]=$R$16,$S$16,Data__1_[[#This Row],[Plant]]=$R$17,$S$17,Data__1_[[#This Row],[Plant]]=$R$18,$S$18)</f>
        <v>29753.506303999999</v>
      </c>
      <c r="O732">
        <f>Data__1_[[#This Row],[input_total thousands]]+Data__1_[[#This Row],[Labor_Costs_Direct]]+Data__1_[[#This Row],[Labor_Costs_Indirect]]</f>
        <v>41513.506303999995</v>
      </c>
      <c r="P732" s="5" cm="1">
        <f t="array" ref="P732">Data__1_[[#This Row],[Output]]*1000*_xlfn.IFS(Data__1_[[#This Row],[Plant]]=$R$8,$S$8,Data__1_[[#This Row],[Plant]]=$R$9,$S$9,Data__1_[[#This Row],[Plant]]=$R$10,$S$10,Data__1_[[#This Row],[Plant]]=$R$11,$S$11)</f>
        <v>6016.8058500000006</v>
      </c>
      <c r="Q732" s="5" cm="1">
        <f t="array" ref="Q732">Data__1_[[#This Row],[Total_cost]]/(Data__1_[[#This Row],[Total Operating Cost]]+_xlfn.IFS(Data__1_[[#This Row],[Plant]]=$R$21,$S$21,Data__1_[[#This Row],[Plant]]=$R$22,$S$22,Data__1_[[#This Row],[Plant]]=$R$24,$S$24,Data__1_[[#This Row],[Plant]]=$R$23,$S$23))</f>
        <v>6.8984456027274446</v>
      </c>
    </row>
    <row r="733" spans="1:17" x14ac:dyDescent="0.4">
      <c r="A733" s="1" t="s">
        <v>143</v>
      </c>
      <c r="B733" t="s">
        <v>11</v>
      </c>
      <c r="C733">
        <v>13</v>
      </c>
      <c r="D733">
        <v>15</v>
      </c>
      <c r="E733">
        <v>124800</v>
      </c>
      <c r="F733">
        <v>115200</v>
      </c>
      <c r="G733">
        <v>1.0931643E-2</v>
      </c>
      <c r="H733">
        <f>Data__1_[[#This Row],[Output]]*1000</f>
        <v>10.931642999999999</v>
      </c>
      <c r="I733">
        <f>Data__1_[[#This Row],[Output]]*1000/(Data__1_[[#This Row],[Num_Workers_Indirect]]+Data__1_[[#This Row],[Num_Workers_Direct]])</f>
        <v>0.3904158214285714</v>
      </c>
      <c r="J733">
        <v>1.3664554000000001E-2</v>
      </c>
      <c r="K733">
        <f>Data__1_[[#This Row],[RawMaterial_Used]]*1000</f>
        <v>13.664554000000001</v>
      </c>
      <c r="L733">
        <f>MONTH(A:A)</f>
        <v>1</v>
      </c>
      <c r="M733">
        <f>YEAR(Data__1_[[#This Row],[Date]])</f>
        <v>2010</v>
      </c>
      <c r="N733" cm="1">
        <f t="array" ref="N733">Data__1_[[#This Row],[RawMaterial_Used]]*1000*_xlfn.IFS(Data__1_[[#This Row],[Plant]]=$R$15,$S$15,Data__1_[[#This Row],[Plant]]=$R$16,$S$16,Data__1_[[#This Row],[Plant]]=$R$17,$S$17,Data__1_[[#This Row],[Plant]]=$R$18,$S$18)</f>
        <v>12544.060572</v>
      </c>
      <c r="O733">
        <f>Data__1_[[#This Row],[input_total thousands]]+Data__1_[[#This Row],[Labor_Costs_Direct]]+Data__1_[[#This Row],[Labor_Costs_Indirect]]</f>
        <v>252544.06057199999</v>
      </c>
      <c r="P733" s="5" cm="1">
        <f t="array" ref="P733">Data__1_[[#This Row],[Output]]*1000*_xlfn.IFS(Data__1_[[#This Row],[Plant]]=$R$8,$S$8,Data__1_[[#This Row],[Plant]]=$R$9,$S$9,Data__1_[[#This Row],[Plant]]=$R$10,$S$10,Data__1_[[#This Row],[Plant]]=$R$11,$S$11)</f>
        <v>4372.6571999999996</v>
      </c>
      <c r="Q733" s="5" cm="1">
        <f t="array" ref="Q733">Data__1_[[#This Row],[Total_cost]]/(Data__1_[[#This Row],[Total Operating Cost]]+_xlfn.IFS(Data__1_[[#This Row],[Plant]]=$R$21,$S$21,Data__1_[[#This Row],[Plant]]=$R$22,$S$22,Data__1_[[#This Row],[Plant]]=$R$24,$S$24,Data__1_[[#This Row],[Plant]]=$R$23,$S$23))</f>
        <v>56.618056697944724</v>
      </c>
    </row>
    <row r="734" spans="1:17" x14ac:dyDescent="0.4">
      <c r="A734" s="1" t="s">
        <v>120</v>
      </c>
      <c r="B734" t="s">
        <v>8</v>
      </c>
      <c r="C734">
        <v>17</v>
      </c>
      <c r="D734">
        <v>22</v>
      </c>
      <c r="E734">
        <v>8160</v>
      </c>
      <c r="F734">
        <v>8800</v>
      </c>
      <c r="G734">
        <v>4.7227738999999998E-2</v>
      </c>
      <c r="H734">
        <f>Data__1_[[#This Row],[Output]]*1000</f>
        <v>47.227739</v>
      </c>
      <c r="I734">
        <f>Data__1_[[#This Row],[Output]]*1000/(Data__1_[[#This Row],[Num_Workers_Indirect]]+Data__1_[[#This Row],[Num_Workers_Direct]])</f>
        <v>1.2109676666666667</v>
      </c>
      <c r="J734">
        <v>5.6673287000000003E-2</v>
      </c>
      <c r="K734">
        <f>Data__1_[[#This Row],[RawMaterial_Used]]*1000</f>
        <v>56.673287000000002</v>
      </c>
      <c r="L734">
        <f>MONTH(A:A)</f>
        <v>9</v>
      </c>
      <c r="M734">
        <f>YEAR(Data__1_[[#This Row],[Date]])</f>
        <v>2010</v>
      </c>
      <c r="N734" cm="1">
        <f t="array" ref="N734">Data__1_[[#This Row],[RawMaterial_Used]]*1000*_xlfn.IFS(Data__1_[[#This Row],[Plant]]=$R$15,$S$15,Data__1_[[#This Row],[Plant]]=$R$16,$S$16,Data__1_[[#This Row],[Plant]]=$R$17,$S$17,Data__1_[[#This Row],[Plant]]=$R$18,$S$18)</f>
        <v>39671.300900000002</v>
      </c>
      <c r="O734">
        <f>Data__1_[[#This Row],[input_total thousands]]+Data__1_[[#This Row],[Labor_Costs_Direct]]+Data__1_[[#This Row],[Labor_Costs_Indirect]]</f>
        <v>56631.300900000002</v>
      </c>
      <c r="P734" s="5" cm="1">
        <f t="array" ref="P734">Data__1_[[#This Row],[Output]]*1000*_xlfn.IFS(Data__1_[[#This Row],[Plant]]=$R$8,$S$8,Data__1_[[#This Row],[Plant]]=$R$9,$S$9,Data__1_[[#This Row],[Plant]]=$R$10,$S$10,Data__1_[[#This Row],[Plant]]=$R$11,$S$11)</f>
        <v>5195.0512900000003</v>
      </c>
      <c r="Q734" s="5" cm="1">
        <f t="array" ref="Q734">Data__1_[[#This Row],[Total_cost]]/(Data__1_[[#This Row],[Total Operating Cost]]+_xlfn.IFS(Data__1_[[#This Row],[Plant]]=$R$21,$S$21,Data__1_[[#This Row],[Plant]]=$R$22,$S$22,Data__1_[[#This Row],[Plant]]=$R$24,$S$24,Data__1_[[#This Row],[Plant]]=$R$23,$S$23))</f>
        <v>10.874539862999574</v>
      </c>
    </row>
    <row r="735" spans="1:17" x14ac:dyDescent="0.4">
      <c r="A735" s="1" t="s">
        <v>120</v>
      </c>
      <c r="B735" t="s">
        <v>9</v>
      </c>
      <c r="C735">
        <v>46</v>
      </c>
      <c r="D735">
        <v>36</v>
      </c>
      <c r="E735">
        <v>10672</v>
      </c>
      <c r="F735">
        <v>6912</v>
      </c>
      <c r="G735">
        <v>0.105132698</v>
      </c>
      <c r="H735">
        <f>Data__1_[[#This Row],[Output]]*1000</f>
        <v>105.13269799999999</v>
      </c>
      <c r="I735">
        <f>Data__1_[[#This Row],[Output]]*1000/(Data__1_[[#This Row],[Num_Workers_Indirect]]+Data__1_[[#This Row],[Num_Workers_Direct]])</f>
        <v>1.2821060731707317</v>
      </c>
      <c r="J735">
        <v>0.12826189199999999</v>
      </c>
      <c r="K735">
        <f>Data__1_[[#This Row],[RawMaterial_Used]]*1000</f>
        <v>128.26189199999999</v>
      </c>
      <c r="L735">
        <f>MONTH(A:A)</f>
        <v>9</v>
      </c>
      <c r="M735">
        <f>YEAR(Data__1_[[#This Row],[Date]])</f>
        <v>2010</v>
      </c>
      <c r="N735" cm="1">
        <f t="array" ref="N735">Data__1_[[#This Row],[RawMaterial_Used]]*1000*_xlfn.IFS(Data__1_[[#This Row],[Plant]]=$R$15,$S$15,Data__1_[[#This Row],[Plant]]=$R$16,$S$16,Data__1_[[#This Row],[Plant]]=$R$17,$S$17,Data__1_[[#This Row],[Plant]]=$R$18,$S$18)</f>
        <v>67978.802759999991</v>
      </c>
      <c r="O735">
        <f>Data__1_[[#This Row],[input_total thousands]]+Data__1_[[#This Row],[Labor_Costs_Direct]]+Data__1_[[#This Row],[Labor_Costs_Indirect]]</f>
        <v>85562.802759999991</v>
      </c>
      <c r="P735" s="5" cm="1">
        <f t="array" ref="P735">Data__1_[[#This Row],[Output]]*1000*_xlfn.IFS(Data__1_[[#This Row],[Plant]]=$R$8,$S$8,Data__1_[[#This Row],[Plant]]=$R$9,$S$9,Data__1_[[#This Row],[Plant]]=$R$10,$S$10,Data__1_[[#This Row],[Plant]]=$R$11,$S$11)</f>
        <v>9461.9428199999984</v>
      </c>
      <c r="Q735" s="5" cm="1">
        <f t="array" ref="Q735">Data__1_[[#This Row],[Total_cost]]/(Data__1_[[#This Row],[Total Operating Cost]]+_xlfn.IFS(Data__1_[[#This Row],[Plant]]=$R$21,$S$21,Data__1_[[#This Row],[Plant]]=$R$22,$S$22,Data__1_[[#This Row],[Plant]]=$R$24,$S$24,Data__1_[[#This Row],[Plant]]=$R$23,$S$23))</f>
        <v>9.042115091021687</v>
      </c>
    </row>
    <row r="736" spans="1:17" x14ac:dyDescent="0.4">
      <c r="A736" s="1" t="s">
        <v>120</v>
      </c>
      <c r="B736" t="s">
        <v>10</v>
      </c>
      <c r="C736">
        <v>20</v>
      </c>
      <c r="D736">
        <v>26</v>
      </c>
      <c r="E736">
        <v>4800</v>
      </c>
      <c r="F736">
        <v>5200</v>
      </c>
      <c r="G736">
        <v>3.4186612999999998E-2</v>
      </c>
      <c r="H736">
        <f>Data__1_[[#This Row],[Output]]*1000</f>
        <v>34.186612999999994</v>
      </c>
      <c r="I736">
        <f>Data__1_[[#This Row],[Output]]*1000/(Data__1_[[#This Row],[Num_Workers_Indirect]]+Data__1_[[#This Row],[Num_Workers_Direct]])</f>
        <v>0.74318723913043461</v>
      </c>
      <c r="J736">
        <v>4.1707668000000003E-2</v>
      </c>
      <c r="K736">
        <f>Data__1_[[#This Row],[RawMaterial_Used]]*1000</f>
        <v>41.707668000000005</v>
      </c>
      <c r="L736">
        <f>MONTH(A:A)</f>
        <v>9</v>
      </c>
      <c r="M736">
        <f>YEAR(Data__1_[[#This Row],[Date]])</f>
        <v>2010</v>
      </c>
      <c r="N736" cm="1">
        <f t="array" ref="N736">Data__1_[[#This Row],[RawMaterial_Used]]*1000*_xlfn.IFS(Data__1_[[#This Row],[Plant]]=$R$15,$S$15,Data__1_[[#This Row],[Plant]]=$R$16,$S$16,Data__1_[[#This Row],[Plant]]=$R$17,$S$17,Data__1_[[#This Row],[Plant]]=$R$18,$S$18)</f>
        <v>25358.262144000004</v>
      </c>
      <c r="O736">
        <f>Data__1_[[#This Row],[input_total thousands]]+Data__1_[[#This Row],[Labor_Costs_Direct]]+Data__1_[[#This Row],[Labor_Costs_Indirect]]</f>
        <v>35358.262144000008</v>
      </c>
      <c r="P736" s="5" cm="1">
        <f t="array" ref="P736">Data__1_[[#This Row],[Output]]*1000*_xlfn.IFS(Data__1_[[#This Row],[Plant]]=$R$8,$S$8,Data__1_[[#This Row],[Plant]]=$R$9,$S$9,Data__1_[[#This Row],[Plant]]=$R$10,$S$10,Data__1_[[#This Row],[Plant]]=$R$11,$S$11)</f>
        <v>5127.9919499999987</v>
      </c>
      <c r="Q736" s="5" cm="1">
        <f t="array" ref="Q736">Data__1_[[#This Row],[Total_cost]]/(Data__1_[[#This Row],[Total Operating Cost]]+_xlfn.IFS(Data__1_[[#This Row],[Plant]]=$R$21,$S$21,Data__1_[[#This Row],[Plant]]=$R$22,$S$22,Data__1_[[#This Row],[Plant]]=$R$24,$S$24,Data__1_[[#This Row],[Plant]]=$R$23,$S$23))</f>
        <v>6.8938034001008752</v>
      </c>
    </row>
    <row r="737" spans="1:17" x14ac:dyDescent="0.4">
      <c r="A737" s="1" t="s">
        <v>120</v>
      </c>
      <c r="B737" t="s">
        <v>11</v>
      </c>
      <c r="C737">
        <v>14</v>
      </c>
      <c r="D737">
        <v>13</v>
      </c>
      <c r="E737">
        <v>134400</v>
      </c>
      <c r="F737">
        <v>99840</v>
      </c>
      <c r="G737">
        <v>1.054361E-2</v>
      </c>
      <c r="H737">
        <f>Data__1_[[#This Row],[Output]]*1000</f>
        <v>10.543609999999999</v>
      </c>
      <c r="I737">
        <f>Data__1_[[#This Row],[Output]]*1000/(Data__1_[[#This Row],[Num_Workers_Indirect]]+Data__1_[[#This Row],[Num_Workers_Direct]])</f>
        <v>0.39050407407407406</v>
      </c>
      <c r="J737">
        <v>1.3179513E-2</v>
      </c>
      <c r="K737">
        <f>Data__1_[[#This Row],[RawMaterial_Used]]*1000</f>
        <v>13.179513</v>
      </c>
      <c r="L737">
        <f>MONTH(A:A)</f>
        <v>9</v>
      </c>
      <c r="M737">
        <f>YEAR(Data__1_[[#This Row],[Date]])</f>
        <v>2010</v>
      </c>
      <c r="N737" cm="1">
        <f t="array" ref="N737">Data__1_[[#This Row],[RawMaterial_Used]]*1000*_xlfn.IFS(Data__1_[[#This Row],[Plant]]=$R$15,$S$15,Data__1_[[#This Row],[Plant]]=$R$16,$S$16,Data__1_[[#This Row],[Plant]]=$R$17,$S$17,Data__1_[[#This Row],[Plant]]=$R$18,$S$18)</f>
        <v>12098.792933999999</v>
      </c>
      <c r="O737">
        <f>Data__1_[[#This Row],[input_total thousands]]+Data__1_[[#This Row],[Labor_Costs_Direct]]+Data__1_[[#This Row],[Labor_Costs_Indirect]]</f>
        <v>246338.792934</v>
      </c>
      <c r="P737" s="5" cm="1">
        <f t="array" ref="P737">Data__1_[[#This Row],[Output]]*1000*_xlfn.IFS(Data__1_[[#This Row],[Plant]]=$R$8,$S$8,Data__1_[[#This Row],[Plant]]=$R$9,$S$9,Data__1_[[#This Row],[Plant]]=$R$10,$S$10,Data__1_[[#This Row],[Plant]]=$R$11,$S$11)</f>
        <v>4217.4439999999995</v>
      </c>
      <c r="Q737" s="5" cm="1">
        <f t="array" ref="Q737">Data__1_[[#This Row],[Total_cost]]/(Data__1_[[#This Row],[Total Operating Cost]]+_xlfn.IFS(Data__1_[[#This Row],[Plant]]=$R$21,$S$21,Data__1_[[#This Row],[Plant]]=$R$22,$S$22,Data__1_[[#This Row],[Plant]]=$R$24,$S$24,Data__1_[[#This Row],[Plant]]=$R$23,$S$23))</f>
        <v>57.217926234642967</v>
      </c>
    </row>
    <row r="738" spans="1:17" x14ac:dyDescent="0.4">
      <c r="A738" s="1" t="s">
        <v>119</v>
      </c>
      <c r="B738" t="s">
        <v>8</v>
      </c>
      <c r="C738">
        <v>18</v>
      </c>
      <c r="D738">
        <v>22</v>
      </c>
      <c r="E738">
        <v>8640</v>
      </c>
      <c r="F738">
        <v>8800</v>
      </c>
      <c r="G738">
        <v>4.8446931999999998E-2</v>
      </c>
      <c r="H738">
        <f>Data__1_[[#This Row],[Output]]*1000</f>
        <v>48.446931999999997</v>
      </c>
      <c r="I738">
        <f>Data__1_[[#This Row],[Output]]*1000/(Data__1_[[#This Row],[Num_Workers_Indirect]]+Data__1_[[#This Row],[Num_Workers_Direct]])</f>
        <v>1.2111733</v>
      </c>
      <c r="J738">
        <v>5.8136317999999999E-2</v>
      </c>
      <c r="K738">
        <f>Data__1_[[#This Row],[RawMaterial_Used]]*1000</f>
        <v>58.136318000000003</v>
      </c>
      <c r="L738">
        <f>MONTH(A:A)</f>
        <v>8</v>
      </c>
      <c r="M738">
        <f>YEAR(Data__1_[[#This Row],[Date]])</f>
        <v>2010</v>
      </c>
      <c r="N738" cm="1">
        <f t="array" ref="N738">Data__1_[[#This Row],[RawMaterial_Used]]*1000*_xlfn.IFS(Data__1_[[#This Row],[Plant]]=$R$15,$S$15,Data__1_[[#This Row],[Plant]]=$R$16,$S$16,Data__1_[[#This Row],[Plant]]=$R$17,$S$17,Data__1_[[#This Row],[Plant]]=$R$18,$S$18)</f>
        <v>40695.422600000005</v>
      </c>
      <c r="O738">
        <f>Data__1_[[#This Row],[input_total thousands]]+Data__1_[[#This Row],[Labor_Costs_Direct]]+Data__1_[[#This Row],[Labor_Costs_Indirect]]</f>
        <v>58135.422600000005</v>
      </c>
      <c r="P738" s="5" cm="1">
        <f t="array" ref="P738">Data__1_[[#This Row],[Output]]*1000*_xlfn.IFS(Data__1_[[#This Row],[Plant]]=$R$8,$S$8,Data__1_[[#This Row],[Plant]]=$R$9,$S$9,Data__1_[[#This Row],[Plant]]=$R$10,$S$10,Data__1_[[#This Row],[Plant]]=$R$11,$S$11)</f>
        <v>5329.1625199999999</v>
      </c>
      <c r="Q738" s="5" cm="1">
        <f t="array" ref="Q738">Data__1_[[#This Row],[Total_cost]]/(Data__1_[[#This Row],[Total Operating Cost]]+_xlfn.IFS(Data__1_[[#This Row],[Plant]]=$R$21,$S$21,Data__1_[[#This Row],[Plant]]=$R$22,$S$22,Data__1_[[#This Row],[Plant]]=$R$24,$S$24,Data__1_[[#This Row],[Plant]]=$R$23,$S$23))</f>
        <v>10.883099471918076</v>
      </c>
    </row>
    <row r="739" spans="1:17" x14ac:dyDescent="0.4">
      <c r="A739" s="1" t="s">
        <v>119</v>
      </c>
      <c r="B739" t="s">
        <v>9</v>
      </c>
      <c r="C739">
        <v>42</v>
      </c>
      <c r="D739">
        <v>38</v>
      </c>
      <c r="E739">
        <v>9744</v>
      </c>
      <c r="F739">
        <v>7296</v>
      </c>
      <c r="G739">
        <v>0.102537723</v>
      </c>
      <c r="H739">
        <f>Data__1_[[#This Row],[Output]]*1000</f>
        <v>102.537723</v>
      </c>
      <c r="I739">
        <f>Data__1_[[#This Row],[Output]]*1000/(Data__1_[[#This Row],[Num_Workers_Indirect]]+Data__1_[[#This Row],[Num_Workers_Direct]])</f>
        <v>1.2817215375</v>
      </c>
      <c r="J739">
        <v>0.125096022</v>
      </c>
      <c r="K739">
        <f>Data__1_[[#This Row],[RawMaterial_Used]]*1000</f>
        <v>125.096022</v>
      </c>
      <c r="L739">
        <f>MONTH(A:A)</f>
        <v>8</v>
      </c>
      <c r="M739">
        <f>YEAR(Data__1_[[#This Row],[Date]])</f>
        <v>2010</v>
      </c>
      <c r="N739" cm="1">
        <f t="array" ref="N739">Data__1_[[#This Row],[RawMaterial_Used]]*1000*_xlfn.IFS(Data__1_[[#This Row],[Plant]]=$R$15,$S$15,Data__1_[[#This Row],[Plant]]=$R$16,$S$16,Data__1_[[#This Row],[Plant]]=$R$17,$S$17,Data__1_[[#This Row],[Plant]]=$R$18,$S$18)</f>
        <v>66300.891660000008</v>
      </c>
      <c r="O739">
        <f>Data__1_[[#This Row],[input_total thousands]]+Data__1_[[#This Row],[Labor_Costs_Direct]]+Data__1_[[#This Row],[Labor_Costs_Indirect]]</f>
        <v>83340.891660000008</v>
      </c>
      <c r="P739" s="5" cm="1">
        <f t="array" ref="P739">Data__1_[[#This Row],[Output]]*1000*_xlfn.IFS(Data__1_[[#This Row],[Plant]]=$R$8,$S$8,Data__1_[[#This Row],[Plant]]=$R$9,$S$9,Data__1_[[#This Row],[Plant]]=$R$10,$S$10,Data__1_[[#This Row],[Plant]]=$R$11,$S$11)</f>
        <v>9228.3950700000005</v>
      </c>
      <c r="Q739" s="5" cm="1">
        <f t="array" ref="Q739">Data__1_[[#This Row],[Total_cost]]/(Data__1_[[#This Row],[Total Operating Cost]]+_xlfn.IFS(Data__1_[[#This Row],[Plant]]=$R$21,$S$21,Data__1_[[#This Row],[Plant]]=$R$22,$S$22,Data__1_[[#This Row],[Plant]]=$R$24,$S$24,Data__1_[[#This Row],[Plant]]=$R$23,$S$23))</f>
        <v>9.0301805721965049</v>
      </c>
    </row>
    <row r="740" spans="1:17" x14ac:dyDescent="0.4">
      <c r="A740" s="1" t="s">
        <v>119</v>
      </c>
      <c r="B740" t="s">
        <v>10</v>
      </c>
      <c r="C740">
        <v>22</v>
      </c>
      <c r="D740">
        <v>31</v>
      </c>
      <c r="E740">
        <v>5280</v>
      </c>
      <c r="F740">
        <v>6200</v>
      </c>
      <c r="G740">
        <v>3.9357226000000002E-2</v>
      </c>
      <c r="H740">
        <f>Data__1_[[#This Row],[Output]]*1000</f>
        <v>39.357226000000004</v>
      </c>
      <c r="I740">
        <f>Data__1_[[#This Row],[Output]]*1000/(Data__1_[[#This Row],[Num_Workers_Indirect]]+Data__1_[[#This Row],[Num_Workers_Direct]])</f>
        <v>0.74258916981132084</v>
      </c>
      <c r="J740">
        <v>4.8015816000000003E-2</v>
      </c>
      <c r="K740">
        <f>Data__1_[[#This Row],[RawMaterial_Used]]*1000</f>
        <v>48.015816000000001</v>
      </c>
      <c r="L740">
        <f>MONTH(A:A)</f>
        <v>8</v>
      </c>
      <c r="M740">
        <f>YEAR(Data__1_[[#This Row],[Date]])</f>
        <v>2010</v>
      </c>
      <c r="N740" cm="1">
        <f t="array" ref="N740">Data__1_[[#This Row],[RawMaterial_Used]]*1000*_xlfn.IFS(Data__1_[[#This Row],[Plant]]=$R$15,$S$15,Data__1_[[#This Row],[Plant]]=$R$16,$S$16,Data__1_[[#This Row],[Plant]]=$R$17,$S$17,Data__1_[[#This Row],[Plant]]=$R$18,$S$18)</f>
        <v>29193.616128000001</v>
      </c>
      <c r="O740">
        <f>Data__1_[[#This Row],[input_total thousands]]+Data__1_[[#This Row],[Labor_Costs_Direct]]+Data__1_[[#This Row],[Labor_Costs_Indirect]]</f>
        <v>40673.616128000001</v>
      </c>
      <c r="P740" s="5" cm="1">
        <f t="array" ref="P740">Data__1_[[#This Row],[Output]]*1000*_xlfn.IFS(Data__1_[[#This Row],[Plant]]=$R$8,$S$8,Data__1_[[#This Row],[Plant]]=$R$9,$S$9,Data__1_[[#This Row],[Plant]]=$R$10,$S$10,Data__1_[[#This Row],[Plant]]=$R$11,$S$11)</f>
        <v>5903.5839000000005</v>
      </c>
      <c r="Q740" s="5" cm="1">
        <f t="array" ref="Q740">Data__1_[[#This Row],[Total_cost]]/(Data__1_[[#This Row],[Total Operating Cost]]+_xlfn.IFS(Data__1_[[#This Row],[Plant]]=$R$21,$S$21,Data__1_[[#This Row],[Plant]]=$R$22,$S$22,Data__1_[[#This Row],[Plant]]=$R$24,$S$24,Data__1_[[#This Row],[Plant]]=$R$23,$S$23))</f>
        <v>6.888481359033614</v>
      </c>
    </row>
    <row r="741" spans="1:17" x14ac:dyDescent="0.4">
      <c r="A741" s="1" t="s">
        <v>119</v>
      </c>
      <c r="B741" t="s">
        <v>11</v>
      </c>
      <c r="C741">
        <v>13</v>
      </c>
      <c r="D741">
        <v>13</v>
      </c>
      <c r="E741">
        <v>124800</v>
      </c>
      <c r="F741">
        <v>99840</v>
      </c>
      <c r="G741">
        <v>1.0151624E-2</v>
      </c>
      <c r="H741">
        <f>Data__1_[[#This Row],[Output]]*1000</f>
        <v>10.151624</v>
      </c>
      <c r="I741">
        <f>Data__1_[[#This Row],[Output]]*1000/(Data__1_[[#This Row],[Num_Workers_Indirect]]+Data__1_[[#This Row],[Num_Workers_Direct]])</f>
        <v>0.3904470769230769</v>
      </c>
      <c r="J741">
        <v>1.2689529E-2</v>
      </c>
      <c r="K741">
        <f>Data__1_[[#This Row],[RawMaterial_Used]]*1000</f>
        <v>12.689529</v>
      </c>
      <c r="L741">
        <f>MONTH(A:A)</f>
        <v>8</v>
      </c>
      <c r="M741">
        <f>YEAR(Data__1_[[#This Row],[Date]])</f>
        <v>2010</v>
      </c>
      <c r="N741" cm="1">
        <f t="array" ref="N741">Data__1_[[#This Row],[RawMaterial_Used]]*1000*_xlfn.IFS(Data__1_[[#This Row],[Plant]]=$R$15,$S$15,Data__1_[[#This Row],[Plant]]=$R$16,$S$16,Data__1_[[#This Row],[Plant]]=$R$17,$S$17,Data__1_[[#This Row],[Plant]]=$R$18,$S$18)</f>
        <v>11648.987622000001</v>
      </c>
      <c r="O741">
        <f>Data__1_[[#This Row],[input_total thousands]]+Data__1_[[#This Row],[Labor_Costs_Direct]]+Data__1_[[#This Row],[Labor_Costs_Indirect]]</f>
        <v>236288.98762199999</v>
      </c>
      <c r="P741" s="5" cm="1">
        <f t="array" ref="P741">Data__1_[[#This Row],[Output]]*1000*_xlfn.IFS(Data__1_[[#This Row],[Plant]]=$R$8,$S$8,Data__1_[[#This Row],[Plant]]=$R$9,$S$9,Data__1_[[#This Row],[Plant]]=$R$10,$S$10,Data__1_[[#This Row],[Plant]]=$R$11,$S$11)</f>
        <v>4060.6496000000002</v>
      </c>
      <c r="Q741" s="5" cm="1">
        <f t="array" ref="Q741">Data__1_[[#This Row],[Total_cost]]/(Data__1_[[#This Row],[Total Operating Cost]]+_xlfn.IFS(Data__1_[[#This Row],[Plant]]=$R$21,$S$21,Data__1_[[#This Row],[Plant]]=$R$22,$S$22,Data__1_[[#This Row],[Plant]]=$R$24,$S$24,Data__1_[[#This Row],[Plant]]=$R$23,$S$23))</f>
        <v>56.957986386141648</v>
      </c>
    </row>
    <row r="742" spans="1:17" x14ac:dyDescent="0.4">
      <c r="A742" s="1" t="s">
        <v>118</v>
      </c>
      <c r="B742" t="s">
        <v>8</v>
      </c>
      <c r="C742">
        <v>15</v>
      </c>
      <c r="D742">
        <v>23</v>
      </c>
      <c r="E742">
        <v>7200</v>
      </c>
      <c r="F742">
        <v>9200</v>
      </c>
      <c r="G742">
        <v>4.6017022999999997E-2</v>
      </c>
      <c r="H742">
        <f>Data__1_[[#This Row],[Output]]*1000</f>
        <v>46.017022999999995</v>
      </c>
      <c r="I742">
        <f>Data__1_[[#This Row],[Output]]*1000/(Data__1_[[#This Row],[Num_Workers_Indirect]]+Data__1_[[#This Row],[Num_Workers_Direct]])</f>
        <v>1.2109742894736841</v>
      </c>
      <c r="J742">
        <v>5.5220427000000002E-2</v>
      </c>
      <c r="K742">
        <f>Data__1_[[#This Row],[RawMaterial_Used]]*1000</f>
        <v>55.220427000000001</v>
      </c>
      <c r="L742">
        <f>MONTH(A:A)</f>
        <v>7</v>
      </c>
      <c r="M742">
        <f>YEAR(Data__1_[[#This Row],[Date]])</f>
        <v>2010</v>
      </c>
      <c r="N742" cm="1">
        <f t="array" ref="N742">Data__1_[[#This Row],[RawMaterial_Used]]*1000*_xlfn.IFS(Data__1_[[#This Row],[Plant]]=$R$15,$S$15,Data__1_[[#This Row],[Plant]]=$R$16,$S$16,Data__1_[[#This Row],[Plant]]=$R$17,$S$17,Data__1_[[#This Row],[Plant]]=$R$18,$S$18)</f>
        <v>38654.298900000002</v>
      </c>
      <c r="O742">
        <f>Data__1_[[#This Row],[input_total thousands]]+Data__1_[[#This Row],[Labor_Costs_Direct]]+Data__1_[[#This Row],[Labor_Costs_Indirect]]</f>
        <v>55054.298900000002</v>
      </c>
      <c r="P742" s="5" cm="1">
        <f t="array" ref="P742">Data__1_[[#This Row],[Output]]*1000*_xlfn.IFS(Data__1_[[#This Row],[Plant]]=$R$8,$S$8,Data__1_[[#This Row],[Plant]]=$R$9,$S$9,Data__1_[[#This Row],[Plant]]=$R$10,$S$10,Data__1_[[#This Row],[Plant]]=$R$11,$S$11)</f>
        <v>5061.8725299999996</v>
      </c>
      <c r="Q742" s="5" cm="1">
        <f t="array" ref="Q742">Data__1_[[#This Row],[Total_cost]]/(Data__1_[[#This Row],[Total Operating Cost]]+_xlfn.IFS(Data__1_[[#This Row],[Plant]]=$R$21,$S$21,Data__1_[[#This Row],[Plant]]=$R$22,$S$22,Data__1_[[#This Row],[Plant]]=$R$24,$S$24,Data__1_[[#This Row],[Plant]]=$R$23,$S$23))</f>
        <v>10.849169122882111</v>
      </c>
    </row>
    <row r="743" spans="1:17" x14ac:dyDescent="0.4">
      <c r="A743" s="1" t="s">
        <v>118</v>
      </c>
      <c r="B743" t="s">
        <v>9</v>
      </c>
      <c r="C743">
        <v>43</v>
      </c>
      <c r="D743">
        <v>36</v>
      </c>
      <c r="E743">
        <v>9976</v>
      </c>
      <c r="F743">
        <v>6912</v>
      </c>
      <c r="G743">
        <v>0.101283576</v>
      </c>
      <c r="H743">
        <f>Data__1_[[#This Row],[Output]]*1000</f>
        <v>101.283576</v>
      </c>
      <c r="I743">
        <f>Data__1_[[#This Row],[Output]]*1000/(Data__1_[[#This Row],[Num_Workers_Indirect]]+Data__1_[[#This Row],[Num_Workers_Direct]])</f>
        <v>1.282070582278481</v>
      </c>
      <c r="J743">
        <v>0.123565963</v>
      </c>
      <c r="K743">
        <f>Data__1_[[#This Row],[RawMaterial_Used]]*1000</f>
        <v>123.565963</v>
      </c>
      <c r="L743">
        <f>MONTH(A:A)</f>
        <v>7</v>
      </c>
      <c r="M743">
        <f>YEAR(Data__1_[[#This Row],[Date]])</f>
        <v>2010</v>
      </c>
      <c r="N743" cm="1">
        <f t="array" ref="N743">Data__1_[[#This Row],[RawMaterial_Used]]*1000*_xlfn.IFS(Data__1_[[#This Row],[Plant]]=$R$15,$S$15,Data__1_[[#This Row],[Plant]]=$R$16,$S$16,Data__1_[[#This Row],[Plant]]=$R$17,$S$17,Data__1_[[#This Row],[Plant]]=$R$18,$S$18)</f>
        <v>65489.96039</v>
      </c>
      <c r="O743">
        <f>Data__1_[[#This Row],[input_total thousands]]+Data__1_[[#This Row],[Labor_Costs_Direct]]+Data__1_[[#This Row],[Labor_Costs_Indirect]]</f>
        <v>82377.960389999993</v>
      </c>
      <c r="P743" s="5" cm="1">
        <f t="array" ref="P743">Data__1_[[#This Row],[Output]]*1000*_xlfn.IFS(Data__1_[[#This Row],[Plant]]=$R$8,$S$8,Data__1_[[#This Row],[Plant]]=$R$9,$S$9,Data__1_[[#This Row],[Plant]]=$R$10,$S$10,Data__1_[[#This Row],[Plant]]=$R$11,$S$11)</f>
        <v>9115.5218399999994</v>
      </c>
      <c r="Q743" s="5" cm="1">
        <f t="array" ref="Q743">Data__1_[[#This Row],[Total_cost]]/(Data__1_[[#This Row],[Total Operating Cost]]+_xlfn.IFS(Data__1_[[#This Row],[Plant]]=$R$21,$S$21,Data__1_[[#This Row],[Plant]]=$R$22,$S$22,Data__1_[[#This Row],[Plant]]=$R$24,$S$24,Data__1_[[#This Row],[Plant]]=$R$23,$S$23))</f>
        <v>9.0363601101433861</v>
      </c>
    </row>
    <row r="744" spans="1:17" x14ac:dyDescent="0.4">
      <c r="A744" s="1" t="s">
        <v>118</v>
      </c>
      <c r="B744" t="s">
        <v>10</v>
      </c>
      <c r="C744">
        <v>22</v>
      </c>
      <c r="D744">
        <v>25</v>
      </c>
      <c r="E744">
        <v>5280</v>
      </c>
      <c r="F744">
        <v>5000</v>
      </c>
      <c r="G744">
        <v>3.4922951000000001E-2</v>
      </c>
      <c r="H744">
        <f>Data__1_[[#This Row],[Output]]*1000</f>
        <v>34.922950999999998</v>
      </c>
      <c r="I744">
        <f>Data__1_[[#This Row],[Output]]*1000/(Data__1_[[#This Row],[Num_Workers_Indirect]]+Data__1_[[#This Row],[Num_Workers_Direct]])</f>
        <v>0.74304151063829782</v>
      </c>
      <c r="J744">
        <v>4.2605999999999998E-2</v>
      </c>
      <c r="K744">
        <f>Data__1_[[#This Row],[RawMaterial_Used]]*1000</f>
        <v>42.605999999999995</v>
      </c>
      <c r="L744">
        <f>MONTH(A:A)</f>
        <v>7</v>
      </c>
      <c r="M744">
        <f>YEAR(Data__1_[[#This Row],[Date]])</f>
        <v>2010</v>
      </c>
      <c r="N744" cm="1">
        <f t="array" ref="N744">Data__1_[[#This Row],[RawMaterial_Used]]*1000*_xlfn.IFS(Data__1_[[#This Row],[Plant]]=$R$15,$S$15,Data__1_[[#This Row],[Plant]]=$R$16,$S$16,Data__1_[[#This Row],[Plant]]=$R$17,$S$17,Data__1_[[#This Row],[Plant]]=$R$18,$S$18)</f>
        <v>25904.447999999997</v>
      </c>
      <c r="O744">
        <f>Data__1_[[#This Row],[input_total thousands]]+Data__1_[[#This Row],[Labor_Costs_Direct]]+Data__1_[[#This Row],[Labor_Costs_Indirect]]</f>
        <v>36184.447999999997</v>
      </c>
      <c r="P744" s="5" cm="1">
        <f t="array" ref="P744">Data__1_[[#This Row],[Output]]*1000*_xlfn.IFS(Data__1_[[#This Row],[Plant]]=$R$8,$S$8,Data__1_[[#This Row],[Plant]]=$R$9,$S$9,Data__1_[[#This Row],[Plant]]=$R$10,$S$10,Data__1_[[#This Row],[Plant]]=$R$11,$S$11)</f>
        <v>5238.44265</v>
      </c>
      <c r="Q744" s="5" cm="1">
        <f t="array" ref="Q744">Data__1_[[#This Row],[Total_cost]]/(Data__1_[[#This Row],[Total Operating Cost]]+_xlfn.IFS(Data__1_[[#This Row],[Plant]]=$R$21,$S$21,Data__1_[[#This Row],[Plant]]=$R$22,$S$22,Data__1_[[#This Row],[Plant]]=$R$24,$S$24,Data__1_[[#This Row],[Plant]]=$R$23,$S$23))</f>
        <v>6.9061635782958701</v>
      </c>
    </row>
    <row r="745" spans="1:17" x14ac:dyDescent="0.4">
      <c r="A745" s="1" t="s">
        <v>118</v>
      </c>
      <c r="B745" t="s">
        <v>11</v>
      </c>
      <c r="C745">
        <v>14</v>
      </c>
      <c r="D745">
        <v>13</v>
      </c>
      <c r="E745">
        <v>134400</v>
      </c>
      <c r="F745">
        <v>99840</v>
      </c>
      <c r="G745">
        <v>1.0538939000000001E-2</v>
      </c>
      <c r="H745">
        <f>Data__1_[[#This Row],[Output]]*1000</f>
        <v>10.538939000000001</v>
      </c>
      <c r="I745">
        <f>Data__1_[[#This Row],[Output]]*1000/(Data__1_[[#This Row],[Num_Workers_Indirect]]+Data__1_[[#This Row],[Num_Workers_Direct]])</f>
        <v>0.39033107407407414</v>
      </c>
      <c r="J745">
        <v>1.3173674E-2</v>
      </c>
      <c r="K745">
        <f>Data__1_[[#This Row],[RawMaterial_Used]]*1000</f>
        <v>13.173674</v>
      </c>
      <c r="L745">
        <f>MONTH(A:A)</f>
        <v>7</v>
      </c>
      <c r="M745">
        <f>YEAR(Data__1_[[#This Row],[Date]])</f>
        <v>2010</v>
      </c>
      <c r="N745" cm="1">
        <f t="array" ref="N745">Data__1_[[#This Row],[RawMaterial_Used]]*1000*_xlfn.IFS(Data__1_[[#This Row],[Plant]]=$R$15,$S$15,Data__1_[[#This Row],[Plant]]=$R$16,$S$16,Data__1_[[#This Row],[Plant]]=$R$17,$S$17,Data__1_[[#This Row],[Plant]]=$R$18,$S$18)</f>
        <v>12093.432731999999</v>
      </c>
      <c r="O745">
        <f>Data__1_[[#This Row],[input_total thousands]]+Data__1_[[#This Row],[Labor_Costs_Direct]]+Data__1_[[#This Row],[Labor_Costs_Indirect]]</f>
        <v>246333.43273199999</v>
      </c>
      <c r="P745" s="5" cm="1">
        <f t="array" ref="P745">Data__1_[[#This Row],[Output]]*1000*_xlfn.IFS(Data__1_[[#This Row],[Plant]]=$R$8,$S$8,Data__1_[[#This Row],[Plant]]=$R$9,$S$9,Data__1_[[#This Row],[Plant]]=$R$10,$S$10,Data__1_[[#This Row],[Plant]]=$R$11,$S$11)</f>
        <v>4215.5756000000001</v>
      </c>
      <c r="Q745" s="5" cm="1">
        <f t="array" ref="Q745">Data__1_[[#This Row],[Total_cost]]/(Data__1_[[#This Row],[Total Operating Cost]]+_xlfn.IFS(Data__1_[[#This Row],[Plant]]=$R$21,$S$21,Data__1_[[#This Row],[Plant]]=$R$22,$S$22,Data__1_[[#This Row],[Plant]]=$R$24,$S$24,Data__1_[[#This Row],[Plant]]=$R$23,$S$23))</f>
        <v>57.241522847282354</v>
      </c>
    </row>
    <row r="746" spans="1:17" x14ac:dyDescent="0.4">
      <c r="A746" s="1" t="s">
        <v>117</v>
      </c>
      <c r="B746" t="s">
        <v>8</v>
      </c>
      <c r="C746">
        <v>18</v>
      </c>
      <c r="D746">
        <v>21</v>
      </c>
      <c r="E746">
        <v>8640</v>
      </c>
      <c r="F746">
        <v>8400</v>
      </c>
      <c r="G746">
        <v>4.7216690999999998E-2</v>
      </c>
      <c r="H746">
        <f>Data__1_[[#This Row],[Output]]*1000</f>
        <v>47.216690999999997</v>
      </c>
      <c r="I746">
        <f>Data__1_[[#This Row],[Output]]*1000/(Data__1_[[#This Row],[Num_Workers_Indirect]]+Data__1_[[#This Row],[Num_Workers_Direct]])</f>
        <v>1.2106843846153845</v>
      </c>
      <c r="J746">
        <v>5.6660029000000001E-2</v>
      </c>
      <c r="K746">
        <f>Data__1_[[#This Row],[RawMaterial_Used]]*1000</f>
        <v>56.660029000000002</v>
      </c>
      <c r="L746">
        <f>MONTH(A:A)</f>
        <v>6</v>
      </c>
      <c r="M746">
        <f>YEAR(Data__1_[[#This Row],[Date]])</f>
        <v>2010</v>
      </c>
      <c r="N746" cm="1">
        <f t="array" ref="N746">Data__1_[[#This Row],[RawMaterial_Used]]*1000*_xlfn.IFS(Data__1_[[#This Row],[Plant]]=$R$15,$S$15,Data__1_[[#This Row],[Plant]]=$R$16,$S$16,Data__1_[[#This Row],[Plant]]=$R$17,$S$17,Data__1_[[#This Row],[Plant]]=$R$18,$S$18)</f>
        <v>39662.020300000004</v>
      </c>
      <c r="O746">
        <f>Data__1_[[#This Row],[input_total thousands]]+Data__1_[[#This Row],[Labor_Costs_Direct]]+Data__1_[[#This Row],[Labor_Costs_Indirect]]</f>
        <v>56702.020300000004</v>
      </c>
      <c r="P746" s="5" cm="1">
        <f t="array" ref="P746">Data__1_[[#This Row],[Output]]*1000*_xlfn.IFS(Data__1_[[#This Row],[Plant]]=$R$8,$S$8,Data__1_[[#This Row],[Plant]]=$R$9,$S$9,Data__1_[[#This Row],[Plant]]=$R$10,$S$10,Data__1_[[#This Row],[Plant]]=$R$11,$S$11)</f>
        <v>5193.83601</v>
      </c>
      <c r="Q746" s="5" cm="1">
        <f t="array" ref="Q746">Data__1_[[#This Row],[Total_cost]]/(Data__1_[[#This Row],[Total Operating Cost]]+_xlfn.IFS(Data__1_[[#This Row],[Plant]]=$R$21,$S$21,Data__1_[[#This Row],[Plant]]=$R$22,$S$22,Data__1_[[#This Row],[Plant]]=$R$24,$S$24,Data__1_[[#This Row],[Plant]]=$R$23,$S$23))</f>
        <v>10.890661118535416</v>
      </c>
    </row>
    <row r="747" spans="1:17" x14ac:dyDescent="0.4">
      <c r="A747" s="1" t="s">
        <v>117</v>
      </c>
      <c r="B747" t="s">
        <v>9</v>
      </c>
      <c r="C747">
        <v>40</v>
      </c>
      <c r="D747">
        <v>39</v>
      </c>
      <c r="E747">
        <v>9280</v>
      </c>
      <c r="F747">
        <v>7488</v>
      </c>
      <c r="G747">
        <v>0.10124675700000001</v>
      </c>
      <c r="H747">
        <f>Data__1_[[#This Row],[Output]]*1000</f>
        <v>101.246757</v>
      </c>
      <c r="I747">
        <f>Data__1_[[#This Row],[Output]]*1000/(Data__1_[[#This Row],[Num_Workers_Indirect]]+Data__1_[[#This Row],[Num_Workers_Direct]])</f>
        <v>1.2816045189873417</v>
      </c>
      <c r="J747">
        <v>0.123521043</v>
      </c>
      <c r="K747">
        <f>Data__1_[[#This Row],[RawMaterial_Used]]*1000</f>
        <v>123.52104299999999</v>
      </c>
      <c r="L747">
        <f>MONTH(A:A)</f>
        <v>6</v>
      </c>
      <c r="M747">
        <f>YEAR(Data__1_[[#This Row],[Date]])</f>
        <v>2010</v>
      </c>
      <c r="N747" cm="1">
        <f t="array" ref="N747">Data__1_[[#This Row],[RawMaterial_Used]]*1000*_xlfn.IFS(Data__1_[[#This Row],[Plant]]=$R$15,$S$15,Data__1_[[#This Row],[Plant]]=$R$16,$S$16,Data__1_[[#This Row],[Plant]]=$R$17,$S$17,Data__1_[[#This Row],[Plant]]=$R$18,$S$18)</f>
        <v>65466.152789999993</v>
      </c>
      <c r="O747">
        <f>Data__1_[[#This Row],[input_total thousands]]+Data__1_[[#This Row],[Labor_Costs_Direct]]+Data__1_[[#This Row],[Labor_Costs_Indirect]]</f>
        <v>82234.152789999993</v>
      </c>
      <c r="P747" s="5" cm="1">
        <f t="array" ref="P747">Data__1_[[#This Row],[Output]]*1000*_xlfn.IFS(Data__1_[[#This Row],[Plant]]=$R$8,$S$8,Data__1_[[#This Row],[Plant]]=$R$9,$S$9,Data__1_[[#This Row],[Plant]]=$R$10,$S$10,Data__1_[[#This Row],[Plant]]=$R$11,$S$11)</f>
        <v>9112.2081300000009</v>
      </c>
      <c r="Q747" s="5" cm="1">
        <f t="array" ref="Q747">Data__1_[[#This Row],[Total_cost]]/(Data__1_[[#This Row],[Total Operating Cost]]+_xlfn.IFS(Data__1_[[#This Row],[Plant]]=$R$21,$S$21,Data__1_[[#This Row],[Plant]]=$R$22,$S$22,Data__1_[[#This Row],[Plant]]=$R$24,$S$24,Data__1_[[#This Row],[Plant]]=$R$23,$S$23))</f>
        <v>9.0238654120396937</v>
      </c>
    </row>
    <row r="748" spans="1:17" x14ac:dyDescent="0.4">
      <c r="A748" s="1" t="s">
        <v>117</v>
      </c>
      <c r="B748" t="s">
        <v>10</v>
      </c>
      <c r="C748">
        <v>22</v>
      </c>
      <c r="D748">
        <v>32</v>
      </c>
      <c r="E748">
        <v>5280</v>
      </c>
      <c r="F748">
        <v>6400</v>
      </c>
      <c r="G748">
        <v>4.0126877999999998E-2</v>
      </c>
      <c r="H748">
        <f>Data__1_[[#This Row],[Output]]*1000</f>
        <v>40.126877999999998</v>
      </c>
      <c r="I748">
        <f>Data__1_[[#This Row],[Output]]*1000/(Data__1_[[#This Row],[Num_Workers_Indirect]]+Data__1_[[#This Row],[Num_Workers_Direct]])</f>
        <v>0.7430903333333333</v>
      </c>
      <c r="J748">
        <v>4.8954790999999998E-2</v>
      </c>
      <c r="K748">
        <f>Data__1_[[#This Row],[RawMaterial_Used]]*1000</f>
        <v>48.954791</v>
      </c>
      <c r="L748">
        <f>MONTH(A:A)</f>
        <v>6</v>
      </c>
      <c r="M748">
        <f>YEAR(Data__1_[[#This Row],[Date]])</f>
        <v>2010</v>
      </c>
      <c r="N748" cm="1">
        <f t="array" ref="N748">Data__1_[[#This Row],[RawMaterial_Used]]*1000*_xlfn.IFS(Data__1_[[#This Row],[Plant]]=$R$15,$S$15,Data__1_[[#This Row],[Plant]]=$R$16,$S$16,Data__1_[[#This Row],[Plant]]=$R$17,$S$17,Data__1_[[#This Row],[Plant]]=$R$18,$S$18)</f>
        <v>29764.512928</v>
      </c>
      <c r="O748">
        <f>Data__1_[[#This Row],[input_total thousands]]+Data__1_[[#This Row],[Labor_Costs_Direct]]+Data__1_[[#This Row],[Labor_Costs_Indirect]]</f>
        <v>41444.512927999996</v>
      </c>
      <c r="P748" s="5" cm="1">
        <f t="array" ref="P748">Data__1_[[#This Row],[Output]]*1000*_xlfn.IFS(Data__1_[[#This Row],[Plant]]=$R$8,$S$8,Data__1_[[#This Row],[Plant]]=$R$9,$S$9,Data__1_[[#This Row],[Plant]]=$R$10,$S$10,Data__1_[[#This Row],[Plant]]=$R$11,$S$11)</f>
        <v>6019.0316999999995</v>
      </c>
      <c r="Q748" s="5" cm="1">
        <f t="array" ref="Q748">Data__1_[[#This Row],[Total_cost]]/(Data__1_[[#This Row],[Total Operating Cost]]+_xlfn.IFS(Data__1_[[#This Row],[Plant]]=$R$21,$S$21,Data__1_[[#This Row],[Plant]]=$R$22,$S$22,Data__1_[[#This Row],[Plant]]=$R$24,$S$24,Data__1_[[#This Row],[Plant]]=$R$23,$S$23))</f>
        <v>6.884434334124852</v>
      </c>
    </row>
    <row r="749" spans="1:17" x14ac:dyDescent="0.4">
      <c r="A749" s="1" t="s">
        <v>117</v>
      </c>
      <c r="B749" t="s">
        <v>11</v>
      </c>
      <c r="C749">
        <v>13</v>
      </c>
      <c r="D749">
        <v>14</v>
      </c>
      <c r="E749">
        <v>124800</v>
      </c>
      <c r="F749">
        <v>107520</v>
      </c>
      <c r="G749">
        <v>1.05428E-2</v>
      </c>
      <c r="H749">
        <f>Data__1_[[#This Row],[Output]]*1000</f>
        <v>10.5428</v>
      </c>
      <c r="I749">
        <f>Data__1_[[#This Row],[Output]]*1000/(Data__1_[[#This Row],[Num_Workers_Indirect]]+Data__1_[[#This Row],[Num_Workers_Direct]])</f>
        <v>0.39047407407407408</v>
      </c>
      <c r="J749">
        <v>1.3178499999999999E-2</v>
      </c>
      <c r="K749">
        <f>Data__1_[[#This Row],[RawMaterial_Used]]*1000</f>
        <v>13.1785</v>
      </c>
      <c r="L749">
        <f>MONTH(A:A)</f>
        <v>6</v>
      </c>
      <c r="M749">
        <f>YEAR(Data__1_[[#This Row],[Date]])</f>
        <v>2010</v>
      </c>
      <c r="N749" cm="1">
        <f t="array" ref="N749">Data__1_[[#This Row],[RawMaterial_Used]]*1000*_xlfn.IFS(Data__1_[[#This Row],[Plant]]=$R$15,$S$15,Data__1_[[#This Row],[Plant]]=$R$16,$S$16,Data__1_[[#This Row],[Plant]]=$R$17,$S$17,Data__1_[[#This Row],[Plant]]=$R$18,$S$18)</f>
        <v>12097.862999999999</v>
      </c>
      <c r="O749">
        <f>Data__1_[[#This Row],[input_total thousands]]+Data__1_[[#This Row],[Labor_Costs_Direct]]+Data__1_[[#This Row],[Labor_Costs_Indirect]]</f>
        <v>244417.86300000001</v>
      </c>
      <c r="P749" s="5" cm="1">
        <f t="array" ref="P749">Data__1_[[#This Row],[Output]]*1000*_xlfn.IFS(Data__1_[[#This Row],[Plant]]=$R$8,$S$8,Data__1_[[#This Row],[Plant]]=$R$9,$S$9,Data__1_[[#This Row],[Plant]]=$R$10,$S$10,Data__1_[[#This Row],[Plant]]=$R$11,$S$11)</f>
        <v>4217.12</v>
      </c>
      <c r="Q749" s="5" cm="1">
        <f t="array" ref="Q749">Data__1_[[#This Row],[Total_cost]]/(Data__1_[[#This Row],[Total Operating Cost]]+_xlfn.IFS(Data__1_[[#This Row],[Plant]]=$R$21,$S$21,Data__1_[[#This Row],[Plant]]=$R$22,$S$22,Data__1_[[#This Row],[Plant]]=$R$24,$S$24,Data__1_[[#This Row],[Plant]]=$R$23,$S$23))</f>
        <v>56.776018252481045</v>
      </c>
    </row>
    <row r="750" spans="1:17" x14ac:dyDescent="0.4">
      <c r="A750" s="1" t="s">
        <v>116</v>
      </c>
      <c r="B750" t="s">
        <v>8</v>
      </c>
      <c r="C750">
        <v>17</v>
      </c>
      <c r="D750">
        <v>20</v>
      </c>
      <c r="E750">
        <v>8160</v>
      </c>
      <c r="F750">
        <v>8000</v>
      </c>
      <c r="G750">
        <v>4.4814974E-2</v>
      </c>
      <c r="H750">
        <f>Data__1_[[#This Row],[Output]]*1000</f>
        <v>44.814973999999999</v>
      </c>
      <c r="I750">
        <f>Data__1_[[#This Row],[Output]]*1000/(Data__1_[[#This Row],[Num_Workers_Indirect]]+Data__1_[[#This Row],[Num_Workers_Direct]])</f>
        <v>1.2112155135135134</v>
      </c>
      <c r="J750">
        <v>5.3777969000000002E-2</v>
      </c>
      <c r="K750">
        <f>Data__1_[[#This Row],[RawMaterial_Used]]*1000</f>
        <v>53.777968999999999</v>
      </c>
      <c r="L750">
        <f>MONTH(A:A)</f>
        <v>5</v>
      </c>
      <c r="M750">
        <f>YEAR(Data__1_[[#This Row],[Date]])</f>
        <v>2010</v>
      </c>
      <c r="N750" cm="1">
        <f t="array" ref="N750">Data__1_[[#This Row],[RawMaterial_Used]]*1000*_xlfn.IFS(Data__1_[[#This Row],[Plant]]=$R$15,$S$15,Data__1_[[#This Row],[Plant]]=$R$16,$S$16,Data__1_[[#This Row],[Plant]]=$R$17,$S$17,Data__1_[[#This Row],[Plant]]=$R$18,$S$18)</f>
        <v>37644.578300000001</v>
      </c>
      <c r="O750">
        <f>Data__1_[[#This Row],[input_total thousands]]+Data__1_[[#This Row],[Labor_Costs_Direct]]+Data__1_[[#This Row],[Labor_Costs_Indirect]]</f>
        <v>53804.578300000001</v>
      </c>
      <c r="P750" s="5" cm="1">
        <f t="array" ref="P750">Data__1_[[#This Row],[Output]]*1000*_xlfn.IFS(Data__1_[[#This Row],[Plant]]=$R$8,$S$8,Data__1_[[#This Row],[Plant]]=$R$9,$S$9,Data__1_[[#This Row],[Plant]]=$R$10,$S$10,Data__1_[[#This Row],[Plant]]=$R$11,$S$11)</f>
        <v>4929.64714</v>
      </c>
      <c r="Q750" s="5" cm="1">
        <f t="array" ref="Q750">Data__1_[[#This Row],[Total_cost]]/(Data__1_[[#This Row],[Total Operating Cost]]+_xlfn.IFS(Data__1_[[#This Row],[Plant]]=$R$21,$S$21,Data__1_[[#This Row],[Plant]]=$R$22,$S$22,Data__1_[[#This Row],[Plant]]=$R$24,$S$24,Data__1_[[#This Row],[Plant]]=$R$23,$S$23))</f>
        <v>10.886563718995372</v>
      </c>
    </row>
    <row r="751" spans="1:17" x14ac:dyDescent="0.4">
      <c r="A751" s="1" t="s">
        <v>116</v>
      </c>
      <c r="B751" t="s">
        <v>9</v>
      </c>
      <c r="C751">
        <v>43</v>
      </c>
      <c r="D751">
        <v>37</v>
      </c>
      <c r="E751">
        <v>9976</v>
      </c>
      <c r="F751">
        <v>7104</v>
      </c>
      <c r="G751">
        <v>0.102485885</v>
      </c>
      <c r="H751">
        <f>Data__1_[[#This Row],[Output]]*1000</f>
        <v>102.485885</v>
      </c>
      <c r="I751">
        <f>Data__1_[[#This Row],[Output]]*1000/(Data__1_[[#This Row],[Num_Workers_Indirect]]+Data__1_[[#This Row],[Num_Workers_Direct]])</f>
        <v>1.2810735625</v>
      </c>
      <c r="J751">
        <v>0.12503278000000001</v>
      </c>
      <c r="K751">
        <f>Data__1_[[#This Row],[RawMaterial_Used]]*1000</f>
        <v>125.03278000000002</v>
      </c>
      <c r="L751">
        <f>MONTH(A:A)</f>
        <v>5</v>
      </c>
      <c r="M751">
        <f>YEAR(Data__1_[[#This Row],[Date]])</f>
        <v>2010</v>
      </c>
      <c r="N751" cm="1">
        <f t="array" ref="N751">Data__1_[[#This Row],[RawMaterial_Used]]*1000*_xlfn.IFS(Data__1_[[#This Row],[Plant]]=$R$15,$S$15,Data__1_[[#This Row],[Plant]]=$R$16,$S$16,Data__1_[[#This Row],[Plant]]=$R$17,$S$17,Data__1_[[#This Row],[Plant]]=$R$18,$S$18)</f>
        <v>66267.373400000011</v>
      </c>
      <c r="O751">
        <f>Data__1_[[#This Row],[input_total thousands]]+Data__1_[[#This Row],[Labor_Costs_Direct]]+Data__1_[[#This Row],[Labor_Costs_Indirect]]</f>
        <v>83347.373400000011</v>
      </c>
      <c r="P751" s="5" cm="1">
        <f t="array" ref="P751">Data__1_[[#This Row],[Output]]*1000*_xlfn.IFS(Data__1_[[#This Row],[Plant]]=$R$8,$S$8,Data__1_[[#This Row],[Plant]]=$R$9,$S$9,Data__1_[[#This Row],[Plant]]=$R$10,$S$10,Data__1_[[#This Row],[Plant]]=$R$11,$S$11)</f>
        <v>9223.7296499999993</v>
      </c>
      <c r="Q751" s="5" cm="1">
        <f t="array" ref="Q751">Data__1_[[#This Row],[Total_cost]]/(Data__1_[[#This Row],[Total Operating Cost]]+_xlfn.IFS(Data__1_[[#This Row],[Plant]]=$R$21,$S$21,Data__1_[[#This Row],[Plant]]=$R$22,$S$22,Data__1_[[#This Row],[Plant]]=$R$24,$S$24,Data__1_[[#This Row],[Plant]]=$R$23,$S$23))</f>
        <v>9.0354503869221592</v>
      </c>
    </row>
    <row r="752" spans="1:17" x14ac:dyDescent="0.4">
      <c r="A752" s="1" t="s">
        <v>116</v>
      </c>
      <c r="B752" t="s">
        <v>10</v>
      </c>
      <c r="C752">
        <v>22</v>
      </c>
      <c r="D752">
        <v>25</v>
      </c>
      <c r="E752">
        <v>5280</v>
      </c>
      <c r="F752">
        <v>5000</v>
      </c>
      <c r="G752">
        <v>3.4929057999999999E-2</v>
      </c>
      <c r="H752">
        <f>Data__1_[[#This Row],[Output]]*1000</f>
        <v>34.929057999999998</v>
      </c>
      <c r="I752">
        <f>Data__1_[[#This Row],[Output]]*1000/(Data__1_[[#This Row],[Num_Workers_Indirect]]+Data__1_[[#This Row],[Num_Workers_Direct]])</f>
        <v>0.74317144680851055</v>
      </c>
      <c r="J752">
        <v>4.2613450999999997E-2</v>
      </c>
      <c r="K752">
        <f>Data__1_[[#This Row],[RawMaterial_Used]]*1000</f>
        <v>42.613450999999998</v>
      </c>
      <c r="L752">
        <f>MONTH(A:A)</f>
        <v>5</v>
      </c>
      <c r="M752">
        <f>YEAR(Data__1_[[#This Row],[Date]])</f>
        <v>2010</v>
      </c>
      <c r="N752" cm="1">
        <f t="array" ref="N752">Data__1_[[#This Row],[RawMaterial_Used]]*1000*_xlfn.IFS(Data__1_[[#This Row],[Plant]]=$R$15,$S$15,Data__1_[[#This Row],[Plant]]=$R$16,$S$16,Data__1_[[#This Row],[Plant]]=$R$17,$S$17,Data__1_[[#This Row],[Plant]]=$R$18,$S$18)</f>
        <v>25908.978208</v>
      </c>
      <c r="O752">
        <f>Data__1_[[#This Row],[input_total thousands]]+Data__1_[[#This Row],[Labor_Costs_Direct]]+Data__1_[[#This Row],[Labor_Costs_Indirect]]</f>
        <v>36188.978208</v>
      </c>
      <c r="P752" s="5" cm="1">
        <f t="array" ref="P752">Data__1_[[#This Row],[Output]]*1000*_xlfn.IFS(Data__1_[[#This Row],[Plant]]=$R$8,$S$8,Data__1_[[#This Row],[Plant]]=$R$9,$S$9,Data__1_[[#This Row],[Plant]]=$R$10,$S$10,Data__1_[[#This Row],[Plant]]=$R$11,$S$11)</f>
        <v>5239.3586999999998</v>
      </c>
      <c r="Q752" s="5" cm="1">
        <f t="array" ref="Q752">Data__1_[[#This Row],[Total_cost]]/(Data__1_[[#This Row],[Total Operating Cost]]+_xlfn.IFS(Data__1_[[#This Row],[Plant]]=$R$21,$S$21,Data__1_[[#This Row],[Plant]]=$R$22,$S$22,Data__1_[[#This Row],[Plant]]=$R$24,$S$24,Data__1_[[#This Row],[Plant]]=$R$23,$S$23))</f>
        <v>6.9058208187160934</v>
      </c>
    </row>
    <row r="753" spans="1:17" x14ac:dyDescent="0.4">
      <c r="A753" s="1" t="s">
        <v>116</v>
      </c>
      <c r="B753" t="s">
        <v>11</v>
      </c>
      <c r="C753">
        <v>12</v>
      </c>
      <c r="D753">
        <v>13</v>
      </c>
      <c r="E753">
        <v>115200</v>
      </c>
      <c r="F753">
        <v>99840</v>
      </c>
      <c r="G753">
        <v>9.7527870000000006E-3</v>
      </c>
      <c r="H753">
        <f>Data__1_[[#This Row],[Output]]*1000</f>
        <v>9.7527870000000014</v>
      </c>
      <c r="I753">
        <f>Data__1_[[#This Row],[Output]]*1000/(Data__1_[[#This Row],[Num_Workers_Indirect]]+Data__1_[[#This Row],[Num_Workers_Direct]])</f>
        <v>0.39011148000000007</v>
      </c>
      <c r="J753">
        <v>1.2190984E-2</v>
      </c>
      <c r="K753">
        <f>Data__1_[[#This Row],[RawMaterial_Used]]*1000</f>
        <v>12.190984</v>
      </c>
      <c r="L753">
        <f>MONTH(A:A)</f>
        <v>5</v>
      </c>
      <c r="M753">
        <f>YEAR(Data__1_[[#This Row],[Date]])</f>
        <v>2010</v>
      </c>
      <c r="N753" cm="1">
        <f t="array" ref="N753">Data__1_[[#This Row],[RawMaterial_Used]]*1000*_xlfn.IFS(Data__1_[[#This Row],[Plant]]=$R$15,$S$15,Data__1_[[#This Row],[Plant]]=$R$16,$S$16,Data__1_[[#This Row],[Plant]]=$R$17,$S$17,Data__1_[[#This Row],[Plant]]=$R$18,$S$18)</f>
        <v>11191.323312</v>
      </c>
      <c r="O753">
        <f>Data__1_[[#This Row],[input_total thousands]]+Data__1_[[#This Row],[Labor_Costs_Direct]]+Data__1_[[#This Row],[Labor_Costs_Indirect]]</f>
        <v>226231.32331199999</v>
      </c>
      <c r="P753" s="5" cm="1">
        <f t="array" ref="P753">Data__1_[[#This Row],[Output]]*1000*_xlfn.IFS(Data__1_[[#This Row],[Plant]]=$R$8,$S$8,Data__1_[[#This Row],[Plant]]=$R$9,$S$9,Data__1_[[#This Row],[Plant]]=$R$10,$S$10,Data__1_[[#This Row],[Plant]]=$R$11,$S$11)</f>
        <v>3901.1148000000007</v>
      </c>
      <c r="Q753" s="5" cm="1">
        <f t="array" ref="Q753">Data__1_[[#This Row],[Total_cost]]/(Data__1_[[#This Row],[Total Operating Cost]]+_xlfn.IFS(Data__1_[[#This Row],[Plant]]=$R$21,$S$21,Data__1_[[#This Row],[Plant]]=$R$22,$S$22,Data__1_[[#This Row],[Plant]]=$R$24,$S$24,Data__1_[[#This Row],[Plant]]=$R$23,$S$23))</f>
        <v>56.714592798223919</v>
      </c>
    </row>
    <row r="754" spans="1:17" x14ac:dyDescent="0.4">
      <c r="A754" s="1" t="s">
        <v>115</v>
      </c>
      <c r="B754" t="s">
        <v>8</v>
      </c>
      <c r="C754">
        <v>15</v>
      </c>
      <c r="D754">
        <v>20</v>
      </c>
      <c r="E754">
        <v>7200</v>
      </c>
      <c r="F754">
        <v>8000</v>
      </c>
      <c r="G754">
        <v>4.2367376999999998E-2</v>
      </c>
      <c r="H754">
        <f>Data__1_[[#This Row],[Output]]*1000</f>
        <v>42.367376999999998</v>
      </c>
      <c r="I754">
        <f>Data__1_[[#This Row],[Output]]*1000/(Data__1_[[#This Row],[Num_Workers_Indirect]]+Data__1_[[#This Row],[Num_Workers_Direct]])</f>
        <v>1.2104964857142857</v>
      </c>
      <c r="J754">
        <v>5.0840852999999998E-2</v>
      </c>
      <c r="K754">
        <f>Data__1_[[#This Row],[RawMaterial_Used]]*1000</f>
        <v>50.840852999999996</v>
      </c>
      <c r="L754">
        <f>MONTH(A:A)</f>
        <v>4</v>
      </c>
      <c r="M754">
        <f>YEAR(Data__1_[[#This Row],[Date]])</f>
        <v>2010</v>
      </c>
      <c r="N754" cm="1">
        <f t="array" ref="N754">Data__1_[[#This Row],[RawMaterial_Used]]*1000*_xlfn.IFS(Data__1_[[#This Row],[Plant]]=$R$15,$S$15,Data__1_[[#This Row],[Plant]]=$R$16,$S$16,Data__1_[[#This Row],[Plant]]=$R$17,$S$17,Data__1_[[#This Row],[Plant]]=$R$18,$S$18)</f>
        <v>35588.597099999999</v>
      </c>
      <c r="O754">
        <f>Data__1_[[#This Row],[input_total thousands]]+Data__1_[[#This Row],[Labor_Costs_Direct]]+Data__1_[[#This Row],[Labor_Costs_Indirect]]</f>
        <v>50788.597099999999</v>
      </c>
      <c r="P754" s="5" cm="1">
        <f t="array" ref="P754">Data__1_[[#This Row],[Output]]*1000*_xlfn.IFS(Data__1_[[#This Row],[Plant]]=$R$8,$S$8,Data__1_[[#This Row],[Plant]]=$R$9,$S$9,Data__1_[[#This Row],[Plant]]=$R$10,$S$10,Data__1_[[#This Row],[Plant]]=$R$11,$S$11)</f>
        <v>4660.41147</v>
      </c>
      <c r="Q754" s="5" cm="1">
        <f t="array" ref="Q754">Data__1_[[#This Row],[Total_cost]]/(Data__1_[[#This Row],[Total Operating Cost]]+_xlfn.IFS(Data__1_[[#This Row],[Plant]]=$R$21,$S$21,Data__1_[[#This Row],[Plant]]=$R$22,$S$22,Data__1_[[#This Row],[Plant]]=$R$24,$S$24,Data__1_[[#This Row],[Plant]]=$R$23,$S$23))</f>
        <v>10.868389334914241</v>
      </c>
    </row>
    <row r="755" spans="1:17" x14ac:dyDescent="0.4">
      <c r="A755" s="1" t="s">
        <v>115</v>
      </c>
      <c r="B755" t="s">
        <v>9</v>
      </c>
      <c r="C755">
        <v>41</v>
      </c>
      <c r="D755">
        <v>38</v>
      </c>
      <c r="E755">
        <v>9512</v>
      </c>
      <c r="F755">
        <v>7296</v>
      </c>
      <c r="G755">
        <v>0.101272526</v>
      </c>
      <c r="H755">
        <f>Data__1_[[#This Row],[Output]]*1000</f>
        <v>101.272526</v>
      </c>
      <c r="I755">
        <f>Data__1_[[#This Row],[Output]]*1000/(Data__1_[[#This Row],[Num_Workers_Indirect]]+Data__1_[[#This Row],[Num_Workers_Direct]])</f>
        <v>1.2819307088607594</v>
      </c>
      <c r="J755">
        <v>0.12355248200000001</v>
      </c>
      <c r="K755">
        <f>Data__1_[[#This Row],[RawMaterial_Used]]*1000</f>
        <v>123.55248200000001</v>
      </c>
      <c r="L755">
        <f>MONTH(A:A)</f>
        <v>4</v>
      </c>
      <c r="M755">
        <f>YEAR(Data__1_[[#This Row],[Date]])</f>
        <v>2010</v>
      </c>
      <c r="N755" cm="1">
        <f t="array" ref="N755">Data__1_[[#This Row],[RawMaterial_Used]]*1000*_xlfn.IFS(Data__1_[[#This Row],[Plant]]=$R$15,$S$15,Data__1_[[#This Row],[Plant]]=$R$16,$S$16,Data__1_[[#This Row],[Plant]]=$R$17,$S$17,Data__1_[[#This Row],[Plant]]=$R$18,$S$18)</f>
        <v>65482.815460000005</v>
      </c>
      <c r="O755">
        <f>Data__1_[[#This Row],[input_total thousands]]+Data__1_[[#This Row],[Labor_Costs_Direct]]+Data__1_[[#This Row],[Labor_Costs_Indirect]]</f>
        <v>82290.815460000013</v>
      </c>
      <c r="P755" s="5" cm="1">
        <f t="array" ref="P755">Data__1_[[#This Row],[Output]]*1000*_xlfn.IFS(Data__1_[[#This Row],[Plant]]=$R$8,$S$8,Data__1_[[#This Row],[Plant]]=$R$9,$S$9,Data__1_[[#This Row],[Plant]]=$R$10,$S$10,Data__1_[[#This Row],[Plant]]=$R$11,$S$11)</f>
        <v>9114.5273400000005</v>
      </c>
      <c r="Q755" s="5" cm="1">
        <f t="array" ref="Q755">Data__1_[[#This Row],[Total_cost]]/(Data__1_[[#This Row],[Total Operating Cost]]+_xlfn.IFS(Data__1_[[#This Row],[Plant]]=$R$21,$S$21,Data__1_[[#This Row],[Plant]]=$R$22,$S$22,Data__1_[[#This Row],[Plant]]=$R$24,$S$24,Data__1_[[#This Row],[Plant]]=$R$23,$S$23))</f>
        <v>9.0277856889729673</v>
      </c>
    </row>
    <row r="756" spans="1:17" x14ac:dyDescent="0.4">
      <c r="A756" s="1" t="s">
        <v>115</v>
      </c>
      <c r="B756" t="s">
        <v>10</v>
      </c>
      <c r="C756">
        <v>23</v>
      </c>
      <c r="D756">
        <v>33</v>
      </c>
      <c r="E756">
        <v>5520</v>
      </c>
      <c r="F756">
        <v>6600</v>
      </c>
      <c r="G756">
        <v>4.1616172999999999E-2</v>
      </c>
      <c r="H756">
        <f>Data__1_[[#This Row],[Output]]*1000</f>
        <v>41.616172999999996</v>
      </c>
      <c r="I756">
        <f>Data__1_[[#This Row],[Output]]*1000/(Data__1_[[#This Row],[Num_Workers_Indirect]]+Data__1_[[#This Row],[Num_Workers_Direct]])</f>
        <v>0.74314594642857135</v>
      </c>
      <c r="J756">
        <v>5.0771731E-2</v>
      </c>
      <c r="K756">
        <f>Data__1_[[#This Row],[RawMaterial_Used]]*1000</f>
        <v>50.771731000000003</v>
      </c>
      <c r="L756">
        <f>MONTH(A:A)</f>
        <v>4</v>
      </c>
      <c r="M756">
        <f>YEAR(Data__1_[[#This Row],[Date]])</f>
        <v>2010</v>
      </c>
      <c r="N756" cm="1">
        <f t="array" ref="N756">Data__1_[[#This Row],[RawMaterial_Used]]*1000*_xlfn.IFS(Data__1_[[#This Row],[Plant]]=$R$15,$S$15,Data__1_[[#This Row],[Plant]]=$R$16,$S$16,Data__1_[[#This Row],[Plant]]=$R$17,$S$17,Data__1_[[#This Row],[Plant]]=$R$18,$S$18)</f>
        <v>30869.212448000002</v>
      </c>
      <c r="O756">
        <f>Data__1_[[#This Row],[input_total thousands]]+Data__1_[[#This Row],[Labor_Costs_Direct]]+Data__1_[[#This Row],[Labor_Costs_Indirect]]</f>
        <v>42989.212448000006</v>
      </c>
      <c r="P756" s="5" cm="1">
        <f t="array" ref="P756">Data__1_[[#This Row],[Output]]*1000*_xlfn.IFS(Data__1_[[#This Row],[Plant]]=$R$8,$S$8,Data__1_[[#This Row],[Plant]]=$R$9,$S$9,Data__1_[[#This Row],[Plant]]=$R$10,$S$10,Data__1_[[#This Row],[Plant]]=$R$11,$S$11)</f>
        <v>6242.4259499999998</v>
      </c>
      <c r="Q756" s="5" cm="1">
        <f t="array" ref="Q756">Data__1_[[#This Row],[Total_cost]]/(Data__1_[[#This Row],[Total Operating Cost]]+_xlfn.IFS(Data__1_[[#This Row],[Plant]]=$R$21,$S$21,Data__1_[[#This Row],[Plant]]=$R$22,$S$22,Data__1_[[#This Row],[Plant]]=$R$24,$S$24,Data__1_[[#This Row],[Plant]]=$R$23,$S$23))</f>
        <v>6.8855165084483794</v>
      </c>
    </row>
    <row r="757" spans="1:17" x14ac:dyDescent="0.4">
      <c r="A757" s="1" t="s">
        <v>115</v>
      </c>
      <c r="B757" t="s">
        <v>11</v>
      </c>
      <c r="C757">
        <v>14</v>
      </c>
      <c r="D757">
        <v>14</v>
      </c>
      <c r="E757">
        <v>134400</v>
      </c>
      <c r="F757">
        <v>107520</v>
      </c>
      <c r="G757">
        <v>1.0927496E-2</v>
      </c>
      <c r="H757">
        <f>Data__1_[[#This Row],[Output]]*1000</f>
        <v>10.927496</v>
      </c>
      <c r="I757">
        <f>Data__1_[[#This Row],[Output]]*1000/(Data__1_[[#This Row],[Num_Workers_Indirect]]+Data__1_[[#This Row],[Num_Workers_Direct]])</f>
        <v>0.39026771428571427</v>
      </c>
      <c r="J757">
        <v>1.3659370000000001E-2</v>
      </c>
      <c r="K757">
        <f>Data__1_[[#This Row],[RawMaterial_Used]]*1000</f>
        <v>13.659370000000001</v>
      </c>
      <c r="L757">
        <f>MONTH(A:A)</f>
        <v>4</v>
      </c>
      <c r="M757">
        <f>YEAR(Data__1_[[#This Row],[Date]])</f>
        <v>2010</v>
      </c>
      <c r="N757" cm="1">
        <f t="array" ref="N757">Data__1_[[#This Row],[RawMaterial_Used]]*1000*_xlfn.IFS(Data__1_[[#This Row],[Plant]]=$R$15,$S$15,Data__1_[[#This Row],[Plant]]=$R$16,$S$16,Data__1_[[#This Row],[Plant]]=$R$17,$S$17,Data__1_[[#This Row],[Plant]]=$R$18,$S$18)</f>
        <v>12539.301660000001</v>
      </c>
      <c r="O757">
        <f>Data__1_[[#This Row],[input_total thousands]]+Data__1_[[#This Row],[Labor_Costs_Direct]]+Data__1_[[#This Row],[Labor_Costs_Indirect]]</f>
        <v>254459.30166</v>
      </c>
      <c r="P757" s="5" cm="1">
        <f t="array" ref="P757">Data__1_[[#This Row],[Output]]*1000*_xlfn.IFS(Data__1_[[#This Row],[Plant]]=$R$8,$S$8,Data__1_[[#This Row],[Plant]]=$R$9,$S$9,Data__1_[[#This Row],[Plant]]=$R$10,$S$10,Data__1_[[#This Row],[Plant]]=$R$11,$S$11)</f>
        <v>4370.9983999999995</v>
      </c>
      <c r="Q757" s="5" cm="1">
        <f t="array" ref="Q757">Data__1_[[#This Row],[Total_cost]]/(Data__1_[[#This Row],[Total Operating Cost]]+_xlfn.IFS(Data__1_[[#This Row],[Plant]]=$R$21,$S$21,Data__1_[[#This Row],[Plant]]=$R$22,$S$22,Data__1_[[#This Row],[Plant]]=$R$24,$S$24,Data__1_[[#This Row],[Plant]]=$R$23,$S$23))</f>
        <v>57.068659275754889</v>
      </c>
    </row>
    <row r="758" spans="1:17" x14ac:dyDescent="0.4">
      <c r="A758" s="1" t="s">
        <v>142</v>
      </c>
      <c r="B758" t="s">
        <v>8</v>
      </c>
      <c r="C758">
        <v>19</v>
      </c>
      <c r="D758">
        <v>18</v>
      </c>
      <c r="E758">
        <v>9120</v>
      </c>
      <c r="F758">
        <v>7200</v>
      </c>
      <c r="G758">
        <v>4.4803040000000002E-2</v>
      </c>
      <c r="H758">
        <f>Data__1_[[#This Row],[Output]]*1000</f>
        <v>44.803040000000003</v>
      </c>
      <c r="I758">
        <f>Data__1_[[#This Row],[Output]]*1000/(Data__1_[[#This Row],[Num_Workers_Indirect]]+Data__1_[[#This Row],[Num_Workers_Direct]])</f>
        <v>1.2108929729729732</v>
      </c>
      <c r="J758">
        <v>5.3763647999999997E-2</v>
      </c>
      <c r="K758">
        <f>Data__1_[[#This Row],[RawMaterial_Used]]*1000</f>
        <v>53.763647999999996</v>
      </c>
      <c r="L758" t="e">
        <f>MONTH(A:A)</f>
        <v>#VALUE!</v>
      </c>
      <c r="M758" t="e">
        <f>YEAR(Data__1_[[#This Row],[Date]])</f>
        <v>#VALUE!</v>
      </c>
      <c r="N758" cm="1">
        <f t="array" ref="N758">Data__1_[[#This Row],[RawMaterial_Used]]*1000*_xlfn.IFS(Data__1_[[#This Row],[Plant]]=$R$15,$S$15,Data__1_[[#This Row],[Plant]]=$R$16,$S$16,Data__1_[[#This Row],[Plant]]=$R$17,$S$17,Data__1_[[#This Row],[Plant]]=$R$18,$S$18)</f>
        <v>37634.553599999999</v>
      </c>
      <c r="O758">
        <f>Data__1_[[#This Row],[input_total thousands]]+Data__1_[[#This Row],[Labor_Costs_Direct]]+Data__1_[[#This Row],[Labor_Costs_Indirect]]</f>
        <v>53954.553599999999</v>
      </c>
      <c r="P758" s="5" cm="1">
        <f t="array" ref="P758">Data__1_[[#This Row],[Output]]*1000*_xlfn.IFS(Data__1_[[#This Row],[Plant]]=$R$8,$S$8,Data__1_[[#This Row],[Plant]]=$R$9,$S$9,Data__1_[[#This Row],[Plant]]=$R$10,$S$10,Data__1_[[#This Row],[Plant]]=$R$11,$S$11)</f>
        <v>4928.3344000000006</v>
      </c>
      <c r="Q758" s="5" cm="1">
        <f t="array" ref="Q758">Data__1_[[#This Row],[Total_cost]]/(Data__1_[[#This Row],[Total Operating Cost]]+_xlfn.IFS(Data__1_[[#This Row],[Plant]]=$R$21,$S$21,Data__1_[[#This Row],[Plant]]=$R$22,$S$22,Data__1_[[#This Row],[Plant]]=$R$24,$S$24,Data__1_[[#This Row],[Plant]]=$R$23,$S$23))</f>
        <v>10.91980946125782</v>
      </c>
    </row>
    <row r="759" spans="1:17" x14ac:dyDescent="0.4">
      <c r="A759" s="1" t="s">
        <v>142</v>
      </c>
      <c r="B759" t="s">
        <v>9</v>
      </c>
      <c r="C759">
        <v>46</v>
      </c>
      <c r="D759">
        <v>37</v>
      </c>
      <c r="E759">
        <v>10672</v>
      </c>
      <c r="F759">
        <v>7104</v>
      </c>
      <c r="G759">
        <v>0.106416281</v>
      </c>
      <c r="H759">
        <f>Data__1_[[#This Row],[Output]]*1000</f>
        <v>106.416281</v>
      </c>
      <c r="I759">
        <f>Data__1_[[#This Row],[Output]]*1000/(Data__1_[[#This Row],[Num_Workers_Indirect]]+Data__1_[[#This Row],[Num_Workers_Direct]])</f>
        <v>1.2821238674698794</v>
      </c>
      <c r="J759">
        <v>0.12982786299999999</v>
      </c>
      <c r="K759">
        <f>Data__1_[[#This Row],[RawMaterial_Used]]*1000</f>
        <v>129.82786299999998</v>
      </c>
      <c r="L759" t="e">
        <f>MONTH(A:A)</f>
        <v>#VALUE!</v>
      </c>
      <c r="M759" t="e">
        <f>YEAR(Data__1_[[#This Row],[Date]])</f>
        <v>#VALUE!</v>
      </c>
      <c r="N759" cm="1">
        <f t="array" ref="N759">Data__1_[[#This Row],[RawMaterial_Used]]*1000*_xlfn.IFS(Data__1_[[#This Row],[Plant]]=$R$15,$S$15,Data__1_[[#This Row],[Plant]]=$R$16,$S$16,Data__1_[[#This Row],[Plant]]=$R$17,$S$17,Data__1_[[#This Row],[Plant]]=$R$18,$S$18)</f>
        <v>68808.767389999994</v>
      </c>
      <c r="O759">
        <f>Data__1_[[#This Row],[input_total thousands]]+Data__1_[[#This Row],[Labor_Costs_Direct]]+Data__1_[[#This Row],[Labor_Costs_Indirect]]</f>
        <v>86584.767389999994</v>
      </c>
      <c r="P759" s="5" cm="1">
        <f t="array" ref="P759">Data__1_[[#This Row],[Output]]*1000*_xlfn.IFS(Data__1_[[#This Row],[Plant]]=$R$8,$S$8,Data__1_[[#This Row],[Plant]]=$R$9,$S$9,Data__1_[[#This Row],[Plant]]=$R$10,$S$10,Data__1_[[#This Row],[Plant]]=$R$11,$S$11)</f>
        <v>9577.4652900000001</v>
      </c>
      <c r="Q759" s="5" cm="1">
        <f t="array" ref="Q759">Data__1_[[#This Row],[Total_cost]]/(Data__1_[[#This Row],[Total Operating Cost]]+_xlfn.IFS(Data__1_[[#This Row],[Plant]]=$R$21,$S$21,Data__1_[[#This Row],[Plant]]=$R$22,$S$22,Data__1_[[#This Row],[Plant]]=$R$24,$S$24,Data__1_[[#This Row],[Plant]]=$R$23,$S$23))</f>
        <v>9.0397552748288277</v>
      </c>
    </row>
    <row r="760" spans="1:17" x14ac:dyDescent="0.4">
      <c r="A760" s="1" t="s">
        <v>142</v>
      </c>
      <c r="B760" t="s">
        <v>10</v>
      </c>
      <c r="C760">
        <v>21</v>
      </c>
      <c r="D760">
        <v>33</v>
      </c>
      <c r="E760">
        <v>5040</v>
      </c>
      <c r="F760">
        <v>6600</v>
      </c>
      <c r="G760">
        <v>4.0132794999999999E-2</v>
      </c>
      <c r="H760">
        <f>Data__1_[[#This Row],[Output]]*1000</f>
        <v>40.132795000000002</v>
      </c>
      <c r="I760">
        <f>Data__1_[[#This Row],[Output]]*1000/(Data__1_[[#This Row],[Num_Workers_Indirect]]+Data__1_[[#This Row],[Num_Workers_Direct]])</f>
        <v>0.74319990740740749</v>
      </c>
      <c r="J760">
        <v>4.896201E-2</v>
      </c>
      <c r="K760">
        <f>Data__1_[[#This Row],[RawMaterial_Used]]*1000</f>
        <v>48.962009999999999</v>
      </c>
      <c r="L760" t="e">
        <f>MONTH(A:A)</f>
        <v>#VALUE!</v>
      </c>
      <c r="M760" t="e">
        <f>YEAR(Data__1_[[#This Row],[Date]])</f>
        <v>#VALUE!</v>
      </c>
      <c r="N760" cm="1">
        <f t="array" ref="N760">Data__1_[[#This Row],[RawMaterial_Used]]*1000*_xlfn.IFS(Data__1_[[#This Row],[Plant]]=$R$15,$S$15,Data__1_[[#This Row],[Plant]]=$R$16,$S$16,Data__1_[[#This Row],[Plant]]=$R$17,$S$17,Data__1_[[#This Row],[Plant]]=$R$18,$S$18)</f>
        <v>29768.90208</v>
      </c>
      <c r="O760">
        <f>Data__1_[[#This Row],[input_total thousands]]+Data__1_[[#This Row],[Labor_Costs_Direct]]+Data__1_[[#This Row],[Labor_Costs_Indirect]]</f>
        <v>41408.90208</v>
      </c>
      <c r="P760" s="5" cm="1">
        <f t="array" ref="P760">Data__1_[[#This Row],[Output]]*1000*_xlfn.IFS(Data__1_[[#This Row],[Plant]]=$R$8,$S$8,Data__1_[[#This Row],[Plant]]=$R$9,$S$9,Data__1_[[#This Row],[Plant]]=$R$10,$S$10,Data__1_[[#This Row],[Plant]]=$R$11,$S$11)</f>
        <v>6019.9192499999999</v>
      </c>
      <c r="Q760" s="5" cm="1">
        <f t="array" ref="Q760">Data__1_[[#This Row],[Total_cost]]/(Data__1_[[#This Row],[Total Operating Cost]]+_xlfn.IFS(Data__1_[[#This Row],[Plant]]=$R$21,$S$21,Data__1_[[#This Row],[Plant]]=$R$22,$S$22,Data__1_[[#This Row],[Plant]]=$R$24,$S$24,Data__1_[[#This Row],[Plant]]=$R$23,$S$23))</f>
        <v>6.8775049723511907</v>
      </c>
    </row>
    <row r="761" spans="1:17" x14ac:dyDescent="0.4">
      <c r="A761" s="1" t="s">
        <v>142</v>
      </c>
      <c r="B761" t="s">
        <v>11</v>
      </c>
      <c r="C761">
        <v>14</v>
      </c>
      <c r="D761">
        <v>13</v>
      </c>
      <c r="E761">
        <v>134400</v>
      </c>
      <c r="F761">
        <v>99840</v>
      </c>
      <c r="G761">
        <v>1.0542611E-2</v>
      </c>
      <c r="H761">
        <f>Data__1_[[#This Row],[Output]]*1000</f>
        <v>10.542611000000001</v>
      </c>
      <c r="I761">
        <f>Data__1_[[#This Row],[Output]]*1000/(Data__1_[[#This Row],[Num_Workers_Indirect]]+Data__1_[[#This Row],[Num_Workers_Direct]])</f>
        <v>0.39046707407407411</v>
      </c>
      <c r="J761">
        <v>1.3178264E-2</v>
      </c>
      <c r="K761">
        <f>Data__1_[[#This Row],[RawMaterial_Used]]*1000</f>
        <v>13.178264</v>
      </c>
      <c r="L761" t="e">
        <f>MONTH(A:A)</f>
        <v>#VALUE!</v>
      </c>
      <c r="M761" t="e">
        <f>YEAR(Data__1_[[#This Row],[Date]])</f>
        <v>#VALUE!</v>
      </c>
      <c r="N761" cm="1">
        <f t="array" ref="N761">Data__1_[[#This Row],[RawMaterial_Used]]*1000*_xlfn.IFS(Data__1_[[#This Row],[Plant]]=$R$15,$S$15,Data__1_[[#This Row],[Plant]]=$R$16,$S$16,Data__1_[[#This Row],[Plant]]=$R$17,$S$17,Data__1_[[#This Row],[Plant]]=$R$18,$S$18)</f>
        <v>12097.646352</v>
      </c>
      <c r="O761">
        <f>Data__1_[[#This Row],[input_total thousands]]+Data__1_[[#This Row],[Labor_Costs_Direct]]+Data__1_[[#This Row],[Labor_Costs_Indirect]]</f>
        <v>246337.64635200001</v>
      </c>
      <c r="P761" s="5" cm="1">
        <f t="array" ref="P761">Data__1_[[#This Row],[Output]]*1000*_xlfn.IFS(Data__1_[[#This Row],[Plant]]=$R$8,$S$8,Data__1_[[#This Row],[Plant]]=$R$9,$S$9,Data__1_[[#This Row],[Plant]]=$R$10,$S$10,Data__1_[[#This Row],[Plant]]=$R$11,$S$11)</f>
        <v>4217.0444000000007</v>
      </c>
      <c r="Q761" s="5" cm="1">
        <f t="array" ref="Q761">Data__1_[[#This Row],[Total_cost]]/(Data__1_[[#This Row],[Total Operating Cost]]+_xlfn.IFS(Data__1_[[#This Row],[Plant]]=$R$21,$S$21,Data__1_[[#This Row],[Plant]]=$R$22,$S$22,Data__1_[[#This Row],[Plant]]=$R$24,$S$24,Data__1_[[#This Row],[Plant]]=$R$23,$S$23))</f>
        <v>57.22297114521416</v>
      </c>
    </row>
    <row r="762" spans="1:17" x14ac:dyDescent="0.4">
      <c r="A762" s="1" t="s">
        <v>141</v>
      </c>
      <c r="B762" t="s">
        <v>8</v>
      </c>
      <c r="C762">
        <v>17</v>
      </c>
      <c r="D762">
        <v>24</v>
      </c>
      <c r="E762">
        <v>8160</v>
      </c>
      <c r="F762">
        <v>9600</v>
      </c>
      <c r="G762">
        <v>4.9646409000000002E-2</v>
      </c>
      <c r="H762">
        <f>Data__1_[[#This Row],[Output]]*1000</f>
        <v>49.646409000000006</v>
      </c>
      <c r="I762">
        <f>Data__1_[[#This Row],[Output]]*1000/(Data__1_[[#This Row],[Num_Workers_Indirect]]+Data__1_[[#This Row],[Num_Workers_Direct]])</f>
        <v>1.210888024390244</v>
      </c>
      <c r="J762">
        <v>5.9575691E-2</v>
      </c>
      <c r="K762">
        <f>Data__1_[[#This Row],[RawMaterial_Used]]*1000</f>
        <v>59.575690999999999</v>
      </c>
      <c r="L762" t="e">
        <f>MONTH(A:A)</f>
        <v>#VALUE!</v>
      </c>
      <c r="M762" t="e">
        <f>YEAR(Data__1_[[#This Row],[Date]])</f>
        <v>#VALUE!</v>
      </c>
      <c r="N762" cm="1">
        <f t="array" ref="N762">Data__1_[[#This Row],[RawMaterial_Used]]*1000*_xlfn.IFS(Data__1_[[#This Row],[Plant]]=$R$15,$S$15,Data__1_[[#This Row],[Plant]]=$R$16,$S$16,Data__1_[[#This Row],[Plant]]=$R$17,$S$17,Data__1_[[#This Row],[Plant]]=$R$18,$S$18)</f>
        <v>41702.983699999997</v>
      </c>
      <c r="O762">
        <f>Data__1_[[#This Row],[input_total thousands]]+Data__1_[[#This Row],[Labor_Costs_Direct]]+Data__1_[[#This Row],[Labor_Costs_Indirect]]</f>
        <v>59462.983699999997</v>
      </c>
      <c r="P762" s="5" cm="1">
        <f t="array" ref="P762">Data__1_[[#This Row],[Output]]*1000*_xlfn.IFS(Data__1_[[#This Row],[Plant]]=$R$8,$S$8,Data__1_[[#This Row],[Plant]]=$R$9,$S$9,Data__1_[[#This Row],[Plant]]=$R$10,$S$10,Data__1_[[#This Row],[Plant]]=$R$11,$S$11)</f>
        <v>5461.1049900000007</v>
      </c>
      <c r="Q762" s="5" cm="1">
        <f t="array" ref="Q762">Data__1_[[#This Row],[Total_cost]]/(Data__1_[[#This Row],[Total Operating Cost]]+_xlfn.IFS(Data__1_[[#This Row],[Plant]]=$R$21,$S$21,Data__1_[[#This Row],[Plant]]=$R$22,$S$22,Data__1_[[#This Row],[Plant]]=$R$24,$S$24,Data__1_[[#This Row],[Plant]]=$R$23,$S$23))</f>
        <v>10.863299165769897</v>
      </c>
    </row>
    <row r="763" spans="1:17" x14ac:dyDescent="0.4">
      <c r="A763" s="1" t="s">
        <v>141</v>
      </c>
      <c r="B763" t="s">
        <v>9</v>
      </c>
      <c r="C763">
        <v>40</v>
      </c>
      <c r="D763">
        <v>36</v>
      </c>
      <c r="E763">
        <v>9280</v>
      </c>
      <c r="F763">
        <v>6912</v>
      </c>
      <c r="G763">
        <v>9.7373719999999997E-2</v>
      </c>
      <c r="H763">
        <f>Data__1_[[#This Row],[Output]]*1000</f>
        <v>97.373719999999992</v>
      </c>
      <c r="I763">
        <f>Data__1_[[#This Row],[Output]]*1000/(Data__1_[[#This Row],[Num_Workers_Indirect]]+Data__1_[[#This Row],[Num_Workers_Direct]])</f>
        <v>1.2812331578947367</v>
      </c>
      <c r="J763">
        <v>0.118795939</v>
      </c>
      <c r="K763">
        <f>Data__1_[[#This Row],[RawMaterial_Used]]*1000</f>
        <v>118.795939</v>
      </c>
      <c r="L763" t="e">
        <f>MONTH(A:A)</f>
        <v>#VALUE!</v>
      </c>
      <c r="M763" t="e">
        <f>YEAR(Data__1_[[#This Row],[Date]])</f>
        <v>#VALUE!</v>
      </c>
      <c r="N763" cm="1">
        <f t="array" ref="N763">Data__1_[[#This Row],[RawMaterial_Used]]*1000*_xlfn.IFS(Data__1_[[#This Row],[Plant]]=$R$15,$S$15,Data__1_[[#This Row],[Plant]]=$R$16,$S$16,Data__1_[[#This Row],[Plant]]=$R$17,$S$17,Data__1_[[#This Row],[Plant]]=$R$18,$S$18)</f>
        <v>62961.847670000003</v>
      </c>
      <c r="O763">
        <f>Data__1_[[#This Row],[input_total thousands]]+Data__1_[[#This Row],[Labor_Costs_Direct]]+Data__1_[[#This Row],[Labor_Costs_Indirect]]</f>
        <v>79153.847670000003</v>
      </c>
      <c r="P763" s="5" cm="1">
        <f t="array" ref="P763">Data__1_[[#This Row],[Output]]*1000*_xlfn.IFS(Data__1_[[#This Row],[Plant]]=$R$8,$S$8,Data__1_[[#This Row],[Plant]]=$R$9,$S$9,Data__1_[[#This Row],[Plant]]=$R$10,$S$10,Data__1_[[#This Row],[Plant]]=$R$11,$S$11)</f>
        <v>8763.6347999999998</v>
      </c>
      <c r="Q763" s="5" cm="1">
        <f t="array" ref="Q763">Data__1_[[#This Row],[Total_cost]]/(Data__1_[[#This Row],[Total Operating Cost]]+_xlfn.IFS(Data__1_[[#This Row],[Plant]]=$R$21,$S$21,Data__1_[[#This Row],[Plant]]=$R$22,$S$22,Data__1_[[#This Row],[Plant]]=$R$24,$S$24,Data__1_[[#This Row],[Plant]]=$R$23,$S$23))</f>
        <v>9.0313016052754769</v>
      </c>
    </row>
    <row r="764" spans="1:17" x14ac:dyDescent="0.4">
      <c r="A764" s="1" t="s">
        <v>141</v>
      </c>
      <c r="B764" t="s">
        <v>10</v>
      </c>
      <c r="C764">
        <v>24</v>
      </c>
      <c r="D764">
        <v>33</v>
      </c>
      <c r="E764">
        <v>5760</v>
      </c>
      <c r="F764">
        <v>6600</v>
      </c>
      <c r="G764">
        <v>4.2355661000000003E-2</v>
      </c>
      <c r="H764">
        <f>Data__1_[[#This Row],[Output]]*1000</f>
        <v>42.355661000000005</v>
      </c>
      <c r="I764">
        <f>Data__1_[[#This Row],[Output]]*1000/(Data__1_[[#This Row],[Num_Workers_Indirect]]+Data__1_[[#This Row],[Num_Workers_Direct]])</f>
        <v>0.74308177192982461</v>
      </c>
      <c r="J764">
        <v>5.1673906999999998E-2</v>
      </c>
      <c r="K764">
        <f>Data__1_[[#This Row],[RawMaterial_Used]]*1000</f>
        <v>51.673907</v>
      </c>
      <c r="L764" t="e">
        <f>MONTH(A:A)</f>
        <v>#VALUE!</v>
      </c>
      <c r="M764" t="e">
        <f>YEAR(Data__1_[[#This Row],[Date]])</f>
        <v>#VALUE!</v>
      </c>
      <c r="N764" cm="1">
        <f t="array" ref="N764">Data__1_[[#This Row],[RawMaterial_Used]]*1000*_xlfn.IFS(Data__1_[[#This Row],[Plant]]=$R$15,$S$15,Data__1_[[#This Row],[Plant]]=$R$16,$S$16,Data__1_[[#This Row],[Plant]]=$R$17,$S$17,Data__1_[[#This Row],[Plant]]=$R$18,$S$18)</f>
        <v>31417.735455999999</v>
      </c>
      <c r="O764">
        <f>Data__1_[[#This Row],[input_total thousands]]+Data__1_[[#This Row],[Labor_Costs_Direct]]+Data__1_[[#This Row],[Labor_Costs_Indirect]]</f>
        <v>43777.735455999995</v>
      </c>
      <c r="P764" s="5" cm="1">
        <f t="array" ref="P764">Data__1_[[#This Row],[Output]]*1000*_xlfn.IFS(Data__1_[[#This Row],[Plant]]=$R$8,$S$8,Data__1_[[#This Row],[Plant]]=$R$9,$S$9,Data__1_[[#This Row],[Plant]]=$R$10,$S$10,Data__1_[[#This Row],[Plant]]=$R$11,$S$11)</f>
        <v>6353.3491500000009</v>
      </c>
      <c r="Q764" s="5" cm="1">
        <f t="array" ref="Q764">Data__1_[[#This Row],[Total_cost]]/(Data__1_[[#This Row],[Total Operating Cost]]+_xlfn.IFS(Data__1_[[#This Row],[Plant]]=$R$21,$S$21,Data__1_[[#This Row],[Plant]]=$R$22,$S$22,Data__1_[[#This Row],[Plant]]=$R$24,$S$24,Data__1_[[#This Row],[Plant]]=$R$23,$S$23))</f>
        <v>6.8894129709570633</v>
      </c>
    </row>
    <row r="765" spans="1:17" x14ac:dyDescent="0.4">
      <c r="A765" s="1" t="s">
        <v>141</v>
      </c>
      <c r="B765" t="s">
        <v>11</v>
      </c>
      <c r="C765">
        <v>14</v>
      </c>
      <c r="D765">
        <v>17</v>
      </c>
      <c r="E765">
        <v>134400</v>
      </c>
      <c r="F765">
        <v>130560</v>
      </c>
      <c r="G765">
        <v>1.2096801000000001E-2</v>
      </c>
      <c r="H765">
        <f>Data__1_[[#This Row],[Output]]*1000</f>
        <v>12.096801000000001</v>
      </c>
      <c r="I765">
        <f>Data__1_[[#This Row],[Output]]*1000/(Data__1_[[#This Row],[Num_Workers_Indirect]]+Data__1_[[#This Row],[Num_Workers_Direct]])</f>
        <v>0.39021938709677423</v>
      </c>
      <c r="J765">
        <v>1.5121001E-2</v>
      </c>
      <c r="K765">
        <f>Data__1_[[#This Row],[RawMaterial_Used]]*1000</f>
        <v>15.121001</v>
      </c>
      <c r="L765" t="e">
        <f>MONTH(A:A)</f>
        <v>#VALUE!</v>
      </c>
      <c r="M765" t="e">
        <f>YEAR(Data__1_[[#This Row],[Date]])</f>
        <v>#VALUE!</v>
      </c>
      <c r="N765" cm="1">
        <f t="array" ref="N765">Data__1_[[#This Row],[RawMaterial_Used]]*1000*_xlfn.IFS(Data__1_[[#This Row],[Plant]]=$R$15,$S$15,Data__1_[[#This Row],[Plant]]=$R$16,$S$16,Data__1_[[#This Row],[Plant]]=$R$17,$S$17,Data__1_[[#This Row],[Plant]]=$R$18,$S$18)</f>
        <v>13881.078917999999</v>
      </c>
      <c r="O765">
        <f>Data__1_[[#This Row],[input_total thousands]]+Data__1_[[#This Row],[Labor_Costs_Direct]]+Data__1_[[#This Row],[Labor_Costs_Indirect]]</f>
        <v>278841.07891799998</v>
      </c>
      <c r="P765" s="5" cm="1">
        <f t="array" ref="P765">Data__1_[[#This Row],[Output]]*1000*_xlfn.IFS(Data__1_[[#This Row],[Plant]]=$R$8,$S$8,Data__1_[[#This Row],[Plant]]=$R$9,$S$9,Data__1_[[#This Row],[Plant]]=$R$10,$S$10,Data__1_[[#This Row],[Plant]]=$R$11,$S$11)</f>
        <v>4838.7204000000002</v>
      </c>
      <c r="Q765" s="5" cm="1">
        <f t="array" ref="Q765">Data__1_[[#This Row],[Total_cost]]/(Data__1_[[#This Row],[Total Operating Cost]]+_xlfn.IFS(Data__1_[[#This Row],[Plant]]=$R$21,$S$21,Data__1_[[#This Row],[Plant]]=$R$22,$S$22,Data__1_[[#This Row],[Plant]]=$R$24,$S$24,Data__1_[[#This Row],[Plant]]=$R$23,$S$23))</f>
        <v>56.599671753621308</v>
      </c>
    </row>
    <row r="766" spans="1:17" x14ac:dyDescent="0.4">
      <c r="A766" s="1" t="s">
        <v>114</v>
      </c>
      <c r="B766" t="s">
        <v>8</v>
      </c>
      <c r="C766">
        <v>20</v>
      </c>
      <c r="D766">
        <v>25</v>
      </c>
      <c r="E766">
        <v>9600</v>
      </c>
      <c r="F766">
        <v>10000</v>
      </c>
      <c r="G766">
        <v>5.4506418000000001E-2</v>
      </c>
      <c r="H766">
        <f>Data__1_[[#This Row],[Output]]*1000</f>
        <v>54.506418000000004</v>
      </c>
      <c r="I766">
        <f>Data__1_[[#This Row],[Output]]*1000/(Data__1_[[#This Row],[Num_Workers_Indirect]]+Data__1_[[#This Row],[Num_Workers_Direct]])</f>
        <v>1.2112537333333333</v>
      </c>
      <c r="J766">
        <v>6.5407701999999998E-2</v>
      </c>
      <c r="K766">
        <f>Data__1_[[#This Row],[RawMaterial_Used]]*1000</f>
        <v>65.407702</v>
      </c>
      <c r="L766">
        <f>MONTH(A:A)</f>
        <v>3</v>
      </c>
      <c r="M766">
        <f>YEAR(Data__1_[[#This Row],[Date]])</f>
        <v>2010</v>
      </c>
      <c r="N766" cm="1">
        <f t="array" ref="N766">Data__1_[[#This Row],[RawMaterial_Used]]*1000*_xlfn.IFS(Data__1_[[#This Row],[Plant]]=$R$15,$S$15,Data__1_[[#This Row],[Plant]]=$R$16,$S$16,Data__1_[[#This Row],[Plant]]=$R$17,$S$17,Data__1_[[#This Row],[Plant]]=$R$18,$S$18)</f>
        <v>45785.3914</v>
      </c>
      <c r="O766">
        <f>Data__1_[[#This Row],[input_total thousands]]+Data__1_[[#This Row],[Labor_Costs_Direct]]+Data__1_[[#This Row],[Labor_Costs_Indirect]]</f>
        <v>65385.3914</v>
      </c>
      <c r="P766" s="5" cm="1">
        <f t="array" ref="P766">Data__1_[[#This Row],[Output]]*1000*_xlfn.IFS(Data__1_[[#This Row],[Plant]]=$R$8,$S$8,Data__1_[[#This Row],[Plant]]=$R$9,$S$9,Data__1_[[#This Row],[Plant]]=$R$10,$S$10,Data__1_[[#This Row],[Plant]]=$R$11,$S$11)</f>
        <v>5995.7059800000006</v>
      </c>
      <c r="Q766" s="5" cm="1">
        <f t="array" ref="Q766">Data__1_[[#This Row],[Total_cost]]/(Data__1_[[#This Row],[Total Operating Cost]]+_xlfn.IFS(Data__1_[[#This Row],[Plant]]=$R$21,$S$21,Data__1_[[#This Row],[Plant]]=$R$22,$S$22,Data__1_[[#This Row],[Plant]]=$R$24,$S$24,Data__1_[[#This Row],[Plant]]=$R$23,$S$23))</f>
        <v>10.882418756435563</v>
      </c>
    </row>
    <row r="767" spans="1:17" x14ac:dyDescent="0.4">
      <c r="A767" s="1" t="s">
        <v>114</v>
      </c>
      <c r="B767" t="s">
        <v>9</v>
      </c>
      <c r="C767">
        <v>41</v>
      </c>
      <c r="D767">
        <v>36</v>
      </c>
      <c r="E767">
        <v>9512</v>
      </c>
      <c r="F767">
        <v>6912</v>
      </c>
      <c r="G767">
        <v>9.8685381000000003E-2</v>
      </c>
      <c r="H767">
        <f>Data__1_[[#This Row],[Output]]*1000</f>
        <v>98.685381000000007</v>
      </c>
      <c r="I767">
        <f>Data__1_[[#This Row],[Output]]*1000/(Data__1_[[#This Row],[Num_Workers_Indirect]]+Data__1_[[#This Row],[Num_Workers_Direct]])</f>
        <v>1.2816283246753248</v>
      </c>
      <c r="J767">
        <v>0.120396165</v>
      </c>
      <c r="K767">
        <f>Data__1_[[#This Row],[RawMaterial_Used]]*1000</f>
        <v>120.396165</v>
      </c>
      <c r="L767">
        <f>MONTH(A:A)</f>
        <v>3</v>
      </c>
      <c r="M767">
        <f>YEAR(Data__1_[[#This Row],[Date]])</f>
        <v>2010</v>
      </c>
      <c r="N767" cm="1">
        <f t="array" ref="N767">Data__1_[[#This Row],[RawMaterial_Used]]*1000*_xlfn.IFS(Data__1_[[#This Row],[Plant]]=$R$15,$S$15,Data__1_[[#This Row],[Plant]]=$R$16,$S$16,Data__1_[[#This Row],[Plant]]=$R$17,$S$17,Data__1_[[#This Row],[Plant]]=$R$18,$S$18)</f>
        <v>63809.967449999996</v>
      </c>
      <c r="O767">
        <f>Data__1_[[#This Row],[input_total thousands]]+Data__1_[[#This Row],[Labor_Costs_Direct]]+Data__1_[[#This Row],[Labor_Costs_Indirect]]</f>
        <v>80233.967449999996</v>
      </c>
      <c r="P767" s="5" cm="1">
        <f t="array" ref="P767">Data__1_[[#This Row],[Output]]*1000*_xlfn.IFS(Data__1_[[#This Row],[Plant]]=$R$8,$S$8,Data__1_[[#This Row],[Plant]]=$R$9,$S$9,Data__1_[[#This Row],[Plant]]=$R$10,$S$10,Data__1_[[#This Row],[Plant]]=$R$11,$S$11)</f>
        <v>8881.6842900000011</v>
      </c>
      <c r="Q767" s="5" cm="1">
        <f t="array" ref="Q767">Data__1_[[#This Row],[Total_cost]]/(Data__1_[[#This Row],[Total Operating Cost]]+_xlfn.IFS(Data__1_[[#This Row],[Plant]]=$R$21,$S$21,Data__1_[[#This Row],[Plant]]=$R$22,$S$22,Data__1_[[#This Row],[Plant]]=$R$24,$S$24,Data__1_[[#This Row],[Plant]]=$R$23,$S$23))</f>
        <v>9.0328754107364126</v>
      </c>
    </row>
    <row r="768" spans="1:17" x14ac:dyDescent="0.4">
      <c r="A768" s="1" t="s">
        <v>114</v>
      </c>
      <c r="B768" t="s">
        <v>10</v>
      </c>
      <c r="C768">
        <v>22</v>
      </c>
      <c r="D768">
        <v>27</v>
      </c>
      <c r="E768">
        <v>5280</v>
      </c>
      <c r="F768">
        <v>5400</v>
      </c>
      <c r="G768">
        <v>3.6416828999999998E-2</v>
      </c>
      <c r="H768">
        <f>Data__1_[[#This Row],[Output]]*1000</f>
        <v>36.416829</v>
      </c>
      <c r="I768">
        <f>Data__1_[[#This Row],[Output]]*1000/(Data__1_[[#This Row],[Num_Workers_Indirect]]+Data__1_[[#This Row],[Num_Workers_Direct]])</f>
        <v>0.7432005918367347</v>
      </c>
      <c r="J768">
        <v>4.4428531E-2</v>
      </c>
      <c r="K768">
        <f>Data__1_[[#This Row],[RawMaterial_Used]]*1000</f>
        <v>44.428531</v>
      </c>
      <c r="L768">
        <f>MONTH(A:A)</f>
        <v>3</v>
      </c>
      <c r="M768">
        <f>YEAR(Data__1_[[#This Row],[Date]])</f>
        <v>2010</v>
      </c>
      <c r="N768" cm="1">
        <f t="array" ref="N768">Data__1_[[#This Row],[RawMaterial_Used]]*1000*_xlfn.IFS(Data__1_[[#This Row],[Plant]]=$R$15,$S$15,Data__1_[[#This Row],[Plant]]=$R$16,$S$16,Data__1_[[#This Row],[Plant]]=$R$17,$S$17,Data__1_[[#This Row],[Plant]]=$R$18,$S$18)</f>
        <v>27012.546847999998</v>
      </c>
      <c r="O768">
        <f>Data__1_[[#This Row],[input_total thousands]]+Data__1_[[#This Row],[Labor_Costs_Direct]]+Data__1_[[#This Row],[Labor_Costs_Indirect]]</f>
        <v>37692.546847999998</v>
      </c>
      <c r="P768" s="5" cm="1">
        <f t="array" ref="P768">Data__1_[[#This Row],[Output]]*1000*_xlfn.IFS(Data__1_[[#This Row],[Plant]]=$R$8,$S$8,Data__1_[[#This Row],[Plant]]=$R$9,$S$9,Data__1_[[#This Row],[Plant]]=$R$10,$S$10,Data__1_[[#This Row],[Plant]]=$R$11,$S$11)</f>
        <v>5462.5243499999997</v>
      </c>
      <c r="Q768" s="5" cm="1">
        <f t="array" ref="Q768">Data__1_[[#This Row],[Total_cost]]/(Data__1_[[#This Row],[Total Operating Cost]]+_xlfn.IFS(Data__1_[[#This Row],[Plant]]=$R$21,$S$21,Data__1_[[#This Row],[Plant]]=$R$22,$S$22,Data__1_[[#This Row],[Plant]]=$R$24,$S$24,Data__1_[[#This Row],[Plant]]=$R$23,$S$23))</f>
        <v>6.8989436915385944</v>
      </c>
    </row>
    <row r="769" spans="1:17" x14ac:dyDescent="0.4">
      <c r="A769" s="1" t="s">
        <v>114</v>
      </c>
      <c r="B769" t="s">
        <v>11</v>
      </c>
      <c r="C769">
        <v>14</v>
      </c>
      <c r="D769">
        <v>16</v>
      </c>
      <c r="E769">
        <v>134400</v>
      </c>
      <c r="F769">
        <v>122880</v>
      </c>
      <c r="G769">
        <v>1.1706456000000001E-2</v>
      </c>
      <c r="H769">
        <f>Data__1_[[#This Row],[Output]]*1000</f>
        <v>11.706456000000001</v>
      </c>
      <c r="I769">
        <f>Data__1_[[#This Row],[Output]]*1000/(Data__1_[[#This Row],[Num_Workers_Indirect]]+Data__1_[[#This Row],[Num_Workers_Direct]])</f>
        <v>0.39021520000000004</v>
      </c>
      <c r="J769">
        <v>1.463307E-2</v>
      </c>
      <c r="K769">
        <f>Data__1_[[#This Row],[RawMaterial_Used]]*1000</f>
        <v>14.63307</v>
      </c>
      <c r="L769">
        <f>MONTH(A:A)</f>
        <v>3</v>
      </c>
      <c r="M769">
        <f>YEAR(Data__1_[[#This Row],[Date]])</f>
        <v>2010</v>
      </c>
      <c r="N769" cm="1">
        <f t="array" ref="N769">Data__1_[[#This Row],[RawMaterial_Used]]*1000*_xlfn.IFS(Data__1_[[#This Row],[Plant]]=$R$15,$S$15,Data__1_[[#This Row],[Plant]]=$R$16,$S$16,Data__1_[[#This Row],[Plant]]=$R$17,$S$17,Data__1_[[#This Row],[Plant]]=$R$18,$S$18)</f>
        <v>13433.15826</v>
      </c>
      <c r="O769">
        <f>Data__1_[[#This Row],[input_total thousands]]+Data__1_[[#This Row],[Labor_Costs_Direct]]+Data__1_[[#This Row],[Labor_Costs_Indirect]]</f>
        <v>270713.15826</v>
      </c>
      <c r="P769" s="5" cm="1">
        <f t="array" ref="P769">Data__1_[[#This Row],[Output]]*1000*_xlfn.IFS(Data__1_[[#This Row],[Plant]]=$R$8,$S$8,Data__1_[[#This Row],[Plant]]=$R$9,$S$9,Data__1_[[#This Row],[Plant]]=$R$10,$S$10,Data__1_[[#This Row],[Plant]]=$R$11,$S$11)</f>
        <v>4682.5824000000002</v>
      </c>
      <c r="Q769" s="5" cm="1">
        <f t="array" ref="Q769">Data__1_[[#This Row],[Total_cost]]/(Data__1_[[#This Row],[Total Operating Cost]]+_xlfn.IFS(Data__1_[[#This Row],[Plant]]=$R$21,$S$21,Data__1_[[#This Row],[Plant]]=$R$22,$S$22,Data__1_[[#This Row],[Plant]]=$R$24,$S$24,Data__1_[[#This Row],[Plant]]=$R$23,$S$23))</f>
        <v>56.748388254312822</v>
      </c>
    </row>
    <row r="770" spans="1:17" x14ac:dyDescent="0.4">
      <c r="A770" s="1" t="s">
        <v>140</v>
      </c>
      <c r="B770" t="s">
        <v>8</v>
      </c>
      <c r="C770">
        <v>16</v>
      </c>
      <c r="D770">
        <v>19</v>
      </c>
      <c r="E770">
        <v>7680</v>
      </c>
      <c r="F770">
        <v>7600</v>
      </c>
      <c r="G770">
        <v>4.2379291999999999E-2</v>
      </c>
      <c r="H770">
        <f>Data__1_[[#This Row],[Output]]*1000</f>
        <v>42.379292</v>
      </c>
      <c r="I770">
        <f>Data__1_[[#This Row],[Output]]*1000/(Data__1_[[#This Row],[Num_Workers_Indirect]]+Data__1_[[#This Row],[Num_Workers_Direct]])</f>
        <v>1.2108369142857143</v>
      </c>
      <c r="J770">
        <v>5.0855150000000002E-2</v>
      </c>
      <c r="K770">
        <f>Data__1_[[#This Row],[RawMaterial_Used]]*1000</f>
        <v>50.855150000000002</v>
      </c>
      <c r="L770" t="e">
        <f>MONTH(A:A)</f>
        <v>#VALUE!</v>
      </c>
      <c r="M770" t="e">
        <f>YEAR(Data__1_[[#This Row],[Date]])</f>
        <v>#VALUE!</v>
      </c>
      <c r="N770" cm="1">
        <f t="array" ref="N770">Data__1_[[#This Row],[RawMaterial_Used]]*1000*_xlfn.IFS(Data__1_[[#This Row],[Plant]]=$R$15,$S$15,Data__1_[[#This Row],[Plant]]=$R$16,$S$16,Data__1_[[#This Row],[Plant]]=$R$17,$S$17,Data__1_[[#This Row],[Plant]]=$R$18,$S$18)</f>
        <v>35598.605000000003</v>
      </c>
      <c r="O770">
        <f>Data__1_[[#This Row],[input_total thousands]]+Data__1_[[#This Row],[Labor_Costs_Direct]]+Data__1_[[#This Row],[Labor_Costs_Indirect]]</f>
        <v>50878.605000000003</v>
      </c>
      <c r="P770" s="5" cm="1">
        <f t="array" ref="P770">Data__1_[[#This Row],[Output]]*1000*_xlfn.IFS(Data__1_[[#This Row],[Plant]]=$R$8,$S$8,Data__1_[[#This Row],[Plant]]=$R$9,$S$9,Data__1_[[#This Row],[Plant]]=$R$10,$S$10,Data__1_[[#This Row],[Plant]]=$R$11,$S$11)</f>
        <v>4661.7221200000004</v>
      </c>
      <c r="Q770" s="5" cm="1">
        <f t="array" ref="Q770">Data__1_[[#This Row],[Total_cost]]/(Data__1_[[#This Row],[Total Operating Cost]]+_xlfn.IFS(Data__1_[[#This Row],[Plant]]=$R$21,$S$21,Data__1_[[#This Row],[Plant]]=$R$22,$S$22,Data__1_[[#This Row],[Plant]]=$R$24,$S$24,Data__1_[[#This Row],[Plant]]=$R$23,$S$23))</f>
        <v>10.884597570932767</v>
      </c>
    </row>
    <row r="771" spans="1:17" x14ac:dyDescent="0.4">
      <c r="A771" s="1" t="s">
        <v>140</v>
      </c>
      <c r="B771" t="s">
        <v>9</v>
      </c>
      <c r="C771">
        <v>40</v>
      </c>
      <c r="D771">
        <v>37</v>
      </c>
      <c r="E771">
        <v>9280</v>
      </c>
      <c r="F771">
        <v>7104</v>
      </c>
      <c r="G771">
        <v>9.8705250999999994E-2</v>
      </c>
      <c r="H771">
        <f>Data__1_[[#This Row],[Output]]*1000</f>
        <v>98.70525099999999</v>
      </c>
      <c r="I771">
        <f>Data__1_[[#This Row],[Output]]*1000/(Data__1_[[#This Row],[Num_Workers_Indirect]]+Data__1_[[#This Row],[Num_Workers_Direct]])</f>
        <v>1.2818863766233766</v>
      </c>
      <c r="J771">
        <v>0.12042040699999999</v>
      </c>
      <c r="K771">
        <f>Data__1_[[#This Row],[RawMaterial_Used]]*1000</f>
        <v>120.420407</v>
      </c>
      <c r="L771" t="e">
        <f>MONTH(A:A)</f>
        <v>#VALUE!</v>
      </c>
      <c r="M771" t="e">
        <f>YEAR(Data__1_[[#This Row],[Date]])</f>
        <v>#VALUE!</v>
      </c>
      <c r="N771" cm="1">
        <f t="array" ref="N771">Data__1_[[#This Row],[RawMaterial_Used]]*1000*_xlfn.IFS(Data__1_[[#This Row],[Plant]]=$R$15,$S$15,Data__1_[[#This Row],[Plant]]=$R$16,$S$16,Data__1_[[#This Row],[Plant]]=$R$17,$S$17,Data__1_[[#This Row],[Plant]]=$R$18,$S$18)</f>
        <v>63822.815709999995</v>
      </c>
      <c r="O771">
        <f>Data__1_[[#This Row],[input_total thousands]]+Data__1_[[#This Row],[Labor_Costs_Direct]]+Data__1_[[#This Row],[Labor_Costs_Indirect]]</f>
        <v>80206.815709999995</v>
      </c>
      <c r="P771" s="5" cm="1">
        <f t="array" ref="P771">Data__1_[[#This Row],[Output]]*1000*_xlfn.IFS(Data__1_[[#This Row],[Plant]]=$R$8,$S$8,Data__1_[[#This Row],[Plant]]=$R$9,$S$9,Data__1_[[#This Row],[Plant]]=$R$10,$S$10,Data__1_[[#This Row],[Plant]]=$R$11,$S$11)</f>
        <v>8883.4725899999994</v>
      </c>
      <c r="Q771" s="5" cm="1">
        <f t="array" ref="Q771">Data__1_[[#This Row],[Total_cost]]/(Data__1_[[#This Row],[Total Operating Cost]]+_xlfn.IFS(Data__1_[[#This Row],[Plant]]=$R$21,$S$21,Data__1_[[#This Row],[Plant]]=$R$22,$S$22,Data__1_[[#This Row],[Plant]]=$R$24,$S$24,Data__1_[[#This Row],[Plant]]=$R$23,$S$23))</f>
        <v>9.0280010161243531</v>
      </c>
    </row>
    <row r="772" spans="1:17" x14ac:dyDescent="0.4">
      <c r="A772" s="1" t="s">
        <v>140</v>
      </c>
      <c r="B772" t="s">
        <v>10</v>
      </c>
      <c r="C772">
        <v>22</v>
      </c>
      <c r="D772">
        <v>26</v>
      </c>
      <c r="E772">
        <v>5280</v>
      </c>
      <c r="F772">
        <v>5200</v>
      </c>
      <c r="G772">
        <v>3.5658989000000002E-2</v>
      </c>
      <c r="H772">
        <f>Data__1_[[#This Row],[Output]]*1000</f>
        <v>35.658989000000005</v>
      </c>
      <c r="I772">
        <f>Data__1_[[#This Row],[Output]]*1000/(Data__1_[[#This Row],[Num_Workers_Indirect]]+Data__1_[[#This Row],[Num_Workers_Direct]])</f>
        <v>0.74289560416666678</v>
      </c>
      <c r="J772">
        <v>4.3503965999999998E-2</v>
      </c>
      <c r="K772">
        <f>Data__1_[[#This Row],[RawMaterial_Used]]*1000</f>
        <v>43.503965999999998</v>
      </c>
      <c r="L772" t="e">
        <f>MONTH(A:A)</f>
        <v>#VALUE!</v>
      </c>
      <c r="M772" t="e">
        <f>YEAR(Data__1_[[#This Row],[Date]])</f>
        <v>#VALUE!</v>
      </c>
      <c r="N772" cm="1">
        <f t="array" ref="N772">Data__1_[[#This Row],[RawMaterial_Used]]*1000*_xlfn.IFS(Data__1_[[#This Row],[Plant]]=$R$15,$S$15,Data__1_[[#This Row],[Plant]]=$R$16,$S$16,Data__1_[[#This Row],[Plant]]=$R$17,$S$17,Data__1_[[#This Row],[Plant]]=$R$18,$S$18)</f>
        <v>26450.411327999998</v>
      </c>
      <c r="O772">
        <f>Data__1_[[#This Row],[input_total thousands]]+Data__1_[[#This Row],[Labor_Costs_Direct]]+Data__1_[[#This Row],[Labor_Costs_Indirect]]</f>
        <v>36930.411328000002</v>
      </c>
      <c r="P772" s="5" cm="1">
        <f t="array" ref="P772">Data__1_[[#This Row],[Output]]*1000*_xlfn.IFS(Data__1_[[#This Row],[Plant]]=$R$8,$S$8,Data__1_[[#This Row],[Plant]]=$R$9,$S$9,Data__1_[[#This Row],[Plant]]=$R$10,$S$10,Data__1_[[#This Row],[Plant]]=$R$11,$S$11)</f>
        <v>5348.8483500000011</v>
      </c>
      <c r="Q772" s="5" cm="1">
        <f t="array" ref="Q772">Data__1_[[#This Row],[Total_cost]]/(Data__1_[[#This Row],[Total Operating Cost]]+_xlfn.IFS(Data__1_[[#This Row],[Plant]]=$R$21,$S$21,Data__1_[[#This Row],[Plant]]=$R$22,$S$22,Data__1_[[#This Row],[Plant]]=$R$24,$S$24,Data__1_[[#This Row],[Plant]]=$R$23,$S$23))</f>
        <v>6.9030762952374145</v>
      </c>
    </row>
    <row r="773" spans="1:17" x14ac:dyDescent="0.4">
      <c r="A773" s="1" t="s">
        <v>140</v>
      </c>
      <c r="B773" t="s">
        <v>11</v>
      </c>
      <c r="C773">
        <v>13</v>
      </c>
      <c r="D773">
        <v>14</v>
      </c>
      <c r="E773">
        <v>124800</v>
      </c>
      <c r="F773">
        <v>107520</v>
      </c>
      <c r="G773">
        <v>1.0542414999999999E-2</v>
      </c>
      <c r="H773">
        <f>Data__1_[[#This Row],[Output]]*1000</f>
        <v>10.542415</v>
      </c>
      <c r="I773">
        <f>Data__1_[[#This Row],[Output]]*1000/(Data__1_[[#This Row],[Num_Workers_Indirect]]+Data__1_[[#This Row],[Num_Workers_Direct]])</f>
        <v>0.39045981481481484</v>
      </c>
      <c r="J773">
        <v>1.3178018999999999E-2</v>
      </c>
      <c r="K773">
        <f>Data__1_[[#This Row],[RawMaterial_Used]]*1000</f>
        <v>13.178018999999999</v>
      </c>
      <c r="L773" t="e">
        <f>MONTH(A:A)</f>
        <v>#VALUE!</v>
      </c>
      <c r="M773" t="e">
        <f>YEAR(Data__1_[[#This Row],[Date]])</f>
        <v>#VALUE!</v>
      </c>
      <c r="N773" cm="1">
        <f t="array" ref="N773">Data__1_[[#This Row],[RawMaterial_Used]]*1000*_xlfn.IFS(Data__1_[[#This Row],[Plant]]=$R$15,$S$15,Data__1_[[#This Row],[Plant]]=$R$16,$S$16,Data__1_[[#This Row],[Plant]]=$R$17,$S$17,Data__1_[[#This Row],[Plant]]=$R$18,$S$18)</f>
        <v>12097.421441999999</v>
      </c>
      <c r="O773">
        <f>Data__1_[[#This Row],[input_total thousands]]+Data__1_[[#This Row],[Labor_Costs_Direct]]+Data__1_[[#This Row],[Labor_Costs_Indirect]]</f>
        <v>244417.42144199999</v>
      </c>
      <c r="P773" s="5" cm="1">
        <f t="array" ref="P773">Data__1_[[#This Row],[Output]]*1000*_xlfn.IFS(Data__1_[[#This Row],[Plant]]=$R$8,$S$8,Data__1_[[#This Row],[Plant]]=$R$9,$S$9,Data__1_[[#This Row],[Plant]]=$R$10,$S$10,Data__1_[[#This Row],[Plant]]=$R$11,$S$11)</f>
        <v>4216.9660000000003</v>
      </c>
      <c r="Q773" s="5" cm="1">
        <f t="array" ref="Q773">Data__1_[[#This Row],[Total_cost]]/(Data__1_[[#This Row],[Total Operating Cost]]+_xlfn.IFS(Data__1_[[#This Row],[Plant]]=$R$21,$S$21,Data__1_[[#This Row],[Plant]]=$R$22,$S$22,Data__1_[[#This Row],[Plant]]=$R$24,$S$24,Data__1_[[#This Row],[Plant]]=$R$23,$S$23))</f>
        <v>56.777946787709979</v>
      </c>
    </row>
    <row r="774" spans="1:17" x14ac:dyDescent="0.4">
      <c r="A774" s="1" t="s">
        <v>139</v>
      </c>
      <c r="B774" t="s">
        <v>8</v>
      </c>
      <c r="C774">
        <v>16</v>
      </c>
      <c r="D774">
        <v>22</v>
      </c>
      <c r="E774">
        <v>7680</v>
      </c>
      <c r="F774">
        <v>8800</v>
      </c>
      <c r="G774">
        <v>4.6005165000000001E-2</v>
      </c>
      <c r="H774">
        <f>Data__1_[[#This Row],[Output]]*1000</f>
        <v>46.005164999999998</v>
      </c>
      <c r="I774">
        <f>Data__1_[[#This Row],[Output]]*1000/(Data__1_[[#This Row],[Num_Workers_Indirect]]+Data__1_[[#This Row],[Num_Workers_Direct]])</f>
        <v>1.2106622368421052</v>
      </c>
      <c r="J774">
        <v>5.5206197999999998E-2</v>
      </c>
      <c r="K774">
        <f>Data__1_[[#This Row],[RawMaterial_Used]]*1000</f>
        <v>55.206198000000001</v>
      </c>
      <c r="L774" t="e">
        <f>MONTH(A:A)</f>
        <v>#VALUE!</v>
      </c>
      <c r="M774" t="e">
        <f>YEAR(Data__1_[[#This Row],[Date]])</f>
        <v>#VALUE!</v>
      </c>
      <c r="N774" cm="1">
        <f t="array" ref="N774">Data__1_[[#This Row],[RawMaterial_Used]]*1000*_xlfn.IFS(Data__1_[[#This Row],[Plant]]=$R$15,$S$15,Data__1_[[#This Row],[Plant]]=$R$16,$S$16,Data__1_[[#This Row],[Plant]]=$R$17,$S$17,Data__1_[[#This Row],[Plant]]=$R$18,$S$18)</f>
        <v>38644.338600000003</v>
      </c>
      <c r="O774">
        <f>Data__1_[[#This Row],[input_total thousands]]+Data__1_[[#This Row],[Labor_Costs_Direct]]+Data__1_[[#This Row],[Labor_Costs_Indirect]]</f>
        <v>55124.338600000003</v>
      </c>
      <c r="P774" s="5" cm="1">
        <f t="array" ref="P774">Data__1_[[#This Row],[Output]]*1000*_xlfn.IFS(Data__1_[[#This Row],[Plant]]=$R$8,$S$8,Data__1_[[#This Row],[Plant]]=$R$9,$S$9,Data__1_[[#This Row],[Plant]]=$R$10,$S$10,Data__1_[[#This Row],[Plant]]=$R$11,$S$11)</f>
        <v>5060.5681500000001</v>
      </c>
      <c r="Q774" s="5" cm="1">
        <f t="array" ref="Q774">Data__1_[[#This Row],[Total_cost]]/(Data__1_[[#This Row],[Total Operating Cost]]+_xlfn.IFS(Data__1_[[#This Row],[Plant]]=$R$21,$S$21,Data__1_[[#This Row],[Plant]]=$R$22,$S$22,Data__1_[[#This Row],[Plant]]=$R$24,$S$24,Data__1_[[#This Row],[Plant]]=$R$23,$S$23))</f>
        <v>10.865764352913104</v>
      </c>
    </row>
    <row r="775" spans="1:17" x14ac:dyDescent="0.4">
      <c r="A775" s="1" t="s">
        <v>139</v>
      </c>
      <c r="B775" t="s">
        <v>9</v>
      </c>
      <c r="C775">
        <v>43</v>
      </c>
      <c r="D775">
        <v>40</v>
      </c>
      <c r="E775">
        <v>9976</v>
      </c>
      <c r="F775">
        <v>7680</v>
      </c>
      <c r="G775">
        <v>0.106324822</v>
      </c>
      <c r="H775">
        <f>Data__1_[[#This Row],[Output]]*1000</f>
        <v>106.324822</v>
      </c>
      <c r="I775">
        <f>Data__1_[[#This Row],[Output]]*1000/(Data__1_[[#This Row],[Num_Workers_Indirect]]+Data__1_[[#This Row],[Num_Workers_Direct]])</f>
        <v>1.2810219518072288</v>
      </c>
      <c r="J775">
        <v>0.12971628199999999</v>
      </c>
      <c r="K775">
        <f>Data__1_[[#This Row],[RawMaterial_Used]]*1000</f>
        <v>129.71628199999998</v>
      </c>
      <c r="L775" t="e">
        <f>MONTH(A:A)</f>
        <v>#VALUE!</v>
      </c>
      <c r="M775" t="e">
        <f>YEAR(Data__1_[[#This Row],[Date]])</f>
        <v>#VALUE!</v>
      </c>
      <c r="N775" cm="1">
        <f t="array" ref="N775">Data__1_[[#This Row],[RawMaterial_Used]]*1000*_xlfn.IFS(Data__1_[[#This Row],[Plant]]=$R$15,$S$15,Data__1_[[#This Row],[Plant]]=$R$16,$S$16,Data__1_[[#This Row],[Plant]]=$R$17,$S$17,Data__1_[[#This Row],[Plant]]=$R$18,$S$18)</f>
        <v>68749.629459999982</v>
      </c>
      <c r="O775">
        <f>Data__1_[[#This Row],[input_total thousands]]+Data__1_[[#This Row],[Labor_Costs_Direct]]+Data__1_[[#This Row],[Labor_Costs_Indirect]]</f>
        <v>86405.629459999982</v>
      </c>
      <c r="P775" s="5" cm="1">
        <f t="array" ref="P775">Data__1_[[#This Row],[Output]]*1000*_xlfn.IFS(Data__1_[[#This Row],[Plant]]=$R$8,$S$8,Data__1_[[#This Row],[Plant]]=$R$9,$S$9,Data__1_[[#This Row],[Plant]]=$R$10,$S$10,Data__1_[[#This Row],[Plant]]=$R$11,$S$11)</f>
        <v>9569.2339799999991</v>
      </c>
      <c r="Q775" s="5" cm="1">
        <f t="array" ref="Q775">Data__1_[[#This Row],[Total_cost]]/(Data__1_[[#This Row],[Total Operating Cost]]+_xlfn.IFS(Data__1_[[#This Row],[Plant]]=$R$21,$S$21,Data__1_[[#This Row],[Plant]]=$R$22,$S$22,Data__1_[[#This Row],[Plant]]=$R$24,$S$24,Data__1_[[#This Row],[Plant]]=$R$23,$S$23))</f>
        <v>9.0288118032921698</v>
      </c>
    </row>
    <row r="776" spans="1:17" x14ac:dyDescent="0.4">
      <c r="A776" s="1" t="s">
        <v>139</v>
      </c>
      <c r="B776" t="s">
        <v>10</v>
      </c>
      <c r="C776">
        <v>21</v>
      </c>
      <c r="D776">
        <v>31</v>
      </c>
      <c r="E776">
        <v>5040</v>
      </c>
      <c r="F776">
        <v>6200</v>
      </c>
      <c r="G776">
        <v>3.8617703000000003E-2</v>
      </c>
      <c r="H776">
        <f>Data__1_[[#This Row],[Output]]*1000</f>
        <v>38.617703000000006</v>
      </c>
      <c r="I776">
        <f>Data__1_[[#This Row],[Output]]*1000/(Data__1_[[#This Row],[Num_Workers_Indirect]]+Data__1_[[#This Row],[Num_Workers_Direct]])</f>
        <v>0.7426481346153847</v>
      </c>
      <c r="J776">
        <v>4.7113598E-2</v>
      </c>
      <c r="K776">
        <f>Data__1_[[#This Row],[RawMaterial_Used]]*1000</f>
        <v>47.113597999999996</v>
      </c>
      <c r="L776" t="e">
        <f>MONTH(A:A)</f>
        <v>#VALUE!</v>
      </c>
      <c r="M776" t="e">
        <f>YEAR(Data__1_[[#This Row],[Date]])</f>
        <v>#VALUE!</v>
      </c>
      <c r="N776" cm="1">
        <f t="array" ref="N776">Data__1_[[#This Row],[RawMaterial_Used]]*1000*_xlfn.IFS(Data__1_[[#This Row],[Plant]]=$R$15,$S$15,Data__1_[[#This Row],[Plant]]=$R$16,$S$16,Data__1_[[#This Row],[Plant]]=$R$17,$S$17,Data__1_[[#This Row],[Plant]]=$R$18,$S$18)</f>
        <v>28645.067583999997</v>
      </c>
      <c r="O776">
        <f>Data__1_[[#This Row],[input_total thousands]]+Data__1_[[#This Row],[Labor_Costs_Direct]]+Data__1_[[#This Row],[Labor_Costs_Indirect]]</f>
        <v>39885.067583999997</v>
      </c>
      <c r="P776" s="5" cm="1">
        <f t="array" ref="P776">Data__1_[[#This Row],[Output]]*1000*_xlfn.IFS(Data__1_[[#This Row],[Plant]]=$R$8,$S$8,Data__1_[[#This Row],[Plant]]=$R$9,$S$9,Data__1_[[#This Row],[Plant]]=$R$10,$S$10,Data__1_[[#This Row],[Plant]]=$R$11,$S$11)</f>
        <v>5792.6554500000011</v>
      </c>
      <c r="Q776" s="5" cm="1">
        <f t="array" ref="Q776">Data__1_[[#This Row],[Total_cost]]/(Data__1_[[#This Row],[Total Operating Cost]]+_xlfn.IFS(Data__1_[[#This Row],[Plant]]=$R$21,$S$21,Data__1_[[#This Row],[Plant]]=$R$22,$S$22,Data__1_[[#This Row],[Plant]]=$R$24,$S$24,Data__1_[[#This Row],[Plant]]=$R$23,$S$23))</f>
        <v>6.8842664062806822</v>
      </c>
    </row>
    <row r="777" spans="1:17" x14ac:dyDescent="0.4">
      <c r="A777" s="1" t="s">
        <v>139</v>
      </c>
      <c r="B777" t="s">
        <v>11</v>
      </c>
      <c r="C777">
        <v>14</v>
      </c>
      <c r="D777">
        <v>16</v>
      </c>
      <c r="E777">
        <v>134400</v>
      </c>
      <c r="F777">
        <v>122880</v>
      </c>
      <c r="G777">
        <v>1.1715952999999999E-2</v>
      </c>
      <c r="H777">
        <f>Data__1_[[#This Row],[Output]]*1000</f>
        <v>11.715952999999999</v>
      </c>
      <c r="I777">
        <f>Data__1_[[#This Row],[Output]]*1000/(Data__1_[[#This Row],[Num_Workers_Indirect]]+Data__1_[[#This Row],[Num_Workers_Direct]])</f>
        <v>0.39053176666666661</v>
      </c>
      <c r="J777">
        <v>1.4644941E-2</v>
      </c>
      <c r="K777">
        <f>Data__1_[[#This Row],[RawMaterial_Used]]*1000</f>
        <v>14.644940999999999</v>
      </c>
      <c r="L777" t="e">
        <f>MONTH(A:A)</f>
        <v>#VALUE!</v>
      </c>
      <c r="M777" t="e">
        <f>YEAR(Data__1_[[#This Row],[Date]])</f>
        <v>#VALUE!</v>
      </c>
      <c r="N777" cm="1">
        <f t="array" ref="N777">Data__1_[[#This Row],[RawMaterial_Used]]*1000*_xlfn.IFS(Data__1_[[#This Row],[Plant]]=$R$15,$S$15,Data__1_[[#This Row],[Plant]]=$R$16,$S$16,Data__1_[[#This Row],[Plant]]=$R$17,$S$17,Data__1_[[#This Row],[Plant]]=$R$18,$S$18)</f>
        <v>13444.055838</v>
      </c>
      <c r="O777">
        <f>Data__1_[[#This Row],[input_total thousands]]+Data__1_[[#This Row],[Labor_Costs_Direct]]+Data__1_[[#This Row],[Labor_Costs_Indirect]]</f>
        <v>270724.05583800003</v>
      </c>
      <c r="P777" s="5" cm="1">
        <f t="array" ref="P777">Data__1_[[#This Row],[Output]]*1000*_xlfn.IFS(Data__1_[[#This Row],[Plant]]=$R$8,$S$8,Data__1_[[#This Row],[Plant]]=$R$9,$S$9,Data__1_[[#This Row],[Plant]]=$R$10,$S$10,Data__1_[[#This Row],[Plant]]=$R$11,$S$11)</f>
        <v>4686.3811999999998</v>
      </c>
      <c r="Q777" s="5" cm="1">
        <f t="array" ref="Q777">Data__1_[[#This Row],[Total_cost]]/(Data__1_[[#This Row],[Total Operating Cost]]+_xlfn.IFS(Data__1_[[#This Row],[Plant]]=$R$21,$S$21,Data__1_[[#This Row],[Plant]]=$R$22,$S$22,Data__1_[[#This Row],[Plant]]=$R$24,$S$24,Data__1_[[#This Row],[Plant]]=$R$23,$S$23))</f>
        <v>56.705516618853537</v>
      </c>
    </row>
    <row r="778" spans="1:17" x14ac:dyDescent="0.4">
      <c r="A778" s="1" t="s">
        <v>138</v>
      </c>
      <c r="B778" t="s">
        <v>8</v>
      </c>
      <c r="C778">
        <v>16</v>
      </c>
      <c r="D778">
        <v>25</v>
      </c>
      <c r="E778">
        <v>7680</v>
      </c>
      <c r="F778">
        <v>10000</v>
      </c>
      <c r="G778">
        <v>4.9663277999999998E-2</v>
      </c>
      <c r="H778">
        <f>Data__1_[[#This Row],[Output]]*1000</f>
        <v>49.663277999999998</v>
      </c>
      <c r="I778">
        <f>Data__1_[[#This Row],[Output]]*1000/(Data__1_[[#This Row],[Num_Workers_Indirect]]+Data__1_[[#This Row],[Num_Workers_Direct]])</f>
        <v>1.2112994634146341</v>
      </c>
      <c r="J778">
        <v>5.9595934000000003E-2</v>
      </c>
      <c r="K778">
        <f>Data__1_[[#This Row],[RawMaterial_Used]]*1000</f>
        <v>59.595934</v>
      </c>
      <c r="L778" t="e">
        <f>MONTH(A:A)</f>
        <v>#VALUE!</v>
      </c>
      <c r="M778" t="e">
        <f>YEAR(Data__1_[[#This Row],[Date]])</f>
        <v>#VALUE!</v>
      </c>
      <c r="N778" cm="1">
        <f t="array" ref="N778">Data__1_[[#This Row],[RawMaterial_Used]]*1000*_xlfn.IFS(Data__1_[[#This Row],[Plant]]=$R$15,$S$15,Data__1_[[#This Row],[Plant]]=$R$16,$S$16,Data__1_[[#This Row],[Plant]]=$R$17,$S$17,Data__1_[[#This Row],[Plant]]=$R$18,$S$18)</f>
        <v>41717.1538</v>
      </c>
      <c r="O778">
        <f>Data__1_[[#This Row],[input_total thousands]]+Data__1_[[#This Row],[Labor_Costs_Direct]]+Data__1_[[#This Row],[Labor_Costs_Indirect]]</f>
        <v>59397.1538</v>
      </c>
      <c r="P778" s="5" cm="1">
        <f t="array" ref="P778">Data__1_[[#This Row],[Output]]*1000*_xlfn.IFS(Data__1_[[#This Row],[Plant]]=$R$8,$S$8,Data__1_[[#This Row],[Plant]]=$R$9,$S$9,Data__1_[[#This Row],[Plant]]=$R$10,$S$10,Data__1_[[#This Row],[Plant]]=$R$11,$S$11)</f>
        <v>5462.9605799999999</v>
      </c>
      <c r="Q778" s="5" cm="1">
        <f t="array" ref="Q778">Data__1_[[#This Row],[Total_cost]]/(Data__1_[[#This Row],[Total Operating Cost]]+_xlfn.IFS(Data__1_[[#This Row],[Plant]]=$R$21,$S$21,Data__1_[[#This Row],[Plant]]=$R$22,$S$22,Data__1_[[#This Row],[Plant]]=$R$24,$S$24,Data__1_[[#This Row],[Plant]]=$R$23,$S$23))</f>
        <v>10.84759538140437</v>
      </c>
    </row>
    <row r="779" spans="1:17" x14ac:dyDescent="0.4">
      <c r="A779" s="1" t="s">
        <v>138</v>
      </c>
      <c r="B779" t="s">
        <v>9</v>
      </c>
      <c r="C779">
        <v>44</v>
      </c>
      <c r="D779">
        <v>38</v>
      </c>
      <c r="E779">
        <v>10208</v>
      </c>
      <c r="F779">
        <v>7296</v>
      </c>
      <c r="G779">
        <v>0.105133869</v>
      </c>
      <c r="H779">
        <f>Data__1_[[#This Row],[Output]]*1000</f>
        <v>105.133869</v>
      </c>
      <c r="I779">
        <f>Data__1_[[#This Row],[Output]]*1000/(Data__1_[[#This Row],[Num_Workers_Indirect]]+Data__1_[[#This Row],[Num_Workers_Direct]])</f>
        <v>1.2821203536585366</v>
      </c>
      <c r="J779">
        <v>0.12826332100000001</v>
      </c>
      <c r="K779">
        <f>Data__1_[[#This Row],[RawMaterial_Used]]*1000</f>
        <v>128.26332100000002</v>
      </c>
      <c r="L779" t="e">
        <f>MONTH(A:A)</f>
        <v>#VALUE!</v>
      </c>
      <c r="M779" t="e">
        <f>YEAR(Data__1_[[#This Row],[Date]])</f>
        <v>#VALUE!</v>
      </c>
      <c r="N779" cm="1">
        <f t="array" ref="N779">Data__1_[[#This Row],[RawMaterial_Used]]*1000*_xlfn.IFS(Data__1_[[#This Row],[Plant]]=$R$15,$S$15,Data__1_[[#This Row],[Plant]]=$R$16,$S$16,Data__1_[[#This Row],[Plant]]=$R$17,$S$17,Data__1_[[#This Row],[Plant]]=$R$18,$S$18)</f>
        <v>67979.560130000013</v>
      </c>
      <c r="O779">
        <f>Data__1_[[#This Row],[input_total thousands]]+Data__1_[[#This Row],[Labor_Costs_Direct]]+Data__1_[[#This Row],[Labor_Costs_Indirect]]</f>
        <v>85483.560130000013</v>
      </c>
      <c r="P779" s="5" cm="1">
        <f t="array" ref="P779">Data__1_[[#This Row],[Output]]*1000*_xlfn.IFS(Data__1_[[#This Row],[Plant]]=$R$8,$S$8,Data__1_[[#This Row],[Plant]]=$R$9,$S$9,Data__1_[[#This Row],[Plant]]=$R$10,$S$10,Data__1_[[#This Row],[Plant]]=$R$11,$S$11)</f>
        <v>9462.0482100000008</v>
      </c>
      <c r="Q779" s="5" cm="1">
        <f t="array" ref="Q779">Data__1_[[#This Row],[Total_cost]]/(Data__1_[[#This Row],[Total Operating Cost]]+_xlfn.IFS(Data__1_[[#This Row],[Plant]]=$R$21,$S$21,Data__1_[[#This Row],[Plant]]=$R$22,$S$22,Data__1_[[#This Row],[Plant]]=$R$24,$S$24,Data__1_[[#This Row],[Plant]]=$R$23,$S$23))</f>
        <v>9.0336402684210544</v>
      </c>
    </row>
    <row r="780" spans="1:17" x14ac:dyDescent="0.4">
      <c r="A780" s="1" t="s">
        <v>138</v>
      </c>
      <c r="B780" t="s">
        <v>10</v>
      </c>
      <c r="C780">
        <v>22</v>
      </c>
      <c r="D780">
        <v>34</v>
      </c>
      <c r="E780">
        <v>5280</v>
      </c>
      <c r="F780">
        <v>6800</v>
      </c>
      <c r="G780">
        <v>4.1594234000000001E-2</v>
      </c>
      <c r="H780">
        <f>Data__1_[[#This Row],[Output]]*1000</f>
        <v>41.594234</v>
      </c>
      <c r="I780">
        <f>Data__1_[[#This Row],[Output]]*1000/(Data__1_[[#This Row],[Num_Workers_Indirect]]+Data__1_[[#This Row],[Num_Workers_Direct]])</f>
        <v>0.74275417857142856</v>
      </c>
      <c r="J780">
        <v>5.0744966000000002E-2</v>
      </c>
      <c r="K780">
        <f>Data__1_[[#This Row],[RawMaterial_Used]]*1000</f>
        <v>50.744966000000005</v>
      </c>
      <c r="L780" t="e">
        <f>MONTH(A:A)</f>
        <v>#VALUE!</v>
      </c>
      <c r="M780" t="e">
        <f>YEAR(Data__1_[[#This Row],[Date]])</f>
        <v>#VALUE!</v>
      </c>
      <c r="N780" cm="1">
        <f t="array" ref="N780">Data__1_[[#This Row],[RawMaterial_Used]]*1000*_xlfn.IFS(Data__1_[[#This Row],[Plant]]=$R$15,$S$15,Data__1_[[#This Row],[Plant]]=$R$16,$S$16,Data__1_[[#This Row],[Plant]]=$R$17,$S$17,Data__1_[[#This Row],[Plant]]=$R$18,$S$18)</f>
        <v>30852.939328000004</v>
      </c>
      <c r="O780">
        <f>Data__1_[[#This Row],[input_total thousands]]+Data__1_[[#This Row],[Labor_Costs_Direct]]+Data__1_[[#This Row],[Labor_Costs_Indirect]]</f>
        <v>42932.939328000008</v>
      </c>
      <c r="P780" s="5" cm="1">
        <f t="array" ref="P780">Data__1_[[#This Row],[Output]]*1000*_xlfn.IFS(Data__1_[[#This Row],[Plant]]=$R$8,$S$8,Data__1_[[#This Row],[Plant]]=$R$9,$S$9,Data__1_[[#This Row],[Plant]]=$R$10,$S$10,Data__1_[[#This Row],[Plant]]=$R$11,$S$11)</f>
        <v>6239.1351000000004</v>
      </c>
      <c r="Q780" s="5" cm="1">
        <f t="array" ref="Q780">Data__1_[[#This Row],[Total_cost]]/(Data__1_[[#This Row],[Total Operating Cost]]+_xlfn.IFS(Data__1_[[#This Row],[Plant]]=$R$21,$S$21,Data__1_[[#This Row],[Plant]]=$R$22,$S$22,Data__1_[[#This Row],[Plant]]=$R$24,$S$24,Data__1_[[#This Row],[Plant]]=$R$23,$S$23))</f>
        <v>6.8801297792414786</v>
      </c>
    </row>
    <row r="781" spans="1:17" x14ac:dyDescent="0.4">
      <c r="A781" s="1" t="s">
        <v>138</v>
      </c>
      <c r="B781" t="s">
        <v>11</v>
      </c>
      <c r="C781">
        <v>13</v>
      </c>
      <c r="D781">
        <v>13</v>
      </c>
      <c r="E781">
        <v>124800</v>
      </c>
      <c r="F781">
        <v>99840</v>
      </c>
      <c r="G781">
        <v>1.0153155000000001E-2</v>
      </c>
      <c r="H781">
        <f>Data__1_[[#This Row],[Output]]*1000</f>
        <v>10.153155</v>
      </c>
      <c r="I781">
        <f>Data__1_[[#This Row],[Output]]*1000/(Data__1_[[#This Row],[Num_Workers_Indirect]]+Data__1_[[#This Row],[Num_Workers_Direct]])</f>
        <v>0.39050596153846151</v>
      </c>
      <c r="J781">
        <v>1.2691443E-2</v>
      </c>
      <c r="K781">
        <f>Data__1_[[#This Row],[RawMaterial_Used]]*1000</f>
        <v>12.691443</v>
      </c>
      <c r="L781" t="e">
        <f>MONTH(A:A)</f>
        <v>#VALUE!</v>
      </c>
      <c r="M781" t="e">
        <f>YEAR(Data__1_[[#This Row],[Date]])</f>
        <v>#VALUE!</v>
      </c>
      <c r="N781" cm="1">
        <f t="array" ref="N781">Data__1_[[#This Row],[RawMaterial_Used]]*1000*_xlfn.IFS(Data__1_[[#This Row],[Plant]]=$R$15,$S$15,Data__1_[[#This Row],[Plant]]=$R$16,$S$16,Data__1_[[#This Row],[Plant]]=$R$17,$S$17,Data__1_[[#This Row],[Plant]]=$R$18,$S$18)</f>
        <v>11650.744674</v>
      </c>
      <c r="O781">
        <f>Data__1_[[#This Row],[input_total thousands]]+Data__1_[[#This Row],[Labor_Costs_Direct]]+Data__1_[[#This Row],[Labor_Costs_Indirect]]</f>
        <v>236290.74467399999</v>
      </c>
      <c r="P781" s="5" cm="1">
        <f t="array" ref="P781">Data__1_[[#This Row],[Output]]*1000*_xlfn.IFS(Data__1_[[#This Row],[Plant]]=$R$8,$S$8,Data__1_[[#This Row],[Plant]]=$R$9,$S$9,Data__1_[[#This Row],[Plant]]=$R$10,$S$10,Data__1_[[#This Row],[Plant]]=$R$11,$S$11)</f>
        <v>4061.2620000000002</v>
      </c>
      <c r="Q781" s="5" cm="1">
        <f t="array" ref="Q781">Data__1_[[#This Row],[Total_cost]]/(Data__1_[[#This Row],[Total Operating Cost]]+_xlfn.IFS(Data__1_[[#This Row],[Plant]]=$R$21,$S$21,Data__1_[[#This Row],[Plant]]=$R$22,$S$22,Data__1_[[#This Row],[Plant]]=$R$24,$S$24,Data__1_[[#This Row],[Plant]]=$R$23,$S$23))</f>
        <v>56.950002946187482</v>
      </c>
    </row>
    <row r="782" spans="1:17" x14ac:dyDescent="0.4">
      <c r="A782" s="1" t="s">
        <v>137</v>
      </c>
      <c r="B782" t="s">
        <v>8</v>
      </c>
      <c r="C782">
        <v>15</v>
      </c>
      <c r="D782">
        <v>23</v>
      </c>
      <c r="E782">
        <v>7200</v>
      </c>
      <c r="F782">
        <v>9200</v>
      </c>
      <c r="G782">
        <v>4.5998866999999999E-2</v>
      </c>
      <c r="H782">
        <f>Data__1_[[#This Row],[Output]]*1000</f>
        <v>45.998866999999997</v>
      </c>
      <c r="I782">
        <f>Data__1_[[#This Row],[Output]]*1000/(Data__1_[[#This Row],[Num_Workers_Indirect]]+Data__1_[[#This Row],[Num_Workers_Direct]])</f>
        <v>1.2104964999999999</v>
      </c>
      <c r="J782">
        <v>5.519864E-2</v>
      </c>
      <c r="K782">
        <f>Data__1_[[#This Row],[RawMaterial_Used]]*1000</f>
        <v>55.198639999999997</v>
      </c>
      <c r="L782" t="e">
        <f>MONTH(A:A)</f>
        <v>#VALUE!</v>
      </c>
      <c r="M782" t="e">
        <f>YEAR(Data__1_[[#This Row],[Date]])</f>
        <v>#VALUE!</v>
      </c>
      <c r="N782" cm="1">
        <f t="array" ref="N782">Data__1_[[#This Row],[RawMaterial_Used]]*1000*_xlfn.IFS(Data__1_[[#This Row],[Plant]]=$R$15,$S$15,Data__1_[[#This Row],[Plant]]=$R$16,$S$16,Data__1_[[#This Row],[Plant]]=$R$17,$S$17,Data__1_[[#This Row],[Plant]]=$R$18,$S$18)</f>
        <v>38639.047999999995</v>
      </c>
      <c r="O782">
        <f>Data__1_[[#This Row],[input_total thousands]]+Data__1_[[#This Row],[Labor_Costs_Direct]]+Data__1_[[#This Row],[Labor_Costs_Indirect]]</f>
        <v>55039.047999999995</v>
      </c>
      <c r="P782" s="5" cm="1">
        <f t="array" ref="P782">Data__1_[[#This Row],[Output]]*1000*_xlfn.IFS(Data__1_[[#This Row],[Plant]]=$R$8,$S$8,Data__1_[[#This Row],[Plant]]=$R$9,$S$9,Data__1_[[#This Row],[Plant]]=$R$10,$S$10,Data__1_[[#This Row],[Plant]]=$R$11,$S$11)</f>
        <v>5059.8753699999997</v>
      </c>
      <c r="Q782" s="5" cm="1">
        <f t="array" ref="Q782">Data__1_[[#This Row],[Total_cost]]/(Data__1_[[#This Row],[Total Operating Cost]]+_xlfn.IFS(Data__1_[[#This Row],[Plant]]=$R$21,$S$21,Data__1_[[#This Row],[Plant]]=$R$22,$S$22,Data__1_[[#This Row],[Plant]]=$R$24,$S$24,Data__1_[[#This Row],[Plant]]=$R$23,$S$23))</f>
        <v>10.850434100868872</v>
      </c>
    </row>
    <row r="783" spans="1:17" x14ac:dyDescent="0.4">
      <c r="A783" s="1" t="s">
        <v>137</v>
      </c>
      <c r="B783" t="s">
        <v>9</v>
      </c>
      <c r="C783">
        <v>43</v>
      </c>
      <c r="D783">
        <v>36</v>
      </c>
      <c r="E783">
        <v>9976</v>
      </c>
      <c r="F783">
        <v>6912</v>
      </c>
      <c r="G783">
        <v>0.101266573</v>
      </c>
      <c r="H783">
        <f>Data__1_[[#This Row],[Output]]*1000</f>
        <v>101.26657299999999</v>
      </c>
      <c r="I783">
        <f>Data__1_[[#This Row],[Output]]*1000/(Data__1_[[#This Row],[Num_Workers_Indirect]]+Data__1_[[#This Row],[Num_Workers_Direct]])</f>
        <v>1.2818553544303797</v>
      </c>
      <c r="J783">
        <v>0.123545219</v>
      </c>
      <c r="K783">
        <f>Data__1_[[#This Row],[RawMaterial_Used]]*1000</f>
        <v>123.545219</v>
      </c>
      <c r="L783" t="e">
        <f>MONTH(A:A)</f>
        <v>#VALUE!</v>
      </c>
      <c r="M783" t="e">
        <f>YEAR(Data__1_[[#This Row],[Date]])</f>
        <v>#VALUE!</v>
      </c>
      <c r="N783" cm="1">
        <f t="array" ref="N783">Data__1_[[#This Row],[RawMaterial_Used]]*1000*_xlfn.IFS(Data__1_[[#This Row],[Plant]]=$R$15,$S$15,Data__1_[[#This Row],[Plant]]=$R$16,$S$16,Data__1_[[#This Row],[Plant]]=$R$17,$S$17,Data__1_[[#This Row],[Plant]]=$R$18,$S$18)</f>
        <v>65478.966070000002</v>
      </c>
      <c r="O783">
        <f>Data__1_[[#This Row],[input_total thousands]]+Data__1_[[#This Row],[Labor_Costs_Direct]]+Data__1_[[#This Row],[Labor_Costs_Indirect]]</f>
        <v>82366.966069999995</v>
      </c>
      <c r="P783" s="5" cm="1">
        <f t="array" ref="P783">Data__1_[[#This Row],[Output]]*1000*_xlfn.IFS(Data__1_[[#This Row],[Plant]]=$R$8,$S$8,Data__1_[[#This Row],[Plant]]=$R$9,$S$9,Data__1_[[#This Row],[Plant]]=$R$10,$S$10,Data__1_[[#This Row],[Plant]]=$R$11,$S$11)</f>
        <v>9113.9915700000001</v>
      </c>
      <c r="Q783" s="5" cm="1">
        <f t="array" ref="Q783">Data__1_[[#This Row],[Total_cost]]/(Data__1_[[#This Row],[Total Operating Cost]]+_xlfn.IFS(Data__1_[[#This Row],[Plant]]=$R$21,$S$21,Data__1_[[#This Row],[Plant]]=$R$22,$S$22,Data__1_[[#This Row],[Plant]]=$R$24,$S$24,Data__1_[[#This Row],[Plant]]=$R$23,$S$23))</f>
        <v>9.0366710075187537</v>
      </c>
    </row>
    <row r="784" spans="1:17" x14ac:dyDescent="0.4">
      <c r="A784" s="1" t="s">
        <v>137</v>
      </c>
      <c r="B784" t="s">
        <v>10</v>
      </c>
      <c r="C784">
        <v>21</v>
      </c>
      <c r="D784">
        <v>29</v>
      </c>
      <c r="E784">
        <v>5040</v>
      </c>
      <c r="F784">
        <v>5800</v>
      </c>
      <c r="G784">
        <v>3.7124256000000001E-2</v>
      </c>
      <c r="H784">
        <f>Data__1_[[#This Row],[Output]]*1000</f>
        <v>37.124256000000003</v>
      </c>
      <c r="I784">
        <f>Data__1_[[#This Row],[Output]]*1000/(Data__1_[[#This Row],[Num_Workers_Indirect]]+Data__1_[[#This Row],[Num_Workers_Direct]])</f>
        <v>0.74248512</v>
      </c>
      <c r="J784">
        <v>4.5291592999999998E-2</v>
      </c>
      <c r="K784">
        <f>Data__1_[[#This Row],[RawMaterial_Used]]*1000</f>
        <v>45.291592999999999</v>
      </c>
      <c r="L784" t="e">
        <f>MONTH(A:A)</f>
        <v>#VALUE!</v>
      </c>
      <c r="M784" t="e">
        <f>YEAR(Data__1_[[#This Row],[Date]])</f>
        <v>#VALUE!</v>
      </c>
      <c r="N784" cm="1">
        <f t="array" ref="N784">Data__1_[[#This Row],[RawMaterial_Used]]*1000*_xlfn.IFS(Data__1_[[#This Row],[Plant]]=$R$15,$S$15,Data__1_[[#This Row],[Plant]]=$R$16,$S$16,Data__1_[[#This Row],[Plant]]=$R$17,$S$17,Data__1_[[#This Row],[Plant]]=$R$18,$S$18)</f>
        <v>27537.288543999999</v>
      </c>
      <c r="O784">
        <f>Data__1_[[#This Row],[input_total thousands]]+Data__1_[[#This Row],[Labor_Costs_Direct]]+Data__1_[[#This Row],[Labor_Costs_Indirect]]</f>
        <v>38377.288543999995</v>
      </c>
      <c r="P784" s="5" cm="1">
        <f t="array" ref="P784">Data__1_[[#This Row],[Output]]*1000*_xlfn.IFS(Data__1_[[#This Row],[Plant]]=$R$8,$S$8,Data__1_[[#This Row],[Plant]]=$R$9,$S$9,Data__1_[[#This Row],[Plant]]=$R$10,$S$10,Data__1_[[#This Row],[Plant]]=$R$11,$S$11)</f>
        <v>5568.6384000000007</v>
      </c>
      <c r="Q784" s="5" cm="1">
        <f t="array" ref="Q784">Data__1_[[#This Row],[Total_cost]]/(Data__1_[[#This Row],[Total Operating Cost]]+_xlfn.IFS(Data__1_[[#This Row],[Plant]]=$R$21,$S$21,Data__1_[[#This Row],[Plant]]=$R$22,$S$22,Data__1_[[#This Row],[Plant]]=$R$24,$S$24,Data__1_[[#This Row],[Plant]]=$R$23,$S$23))</f>
        <v>6.8904452655310608</v>
      </c>
    </row>
    <row r="785" spans="1:17" x14ac:dyDescent="0.4">
      <c r="A785" s="1" t="s">
        <v>137</v>
      </c>
      <c r="B785" t="s">
        <v>11</v>
      </c>
      <c r="C785">
        <v>12</v>
      </c>
      <c r="D785">
        <v>17</v>
      </c>
      <c r="E785">
        <v>115200</v>
      </c>
      <c r="F785">
        <v>130560</v>
      </c>
      <c r="G785">
        <v>1.1324673E-2</v>
      </c>
      <c r="H785">
        <f>Data__1_[[#This Row],[Output]]*1000</f>
        <v>11.324673000000001</v>
      </c>
      <c r="I785">
        <f>Data__1_[[#This Row],[Output]]*1000/(Data__1_[[#This Row],[Num_Workers_Indirect]]+Data__1_[[#This Row],[Num_Workers_Direct]])</f>
        <v>0.39050596551724143</v>
      </c>
      <c r="J785">
        <v>1.4155841000000001E-2</v>
      </c>
      <c r="K785">
        <f>Data__1_[[#This Row],[RawMaterial_Used]]*1000</f>
        <v>14.155841000000001</v>
      </c>
      <c r="L785" t="e">
        <f>MONTH(A:A)</f>
        <v>#VALUE!</v>
      </c>
      <c r="M785" t="e">
        <f>YEAR(Data__1_[[#This Row],[Date]])</f>
        <v>#VALUE!</v>
      </c>
      <c r="N785" cm="1">
        <f t="array" ref="N785">Data__1_[[#This Row],[RawMaterial_Used]]*1000*_xlfn.IFS(Data__1_[[#This Row],[Plant]]=$R$15,$S$15,Data__1_[[#This Row],[Plant]]=$R$16,$S$16,Data__1_[[#This Row],[Plant]]=$R$17,$S$17,Data__1_[[#This Row],[Plant]]=$R$18,$S$18)</f>
        <v>12995.062038</v>
      </c>
      <c r="O785">
        <f>Data__1_[[#This Row],[input_total thousands]]+Data__1_[[#This Row],[Labor_Costs_Direct]]+Data__1_[[#This Row],[Labor_Costs_Indirect]]</f>
        <v>258755.062038</v>
      </c>
      <c r="P785" s="5" cm="1">
        <f t="array" ref="P785">Data__1_[[#This Row],[Output]]*1000*_xlfn.IFS(Data__1_[[#This Row],[Plant]]=$R$8,$S$8,Data__1_[[#This Row],[Plant]]=$R$9,$S$9,Data__1_[[#This Row],[Plant]]=$R$10,$S$10,Data__1_[[#This Row],[Plant]]=$R$11,$S$11)</f>
        <v>4529.8692000000001</v>
      </c>
      <c r="Q785" s="5" cm="1">
        <f t="array" ref="Q785">Data__1_[[#This Row],[Total_cost]]/(Data__1_[[#This Row],[Total Operating Cost]]+_xlfn.IFS(Data__1_[[#This Row],[Plant]]=$R$21,$S$21,Data__1_[[#This Row],[Plant]]=$R$22,$S$22,Data__1_[[#This Row],[Plant]]=$R$24,$S$24,Data__1_[[#This Row],[Plant]]=$R$23,$S$23))</f>
        <v>56.035507482494204</v>
      </c>
    </row>
    <row r="786" spans="1:17" x14ac:dyDescent="0.4">
      <c r="A786" s="1" t="s">
        <v>136</v>
      </c>
      <c r="B786" t="s">
        <v>8</v>
      </c>
      <c r="C786">
        <v>18</v>
      </c>
      <c r="D786">
        <v>22</v>
      </c>
      <c r="E786">
        <v>8640</v>
      </c>
      <c r="F786">
        <v>8800</v>
      </c>
      <c r="G786">
        <v>4.8436875999999997E-2</v>
      </c>
      <c r="H786">
        <f>Data__1_[[#This Row],[Output]]*1000</f>
        <v>48.436875999999998</v>
      </c>
      <c r="I786">
        <f>Data__1_[[#This Row],[Output]]*1000/(Data__1_[[#This Row],[Num_Workers_Indirect]]+Data__1_[[#This Row],[Num_Workers_Direct]])</f>
        <v>1.2109219</v>
      </c>
      <c r="J786">
        <v>5.8124251000000002E-2</v>
      </c>
      <c r="K786">
        <f>Data__1_[[#This Row],[RawMaterial_Used]]*1000</f>
        <v>58.124251000000001</v>
      </c>
      <c r="L786" t="e">
        <f>MONTH(A:A)</f>
        <v>#VALUE!</v>
      </c>
      <c r="M786" t="e">
        <f>YEAR(Data__1_[[#This Row],[Date]])</f>
        <v>#VALUE!</v>
      </c>
      <c r="N786" cm="1">
        <f t="array" ref="N786">Data__1_[[#This Row],[RawMaterial_Used]]*1000*_xlfn.IFS(Data__1_[[#This Row],[Plant]]=$R$15,$S$15,Data__1_[[#This Row],[Plant]]=$R$16,$S$16,Data__1_[[#This Row],[Plant]]=$R$17,$S$17,Data__1_[[#This Row],[Plant]]=$R$18,$S$18)</f>
        <v>40686.975700000003</v>
      </c>
      <c r="O786">
        <f>Data__1_[[#This Row],[input_total thousands]]+Data__1_[[#This Row],[Labor_Costs_Direct]]+Data__1_[[#This Row],[Labor_Costs_Indirect]]</f>
        <v>58126.975700000003</v>
      </c>
      <c r="P786" s="5" cm="1">
        <f t="array" ref="P786">Data__1_[[#This Row],[Output]]*1000*_xlfn.IFS(Data__1_[[#This Row],[Plant]]=$R$8,$S$8,Data__1_[[#This Row],[Plant]]=$R$9,$S$9,Data__1_[[#This Row],[Plant]]=$R$10,$S$10,Data__1_[[#This Row],[Plant]]=$R$11,$S$11)</f>
        <v>5328.0563599999996</v>
      </c>
      <c r="Q786" s="5" cm="1">
        <f t="array" ref="Q786">Data__1_[[#This Row],[Total_cost]]/(Data__1_[[#This Row],[Total Operating Cost]]+_xlfn.IFS(Data__1_[[#This Row],[Plant]]=$R$21,$S$21,Data__1_[[#This Row],[Plant]]=$R$22,$S$22,Data__1_[[#This Row],[Plant]]=$R$24,$S$24,Data__1_[[#This Row],[Plant]]=$R$23,$S$23))</f>
        <v>10.883771958370652</v>
      </c>
    </row>
    <row r="787" spans="1:17" x14ac:dyDescent="0.4">
      <c r="A787" s="1" t="s">
        <v>136</v>
      </c>
      <c r="B787" t="s">
        <v>9</v>
      </c>
      <c r="C787">
        <v>41</v>
      </c>
      <c r="D787">
        <v>40</v>
      </c>
      <c r="E787">
        <v>9512</v>
      </c>
      <c r="F787">
        <v>7680</v>
      </c>
      <c r="G787">
        <v>0.103840136</v>
      </c>
      <c r="H787">
        <f>Data__1_[[#This Row],[Output]]*1000</f>
        <v>103.840136</v>
      </c>
      <c r="I787">
        <f>Data__1_[[#This Row],[Output]]*1000/(Data__1_[[#This Row],[Num_Workers_Indirect]]+Data__1_[[#This Row],[Num_Workers_Direct]])</f>
        <v>1.281976987654321</v>
      </c>
      <c r="J787">
        <v>0.12668496600000001</v>
      </c>
      <c r="K787">
        <f>Data__1_[[#This Row],[RawMaterial_Used]]*1000</f>
        <v>126.684966</v>
      </c>
      <c r="L787" t="e">
        <f>MONTH(A:A)</f>
        <v>#VALUE!</v>
      </c>
      <c r="M787" t="e">
        <f>YEAR(Data__1_[[#This Row],[Date]])</f>
        <v>#VALUE!</v>
      </c>
      <c r="N787" cm="1">
        <f t="array" ref="N787">Data__1_[[#This Row],[RawMaterial_Used]]*1000*_xlfn.IFS(Data__1_[[#This Row],[Plant]]=$R$15,$S$15,Data__1_[[#This Row],[Plant]]=$R$16,$S$16,Data__1_[[#This Row],[Plant]]=$R$17,$S$17,Data__1_[[#This Row],[Plant]]=$R$18,$S$18)</f>
        <v>67143.03198</v>
      </c>
      <c r="O787">
        <f>Data__1_[[#This Row],[input_total thousands]]+Data__1_[[#This Row],[Labor_Costs_Direct]]+Data__1_[[#This Row],[Labor_Costs_Indirect]]</f>
        <v>84335.03198</v>
      </c>
      <c r="P787" s="5" cm="1">
        <f t="array" ref="P787">Data__1_[[#This Row],[Output]]*1000*_xlfn.IFS(Data__1_[[#This Row],[Plant]]=$R$8,$S$8,Data__1_[[#This Row],[Plant]]=$R$9,$S$9,Data__1_[[#This Row],[Plant]]=$R$10,$S$10,Data__1_[[#This Row],[Plant]]=$R$11,$S$11)</f>
        <v>9345.6122400000004</v>
      </c>
      <c r="Q787" s="5" cm="1">
        <f t="array" ref="Q787">Data__1_[[#This Row],[Total_cost]]/(Data__1_[[#This Row],[Total Operating Cost]]+_xlfn.IFS(Data__1_[[#This Row],[Plant]]=$R$21,$S$21,Data__1_[[#This Row],[Plant]]=$R$22,$S$22,Data__1_[[#This Row],[Plant]]=$R$24,$S$24,Data__1_[[#This Row],[Plant]]=$R$23,$S$23))</f>
        <v>9.023295341859475</v>
      </c>
    </row>
    <row r="788" spans="1:17" x14ac:dyDescent="0.4">
      <c r="A788" s="1" t="s">
        <v>136</v>
      </c>
      <c r="B788" t="s">
        <v>10</v>
      </c>
      <c r="C788">
        <v>21</v>
      </c>
      <c r="D788">
        <v>25</v>
      </c>
      <c r="E788">
        <v>5040</v>
      </c>
      <c r="F788">
        <v>5000</v>
      </c>
      <c r="G788">
        <v>3.4153765000000003E-2</v>
      </c>
      <c r="H788">
        <f>Data__1_[[#This Row],[Output]]*1000</f>
        <v>34.153765</v>
      </c>
      <c r="I788">
        <f>Data__1_[[#This Row],[Output]]*1000/(Data__1_[[#This Row],[Num_Workers_Indirect]]+Data__1_[[#This Row],[Num_Workers_Direct]])</f>
        <v>0.74247315217391308</v>
      </c>
      <c r="J788">
        <v>4.1667594000000002E-2</v>
      </c>
      <c r="K788">
        <f>Data__1_[[#This Row],[RawMaterial_Used]]*1000</f>
        <v>41.667594000000001</v>
      </c>
      <c r="L788" t="e">
        <f>MONTH(A:A)</f>
        <v>#VALUE!</v>
      </c>
      <c r="M788" t="e">
        <f>YEAR(Data__1_[[#This Row],[Date]])</f>
        <v>#VALUE!</v>
      </c>
      <c r="N788" cm="1">
        <f t="array" ref="N788">Data__1_[[#This Row],[RawMaterial_Used]]*1000*_xlfn.IFS(Data__1_[[#This Row],[Plant]]=$R$15,$S$15,Data__1_[[#This Row],[Plant]]=$R$16,$S$16,Data__1_[[#This Row],[Plant]]=$R$17,$S$17,Data__1_[[#This Row],[Plant]]=$R$18,$S$18)</f>
        <v>25333.897152000001</v>
      </c>
      <c r="O788">
        <f>Data__1_[[#This Row],[input_total thousands]]+Data__1_[[#This Row],[Labor_Costs_Direct]]+Data__1_[[#This Row],[Labor_Costs_Indirect]]</f>
        <v>35373.897152000005</v>
      </c>
      <c r="P788" s="5" cm="1">
        <f t="array" ref="P788">Data__1_[[#This Row],[Output]]*1000*_xlfn.IFS(Data__1_[[#This Row],[Plant]]=$R$8,$S$8,Data__1_[[#This Row],[Plant]]=$R$9,$S$9,Data__1_[[#This Row],[Plant]]=$R$10,$S$10,Data__1_[[#This Row],[Plant]]=$R$11,$S$11)</f>
        <v>5123.0647499999995</v>
      </c>
      <c r="Q788" s="5" cm="1">
        <f t="array" ref="Q788">Data__1_[[#This Row],[Total_cost]]/(Data__1_[[#This Row],[Total Operating Cost]]+_xlfn.IFS(Data__1_[[#This Row],[Plant]]=$R$21,$S$21,Data__1_[[#This Row],[Plant]]=$R$22,$S$22,Data__1_[[#This Row],[Plant]]=$R$24,$S$24,Data__1_[[#This Row],[Plant]]=$R$23,$S$23))</f>
        <v>6.9034836361113525</v>
      </c>
    </row>
    <row r="789" spans="1:17" x14ac:dyDescent="0.4">
      <c r="A789" s="1" t="s">
        <v>136</v>
      </c>
      <c r="B789" t="s">
        <v>11</v>
      </c>
      <c r="C789">
        <v>14</v>
      </c>
      <c r="D789">
        <v>13</v>
      </c>
      <c r="E789">
        <v>134400</v>
      </c>
      <c r="F789">
        <v>99840</v>
      </c>
      <c r="G789">
        <v>1.0542737999999999E-2</v>
      </c>
      <c r="H789">
        <f>Data__1_[[#This Row],[Output]]*1000</f>
        <v>10.542738</v>
      </c>
      <c r="I789">
        <f>Data__1_[[#This Row],[Output]]*1000/(Data__1_[[#This Row],[Num_Workers_Indirect]]+Data__1_[[#This Row],[Num_Workers_Direct]])</f>
        <v>0.39047177777777775</v>
      </c>
      <c r="J789">
        <v>1.3178422E-2</v>
      </c>
      <c r="K789">
        <f>Data__1_[[#This Row],[RawMaterial_Used]]*1000</f>
        <v>13.178422000000001</v>
      </c>
      <c r="L789" t="e">
        <f>MONTH(A:A)</f>
        <v>#VALUE!</v>
      </c>
      <c r="M789" t="e">
        <f>YEAR(Data__1_[[#This Row],[Date]])</f>
        <v>#VALUE!</v>
      </c>
      <c r="N789" cm="1">
        <f t="array" ref="N789">Data__1_[[#This Row],[RawMaterial_Used]]*1000*_xlfn.IFS(Data__1_[[#This Row],[Plant]]=$R$15,$S$15,Data__1_[[#This Row],[Plant]]=$R$16,$S$16,Data__1_[[#This Row],[Plant]]=$R$17,$S$17,Data__1_[[#This Row],[Plant]]=$R$18,$S$18)</f>
        <v>12097.791396000001</v>
      </c>
      <c r="O789">
        <f>Data__1_[[#This Row],[input_total thousands]]+Data__1_[[#This Row],[Labor_Costs_Direct]]+Data__1_[[#This Row],[Labor_Costs_Indirect]]</f>
        <v>246337.79139600002</v>
      </c>
      <c r="P789" s="5" cm="1">
        <f t="array" ref="P789">Data__1_[[#This Row],[Output]]*1000*_xlfn.IFS(Data__1_[[#This Row],[Plant]]=$R$8,$S$8,Data__1_[[#This Row],[Plant]]=$R$9,$S$9,Data__1_[[#This Row],[Plant]]=$R$10,$S$10,Data__1_[[#This Row],[Plant]]=$R$11,$S$11)</f>
        <v>4217.0951999999997</v>
      </c>
      <c r="Q789" s="5" cm="1">
        <f t="array" ref="Q789">Data__1_[[#This Row],[Total_cost]]/(Data__1_[[#This Row],[Total Operating Cost]]+_xlfn.IFS(Data__1_[[#This Row],[Plant]]=$R$21,$S$21,Data__1_[[#This Row],[Plant]]=$R$22,$S$22,Data__1_[[#This Row],[Plant]]=$R$24,$S$24,Data__1_[[#This Row],[Plant]]=$R$23,$S$23))</f>
        <v>57.222329581552223</v>
      </c>
    </row>
    <row r="790" spans="1:17" x14ac:dyDescent="0.4">
      <c r="A790" s="1" t="s">
        <v>135</v>
      </c>
      <c r="B790" t="s">
        <v>8</v>
      </c>
      <c r="C790">
        <v>17</v>
      </c>
      <c r="D790">
        <v>20</v>
      </c>
      <c r="E790">
        <v>8160</v>
      </c>
      <c r="F790">
        <v>8000</v>
      </c>
      <c r="G790">
        <v>4.4792311000000001E-2</v>
      </c>
      <c r="H790">
        <f>Data__1_[[#This Row],[Output]]*1000</f>
        <v>44.792310999999998</v>
      </c>
      <c r="I790">
        <f>Data__1_[[#This Row],[Output]]*1000/(Data__1_[[#This Row],[Num_Workers_Indirect]]+Data__1_[[#This Row],[Num_Workers_Direct]])</f>
        <v>1.2106029999999999</v>
      </c>
      <c r="J790">
        <v>5.3750773000000002E-2</v>
      </c>
      <c r="K790">
        <f>Data__1_[[#This Row],[RawMaterial_Used]]*1000</f>
        <v>53.750773000000002</v>
      </c>
      <c r="L790" t="e">
        <f>MONTH(A:A)</f>
        <v>#VALUE!</v>
      </c>
      <c r="M790" t="e">
        <f>YEAR(Data__1_[[#This Row],[Date]])</f>
        <v>#VALUE!</v>
      </c>
      <c r="N790" cm="1">
        <f t="array" ref="N790">Data__1_[[#This Row],[RawMaterial_Used]]*1000*_xlfn.IFS(Data__1_[[#This Row],[Plant]]=$R$15,$S$15,Data__1_[[#This Row],[Plant]]=$R$16,$S$16,Data__1_[[#This Row],[Plant]]=$R$17,$S$17,Data__1_[[#This Row],[Plant]]=$R$18,$S$18)</f>
        <v>37625.541100000002</v>
      </c>
      <c r="O790">
        <f>Data__1_[[#This Row],[input_total thousands]]+Data__1_[[#This Row],[Labor_Costs_Direct]]+Data__1_[[#This Row],[Labor_Costs_Indirect]]</f>
        <v>53785.541100000002</v>
      </c>
      <c r="P790" s="5" cm="1">
        <f t="array" ref="P790">Data__1_[[#This Row],[Output]]*1000*_xlfn.IFS(Data__1_[[#This Row],[Plant]]=$R$8,$S$8,Data__1_[[#This Row],[Plant]]=$R$9,$S$9,Data__1_[[#This Row],[Plant]]=$R$10,$S$10,Data__1_[[#This Row],[Plant]]=$R$11,$S$11)</f>
        <v>4927.1542099999997</v>
      </c>
      <c r="Q790" s="5" cm="1">
        <f t="array" ref="Q790">Data__1_[[#This Row],[Total_cost]]/(Data__1_[[#This Row],[Total Operating Cost]]+_xlfn.IFS(Data__1_[[#This Row],[Plant]]=$R$21,$S$21,Data__1_[[#This Row],[Plant]]=$R$22,$S$22,Data__1_[[#This Row],[Plant]]=$R$24,$S$24,Data__1_[[#This Row],[Plant]]=$R$23,$S$23))</f>
        <v>10.888203915478581</v>
      </c>
    </row>
    <row r="791" spans="1:17" x14ac:dyDescent="0.4">
      <c r="A791" s="1" t="s">
        <v>135</v>
      </c>
      <c r="B791" t="s">
        <v>9</v>
      </c>
      <c r="C791">
        <v>46</v>
      </c>
      <c r="D791">
        <v>38</v>
      </c>
      <c r="E791">
        <v>10672</v>
      </c>
      <c r="F791">
        <v>7296</v>
      </c>
      <c r="G791">
        <v>0.10769898899999999</v>
      </c>
      <c r="H791">
        <f>Data__1_[[#This Row],[Output]]*1000</f>
        <v>107.698989</v>
      </c>
      <c r="I791">
        <f>Data__1_[[#This Row],[Output]]*1000/(Data__1_[[#This Row],[Num_Workers_Indirect]]+Data__1_[[#This Row],[Num_Workers_Direct]])</f>
        <v>1.2821308214285714</v>
      </c>
      <c r="J791">
        <v>0.13139276599999999</v>
      </c>
      <c r="K791">
        <f>Data__1_[[#This Row],[RawMaterial_Used]]*1000</f>
        <v>131.39276599999999</v>
      </c>
      <c r="L791" t="e">
        <f>MONTH(A:A)</f>
        <v>#VALUE!</v>
      </c>
      <c r="M791" t="e">
        <f>YEAR(Data__1_[[#This Row],[Date]])</f>
        <v>#VALUE!</v>
      </c>
      <c r="N791" cm="1">
        <f t="array" ref="N791">Data__1_[[#This Row],[RawMaterial_Used]]*1000*_xlfn.IFS(Data__1_[[#This Row],[Plant]]=$R$15,$S$15,Data__1_[[#This Row],[Plant]]=$R$16,$S$16,Data__1_[[#This Row],[Plant]]=$R$17,$S$17,Data__1_[[#This Row],[Plant]]=$R$18,$S$18)</f>
        <v>69638.165979999991</v>
      </c>
      <c r="O791">
        <f>Data__1_[[#This Row],[input_total thousands]]+Data__1_[[#This Row],[Labor_Costs_Direct]]+Data__1_[[#This Row],[Labor_Costs_Indirect]]</f>
        <v>87606.165979999991</v>
      </c>
      <c r="P791" s="5" cm="1">
        <f t="array" ref="P791">Data__1_[[#This Row],[Output]]*1000*_xlfn.IFS(Data__1_[[#This Row],[Plant]]=$R$8,$S$8,Data__1_[[#This Row],[Plant]]=$R$9,$S$9,Data__1_[[#This Row],[Plant]]=$R$10,$S$10,Data__1_[[#This Row],[Plant]]=$R$11,$S$11)</f>
        <v>9692.9090099999994</v>
      </c>
      <c r="Q791" s="5" cm="1">
        <f t="array" ref="Q791">Data__1_[[#This Row],[Total_cost]]/(Data__1_[[#This Row],[Total Operating Cost]]+_xlfn.IFS(Data__1_[[#This Row],[Plant]]=$R$21,$S$21,Data__1_[[#This Row],[Plant]]=$R$22,$S$22,Data__1_[[#This Row],[Plant]]=$R$24,$S$24,Data__1_[[#This Row],[Plant]]=$R$23,$S$23))</f>
        <v>9.0374667297757938</v>
      </c>
    </row>
    <row r="792" spans="1:17" x14ac:dyDescent="0.4">
      <c r="A792" s="1" t="s">
        <v>135</v>
      </c>
      <c r="B792" t="s">
        <v>10</v>
      </c>
      <c r="C792">
        <v>22</v>
      </c>
      <c r="D792">
        <v>27</v>
      </c>
      <c r="E792">
        <v>5280</v>
      </c>
      <c r="F792">
        <v>5400</v>
      </c>
      <c r="G792">
        <v>3.6416559000000001E-2</v>
      </c>
      <c r="H792">
        <f>Data__1_[[#This Row],[Output]]*1000</f>
        <v>36.416558999999999</v>
      </c>
      <c r="I792">
        <f>Data__1_[[#This Row],[Output]]*1000/(Data__1_[[#This Row],[Num_Workers_Indirect]]+Data__1_[[#This Row],[Num_Workers_Direct]])</f>
        <v>0.74319508163265302</v>
      </c>
      <c r="J792">
        <v>4.4428202E-2</v>
      </c>
      <c r="K792">
        <f>Data__1_[[#This Row],[RawMaterial_Used]]*1000</f>
        <v>44.428201999999999</v>
      </c>
      <c r="L792" t="e">
        <f>MONTH(A:A)</f>
        <v>#VALUE!</v>
      </c>
      <c r="M792" t="e">
        <f>YEAR(Data__1_[[#This Row],[Date]])</f>
        <v>#VALUE!</v>
      </c>
      <c r="N792" cm="1">
        <f t="array" ref="N792">Data__1_[[#This Row],[RawMaterial_Used]]*1000*_xlfn.IFS(Data__1_[[#This Row],[Plant]]=$R$15,$S$15,Data__1_[[#This Row],[Plant]]=$R$16,$S$16,Data__1_[[#This Row],[Plant]]=$R$17,$S$17,Data__1_[[#This Row],[Plant]]=$R$18,$S$18)</f>
        <v>27012.346815999997</v>
      </c>
      <c r="O792">
        <f>Data__1_[[#This Row],[input_total thousands]]+Data__1_[[#This Row],[Labor_Costs_Direct]]+Data__1_[[#This Row],[Labor_Costs_Indirect]]</f>
        <v>37692.346815999997</v>
      </c>
      <c r="P792" s="5" cm="1">
        <f t="array" ref="P792">Data__1_[[#This Row],[Output]]*1000*_xlfn.IFS(Data__1_[[#This Row],[Plant]]=$R$8,$S$8,Data__1_[[#This Row],[Plant]]=$R$9,$S$9,Data__1_[[#This Row],[Plant]]=$R$10,$S$10,Data__1_[[#This Row],[Plant]]=$R$11,$S$11)</f>
        <v>5462.4838499999996</v>
      </c>
      <c r="Q792" s="5" cm="1">
        <f t="array" ref="Q792">Data__1_[[#This Row],[Total_cost]]/(Data__1_[[#This Row],[Total Operating Cost]]+_xlfn.IFS(Data__1_[[#This Row],[Plant]]=$R$21,$S$21,Data__1_[[#This Row],[Plant]]=$R$22,$S$22,Data__1_[[#This Row],[Plant]]=$R$24,$S$24,Data__1_[[#This Row],[Plant]]=$R$23,$S$23))</f>
        <v>6.8989582198545349</v>
      </c>
    </row>
    <row r="793" spans="1:17" x14ac:dyDescent="0.4">
      <c r="A793" s="1" t="s">
        <v>135</v>
      </c>
      <c r="B793" t="s">
        <v>11</v>
      </c>
      <c r="C793">
        <v>13</v>
      </c>
      <c r="D793">
        <v>15</v>
      </c>
      <c r="E793">
        <v>124800</v>
      </c>
      <c r="F793">
        <v>115200</v>
      </c>
      <c r="G793">
        <v>1.0934391999999999E-2</v>
      </c>
      <c r="H793">
        <f>Data__1_[[#This Row],[Output]]*1000</f>
        <v>10.934391999999999</v>
      </c>
      <c r="I793">
        <f>Data__1_[[#This Row],[Output]]*1000/(Data__1_[[#This Row],[Num_Workers_Indirect]]+Data__1_[[#This Row],[Num_Workers_Direct]])</f>
        <v>0.39051399999999997</v>
      </c>
      <c r="J793">
        <v>1.3667991000000001E-2</v>
      </c>
      <c r="K793">
        <f>Data__1_[[#This Row],[RawMaterial_Used]]*1000</f>
        <v>13.667991000000001</v>
      </c>
      <c r="L793" t="e">
        <f>MONTH(A:A)</f>
        <v>#VALUE!</v>
      </c>
      <c r="M793" t="e">
        <f>YEAR(Data__1_[[#This Row],[Date]])</f>
        <v>#VALUE!</v>
      </c>
      <c r="N793" cm="1">
        <f t="array" ref="N793">Data__1_[[#This Row],[RawMaterial_Used]]*1000*_xlfn.IFS(Data__1_[[#This Row],[Plant]]=$R$15,$S$15,Data__1_[[#This Row],[Plant]]=$R$16,$S$16,Data__1_[[#This Row],[Plant]]=$R$17,$S$17,Data__1_[[#This Row],[Plant]]=$R$18,$S$18)</f>
        <v>12547.215738000001</v>
      </c>
      <c r="O793">
        <f>Data__1_[[#This Row],[input_total thousands]]+Data__1_[[#This Row],[Labor_Costs_Direct]]+Data__1_[[#This Row],[Labor_Costs_Indirect]]</f>
        <v>252547.215738</v>
      </c>
      <c r="P793" s="5" cm="1">
        <f t="array" ref="P793">Data__1_[[#This Row],[Output]]*1000*_xlfn.IFS(Data__1_[[#This Row],[Plant]]=$R$8,$S$8,Data__1_[[#This Row],[Plant]]=$R$9,$S$9,Data__1_[[#This Row],[Plant]]=$R$10,$S$10,Data__1_[[#This Row],[Plant]]=$R$11,$S$11)</f>
        <v>4373.7567999999992</v>
      </c>
      <c r="Q793" s="5" cm="1">
        <f t="array" ref="Q793">Data__1_[[#This Row],[Total_cost]]/(Data__1_[[#This Row],[Total Operating Cost]]+_xlfn.IFS(Data__1_[[#This Row],[Plant]]=$R$21,$S$21,Data__1_[[#This Row],[Plant]]=$R$22,$S$22,Data__1_[[#This Row],[Plant]]=$R$24,$S$24,Data__1_[[#This Row],[Plant]]=$R$23,$S$23))</f>
        <v>56.604809827483329</v>
      </c>
    </row>
    <row r="794" spans="1:17" x14ac:dyDescent="0.4">
      <c r="A794" s="1" t="s">
        <v>134</v>
      </c>
      <c r="B794" t="s">
        <v>8</v>
      </c>
      <c r="C794">
        <v>18</v>
      </c>
      <c r="D794">
        <v>22</v>
      </c>
      <c r="E794">
        <v>8640</v>
      </c>
      <c r="F794">
        <v>8800</v>
      </c>
      <c r="G794">
        <v>4.8419411000000002E-2</v>
      </c>
      <c r="H794">
        <f>Data__1_[[#This Row],[Output]]*1000</f>
        <v>48.419411000000004</v>
      </c>
      <c r="I794">
        <f>Data__1_[[#This Row],[Output]]*1000/(Data__1_[[#This Row],[Num_Workers_Indirect]]+Data__1_[[#This Row],[Num_Workers_Direct]])</f>
        <v>1.2104852750000001</v>
      </c>
      <c r="J794">
        <v>5.8103294E-2</v>
      </c>
      <c r="K794">
        <f>Data__1_[[#This Row],[RawMaterial_Used]]*1000</f>
        <v>58.103293999999998</v>
      </c>
      <c r="L794" t="e">
        <f>MONTH(A:A)</f>
        <v>#VALUE!</v>
      </c>
      <c r="M794" t="e">
        <f>YEAR(Data__1_[[#This Row],[Date]])</f>
        <v>#VALUE!</v>
      </c>
      <c r="N794" cm="1">
        <f t="array" ref="N794">Data__1_[[#This Row],[RawMaterial_Used]]*1000*_xlfn.IFS(Data__1_[[#This Row],[Plant]]=$R$15,$S$15,Data__1_[[#This Row],[Plant]]=$R$16,$S$16,Data__1_[[#This Row],[Plant]]=$R$17,$S$17,Data__1_[[#This Row],[Plant]]=$R$18,$S$18)</f>
        <v>40672.305800000002</v>
      </c>
      <c r="O794">
        <f>Data__1_[[#This Row],[input_total thousands]]+Data__1_[[#This Row],[Labor_Costs_Direct]]+Data__1_[[#This Row],[Labor_Costs_Indirect]]</f>
        <v>58112.305800000002</v>
      </c>
      <c r="P794" s="5" cm="1">
        <f t="array" ref="P794">Data__1_[[#This Row],[Output]]*1000*_xlfn.IFS(Data__1_[[#This Row],[Plant]]=$R$8,$S$8,Data__1_[[#This Row],[Plant]]=$R$9,$S$9,Data__1_[[#This Row],[Plant]]=$R$10,$S$10,Data__1_[[#This Row],[Plant]]=$R$11,$S$11)</f>
        <v>5326.1352100000004</v>
      </c>
      <c r="Q794" s="5" cm="1">
        <f t="array" ref="Q794">Data__1_[[#This Row],[Total_cost]]/(Data__1_[[#This Row],[Total Operating Cost]]+_xlfn.IFS(Data__1_[[#This Row],[Plant]]=$R$21,$S$21,Data__1_[[#This Row],[Plant]]=$R$22,$S$22,Data__1_[[#This Row],[Plant]]=$R$24,$S$24,Data__1_[[#This Row],[Plant]]=$R$23,$S$23))</f>
        <v>10.884940663253113</v>
      </c>
    </row>
    <row r="795" spans="1:17" x14ac:dyDescent="0.4">
      <c r="A795" s="1" t="s">
        <v>134</v>
      </c>
      <c r="B795" t="s">
        <v>9</v>
      </c>
      <c r="C795">
        <v>41</v>
      </c>
      <c r="D795">
        <v>36</v>
      </c>
      <c r="E795">
        <v>9512</v>
      </c>
      <c r="F795">
        <v>6912</v>
      </c>
      <c r="G795">
        <v>9.8724205999999995E-2</v>
      </c>
      <c r="H795">
        <f>Data__1_[[#This Row],[Output]]*1000</f>
        <v>98.724205999999995</v>
      </c>
      <c r="I795">
        <f>Data__1_[[#This Row],[Output]]*1000/(Data__1_[[#This Row],[Num_Workers_Indirect]]+Data__1_[[#This Row],[Num_Workers_Direct]])</f>
        <v>1.2821325454545454</v>
      </c>
      <c r="J795">
        <v>0.12044353100000001</v>
      </c>
      <c r="K795">
        <f>Data__1_[[#This Row],[RawMaterial_Used]]*1000</f>
        <v>120.44353100000001</v>
      </c>
      <c r="L795" t="e">
        <f>MONTH(A:A)</f>
        <v>#VALUE!</v>
      </c>
      <c r="M795" t="e">
        <f>YEAR(Data__1_[[#This Row],[Date]])</f>
        <v>#VALUE!</v>
      </c>
      <c r="N795" cm="1">
        <f t="array" ref="N795">Data__1_[[#This Row],[RawMaterial_Used]]*1000*_xlfn.IFS(Data__1_[[#This Row],[Plant]]=$R$15,$S$15,Data__1_[[#This Row],[Plant]]=$R$16,$S$16,Data__1_[[#This Row],[Plant]]=$R$17,$S$17,Data__1_[[#This Row],[Plant]]=$R$18,$S$18)</f>
        <v>63835.071430000004</v>
      </c>
      <c r="O795">
        <f>Data__1_[[#This Row],[input_total thousands]]+Data__1_[[#This Row],[Labor_Costs_Direct]]+Data__1_[[#This Row],[Labor_Costs_Indirect]]</f>
        <v>80259.071430000011</v>
      </c>
      <c r="P795" s="5" cm="1">
        <f t="array" ref="P795">Data__1_[[#This Row],[Output]]*1000*_xlfn.IFS(Data__1_[[#This Row],[Plant]]=$R$8,$S$8,Data__1_[[#This Row],[Plant]]=$R$9,$S$9,Data__1_[[#This Row],[Plant]]=$R$10,$S$10,Data__1_[[#This Row],[Plant]]=$R$11,$S$11)</f>
        <v>8885.178539999999</v>
      </c>
      <c r="Q795" s="5" cm="1">
        <f t="array" ref="Q795">Data__1_[[#This Row],[Total_cost]]/(Data__1_[[#This Row],[Total Operating Cost]]+_xlfn.IFS(Data__1_[[#This Row],[Plant]]=$R$21,$S$21,Data__1_[[#This Row],[Plant]]=$R$22,$S$22,Data__1_[[#This Row],[Plant]]=$R$24,$S$24,Data__1_[[#This Row],[Plant]]=$R$23,$S$23))</f>
        <v>9.0321485152588732</v>
      </c>
    </row>
    <row r="796" spans="1:17" x14ac:dyDescent="0.4">
      <c r="A796" s="1" t="s">
        <v>134</v>
      </c>
      <c r="B796" t="s">
        <v>10</v>
      </c>
      <c r="C796">
        <v>20</v>
      </c>
      <c r="D796">
        <v>28</v>
      </c>
      <c r="E796">
        <v>4800</v>
      </c>
      <c r="F796">
        <v>5600</v>
      </c>
      <c r="G796">
        <v>3.5667610000000002E-2</v>
      </c>
      <c r="H796">
        <f>Data__1_[[#This Row],[Output]]*1000</f>
        <v>35.667610000000003</v>
      </c>
      <c r="I796">
        <f>Data__1_[[#This Row],[Output]]*1000/(Data__1_[[#This Row],[Num_Workers_Indirect]]+Data__1_[[#This Row],[Num_Workers_Direct]])</f>
        <v>0.7430752083333334</v>
      </c>
      <c r="J796">
        <v>4.3514483999999999E-2</v>
      </c>
      <c r="K796">
        <f>Data__1_[[#This Row],[RawMaterial_Used]]*1000</f>
        <v>43.514483999999996</v>
      </c>
      <c r="L796" t="e">
        <f>MONTH(A:A)</f>
        <v>#VALUE!</v>
      </c>
      <c r="M796" t="e">
        <f>YEAR(Data__1_[[#This Row],[Date]])</f>
        <v>#VALUE!</v>
      </c>
      <c r="N796" cm="1">
        <f t="array" ref="N796">Data__1_[[#This Row],[RawMaterial_Used]]*1000*_xlfn.IFS(Data__1_[[#This Row],[Plant]]=$R$15,$S$15,Data__1_[[#This Row],[Plant]]=$R$16,$S$16,Data__1_[[#This Row],[Plant]]=$R$17,$S$17,Data__1_[[#This Row],[Plant]]=$R$18,$S$18)</f>
        <v>26456.806271999998</v>
      </c>
      <c r="O796">
        <f>Data__1_[[#This Row],[input_total thousands]]+Data__1_[[#This Row],[Labor_Costs_Direct]]+Data__1_[[#This Row],[Labor_Costs_Indirect]]</f>
        <v>36856.806272000002</v>
      </c>
      <c r="P796" s="5" cm="1">
        <f t="array" ref="P796">Data__1_[[#This Row],[Output]]*1000*_xlfn.IFS(Data__1_[[#This Row],[Plant]]=$R$8,$S$8,Data__1_[[#This Row],[Plant]]=$R$9,$S$9,Data__1_[[#This Row],[Plant]]=$R$10,$S$10,Data__1_[[#This Row],[Plant]]=$R$11,$S$11)</f>
        <v>5350.1415000000006</v>
      </c>
      <c r="Q796" s="5" cm="1">
        <f t="array" ref="Q796">Data__1_[[#This Row],[Total_cost]]/(Data__1_[[#This Row],[Total Operating Cost]]+_xlfn.IFS(Data__1_[[#This Row],[Plant]]=$R$21,$S$21,Data__1_[[#This Row],[Plant]]=$R$22,$S$22,Data__1_[[#This Row],[Plant]]=$R$24,$S$24,Data__1_[[#This Row],[Plant]]=$R$23,$S$23))</f>
        <v>6.8876530871030033</v>
      </c>
    </row>
    <row r="797" spans="1:17" x14ac:dyDescent="0.4">
      <c r="A797" s="1" t="s">
        <v>134</v>
      </c>
      <c r="B797" t="s">
        <v>11</v>
      </c>
      <c r="C797">
        <v>12</v>
      </c>
      <c r="D797">
        <v>14</v>
      </c>
      <c r="E797">
        <v>115200</v>
      </c>
      <c r="F797">
        <v>107520</v>
      </c>
      <c r="G797">
        <v>1.0146993E-2</v>
      </c>
      <c r="H797">
        <f>Data__1_[[#This Row],[Output]]*1000</f>
        <v>10.146993</v>
      </c>
      <c r="I797">
        <f>Data__1_[[#This Row],[Output]]*1000/(Data__1_[[#This Row],[Num_Workers_Indirect]]+Data__1_[[#This Row],[Num_Workers_Direct]])</f>
        <v>0.39026896153846152</v>
      </c>
      <c r="J797">
        <v>1.2683741E-2</v>
      </c>
      <c r="K797">
        <f>Data__1_[[#This Row],[RawMaterial_Used]]*1000</f>
        <v>12.683740999999999</v>
      </c>
      <c r="L797" t="e">
        <f>MONTH(A:A)</f>
        <v>#VALUE!</v>
      </c>
      <c r="M797" t="e">
        <f>YEAR(Data__1_[[#This Row],[Date]])</f>
        <v>#VALUE!</v>
      </c>
      <c r="N797" cm="1">
        <f t="array" ref="N797">Data__1_[[#This Row],[RawMaterial_Used]]*1000*_xlfn.IFS(Data__1_[[#This Row],[Plant]]=$R$15,$S$15,Data__1_[[#This Row],[Plant]]=$R$16,$S$16,Data__1_[[#This Row],[Plant]]=$R$17,$S$17,Data__1_[[#This Row],[Plant]]=$R$18,$S$18)</f>
        <v>11643.674238</v>
      </c>
      <c r="O797">
        <f>Data__1_[[#This Row],[input_total thousands]]+Data__1_[[#This Row],[Labor_Costs_Direct]]+Data__1_[[#This Row],[Labor_Costs_Indirect]]</f>
        <v>234363.67423800001</v>
      </c>
      <c r="P797" s="5" cm="1">
        <f t="array" ref="P797">Data__1_[[#This Row],[Output]]*1000*_xlfn.IFS(Data__1_[[#This Row],[Plant]]=$R$8,$S$8,Data__1_[[#This Row],[Plant]]=$R$9,$S$9,Data__1_[[#This Row],[Plant]]=$R$10,$S$10,Data__1_[[#This Row],[Plant]]=$R$11,$S$11)</f>
        <v>4058.7972</v>
      </c>
      <c r="Q797" s="5" cm="1">
        <f t="array" ref="Q797">Data__1_[[#This Row],[Total_cost]]/(Data__1_[[#This Row],[Total Operating Cost]]+_xlfn.IFS(Data__1_[[#This Row],[Plant]]=$R$21,$S$21,Data__1_[[#This Row],[Plant]]=$R$22,$S$22,Data__1_[[#This Row],[Plant]]=$R$24,$S$24,Data__1_[[#This Row],[Plant]]=$R$23,$S$23))</f>
        <v>56.519122518928768</v>
      </c>
    </row>
    <row r="798" spans="1:17" x14ac:dyDescent="0.4">
      <c r="A798" s="1" t="s">
        <v>133</v>
      </c>
      <c r="B798" t="s">
        <v>8</v>
      </c>
      <c r="C798">
        <v>17</v>
      </c>
      <c r="D798">
        <v>19</v>
      </c>
      <c r="E798">
        <v>8160</v>
      </c>
      <c r="F798">
        <v>7600</v>
      </c>
      <c r="G798">
        <v>4.3587239999999999E-2</v>
      </c>
      <c r="H798">
        <f>Data__1_[[#This Row],[Output]]*1000</f>
        <v>43.587240000000001</v>
      </c>
      <c r="I798">
        <f>Data__1_[[#This Row],[Output]]*1000/(Data__1_[[#This Row],[Num_Workers_Indirect]]+Data__1_[[#This Row],[Num_Workers_Direct]])</f>
        <v>1.2107566666666667</v>
      </c>
      <c r="J798">
        <v>5.2304688000000002E-2</v>
      </c>
      <c r="K798">
        <f>Data__1_[[#This Row],[RawMaterial_Used]]*1000</f>
        <v>52.304687999999999</v>
      </c>
      <c r="L798" t="e">
        <f>MONTH(A:A)</f>
        <v>#VALUE!</v>
      </c>
      <c r="M798" t="e">
        <f>YEAR(Data__1_[[#This Row],[Date]])</f>
        <v>#VALUE!</v>
      </c>
      <c r="N798" cm="1">
        <f t="array" ref="N798">Data__1_[[#This Row],[RawMaterial_Used]]*1000*_xlfn.IFS(Data__1_[[#This Row],[Plant]]=$R$15,$S$15,Data__1_[[#This Row],[Plant]]=$R$16,$S$16,Data__1_[[#This Row],[Plant]]=$R$17,$S$17,Data__1_[[#This Row],[Plant]]=$R$18,$S$18)</f>
        <v>36613.281600000002</v>
      </c>
      <c r="O798">
        <f>Data__1_[[#This Row],[input_total thousands]]+Data__1_[[#This Row],[Labor_Costs_Direct]]+Data__1_[[#This Row],[Labor_Costs_Indirect]]</f>
        <v>52373.281600000002</v>
      </c>
      <c r="P798" s="5" cm="1">
        <f t="array" ref="P798">Data__1_[[#This Row],[Output]]*1000*_xlfn.IFS(Data__1_[[#This Row],[Plant]]=$R$8,$S$8,Data__1_[[#This Row],[Plant]]=$R$9,$S$9,Data__1_[[#This Row],[Plant]]=$R$10,$S$10,Data__1_[[#This Row],[Plant]]=$R$11,$S$11)</f>
        <v>4794.5964000000004</v>
      </c>
      <c r="Q798" s="5" cm="1">
        <f t="array" ref="Q798">Data__1_[[#This Row],[Total_cost]]/(Data__1_[[#This Row],[Total Operating Cost]]+_xlfn.IFS(Data__1_[[#This Row],[Plant]]=$R$21,$S$21,Data__1_[[#This Row],[Plant]]=$R$22,$S$22,Data__1_[[#This Row],[Plant]]=$R$24,$S$24,Data__1_[[#This Row],[Plant]]=$R$23,$S$23))</f>
        <v>10.894664370297692</v>
      </c>
    </row>
    <row r="799" spans="1:17" x14ac:dyDescent="0.4">
      <c r="A799" s="1" t="s">
        <v>133</v>
      </c>
      <c r="B799" t="s">
        <v>9</v>
      </c>
      <c r="C799">
        <v>40</v>
      </c>
      <c r="D799">
        <v>37</v>
      </c>
      <c r="E799">
        <v>9280</v>
      </c>
      <c r="F799">
        <v>7104</v>
      </c>
      <c r="G799">
        <v>9.8713589000000004E-2</v>
      </c>
      <c r="H799">
        <f>Data__1_[[#This Row],[Output]]*1000</f>
        <v>98.713588999999999</v>
      </c>
      <c r="I799">
        <f>Data__1_[[#This Row],[Output]]*1000/(Data__1_[[#This Row],[Num_Workers_Indirect]]+Data__1_[[#This Row],[Num_Workers_Direct]])</f>
        <v>1.2819946623376623</v>
      </c>
      <c r="J799">
        <v>0.120430579</v>
      </c>
      <c r="K799">
        <f>Data__1_[[#This Row],[RawMaterial_Used]]*1000</f>
        <v>120.43057899999999</v>
      </c>
      <c r="L799" t="e">
        <f>MONTH(A:A)</f>
        <v>#VALUE!</v>
      </c>
      <c r="M799" t="e">
        <f>YEAR(Data__1_[[#This Row],[Date]])</f>
        <v>#VALUE!</v>
      </c>
      <c r="N799" cm="1">
        <f t="array" ref="N799">Data__1_[[#This Row],[RawMaterial_Used]]*1000*_xlfn.IFS(Data__1_[[#This Row],[Plant]]=$R$15,$S$15,Data__1_[[#This Row],[Plant]]=$R$16,$S$16,Data__1_[[#This Row],[Plant]]=$R$17,$S$17,Data__1_[[#This Row],[Plant]]=$R$18,$S$18)</f>
        <v>63828.206869999995</v>
      </c>
      <c r="O799">
        <f>Data__1_[[#This Row],[input_total thousands]]+Data__1_[[#This Row],[Labor_Costs_Direct]]+Data__1_[[#This Row],[Labor_Costs_Indirect]]</f>
        <v>80212.206869999995</v>
      </c>
      <c r="P799" s="5" cm="1">
        <f t="array" ref="P799">Data__1_[[#This Row],[Output]]*1000*_xlfn.IFS(Data__1_[[#This Row],[Plant]]=$R$8,$S$8,Data__1_[[#This Row],[Plant]]=$R$9,$S$9,Data__1_[[#This Row],[Plant]]=$R$10,$S$10,Data__1_[[#This Row],[Plant]]=$R$11,$S$11)</f>
        <v>8884.2230099999997</v>
      </c>
      <c r="Q799" s="5" cm="1">
        <f t="array" ref="Q799">Data__1_[[#This Row],[Total_cost]]/(Data__1_[[#This Row],[Total Operating Cost]]+_xlfn.IFS(Data__1_[[#This Row],[Plant]]=$R$21,$S$21,Data__1_[[#This Row],[Plant]]=$R$22,$S$22,Data__1_[[#This Row],[Plant]]=$R$24,$S$24,Data__1_[[#This Row],[Plant]]=$R$23,$S$23))</f>
        <v>9.0278452889496794</v>
      </c>
    </row>
    <row r="800" spans="1:17" x14ac:dyDescent="0.4">
      <c r="A800" s="1" t="s">
        <v>133</v>
      </c>
      <c r="B800" t="s">
        <v>10</v>
      </c>
      <c r="C800">
        <v>23</v>
      </c>
      <c r="D800">
        <v>31</v>
      </c>
      <c r="E800">
        <v>5520</v>
      </c>
      <c r="F800">
        <v>6200</v>
      </c>
      <c r="G800">
        <v>4.0105212000000001E-2</v>
      </c>
      <c r="H800">
        <f>Data__1_[[#This Row],[Output]]*1000</f>
        <v>40.105212000000002</v>
      </c>
      <c r="I800">
        <f>Data__1_[[#This Row],[Output]]*1000/(Data__1_[[#This Row],[Num_Workers_Indirect]]+Data__1_[[#This Row],[Num_Workers_Direct]])</f>
        <v>0.74268911111111113</v>
      </c>
      <c r="J800">
        <v>4.8928357999999998E-2</v>
      </c>
      <c r="K800">
        <f>Data__1_[[#This Row],[RawMaterial_Used]]*1000</f>
        <v>48.928357999999996</v>
      </c>
      <c r="L800" t="e">
        <f>MONTH(A:A)</f>
        <v>#VALUE!</v>
      </c>
      <c r="M800" t="e">
        <f>YEAR(Data__1_[[#This Row],[Date]])</f>
        <v>#VALUE!</v>
      </c>
      <c r="N800" cm="1">
        <f t="array" ref="N800">Data__1_[[#This Row],[RawMaterial_Used]]*1000*_xlfn.IFS(Data__1_[[#This Row],[Plant]]=$R$15,$S$15,Data__1_[[#This Row],[Plant]]=$R$16,$S$16,Data__1_[[#This Row],[Plant]]=$R$17,$S$17,Data__1_[[#This Row],[Plant]]=$R$18,$S$18)</f>
        <v>29748.441663999998</v>
      </c>
      <c r="O800">
        <f>Data__1_[[#This Row],[input_total thousands]]+Data__1_[[#This Row],[Labor_Costs_Direct]]+Data__1_[[#This Row],[Labor_Costs_Indirect]]</f>
        <v>41468.441663999998</v>
      </c>
      <c r="P800" s="5" cm="1">
        <f t="array" ref="P800">Data__1_[[#This Row],[Output]]*1000*_xlfn.IFS(Data__1_[[#This Row],[Plant]]=$R$8,$S$8,Data__1_[[#This Row],[Plant]]=$R$9,$S$9,Data__1_[[#This Row],[Plant]]=$R$10,$S$10,Data__1_[[#This Row],[Plant]]=$R$11,$S$11)</f>
        <v>6015.7818000000007</v>
      </c>
      <c r="Q800" s="5" cm="1">
        <f t="array" ref="Q800">Data__1_[[#This Row],[Total_cost]]/(Data__1_[[#This Row],[Total Operating Cost]]+_xlfn.IFS(Data__1_[[#This Row],[Plant]]=$R$21,$S$21,Data__1_[[#This Row],[Plant]]=$R$22,$S$22,Data__1_[[#This Row],[Plant]]=$R$24,$S$24,Data__1_[[#This Row],[Plant]]=$R$23,$S$23))</f>
        <v>6.8921298864452742</v>
      </c>
    </row>
    <row r="801" spans="1:17" x14ac:dyDescent="0.4">
      <c r="A801" s="1" t="s">
        <v>133</v>
      </c>
      <c r="B801" t="s">
        <v>11</v>
      </c>
      <c r="C801">
        <v>14</v>
      </c>
      <c r="D801">
        <v>17</v>
      </c>
      <c r="E801">
        <v>134400</v>
      </c>
      <c r="F801">
        <v>130560</v>
      </c>
      <c r="G801">
        <v>1.2105449000000001E-2</v>
      </c>
      <c r="H801">
        <f>Data__1_[[#This Row],[Output]]*1000</f>
        <v>12.105449</v>
      </c>
      <c r="I801">
        <f>Data__1_[[#This Row],[Output]]*1000/(Data__1_[[#This Row],[Num_Workers_Indirect]]+Data__1_[[#This Row],[Num_Workers_Direct]])</f>
        <v>0.3904983548387097</v>
      </c>
      <c r="J801">
        <v>1.5131811E-2</v>
      </c>
      <c r="K801">
        <f>Data__1_[[#This Row],[RawMaterial_Used]]*1000</f>
        <v>15.131811000000001</v>
      </c>
      <c r="L801" t="e">
        <f>MONTH(A:A)</f>
        <v>#VALUE!</v>
      </c>
      <c r="M801" t="e">
        <f>YEAR(Data__1_[[#This Row],[Date]])</f>
        <v>#VALUE!</v>
      </c>
      <c r="N801" cm="1">
        <f t="array" ref="N801">Data__1_[[#This Row],[RawMaterial_Used]]*1000*_xlfn.IFS(Data__1_[[#This Row],[Plant]]=$R$15,$S$15,Data__1_[[#This Row],[Plant]]=$R$16,$S$16,Data__1_[[#This Row],[Plant]]=$R$17,$S$17,Data__1_[[#This Row],[Plant]]=$R$18,$S$18)</f>
        <v>13891.002498</v>
      </c>
      <c r="O801">
        <f>Data__1_[[#This Row],[input_total thousands]]+Data__1_[[#This Row],[Labor_Costs_Direct]]+Data__1_[[#This Row],[Labor_Costs_Indirect]]</f>
        <v>278851.00249799999</v>
      </c>
      <c r="P801" s="5" cm="1">
        <f t="array" ref="P801">Data__1_[[#This Row],[Output]]*1000*_xlfn.IFS(Data__1_[[#This Row],[Plant]]=$R$8,$S$8,Data__1_[[#This Row],[Plant]]=$R$9,$S$9,Data__1_[[#This Row],[Plant]]=$R$10,$S$10,Data__1_[[#This Row],[Plant]]=$R$11,$S$11)</f>
        <v>4842.1796000000004</v>
      </c>
      <c r="Q801" s="5" cm="1">
        <f t="array" ref="Q801">Data__1_[[#This Row],[Total_cost]]/(Data__1_[[#This Row],[Total Operating Cost]]+_xlfn.IFS(Data__1_[[#This Row],[Plant]]=$R$21,$S$21,Data__1_[[#This Row],[Plant]]=$R$22,$S$22,Data__1_[[#This Row],[Plant]]=$R$24,$S$24,Data__1_[[#This Row],[Plant]]=$R$23,$S$23))</f>
        <v>56.56197080426999</v>
      </c>
    </row>
    <row r="802" spans="1:17" x14ac:dyDescent="0.4">
      <c r="A802" s="1" t="s">
        <v>132</v>
      </c>
      <c r="B802" t="s">
        <v>8</v>
      </c>
      <c r="C802">
        <v>20</v>
      </c>
      <c r="D802">
        <v>23</v>
      </c>
      <c r="E802">
        <v>9600</v>
      </c>
      <c r="F802">
        <v>9200</v>
      </c>
      <c r="G802">
        <v>5.207407E-2</v>
      </c>
      <c r="H802">
        <f>Data__1_[[#This Row],[Output]]*1000</f>
        <v>52.074069999999999</v>
      </c>
      <c r="I802">
        <f>Data__1_[[#This Row],[Output]]*1000/(Data__1_[[#This Row],[Num_Workers_Indirect]]+Data__1_[[#This Row],[Num_Workers_Direct]])</f>
        <v>1.2110248837209303</v>
      </c>
      <c r="J802">
        <v>6.2488884000000001E-2</v>
      </c>
      <c r="K802">
        <f>Data__1_[[#This Row],[RawMaterial_Used]]*1000</f>
        <v>62.488883999999999</v>
      </c>
      <c r="L802" t="e">
        <f>MONTH(A:A)</f>
        <v>#VALUE!</v>
      </c>
      <c r="M802" t="e">
        <f>YEAR(Data__1_[[#This Row],[Date]])</f>
        <v>#VALUE!</v>
      </c>
      <c r="N802" cm="1">
        <f t="array" ref="N802">Data__1_[[#This Row],[RawMaterial_Used]]*1000*_xlfn.IFS(Data__1_[[#This Row],[Plant]]=$R$15,$S$15,Data__1_[[#This Row],[Plant]]=$R$16,$S$16,Data__1_[[#This Row],[Plant]]=$R$17,$S$17,Data__1_[[#This Row],[Plant]]=$R$18,$S$18)</f>
        <v>43742.218800000002</v>
      </c>
      <c r="O802">
        <f>Data__1_[[#This Row],[input_total thousands]]+Data__1_[[#This Row],[Labor_Costs_Direct]]+Data__1_[[#This Row],[Labor_Costs_Indirect]]</f>
        <v>62542.218800000002</v>
      </c>
      <c r="P802" s="5" cm="1">
        <f t="array" ref="P802">Data__1_[[#This Row],[Output]]*1000*_xlfn.IFS(Data__1_[[#This Row],[Plant]]=$R$8,$S$8,Data__1_[[#This Row],[Plant]]=$R$9,$S$9,Data__1_[[#This Row],[Plant]]=$R$10,$S$10,Data__1_[[#This Row],[Plant]]=$R$11,$S$11)</f>
        <v>5728.1476999999995</v>
      </c>
      <c r="Q802" s="5" cm="1">
        <f t="array" ref="Q802">Data__1_[[#This Row],[Total_cost]]/(Data__1_[[#This Row],[Total Operating Cost]]+_xlfn.IFS(Data__1_[[#This Row],[Plant]]=$R$21,$S$21,Data__1_[[#This Row],[Plant]]=$R$22,$S$22,Data__1_[[#This Row],[Plant]]=$R$24,$S$24,Data__1_[[#This Row],[Plant]]=$R$23,$S$23))</f>
        <v>10.894352412341942</v>
      </c>
    </row>
    <row r="803" spans="1:17" x14ac:dyDescent="0.4">
      <c r="A803" s="1" t="s">
        <v>132</v>
      </c>
      <c r="B803" t="s">
        <v>9</v>
      </c>
      <c r="C803">
        <v>44</v>
      </c>
      <c r="D803">
        <v>37</v>
      </c>
      <c r="E803">
        <v>10208</v>
      </c>
      <c r="F803">
        <v>7104</v>
      </c>
      <c r="G803">
        <v>0.10376571699999999</v>
      </c>
      <c r="H803">
        <f>Data__1_[[#This Row],[Output]]*1000</f>
        <v>103.765717</v>
      </c>
      <c r="I803">
        <f>Data__1_[[#This Row],[Output]]*1000/(Data__1_[[#This Row],[Num_Workers_Indirect]]+Data__1_[[#This Row],[Num_Workers_Direct]])</f>
        <v>1.2810582345679011</v>
      </c>
      <c r="J803">
        <v>0.126594175</v>
      </c>
      <c r="K803">
        <f>Data__1_[[#This Row],[RawMaterial_Used]]*1000</f>
        <v>126.59417500000001</v>
      </c>
      <c r="L803" t="e">
        <f>MONTH(A:A)</f>
        <v>#VALUE!</v>
      </c>
      <c r="M803" t="e">
        <f>YEAR(Data__1_[[#This Row],[Date]])</f>
        <v>#VALUE!</v>
      </c>
      <c r="N803" cm="1">
        <f t="array" ref="N803">Data__1_[[#This Row],[RawMaterial_Used]]*1000*_xlfn.IFS(Data__1_[[#This Row],[Plant]]=$R$15,$S$15,Data__1_[[#This Row],[Plant]]=$R$16,$S$16,Data__1_[[#This Row],[Plant]]=$R$17,$S$17,Data__1_[[#This Row],[Plant]]=$R$18,$S$18)</f>
        <v>67094.912750000003</v>
      </c>
      <c r="O803">
        <f>Data__1_[[#This Row],[input_total thousands]]+Data__1_[[#This Row],[Labor_Costs_Direct]]+Data__1_[[#This Row],[Labor_Costs_Indirect]]</f>
        <v>84406.912750000003</v>
      </c>
      <c r="P803" s="5" cm="1">
        <f t="array" ref="P803">Data__1_[[#This Row],[Output]]*1000*_xlfn.IFS(Data__1_[[#This Row],[Plant]]=$R$8,$S$8,Data__1_[[#This Row],[Plant]]=$R$9,$S$9,Data__1_[[#This Row],[Plant]]=$R$10,$S$10,Data__1_[[#This Row],[Plant]]=$R$11,$S$11)</f>
        <v>9338.91453</v>
      </c>
      <c r="Q803" s="5" cm="1">
        <f t="array" ref="Q803">Data__1_[[#This Row],[Total_cost]]/(Data__1_[[#This Row],[Total Operating Cost]]+_xlfn.IFS(Data__1_[[#This Row],[Plant]]=$R$21,$S$21,Data__1_[[#This Row],[Plant]]=$R$22,$S$22,Data__1_[[#This Row],[Plant]]=$R$24,$S$24,Data__1_[[#This Row],[Plant]]=$R$23,$S$23))</f>
        <v>9.037462458267516</v>
      </c>
    </row>
    <row r="804" spans="1:17" x14ac:dyDescent="0.4">
      <c r="A804" s="1" t="s">
        <v>132</v>
      </c>
      <c r="B804" t="s">
        <v>10</v>
      </c>
      <c r="C804">
        <v>24</v>
      </c>
      <c r="D804">
        <v>28</v>
      </c>
      <c r="E804">
        <v>5760</v>
      </c>
      <c r="F804">
        <v>5600</v>
      </c>
      <c r="G804">
        <v>3.8614497999999997E-2</v>
      </c>
      <c r="H804">
        <f>Data__1_[[#This Row],[Output]]*1000</f>
        <v>38.614497999999998</v>
      </c>
      <c r="I804">
        <f>Data__1_[[#This Row],[Output]]*1000/(Data__1_[[#This Row],[Num_Workers_Indirect]]+Data__1_[[#This Row],[Num_Workers_Direct]])</f>
        <v>0.74258649999999993</v>
      </c>
      <c r="J804">
        <v>4.7109687999999997E-2</v>
      </c>
      <c r="K804">
        <f>Data__1_[[#This Row],[RawMaterial_Used]]*1000</f>
        <v>47.109687999999998</v>
      </c>
      <c r="L804" t="e">
        <f>MONTH(A:A)</f>
        <v>#VALUE!</v>
      </c>
      <c r="M804" t="e">
        <f>YEAR(Data__1_[[#This Row],[Date]])</f>
        <v>#VALUE!</v>
      </c>
      <c r="N804" cm="1">
        <f t="array" ref="N804">Data__1_[[#This Row],[RawMaterial_Used]]*1000*_xlfn.IFS(Data__1_[[#This Row],[Plant]]=$R$15,$S$15,Data__1_[[#This Row],[Plant]]=$R$16,$S$16,Data__1_[[#This Row],[Plant]]=$R$17,$S$17,Data__1_[[#This Row],[Plant]]=$R$18,$S$18)</f>
        <v>28642.690304</v>
      </c>
      <c r="O804">
        <f>Data__1_[[#This Row],[input_total thousands]]+Data__1_[[#This Row],[Labor_Costs_Direct]]+Data__1_[[#This Row],[Labor_Costs_Indirect]]</f>
        <v>40002.690304000003</v>
      </c>
      <c r="P804" s="5" cm="1">
        <f t="array" ref="P804">Data__1_[[#This Row],[Output]]*1000*_xlfn.IFS(Data__1_[[#This Row],[Plant]]=$R$8,$S$8,Data__1_[[#This Row],[Plant]]=$R$9,$S$9,Data__1_[[#This Row],[Plant]]=$R$10,$S$10,Data__1_[[#This Row],[Plant]]=$R$11,$S$11)</f>
        <v>5792.1746999999996</v>
      </c>
      <c r="Q804" s="5" cm="1">
        <f t="array" ref="Q804">Data__1_[[#This Row],[Total_cost]]/(Data__1_[[#This Row],[Total Operating Cost]]+_xlfn.IFS(Data__1_[[#This Row],[Plant]]=$R$21,$S$21,Data__1_[[#This Row],[Plant]]=$R$22,$S$22,Data__1_[[#This Row],[Plant]]=$R$24,$S$24,Data__1_[[#This Row],[Plant]]=$R$23,$S$23))</f>
        <v>6.9051413733475027</v>
      </c>
    </row>
    <row r="805" spans="1:17" x14ac:dyDescent="0.4">
      <c r="A805" s="1" t="s">
        <v>132</v>
      </c>
      <c r="B805" t="s">
        <v>11</v>
      </c>
      <c r="C805">
        <v>14</v>
      </c>
      <c r="D805">
        <v>14</v>
      </c>
      <c r="E805">
        <v>134400</v>
      </c>
      <c r="F805">
        <v>107520</v>
      </c>
      <c r="G805">
        <v>1.0931133000000001E-2</v>
      </c>
      <c r="H805">
        <f>Data__1_[[#This Row],[Output]]*1000</f>
        <v>10.931133000000001</v>
      </c>
      <c r="I805">
        <f>Data__1_[[#This Row],[Output]]*1000/(Data__1_[[#This Row],[Num_Workers_Indirect]]+Data__1_[[#This Row],[Num_Workers_Direct]])</f>
        <v>0.39039760714285715</v>
      </c>
      <c r="J805">
        <v>1.3663916999999999E-2</v>
      </c>
      <c r="K805">
        <f>Data__1_[[#This Row],[RawMaterial_Used]]*1000</f>
        <v>13.663917</v>
      </c>
      <c r="L805" t="e">
        <f>MONTH(A:A)</f>
        <v>#VALUE!</v>
      </c>
      <c r="M805" t="e">
        <f>YEAR(Data__1_[[#This Row],[Date]])</f>
        <v>#VALUE!</v>
      </c>
      <c r="N805" cm="1">
        <f t="array" ref="N805">Data__1_[[#This Row],[RawMaterial_Used]]*1000*_xlfn.IFS(Data__1_[[#This Row],[Plant]]=$R$15,$S$15,Data__1_[[#This Row],[Plant]]=$R$16,$S$16,Data__1_[[#This Row],[Plant]]=$R$17,$S$17,Data__1_[[#This Row],[Plant]]=$R$18,$S$18)</f>
        <v>12543.475806</v>
      </c>
      <c r="O805">
        <f>Data__1_[[#This Row],[input_total thousands]]+Data__1_[[#This Row],[Labor_Costs_Direct]]+Data__1_[[#This Row],[Labor_Costs_Indirect]]</f>
        <v>254463.475806</v>
      </c>
      <c r="P805" s="5" cm="1">
        <f t="array" ref="P805">Data__1_[[#This Row],[Output]]*1000*_xlfn.IFS(Data__1_[[#This Row],[Plant]]=$R$8,$S$8,Data__1_[[#This Row],[Plant]]=$R$9,$S$9,Data__1_[[#This Row],[Plant]]=$R$10,$S$10,Data__1_[[#This Row],[Plant]]=$R$11,$S$11)</f>
        <v>4372.4531999999999</v>
      </c>
      <c r="Q805" s="5" cm="1">
        <f t="array" ref="Q805">Data__1_[[#This Row],[Total_cost]]/(Data__1_[[#This Row],[Total Operating Cost]]+_xlfn.IFS(Data__1_[[#This Row],[Plant]]=$R$21,$S$21,Data__1_[[#This Row],[Plant]]=$R$22,$S$22,Data__1_[[#This Row],[Plant]]=$R$24,$S$24,Data__1_[[#This Row],[Plant]]=$R$23,$S$23))</f>
        <v>57.050981170204885</v>
      </c>
    </row>
    <row r="806" spans="1:17" x14ac:dyDescent="0.4">
      <c r="A806" s="1" t="s">
        <v>131</v>
      </c>
      <c r="B806" t="s">
        <v>8</v>
      </c>
      <c r="C806">
        <v>15</v>
      </c>
      <c r="D806">
        <v>19</v>
      </c>
      <c r="E806">
        <v>7200</v>
      </c>
      <c r="F806">
        <v>7600</v>
      </c>
      <c r="G806">
        <v>4.1168274999999997E-2</v>
      </c>
      <c r="H806">
        <f>Data__1_[[#This Row],[Output]]*1000</f>
        <v>41.168274999999994</v>
      </c>
      <c r="I806">
        <f>Data__1_[[#This Row],[Output]]*1000/(Data__1_[[#This Row],[Num_Workers_Indirect]]+Data__1_[[#This Row],[Num_Workers_Direct]])</f>
        <v>1.2108316176470586</v>
      </c>
      <c r="J806">
        <v>4.9401929999999997E-2</v>
      </c>
      <c r="K806">
        <f>Data__1_[[#This Row],[RawMaterial_Used]]*1000</f>
        <v>49.40193</v>
      </c>
      <c r="L806" t="e">
        <f>MONTH(A:A)</f>
        <v>#VALUE!</v>
      </c>
      <c r="M806" t="e">
        <f>YEAR(Data__1_[[#This Row],[Date]])</f>
        <v>#VALUE!</v>
      </c>
      <c r="N806" cm="1">
        <f t="array" ref="N806">Data__1_[[#This Row],[RawMaterial_Used]]*1000*_xlfn.IFS(Data__1_[[#This Row],[Plant]]=$R$15,$S$15,Data__1_[[#This Row],[Plant]]=$R$16,$S$16,Data__1_[[#This Row],[Plant]]=$R$17,$S$17,Data__1_[[#This Row],[Plant]]=$R$18,$S$18)</f>
        <v>34581.351000000002</v>
      </c>
      <c r="O806">
        <f>Data__1_[[#This Row],[input_total thousands]]+Data__1_[[#This Row],[Labor_Costs_Direct]]+Data__1_[[#This Row],[Labor_Costs_Indirect]]</f>
        <v>49381.351000000002</v>
      </c>
      <c r="P806" s="5" cm="1">
        <f t="array" ref="P806">Data__1_[[#This Row],[Output]]*1000*_xlfn.IFS(Data__1_[[#This Row],[Plant]]=$R$8,$S$8,Data__1_[[#This Row],[Plant]]=$R$9,$S$9,Data__1_[[#This Row],[Plant]]=$R$10,$S$10,Data__1_[[#This Row],[Plant]]=$R$11,$S$11)</f>
        <v>4528.5102499999994</v>
      </c>
      <c r="Q806" s="5" cm="1">
        <f t="array" ref="Q806">Data__1_[[#This Row],[Total_cost]]/(Data__1_[[#This Row],[Total Operating Cost]]+_xlfn.IFS(Data__1_[[#This Row],[Plant]]=$R$21,$S$21,Data__1_[[#This Row],[Plant]]=$R$22,$S$22,Data__1_[[#This Row],[Plant]]=$R$24,$S$24,Data__1_[[#This Row],[Plant]]=$R$23,$S$23))</f>
        <v>10.874182511157267</v>
      </c>
    </row>
    <row r="807" spans="1:17" x14ac:dyDescent="0.4">
      <c r="A807" s="1" t="s">
        <v>131</v>
      </c>
      <c r="B807" t="s">
        <v>9</v>
      </c>
      <c r="C807">
        <v>42</v>
      </c>
      <c r="D807">
        <v>37</v>
      </c>
      <c r="E807">
        <v>9744</v>
      </c>
      <c r="F807">
        <v>7104</v>
      </c>
      <c r="G807">
        <v>0.101212604</v>
      </c>
      <c r="H807">
        <f>Data__1_[[#This Row],[Output]]*1000</f>
        <v>101.212604</v>
      </c>
      <c r="I807">
        <f>Data__1_[[#This Row],[Output]]*1000/(Data__1_[[#This Row],[Num_Workers_Indirect]]+Data__1_[[#This Row],[Num_Workers_Direct]])</f>
        <v>1.2811722025316457</v>
      </c>
      <c r="J807">
        <v>0.123479377</v>
      </c>
      <c r="K807">
        <f>Data__1_[[#This Row],[RawMaterial_Used]]*1000</f>
        <v>123.479377</v>
      </c>
      <c r="L807" t="e">
        <f>MONTH(A:A)</f>
        <v>#VALUE!</v>
      </c>
      <c r="M807" t="e">
        <f>YEAR(Data__1_[[#This Row],[Date]])</f>
        <v>#VALUE!</v>
      </c>
      <c r="N807" cm="1">
        <f t="array" ref="N807">Data__1_[[#This Row],[RawMaterial_Used]]*1000*_xlfn.IFS(Data__1_[[#This Row],[Plant]]=$R$15,$S$15,Data__1_[[#This Row],[Plant]]=$R$16,$S$16,Data__1_[[#This Row],[Plant]]=$R$17,$S$17,Data__1_[[#This Row],[Plant]]=$R$18,$S$18)</f>
        <v>65444.069810000001</v>
      </c>
      <c r="O807">
        <f>Data__1_[[#This Row],[input_total thousands]]+Data__1_[[#This Row],[Labor_Costs_Direct]]+Data__1_[[#This Row],[Labor_Costs_Indirect]]</f>
        <v>82292.069810000001</v>
      </c>
      <c r="P807" s="5" cm="1">
        <f t="array" ref="P807">Data__1_[[#This Row],[Output]]*1000*_xlfn.IFS(Data__1_[[#This Row],[Plant]]=$R$8,$S$8,Data__1_[[#This Row],[Plant]]=$R$9,$S$9,Data__1_[[#This Row],[Plant]]=$R$10,$S$10,Data__1_[[#This Row],[Plant]]=$R$11,$S$11)</f>
        <v>9109.13436</v>
      </c>
      <c r="Q807" s="5" cm="1">
        <f t="array" ref="Q807">Data__1_[[#This Row],[Total_cost]]/(Data__1_[[#This Row],[Total Operating Cost]]+_xlfn.IFS(Data__1_[[#This Row],[Plant]]=$R$21,$S$21,Data__1_[[#This Row],[Plant]]=$R$22,$S$22,Data__1_[[#This Row],[Plant]]=$R$24,$S$24,Data__1_[[#This Row],[Plant]]=$R$23,$S$23))</f>
        <v>9.0332677552957694</v>
      </c>
    </row>
    <row r="808" spans="1:17" x14ac:dyDescent="0.4">
      <c r="A808" s="1" t="s">
        <v>131</v>
      </c>
      <c r="B808" t="s">
        <v>10</v>
      </c>
      <c r="C808">
        <v>24</v>
      </c>
      <c r="D808">
        <v>33</v>
      </c>
      <c r="E808">
        <v>5760</v>
      </c>
      <c r="F808">
        <v>6600</v>
      </c>
      <c r="G808">
        <v>4.2321652000000001E-2</v>
      </c>
      <c r="H808">
        <f>Data__1_[[#This Row],[Output]]*1000</f>
        <v>42.321652</v>
      </c>
      <c r="I808">
        <f>Data__1_[[#This Row],[Output]]*1000/(Data__1_[[#This Row],[Num_Workers_Indirect]]+Data__1_[[#This Row],[Num_Workers_Direct]])</f>
        <v>0.74248512280701751</v>
      </c>
      <c r="J808">
        <v>5.1632416E-2</v>
      </c>
      <c r="K808">
        <f>Data__1_[[#This Row],[RawMaterial_Used]]*1000</f>
        <v>51.632415999999999</v>
      </c>
      <c r="L808" t="e">
        <f>MONTH(A:A)</f>
        <v>#VALUE!</v>
      </c>
      <c r="M808" t="e">
        <f>YEAR(Data__1_[[#This Row],[Date]])</f>
        <v>#VALUE!</v>
      </c>
      <c r="N808" cm="1">
        <f t="array" ref="N808">Data__1_[[#This Row],[RawMaterial_Used]]*1000*_xlfn.IFS(Data__1_[[#This Row],[Plant]]=$R$15,$S$15,Data__1_[[#This Row],[Plant]]=$R$16,$S$16,Data__1_[[#This Row],[Plant]]=$R$17,$S$17,Data__1_[[#This Row],[Plant]]=$R$18,$S$18)</f>
        <v>31392.508927999999</v>
      </c>
      <c r="O808">
        <f>Data__1_[[#This Row],[input_total thousands]]+Data__1_[[#This Row],[Labor_Costs_Direct]]+Data__1_[[#This Row],[Labor_Costs_Indirect]]</f>
        <v>43752.508927999996</v>
      </c>
      <c r="P808" s="5" cm="1">
        <f t="array" ref="P808">Data__1_[[#This Row],[Output]]*1000*_xlfn.IFS(Data__1_[[#This Row],[Plant]]=$R$8,$S$8,Data__1_[[#This Row],[Plant]]=$R$9,$S$9,Data__1_[[#This Row],[Plant]]=$R$10,$S$10,Data__1_[[#This Row],[Plant]]=$R$11,$S$11)</f>
        <v>6348.2478000000001</v>
      </c>
      <c r="Q808" s="5" cm="1">
        <f t="array" ref="Q808">Data__1_[[#This Row],[Total_cost]]/(Data__1_[[#This Row],[Total Operating Cost]]+_xlfn.IFS(Data__1_[[#This Row],[Plant]]=$R$21,$S$21,Data__1_[[#This Row],[Plant]]=$R$22,$S$22,Data__1_[[#This Row],[Plant]]=$R$24,$S$24,Data__1_[[#This Row],[Plant]]=$R$23,$S$23))</f>
        <v>6.8909751684286125</v>
      </c>
    </row>
    <row r="809" spans="1:17" x14ac:dyDescent="0.4">
      <c r="A809" s="1" t="s">
        <v>131</v>
      </c>
      <c r="B809" t="s">
        <v>11</v>
      </c>
      <c r="C809">
        <v>13</v>
      </c>
      <c r="D809">
        <v>14</v>
      </c>
      <c r="E809">
        <v>124800</v>
      </c>
      <c r="F809">
        <v>107520</v>
      </c>
      <c r="G809">
        <v>1.0544105E-2</v>
      </c>
      <c r="H809">
        <f>Data__1_[[#This Row],[Output]]*1000</f>
        <v>10.544105</v>
      </c>
      <c r="I809">
        <f>Data__1_[[#This Row],[Output]]*1000/(Data__1_[[#This Row],[Num_Workers_Indirect]]+Data__1_[[#This Row],[Num_Workers_Direct]])</f>
        <v>0.3905224074074074</v>
      </c>
      <c r="J809">
        <v>1.3180130999999999E-2</v>
      </c>
      <c r="K809">
        <f>Data__1_[[#This Row],[RawMaterial_Used]]*1000</f>
        <v>13.180130999999999</v>
      </c>
      <c r="L809" t="e">
        <f>MONTH(A:A)</f>
        <v>#VALUE!</v>
      </c>
      <c r="M809" t="e">
        <f>YEAR(Data__1_[[#This Row],[Date]])</f>
        <v>#VALUE!</v>
      </c>
      <c r="N809" cm="1">
        <f t="array" ref="N809">Data__1_[[#This Row],[RawMaterial_Used]]*1000*_xlfn.IFS(Data__1_[[#This Row],[Plant]]=$R$15,$S$15,Data__1_[[#This Row],[Plant]]=$R$16,$S$16,Data__1_[[#This Row],[Plant]]=$R$17,$S$17,Data__1_[[#This Row],[Plant]]=$R$18,$S$18)</f>
        <v>12099.360257999999</v>
      </c>
      <c r="O809">
        <f>Data__1_[[#This Row],[input_total thousands]]+Data__1_[[#This Row],[Labor_Costs_Direct]]+Data__1_[[#This Row],[Labor_Costs_Indirect]]</f>
        <v>244419.360258</v>
      </c>
      <c r="P809" s="5" cm="1">
        <f t="array" ref="P809">Data__1_[[#This Row],[Output]]*1000*_xlfn.IFS(Data__1_[[#This Row],[Plant]]=$R$8,$S$8,Data__1_[[#This Row],[Plant]]=$R$9,$S$9,Data__1_[[#This Row],[Plant]]=$R$10,$S$10,Data__1_[[#This Row],[Plant]]=$R$11,$S$11)</f>
        <v>4217.6419999999998</v>
      </c>
      <c r="Q809" s="5" cm="1">
        <f t="array" ref="Q809">Data__1_[[#This Row],[Total_cost]]/(Data__1_[[#This Row],[Total Operating Cost]]+_xlfn.IFS(Data__1_[[#This Row],[Plant]]=$R$21,$S$21,Data__1_[[#This Row],[Plant]]=$R$22,$S$22,Data__1_[[#This Row],[Plant]]=$R$24,$S$24,Data__1_[[#This Row],[Plant]]=$R$23,$S$23))</f>
        <v>56.769482423177401</v>
      </c>
    </row>
    <row r="810" spans="1:17" x14ac:dyDescent="0.4">
      <c r="A810" s="1" t="s">
        <v>113</v>
      </c>
      <c r="B810" t="s">
        <v>8</v>
      </c>
      <c r="C810">
        <v>19</v>
      </c>
      <c r="D810">
        <v>23</v>
      </c>
      <c r="E810">
        <v>9120</v>
      </c>
      <c r="F810">
        <v>9200</v>
      </c>
      <c r="G810">
        <v>5.0846449000000002E-2</v>
      </c>
      <c r="H810">
        <f>Data__1_[[#This Row],[Output]]*1000</f>
        <v>50.846449</v>
      </c>
      <c r="I810">
        <f>Data__1_[[#This Row],[Output]]*1000/(Data__1_[[#This Row],[Num_Workers_Indirect]]+Data__1_[[#This Row],[Num_Workers_Direct]])</f>
        <v>1.210629738095238</v>
      </c>
      <c r="J810">
        <v>6.1015738999999999E-2</v>
      </c>
      <c r="K810">
        <f>Data__1_[[#This Row],[RawMaterial_Used]]*1000</f>
        <v>61.015738999999996</v>
      </c>
      <c r="L810">
        <f>MONTH(A:A)</f>
        <v>2</v>
      </c>
      <c r="M810">
        <f>YEAR(Data__1_[[#This Row],[Date]])</f>
        <v>2010</v>
      </c>
      <c r="N810" cm="1">
        <f t="array" ref="N810">Data__1_[[#This Row],[RawMaterial_Used]]*1000*_xlfn.IFS(Data__1_[[#This Row],[Plant]]=$R$15,$S$15,Data__1_[[#This Row],[Plant]]=$R$16,$S$16,Data__1_[[#This Row],[Plant]]=$R$17,$S$17,Data__1_[[#This Row],[Plant]]=$R$18,$S$18)</f>
        <v>42711.0173</v>
      </c>
      <c r="O810">
        <f>Data__1_[[#This Row],[input_total thousands]]+Data__1_[[#This Row],[Labor_Costs_Direct]]+Data__1_[[#This Row],[Labor_Costs_Indirect]]</f>
        <v>61031.0173</v>
      </c>
      <c r="P810" s="5" cm="1">
        <f t="array" ref="P810">Data__1_[[#This Row],[Output]]*1000*_xlfn.IFS(Data__1_[[#This Row],[Plant]]=$R$8,$S$8,Data__1_[[#This Row],[Plant]]=$R$9,$S$9,Data__1_[[#This Row],[Plant]]=$R$10,$S$10,Data__1_[[#This Row],[Plant]]=$R$11,$S$11)</f>
        <v>5593.1093899999996</v>
      </c>
      <c r="Q810" s="5" cm="1">
        <f t="array" ref="Q810">Data__1_[[#This Row],[Total_cost]]/(Data__1_[[#This Row],[Total Operating Cost]]+_xlfn.IFS(Data__1_[[#This Row],[Plant]]=$R$21,$S$21,Data__1_[[#This Row],[Plant]]=$R$22,$S$22,Data__1_[[#This Row],[Plant]]=$R$24,$S$24,Data__1_[[#This Row],[Plant]]=$R$23,$S$23))</f>
        <v>10.887208581394876</v>
      </c>
    </row>
    <row r="811" spans="1:17" x14ac:dyDescent="0.4">
      <c r="A811" s="1" t="s">
        <v>113</v>
      </c>
      <c r="B811" t="s">
        <v>9</v>
      </c>
      <c r="C811">
        <v>43</v>
      </c>
      <c r="D811">
        <v>39</v>
      </c>
      <c r="E811">
        <v>9976</v>
      </c>
      <c r="F811">
        <v>7488</v>
      </c>
      <c r="G811">
        <v>0.10508782699999999</v>
      </c>
      <c r="H811">
        <f>Data__1_[[#This Row],[Output]]*1000</f>
        <v>105.08782699999999</v>
      </c>
      <c r="I811">
        <f>Data__1_[[#This Row],[Output]]*1000/(Data__1_[[#This Row],[Num_Workers_Indirect]]+Data__1_[[#This Row],[Num_Workers_Direct]])</f>
        <v>1.2815588658536585</v>
      </c>
      <c r="J811">
        <v>0.12820714899999999</v>
      </c>
      <c r="K811">
        <f>Data__1_[[#This Row],[RawMaterial_Used]]*1000</f>
        <v>128.20714899999999</v>
      </c>
      <c r="L811">
        <f>MONTH(A:A)</f>
        <v>2</v>
      </c>
      <c r="M811">
        <f>YEAR(Data__1_[[#This Row],[Date]])</f>
        <v>2010</v>
      </c>
      <c r="N811" cm="1">
        <f t="array" ref="N811">Data__1_[[#This Row],[RawMaterial_Used]]*1000*_xlfn.IFS(Data__1_[[#This Row],[Plant]]=$R$15,$S$15,Data__1_[[#This Row],[Plant]]=$R$16,$S$16,Data__1_[[#This Row],[Plant]]=$R$17,$S$17,Data__1_[[#This Row],[Plant]]=$R$18,$S$18)</f>
        <v>67949.788969999994</v>
      </c>
      <c r="O811">
        <f>Data__1_[[#This Row],[input_total thousands]]+Data__1_[[#This Row],[Labor_Costs_Direct]]+Data__1_[[#This Row],[Labor_Costs_Indirect]]</f>
        <v>85413.788969999994</v>
      </c>
      <c r="P811" s="5" cm="1">
        <f t="array" ref="P811">Data__1_[[#This Row],[Output]]*1000*_xlfn.IFS(Data__1_[[#This Row],[Plant]]=$R$8,$S$8,Data__1_[[#This Row],[Plant]]=$R$9,$S$9,Data__1_[[#This Row],[Plant]]=$R$10,$S$10,Data__1_[[#This Row],[Plant]]=$R$11,$S$11)</f>
        <v>9457.9044299999987</v>
      </c>
      <c r="Q811" s="5" cm="1">
        <f t="array" ref="Q811">Data__1_[[#This Row],[Total_cost]]/(Data__1_[[#This Row],[Total Operating Cost]]+_xlfn.IFS(Data__1_[[#This Row],[Plant]]=$R$21,$S$21,Data__1_[[#This Row],[Plant]]=$R$22,$S$22,Data__1_[[#This Row],[Plant]]=$R$24,$S$24,Data__1_[[#This Row],[Plant]]=$R$23,$S$23))</f>
        <v>9.0302214179626095</v>
      </c>
    </row>
    <row r="812" spans="1:17" x14ac:dyDescent="0.4">
      <c r="A812" s="1" t="s">
        <v>113</v>
      </c>
      <c r="B812" t="s">
        <v>10</v>
      </c>
      <c r="C812">
        <v>20</v>
      </c>
      <c r="D812">
        <v>31</v>
      </c>
      <c r="E812">
        <v>4800</v>
      </c>
      <c r="F812">
        <v>6200</v>
      </c>
      <c r="G812">
        <v>3.7894227000000003E-2</v>
      </c>
      <c r="H812">
        <f>Data__1_[[#This Row],[Output]]*1000</f>
        <v>37.894227000000001</v>
      </c>
      <c r="I812">
        <f>Data__1_[[#This Row],[Output]]*1000/(Data__1_[[#This Row],[Num_Workers_Indirect]]+Data__1_[[#This Row],[Num_Workers_Direct]])</f>
        <v>0.7430240588235294</v>
      </c>
      <c r="J812">
        <v>4.6230957000000003E-2</v>
      </c>
      <c r="K812">
        <f>Data__1_[[#This Row],[RawMaterial_Used]]*1000</f>
        <v>46.230957000000004</v>
      </c>
      <c r="L812">
        <f>MONTH(A:A)</f>
        <v>2</v>
      </c>
      <c r="M812">
        <f>YEAR(Data__1_[[#This Row],[Date]])</f>
        <v>2010</v>
      </c>
      <c r="N812" cm="1">
        <f t="array" ref="N812">Data__1_[[#This Row],[RawMaterial_Used]]*1000*_xlfn.IFS(Data__1_[[#This Row],[Plant]]=$R$15,$S$15,Data__1_[[#This Row],[Plant]]=$R$16,$S$16,Data__1_[[#This Row],[Plant]]=$R$17,$S$17,Data__1_[[#This Row],[Plant]]=$R$18,$S$18)</f>
        <v>28108.421856000001</v>
      </c>
      <c r="O812">
        <f>Data__1_[[#This Row],[input_total thousands]]+Data__1_[[#This Row],[Labor_Costs_Direct]]+Data__1_[[#This Row],[Labor_Costs_Indirect]]</f>
        <v>39108.421856000001</v>
      </c>
      <c r="P812" s="5" cm="1">
        <f t="array" ref="P812">Data__1_[[#This Row],[Output]]*1000*_xlfn.IFS(Data__1_[[#This Row],[Plant]]=$R$8,$S$8,Data__1_[[#This Row],[Plant]]=$R$9,$S$9,Data__1_[[#This Row],[Plant]]=$R$10,$S$10,Data__1_[[#This Row],[Plant]]=$R$11,$S$11)</f>
        <v>5684.1340500000006</v>
      </c>
      <c r="Q812" s="5" cm="1">
        <f t="array" ref="Q812">Data__1_[[#This Row],[Total_cost]]/(Data__1_[[#This Row],[Total Operating Cost]]+_xlfn.IFS(Data__1_[[#This Row],[Plant]]=$R$21,$S$21,Data__1_[[#This Row],[Plant]]=$R$22,$S$22,Data__1_[[#This Row],[Plant]]=$R$24,$S$24,Data__1_[[#This Row],[Plant]]=$R$23,$S$23))</f>
        <v>6.879067672291737</v>
      </c>
    </row>
    <row r="813" spans="1:17" x14ac:dyDescent="0.4">
      <c r="A813" s="1" t="s">
        <v>113</v>
      </c>
      <c r="B813" t="s">
        <v>11</v>
      </c>
      <c r="C813">
        <v>12</v>
      </c>
      <c r="D813">
        <v>15</v>
      </c>
      <c r="E813">
        <v>115200</v>
      </c>
      <c r="F813">
        <v>115200</v>
      </c>
      <c r="G813">
        <v>1.0539428E-2</v>
      </c>
      <c r="H813">
        <f>Data__1_[[#This Row],[Output]]*1000</f>
        <v>10.539427999999999</v>
      </c>
      <c r="I813">
        <f>Data__1_[[#This Row],[Output]]*1000/(Data__1_[[#This Row],[Num_Workers_Indirect]]+Data__1_[[#This Row],[Num_Workers_Direct]])</f>
        <v>0.39034918518518513</v>
      </c>
      <c r="J813">
        <v>1.3174285000000001E-2</v>
      </c>
      <c r="K813">
        <f>Data__1_[[#This Row],[RawMaterial_Used]]*1000</f>
        <v>13.174285000000001</v>
      </c>
      <c r="L813">
        <f>MONTH(A:A)</f>
        <v>2</v>
      </c>
      <c r="M813">
        <f>YEAR(Data__1_[[#This Row],[Date]])</f>
        <v>2010</v>
      </c>
      <c r="N813" cm="1">
        <f t="array" ref="N813">Data__1_[[#This Row],[RawMaterial_Used]]*1000*_xlfn.IFS(Data__1_[[#This Row],[Plant]]=$R$15,$S$15,Data__1_[[#This Row],[Plant]]=$R$16,$S$16,Data__1_[[#This Row],[Plant]]=$R$17,$S$17,Data__1_[[#This Row],[Plant]]=$R$18,$S$18)</f>
        <v>12093.993630000001</v>
      </c>
      <c r="O813">
        <f>Data__1_[[#This Row],[input_total thousands]]+Data__1_[[#This Row],[Labor_Costs_Direct]]+Data__1_[[#This Row],[Labor_Costs_Indirect]]</f>
        <v>242493.99362999998</v>
      </c>
      <c r="P813" s="5" cm="1">
        <f t="array" ref="P813">Data__1_[[#This Row],[Output]]*1000*_xlfn.IFS(Data__1_[[#This Row],[Plant]]=$R$8,$S$8,Data__1_[[#This Row],[Plant]]=$R$9,$S$9,Data__1_[[#This Row],[Plant]]=$R$10,$S$10,Data__1_[[#This Row],[Plant]]=$R$11,$S$11)</f>
        <v>4215.7711999999992</v>
      </c>
      <c r="Q813" s="5" cm="1">
        <f t="array" ref="Q813">Data__1_[[#This Row],[Total_cost]]/(Data__1_[[#This Row],[Total Operating Cost]]+_xlfn.IFS(Data__1_[[#This Row],[Plant]]=$R$21,$S$21,Data__1_[[#This Row],[Plant]]=$R$22,$S$22,Data__1_[[#This Row],[Plant]]=$R$24,$S$24,Data__1_[[#This Row],[Plant]]=$R$23,$S$23))</f>
        <v>56.346775341724367</v>
      </c>
    </row>
    <row r="814" spans="1:17" x14ac:dyDescent="0.4">
      <c r="A814" s="1" t="s">
        <v>130</v>
      </c>
      <c r="B814" t="s">
        <v>8</v>
      </c>
      <c r="C814">
        <v>20</v>
      </c>
      <c r="D814">
        <v>21</v>
      </c>
      <c r="E814">
        <v>9600</v>
      </c>
      <c r="F814">
        <v>8400</v>
      </c>
      <c r="G814">
        <v>4.9659492E-2</v>
      </c>
      <c r="H814">
        <f>Data__1_[[#This Row],[Output]]*1000</f>
        <v>49.659492</v>
      </c>
      <c r="I814">
        <f>Data__1_[[#This Row],[Output]]*1000/(Data__1_[[#This Row],[Num_Workers_Indirect]]+Data__1_[[#This Row],[Num_Workers_Direct]])</f>
        <v>1.2112071219512195</v>
      </c>
      <c r="J814">
        <v>5.9591390000000001E-2</v>
      </c>
      <c r="K814">
        <f>Data__1_[[#This Row],[RawMaterial_Used]]*1000</f>
        <v>59.591390000000004</v>
      </c>
      <c r="L814" t="e">
        <f>MONTH(A:A)</f>
        <v>#VALUE!</v>
      </c>
      <c r="M814" t="e">
        <f>YEAR(Data__1_[[#This Row],[Date]])</f>
        <v>#VALUE!</v>
      </c>
      <c r="N814" cm="1">
        <f t="array" ref="N814">Data__1_[[#This Row],[RawMaterial_Used]]*1000*_xlfn.IFS(Data__1_[[#This Row],[Plant]]=$R$15,$S$15,Data__1_[[#This Row],[Plant]]=$R$16,$S$16,Data__1_[[#This Row],[Plant]]=$R$17,$S$17,Data__1_[[#This Row],[Plant]]=$R$18,$S$18)</f>
        <v>41713.973000000005</v>
      </c>
      <c r="O814">
        <f>Data__1_[[#This Row],[input_total thousands]]+Data__1_[[#This Row],[Labor_Costs_Direct]]+Data__1_[[#This Row],[Labor_Costs_Indirect]]</f>
        <v>59713.973000000005</v>
      </c>
      <c r="P814" s="5" cm="1">
        <f t="array" ref="P814">Data__1_[[#This Row],[Output]]*1000*_xlfn.IFS(Data__1_[[#This Row],[Plant]]=$R$8,$S$8,Data__1_[[#This Row],[Plant]]=$R$9,$S$9,Data__1_[[#This Row],[Plant]]=$R$10,$S$10,Data__1_[[#This Row],[Plant]]=$R$11,$S$11)</f>
        <v>5462.5441200000005</v>
      </c>
      <c r="Q814" s="5" cm="1">
        <f t="array" ref="Q814">Data__1_[[#This Row],[Total_cost]]/(Data__1_[[#This Row],[Total Operating Cost]]+_xlfn.IFS(Data__1_[[#This Row],[Plant]]=$R$21,$S$21,Data__1_[[#This Row],[Plant]]=$R$22,$S$22,Data__1_[[#This Row],[Plant]]=$R$24,$S$24,Data__1_[[#This Row],[Plant]]=$R$23,$S$23))</f>
        <v>10.906285005183529</v>
      </c>
    </row>
    <row r="815" spans="1:17" x14ac:dyDescent="0.4">
      <c r="A815" s="1" t="s">
        <v>130</v>
      </c>
      <c r="B815" t="s">
        <v>9</v>
      </c>
      <c r="C815">
        <v>46</v>
      </c>
      <c r="D815">
        <v>38</v>
      </c>
      <c r="E815">
        <v>10672</v>
      </c>
      <c r="F815">
        <v>7296</v>
      </c>
      <c r="G815">
        <v>0.107649121</v>
      </c>
      <c r="H815">
        <f>Data__1_[[#This Row],[Output]]*1000</f>
        <v>107.64912099999999</v>
      </c>
      <c r="I815">
        <f>Data__1_[[#This Row],[Output]]*1000/(Data__1_[[#This Row],[Num_Workers_Indirect]]+Data__1_[[#This Row],[Num_Workers_Direct]])</f>
        <v>1.2815371547619048</v>
      </c>
      <c r="J815">
        <v>0.13133192799999999</v>
      </c>
      <c r="K815">
        <f>Data__1_[[#This Row],[RawMaterial_Used]]*1000</f>
        <v>131.33192799999998</v>
      </c>
      <c r="L815" t="e">
        <f>MONTH(A:A)</f>
        <v>#VALUE!</v>
      </c>
      <c r="M815" t="e">
        <f>YEAR(Data__1_[[#This Row],[Date]])</f>
        <v>#VALUE!</v>
      </c>
      <c r="N815" cm="1">
        <f t="array" ref="N815">Data__1_[[#This Row],[RawMaterial_Used]]*1000*_xlfn.IFS(Data__1_[[#This Row],[Plant]]=$R$15,$S$15,Data__1_[[#This Row],[Plant]]=$R$16,$S$16,Data__1_[[#This Row],[Plant]]=$R$17,$S$17,Data__1_[[#This Row],[Plant]]=$R$18,$S$18)</f>
        <v>69605.921839999981</v>
      </c>
      <c r="O815">
        <f>Data__1_[[#This Row],[input_total thousands]]+Data__1_[[#This Row],[Labor_Costs_Direct]]+Data__1_[[#This Row],[Labor_Costs_Indirect]]</f>
        <v>87573.921839999981</v>
      </c>
      <c r="P815" s="5" cm="1">
        <f t="array" ref="P815">Data__1_[[#This Row],[Output]]*1000*_xlfn.IFS(Data__1_[[#This Row],[Plant]]=$R$8,$S$8,Data__1_[[#This Row],[Plant]]=$R$9,$S$9,Data__1_[[#This Row],[Plant]]=$R$10,$S$10,Data__1_[[#This Row],[Plant]]=$R$11,$S$11)</f>
        <v>9688.4208899999994</v>
      </c>
      <c r="Q815" s="5" cm="1">
        <f t="array" ref="Q815">Data__1_[[#This Row],[Total_cost]]/(Data__1_[[#This Row],[Total Operating Cost]]+_xlfn.IFS(Data__1_[[#This Row],[Plant]]=$R$21,$S$21,Data__1_[[#This Row],[Plant]]=$R$22,$S$22,Data__1_[[#This Row],[Plant]]=$R$24,$S$24,Data__1_[[#This Row],[Plant]]=$R$23,$S$23))</f>
        <v>9.0383251201356813</v>
      </c>
    </row>
    <row r="816" spans="1:17" x14ac:dyDescent="0.4">
      <c r="A816" s="1" t="s">
        <v>130</v>
      </c>
      <c r="B816" t="s">
        <v>10</v>
      </c>
      <c r="C816">
        <v>22</v>
      </c>
      <c r="D816">
        <v>30</v>
      </c>
      <c r="E816">
        <v>5280</v>
      </c>
      <c r="F816">
        <v>6000</v>
      </c>
      <c r="G816">
        <v>3.8638782000000003E-2</v>
      </c>
      <c r="H816">
        <f>Data__1_[[#This Row],[Output]]*1000</f>
        <v>38.638782000000006</v>
      </c>
      <c r="I816">
        <f>Data__1_[[#This Row],[Output]]*1000/(Data__1_[[#This Row],[Num_Workers_Indirect]]+Data__1_[[#This Row],[Num_Workers_Direct]])</f>
        <v>0.74305350000000014</v>
      </c>
      <c r="J816">
        <v>4.7139314000000002E-2</v>
      </c>
      <c r="K816">
        <f>Data__1_[[#This Row],[RawMaterial_Used]]*1000</f>
        <v>47.139313999999999</v>
      </c>
      <c r="L816" t="e">
        <f>MONTH(A:A)</f>
        <v>#VALUE!</v>
      </c>
      <c r="M816" t="e">
        <f>YEAR(Data__1_[[#This Row],[Date]])</f>
        <v>#VALUE!</v>
      </c>
      <c r="N816" cm="1">
        <f t="array" ref="N816">Data__1_[[#This Row],[RawMaterial_Used]]*1000*_xlfn.IFS(Data__1_[[#This Row],[Plant]]=$R$15,$S$15,Data__1_[[#This Row],[Plant]]=$R$16,$S$16,Data__1_[[#This Row],[Plant]]=$R$17,$S$17,Data__1_[[#This Row],[Plant]]=$R$18,$S$18)</f>
        <v>28660.702912000001</v>
      </c>
      <c r="O816">
        <f>Data__1_[[#This Row],[input_total thousands]]+Data__1_[[#This Row],[Labor_Costs_Direct]]+Data__1_[[#This Row],[Labor_Costs_Indirect]]</f>
        <v>39940.702912000001</v>
      </c>
      <c r="P816" s="5" cm="1">
        <f t="array" ref="P816">Data__1_[[#This Row],[Output]]*1000*_xlfn.IFS(Data__1_[[#This Row],[Plant]]=$R$8,$S$8,Data__1_[[#This Row],[Plant]]=$R$9,$S$9,Data__1_[[#This Row],[Plant]]=$R$10,$S$10,Data__1_[[#This Row],[Plant]]=$R$11,$S$11)</f>
        <v>5795.8173000000006</v>
      </c>
      <c r="Q816" s="5" cm="1">
        <f t="array" ref="Q816">Data__1_[[#This Row],[Total_cost]]/(Data__1_[[#This Row],[Total Operating Cost]]+_xlfn.IFS(Data__1_[[#This Row],[Plant]]=$R$21,$S$21,Data__1_[[#This Row],[Plant]]=$R$22,$S$22,Data__1_[[#This Row],[Plant]]=$R$24,$S$24,Data__1_[[#This Row],[Plant]]=$R$23,$S$23))</f>
        <v>6.8901089761790484</v>
      </c>
    </row>
    <row r="817" spans="1:17" x14ac:dyDescent="0.4">
      <c r="A817" s="1" t="s">
        <v>130</v>
      </c>
      <c r="B817" t="s">
        <v>11</v>
      </c>
      <c r="C817">
        <v>13</v>
      </c>
      <c r="D817">
        <v>16</v>
      </c>
      <c r="E817">
        <v>124800</v>
      </c>
      <c r="F817">
        <v>122880</v>
      </c>
      <c r="G817">
        <v>1.1314836E-2</v>
      </c>
      <c r="H817">
        <f>Data__1_[[#This Row],[Output]]*1000</f>
        <v>11.314836</v>
      </c>
      <c r="I817">
        <f>Data__1_[[#This Row],[Output]]*1000/(Data__1_[[#This Row],[Num_Workers_Indirect]]+Data__1_[[#This Row],[Num_Workers_Direct]])</f>
        <v>0.39016675862068967</v>
      </c>
      <c r="J817">
        <v>1.4143545E-2</v>
      </c>
      <c r="K817">
        <f>Data__1_[[#This Row],[RawMaterial_Used]]*1000</f>
        <v>14.143545</v>
      </c>
      <c r="L817" t="e">
        <f>MONTH(A:A)</f>
        <v>#VALUE!</v>
      </c>
      <c r="M817" t="e">
        <f>YEAR(Data__1_[[#This Row],[Date]])</f>
        <v>#VALUE!</v>
      </c>
      <c r="N817" cm="1">
        <f t="array" ref="N817">Data__1_[[#This Row],[RawMaterial_Used]]*1000*_xlfn.IFS(Data__1_[[#This Row],[Plant]]=$R$15,$S$15,Data__1_[[#This Row],[Plant]]=$R$16,$S$16,Data__1_[[#This Row],[Plant]]=$R$17,$S$17,Data__1_[[#This Row],[Plant]]=$R$18,$S$18)</f>
        <v>12983.774309999999</v>
      </c>
      <c r="O817">
        <f>Data__1_[[#This Row],[input_total thousands]]+Data__1_[[#This Row],[Labor_Costs_Direct]]+Data__1_[[#This Row],[Labor_Costs_Indirect]]</f>
        <v>260663.77431000001</v>
      </c>
      <c r="P817" s="5" cm="1">
        <f t="array" ref="P817">Data__1_[[#This Row],[Output]]*1000*_xlfn.IFS(Data__1_[[#This Row],[Plant]]=$R$8,$S$8,Data__1_[[#This Row],[Plant]]=$R$9,$S$9,Data__1_[[#This Row],[Plant]]=$R$10,$S$10,Data__1_[[#This Row],[Plant]]=$R$11,$S$11)</f>
        <v>4525.9344000000001</v>
      </c>
      <c r="Q817" s="5" cm="1">
        <f t="array" ref="Q817">Data__1_[[#This Row],[Total_cost]]/(Data__1_[[#This Row],[Total Operating Cost]]+_xlfn.IFS(Data__1_[[#This Row],[Plant]]=$R$21,$S$21,Data__1_[[#This Row],[Plant]]=$R$22,$S$22,Data__1_[[#This Row],[Plant]]=$R$24,$S$24,Data__1_[[#This Row],[Plant]]=$R$23,$S$23))</f>
        <v>56.496996423787145</v>
      </c>
    </row>
    <row r="818" spans="1:17" x14ac:dyDescent="0.4">
      <c r="A818" s="1" t="s">
        <v>129</v>
      </c>
      <c r="B818" t="s">
        <v>8</v>
      </c>
      <c r="C818">
        <v>16</v>
      </c>
      <c r="D818">
        <v>21</v>
      </c>
      <c r="E818">
        <v>7680</v>
      </c>
      <c r="F818">
        <v>8400</v>
      </c>
      <c r="G818">
        <v>4.4791932999999999E-2</v>
      </c>
      <c r="H818">
        <f>Data__1_[[#This Row],[Output]]*1000</f>
        <v>44.791933</v>
      </c>
      <c r="I818">
        <f>Data__1_[[#This Row],[Output]]*1000/(Data__1_[[#This Row],[Num_Workers_Indirect]]+Data__1_[[#This Row],[Num_Workers_Direct]])</f>
        <v>1.2105927837837838</v>
      </c>
      <c r="J818">
        <v>5.3750319999999997E-2</v>
      </c>
      <c r="K818">
        <f>Data__1_[[#This Row],[RawMaterial_Used]]*1000</f>
        <v>53.750319999999995</v>
      </c>
      <c r="L818" t="e">
        <f>MONTH(A:A)</f>
        <v>#VALUE!</v>
      </c>
      <c r="M818" t="e">
        <f>YEAR(Data__1_[[#This Row],[Date]])</f>
        <v>#VALUE!</v>
      </c>
      <c r="N818" cm="1">
        <f t="array" ref="N818">Data__1_[[#This Row],[RawMaterial_Used]]*1000*_xlfn.IFS(Data__1_[[#This Row],[Plant]]=$R$15,$S$15,Data__1_[[#This Row],[Plant]]=$R$16,$S$16,Data__1_[[#This Row],[Plant]]=$R$17,$S$17,Data__1_[[#This Row],[Plant]]=$R$18,$S$18)</f>
        <v>37625.223999999995</v>
      </c>
      <c r="O818">
        <f>Data__1_[[#This Row],[input_total thousands]]+Data__1_[[#This Row],[Labor_Costs_Direct]]+Data__1_[[#This Row],[Labor_Costs_Indirect]]</f>
        <v>53705.223999999995</v>
      </c>
      <c r="P818" s="5" cm="1">
        <f t="array" ref="P818">Data__1_[[#This Row],[Output]]*1000*_xlfn.IFS(Data__1_[[#This Row],[Plant]]=$R$8,$S$8,Data__1_[[#This Row],[Plant]]=$R$9,$S$9,Data__1_[[#This Row],[Plant]]=$R$10,$S$10,Data__1_[[#This Row],[Plant]]=$R$11,$S$11)</f>
        <v>4927.1126299999996</v>
      </c>
      <c r="Q818" s="5" cm="1">
        <f t="array" ref="Q818">Data__1_[[#This Row],[Total_cost]]/(Data__1_[[#This Row],[Total Operating Cost]]+_xlfn.IFS(Data__1_[[#This Row],[Plant]]=$R$21,$S$21,Data__1_[[#This Row],[Plant]]=$R$22,$S$22,Data__1_[[#This Row],[Plant]]=$R$24,$S$24,Data__1_[[#This Row],[Plant]]=$R$23,$S$23))</f>
        <v>10.872036246037439</v>
      </c>
    </row>
    <row r="819" spans="1:17" x14ac:dyDescent="0.4">
      <c r="A819" s="1" t="s">
        <v>129</v>
      </c>
      <c r="B819" t="s">
        <v>9</v>
      </c>
      <c r="C819">
        <v>46</v>
      </c>
      <c r="D819">
        <v>40</v>
      </c>
      <c r="E819">
        <v>10672</v>
      </c>
      <c r="F819">
        <v>7680</v>
      </c>
      <c r="G819">
        <v>0.110216497</v>
      </c>
      <c r="H819">
        <f>Data__1_[[#This Row],[Output]]*1000</f>
        <v>110.21649699999999</v>
      </c>
      <c r="I819">
        <f>Data__1_[[#This Row],[Output]]*1000/(Data__1_[[#This Row],[Num_Workers_Indirect]]+Data__1_[[#This Row],[Num_Workers_Direct]])</f>
        <v>1.2815871744186045</v>
      </c>
      <c r="J819">
        <v>0.13446412699999999</v>
      </c>
      <c r="K819">
        <f>Data__1_[[#This Row],[RawMaterial_Used]]*1000</f>
        <v>134.46412699999999</v>
      </c>
      <c r="L819" t="e">
        <f>MONTH(A:A)</f>
        <v>#VALUE!</v>
      </c>
      <c r="M819" t="e">
        <f>YEAR(Data__1_[[#This Row],[Date]])</f>
        <v>#VALUE!</v>
      </c>
      <c r="N819" cm="1">
        <f t="array" ref="N819">Data__1_[[#This Row],[RawMaterial_Used]]*1000*_xlfn.IFS(Data__1_[[#This Row],[Plant]]=$R$15,$S$15,Data__1_[[#This Row],[Plant]]=$R$16,$S$16,Data__1_[[#This Row],[Plant]]=$R$17,$S$17,Data__1_[[#This Row],[Plant]]=$R$18,$S$18)</f>
        <v>71265.987309999997</v>
      </c>
      <c r="O819">
        <f>Data__1_[[#This Row],[input_total thousands]]+Data__1_[[#This Row],[Labor_Costs_Direct]]+Data__1_[[#This Row],[Labor_Costs_Indirect]]</f>
        <v>89617.987309999997</v>
      </c>
      <c r="P819" s="5" cm="1">
        <f t="array" ref="P819">Data__1_[[#This Row],[Output]]*1000*_xlfn.IFS(Data__1_[[#This Row],[Plant]]=$R$8,$S$8,Data__1_[[#This Row],[Plant]]=$R$9,$S$9,Data__1_[[#This Row],[Plant]]=$R$10,$S$10,Data__1_[[#This Row],[Plant]]=$R$11,$S$11)</f>
        <v>9919.4847299999983</v>
      </c>
      <c r="Q819" s="5" cm="1">
        <f t="array" ref="Q819">Data__1_[[#This Row],[Total_cost]]/(Data__1_[[#This Row],[Total Operating Cost]]+_xlfn.IFS(Data__1_[[#This Row],[Plant]]=$R$21,$S$21,Data__1_[[#This Row],[Plant]]=$R$22,$S$22,Data__1_[[#This Row],[Plant]]=$R$24,$S$24,Data__1_[[#This Row],[Plant]]=$R$23,$S$23))</f>
        <v>9.0338529863330255</v>
      </c>
    </row>
    <row r="820" spans="1:17" x14ac:dyDescent="0.4">
      <c r="A820" s="1" t="s">
        <v>129</v>
      </c>
      <c r="B820" t="s">
        <v>10</v>
      </c>
      <c r="C820">
        <v>24</v>
      </c>
      <c r="D820">
        <v>34</v>
      </c>
      <c r="E820">
        <v>5760</v>
      </c>
      <c r="F820">
        <v>6800</v>
      </c>
      <c r="G820">
        <v>4.3070784000000001E-2</v>
      </c>
      <c r="H820">
        <f>Data__1_[[#This Row],[Output]]*1000</f>
        <v>43.070784000000003</v>
      </c>
      <c r="I820">
        <f>Data__1_[[#This Row],[Output]]*1000/(Data__1_[[#This Row],[Num_Workers_Indirect]]+Data__1_[[#This Row],[Num_Workers_Direct]])</f>
        <v>0.74259972413793107</v>
      </c>
      <c r="J820">
        <v>5.2546357000000002E-2</v>
      </c>
      <c r="K820">
        <f>Data__1_[[#This Row],[RawMaterial_Used]]*1000</f>
        <v>52.546357</v>
      </c>
      <c r="L820" t="e">
        <f>MONTH(A:A)</f>
        <v>#VALUE!</v>
      </c>
      <c r="M820" t="e">
        <f>YEAR(Data__1_[[#This Row],[Date]])</f>
        <v>#VALUE!</v>
      </c>
      <c r="N820" cm="1">
        <f t="array" ref="N820">Data__1_[[#This Row],[RawMaterial_Used]]*1000*_xlfn.IFS(Data__1_[[#This Row],[Plant]]=$R$15,$S$15,Data__1_[[#This Row],[Plant]]=$R$16,$S$16,Data__1_[[#This Row],[Plant]]=$R$17,$S$17,Data__1_[[#This Row],[Plant]]=$R$18,$S$18)</f>
        <v>31948.185056000002</v>
      </c>
      <c r="O820">
        <f>Data__1_[[#This Row],[input_total thousands]]+Data__1_[[#This Row],[Labor_Costs_Direct]]+Data__1_[[#This Row],[Labor_Costs_Indirect]]</f>
        <v>44508.185056000002</v>
      </c>
      <c r="P820" s="5" cm="1">
        <f t="array" ref="P820">Data__1_[[#This Row],[Output]]*1000*_xlfn.IFS(Data__1_[[#This Row],[Plant]]=$R$8,$S$8,Data__1_[[#This Row],[Plant]]=$R$9,$S$9,Data__1_[[#This Row],[Plant]]=$R$10,$S$10,Data__1_[[#This Row],[Plant]]=$R$11,$S$11)</f>
        <v>6460.6176000000005</v>
      </c>
      <c r="Q820" s="5" cm="1">
        <f t="array" ref="Q820">Data__1_[[#This Row],[Total_cost]]/(Data__1_[[#This Row],[Total Operating Cost]]+_xlfn.IFS(Data__1_[[#This Row],[Plant]]=$R$21,$S$21,Data__1_[[#This Row],[Plant]]=$R$22,$S$22,Data__1_[[#This Row],[Plant]]=$R$24,$S$24,Data__1_[[#This Row],[Plant]]=$R$23,$S$23))</f>
        <v>6.888087134094719</v>
      </c>
    </row>
    <row r="821" spans="1:17" x14ac:dyDescent="0.4">
      <c r="A821" s="1" t="s">
        <v>129</v>
      </c>
      <c r="B821" t="s">
        <v>11</v>
      </c>
      <c r="C821">
        <v>13</v>
      </c>
      <c r="D821">
        <v>13</v>
      </c>
      <c r="E821">
        <v>124800</v>
      </c>
      <c r="F821">
        <v>99840</v>
      </c>
      <c r="G821">
        <v>1.0143887000000001E-2</v>
      </c>
      <c r="H821">
        <f>Data__1_[[#This Row],[Output]]*1000</f>
        <v>10.143887000000001</v>
      </c>
      <c r="I821">
        <f>Data__1_[[#This Row],[Output]]*1000/(Data__1_[[#This Row],[Num_Workers_Indirect]]+Data__1_[[#This Row],[Num_Workers_Direct]])</f>
        <v>0.39014950000000004</v>
      </c>
      <c r="J821">
        <v>1.2679858E-2</v>
      </c>
      <c r="K821">
        <f>Data__1_[[#This Row],[RawMaterial_Used]]*1000</f>
        <v>12.679858000000001</v>
      </c>
      <c r="L821" t="e">
        <f>MONTH(A:A)</f>
        <v>#VALUE!</v>
      </c>
      <c r="M821" t="e">
        <f>YEAR(Data__1_[[#This Row],[Date]])</f>
        <v>#VALUE!</v>
      </c>
      <c r="N821" cm="1">
        <f t="array" ref="N821">Data__1_[[#This Row],[RawMaterial_Used]]*1000*_xlfn.IFS(Data__1_[[#This Row],[Plant]]=$R$15,$S$15,Data__1_[[#This Row],[Plant]]=$R$16,$S$16,Data__1_[[#This Row],[Plant]]=$R$17,$S$17,Data__1_[[#This Row],[Plant]]=$R$18,$S$18)</f>
        <v>11640.109644000002</v>
      </c>
      <c r="O821">
        <f>Data__1_[[#This Row],[input_total thousands]]+Data__1_[[#This Row],[Labor_Costs_Direct]]+Data__1_[[#This Row],[Labor_Costs_Indirect]]</f>
        <v>236280.10964400001</v>
      </c>
      <c r="P821" s="5" cm="1">
        <f t="array" ref="P821">Data__1_[[#This Row],[Output]]*1000*_xlfn.IFS(Data__1_[[#This Row],[Plant]]=$R$8,$S$8,Data__1_[[#This Row],[Plant]]=$R$9,$S$9,Data__1_[[#This Row],[Plant]]=$R$10,$S$10,Data__1_[[#This Row],[Plant]]=$R$11,$S$11)</f>
        <v>4057.5548000000003</v>
      </c>
      <c r="Q821" s="5" cm="1">
        <f t="array" ref="Q821">Data__1_[[#This Row],[Total_cost]]/(Data__1_[[#This Row],[Total Operating Cost]]+_xlfn.IFS(Data__1_[[#This Row],[Plant]]=$R$21,$S$21,Data__1_[[#This Row],[Plant]]=$R$22,$S$22,Data__1_[[#This Row],[Plant]]=$R$24,$S$24,Data__1_[[#This Row],[Plant]]=$R$23,$S$23))</f>
        <v>56.998367592404826</v>
      </c>
    </row>
    <row r="822" spans="1:17" x14ac:dyDescent="0.4">
      <c r="A822" s="1" t="s">
        <v>128</v>
      </c>
      <c r="B822" t="s">
        <v>8</v>
      </c>
      <c r="C822">
        <v>16</v>
      </c>
      <c r="D822">
        <v>25</v>
      </c>
      <c r="E822">
        <v>7680</v>
      </c>
      <c r="F822">
        <v>10000</v>
      </c>
      <c r="G822">
        <v>4.9632590999999997E-2</v>
      </c>
      <c r="H822">
        <f>Data__1_[[#This Row],[Output]]*1000</f>
        <v>49.632590999999998</v>
      </c>
      <c r="I822">
        <f>Data__1_[[#This Row],[Output]]*1000/(Data__1_[[#This Row],[Num_Workers_Indirect]]+Data__1_[[#This Row],[Num_Workers_Direct]])</f>
        <v>1.2105509999999999</v>
      </c>
      <c r="J822">
        <v>5.9559108999999999E-2</v>
      </c>
      <c r="K822">
        <f>Data__1_[[#This Row],[RawMaterial_Used]]*1000</f>
        <v>59.559108999999999</v>
      </c>
      <c r="L822" t="e">
        <f>MONTH(A:A)</f>
        <v>#VALUE!</v>
      </c>
      <c r="M822" t="e">
        <f>YEAR(Data__1_[[#This Row],[Date]])</f>
        <v>#VALUE!</v>
      </c>
      <c r="N822" cm="1">
        <f t="array" ref="N822">Data__1_[[#This Row],[RawMaterial_Used]]*1000*_xlfn.IFS(Data__1_[[#This Row],[Plant]]=$R$15,$S$15,Data__1_[[#This Row],[Plant]]=$R$16,$S$16,Data__1_[[#This Row],[Plant]]=$R$17,$S$17,Data__1_[[#This Row],[Plant]]=$R$18,$S$18)</f>
        <v>41691.376299999996</v>
      </c>
      <c r="O822">
        <f>Data__1_[[#This Row],[input_total thousands]]+Data__1_[[#This Row],[Labor_Costs_Direct]]+Data__1_[[#This Row],[Labor_Costs_Indirect]]</f>
        <v>59371.376299999996</v>
      </c>
      <c r="P822" s="5" cm="1">
        <f t="array" ref="P822">Data__1_[[#This Row],[Output]]*1000*_xlfn.IFS(Data__1_[[#This Row],[Plant]]=$R$8,$S$8,Data__1_[[#This Row],[Plant]]=$R$9,$S$9,Data__1_[[#This Row],[Plant]]=$R$10,$S$10,Data__1_[[#This Row],[Plant]]=$R$11,$S$11)</f>
        <v>5459.5850099999998</v>
      </c>
      <c r="Q822" s="5" cm="1">
        <f t="array" ref="Q822">Data__1_[[#This Row],[Total_cost]]/(Data__1_[[#This Row],[Total Operating Cost]]+_xlfn.IFS(Data__1_[[#This Row],[Plant]]=$R$21,$S$21,Data__1_[[#This Row],[Plant]]=$R$22,$S$22,Data__1_[[#This Row],[Plant]]=$R$24,$S$24,Data__1_[[#This Row],[Plant]]=$R$23,$S$23))</f>
        <v>10.849576167577794</v>
      </c>
    </row>
    <row r="823" spans="1:17" x14ac:dyDescent="0.4">
      <c r="A823" s="1" t="s">
        <v>128</v>
      </c>
      <c r="B823" t="s">
        <v>9</v>
      </c>
      <c r="C823">
        <v>45</v>
      </c>
      <c r="D823">
        <v>36</v>
      </c>
      <c r="E823">
        <v>10440</v>
      </c>
      <c r="F823">
        <v>6912</v>
      </c>
      <c r="G823">
        <v>0.103755373</v>
      </c>
      <c r="H823">
        <f>Data__1_[[#This Row],[Output]]*1000</f>
        <v>103.75537299999999</v>
      </c>
      <c r="I823">
        <f>Data__1_[[#This Row],[Output]]*1000/(Data__1_[[#This Row],[Num_Workers_Indirect]]+Data__1_[[#This Row],[Num_Workers_Direct]])</f>
        <v>1.2809305308641974</v>
      </c>
      <c r="J823">
        <v>0.12658155600000001</v>
      </c>
      <c r="K823">
        <f>Data__1_[[#This Row],[RawMaterial_Used]]*1000</f>
        <v>126.58155600000001</v>
      </c>
      <c r="L823" t="e">
        <f>MONTH(A:A)</f>
        <v>#VALUE!</v>
      </c>
      <c r="M823" t="e">
        <f>YEAR(Data__1_[[#This Row],[Date]])</f>
        <v>#VALUE!</v>
      </c>
      <c r="N823" cm="1">
        <f t="array" ref="N823">Data__1_[[#This Row],[RawMaterial_Used]]*1000*_xlfn.IFS(Data__1_[[#This Row],[Plant]]=$R$15,$S$15,Data__1_[[#This Row],[Plant]]=$R$16,$S$16,Data__1_[[#This Row],[Plant]]=$R$17,$S$17,Data__1_[[#This Row],[Plant]]=$R$18,$S$18)</f>
        <v>67088.224679999999</v>
      </c>
      <c r="O823">
        <f>Data__1_[[#This Row],[input_total thousands]]+Data__1_[[#This Row],[Labor_Costs_Direct]]+Data__1_[[#This Row],[Labor_Costs_Indirect]]</f>
        <v>84440.224679999999</v>
      </c>
      <c r="P823" s="5" cm="1">
        <f t="array" ref="P823">Data__1_[[#This Row],[Output]]*1000*_xlfn.IFS(Data__1_[[#This Row],[Plant]]=$R$8,$S$8,Data__1_[[#This Row],[Plant]]=$R$9,$S$9,Data__1_[[#This Row],[Plant]]=$R$10,$S$10,Data__1_[[#This Row],[Plant]]=$R$11,$S$11)</f>
        <v>9337.9835699999985</v>
      </c>
      <c r="Q823" s="5" cm="1">
        <f t="array" ref="Q823">Data__1_[[#This Row],[Total_cost]]/(Data__1_[[#This Row],[Total Operating Cost]]+_xlfn.IFS(Data__1_[[#This Row],[Plant]]=$R$21,$S$21,Data__1_[[#This Row],[Plant]]=$R$22,$S$22,Data__1_[[#This Row],[Plant]]=$R$24,$S$24,Data__1_[[#This Row],[Plant]]=$R$23,$S$23))</f>
        <v>9.0419304542112293</v>
      </c>
    </row>
    <row r="824" spans="1:17" x14ac:dyDescent="0.4">
      <c r="A824" s="1" t="s">
        <v>128</v>
      </c>
      <c r="B824" t="s">
        <v>10</v>
      </c>
      <c r="C824">
        <v>24</v>
      </c>
      <c r="D824">
        <v>31</v>
      </c>
      <c r="E824">
        <v>5760</v>
      </c>
      <c r="F824">
        <v>6200</v>
      </c>
      <c r="G824">
        <v>4.0833657000000002E-2</v>
      </c>
      <c r="H824">
        <f>Data__1_[[#This Row],[Output]]*1000</f>
        <v>40.833657000000002</v>
      </c>
      <c r="I824">
        <f>Data__1_[[#This Row],[Output]]*1000/(Data__1_[[#This Row],[Num_Workers_Indirect]]+Data__1_[[#This Row],[Num_Workers_Direct]])</f>
        <v>0.74243012727272728</v>
      </c>
      <c r="J824">
        <v>4.9817061000000003E-2</v>
      </c>
      <c r="K824">
        <f>Data__1_[[#This Row],[RawMaterial_Used]]*1000</f>
        <v>49.817061000000002</v>
      </c>
      <c r="L824" t="e">
        <f>MONTH(A:A)</f>
        <v>#VALUE!</v>
      </c>
      <c r="M824" t="e">
        <f>YEAR(Data__1_[[#This Row],[Date]])</f>
        <v>#VALUE!</v>
      </c>
      <c r="N824" cm="1">
        <f t="array" ref="N824">Data__1_[[#This Row],[RawMaterial_Used]]*1000*_xlfn.IFS(Data__1_[[#This Row],[Plant]]=$R$15,$S$15,Data__1_[[#This Row],[Plant]]=$R$16,$S$16,Data__1_[[#This Row],[Plant]]=$R$17,$S$17,Data__1_[[#This Row],[Plant]]=$R$18,$S$18)</f>
        <v>30288.773088000002</v>
      </c>
      <c r="O824">
        <f>Data__1_[[#This Row],[input_total thousands]]+Data__1_[[#This Row],[Labor_Costs_Direct]]+Data__1_[[#This Row],[Labor_Costs_Indirect]]</f>
        <v>42248.773088000002</v>
      </c>
      <c r="P824" s="5" cm="1">
        <f t="array" ref="P824">Data__1_[[#This Row],[Output]]*1000*_xlfn.IFS(Data__1_[[#This Row],[Plant]]=$R$8,$S$8,Data__1_[[#This Row],[Plant]]=$R$9,$S$9,Data__1_[[#This Row],[Plant]]=$R$10,$S$10,Data__1_[[#This Row],[Plant]]=$R$11,$S$11)</f>
        <v>6125.0485500000004</v>
      </c>
      <c r="Q824" s="5" cm="1">
        <f t="array" ref="Q824">Data__1_[[#This Row],[Total_cost]]/(Data__1_[[#This Row],[Total Operating Cost]]+_xlfn.IFS(Data__1_[[#This Row],[Plant]]=$R$21,$S$21,Data__1_[[#This Row],[Plant]]=$R$22,$S$22,Data__1_[[#This Row],[Plant]]=$R$24,$S$24,Data__1_[[#This Row],[Plant]]=$R$23,$S$23))</f>
        <v>6.8965782336152071</v>
      </c>
    </row>
    <row r="825" spans="1:17" x14ac:dyDescent="0.4">
      <c r="A825" s="1" t="s">
        <v>128</v>
      </c>
      <c r="B825" t="s">
        <v>11</v>
      </c>
      <c r="C825">
        <v>13</v>
      </c>
      <c r="D825">
        <v>15</v>
      </c>
      <c r="E825">
        <v>124800</v>
      </c>
      <c r="F825">
        <v>115200</v>
      </c>
      <c r="G825">
        <v>1.0926636E-2</v>
      </c>
      <c r="H825">
        <f>Data__1_[[#This Row],[Output]]*1000</f>
        <v>10.926636</v>
      </c>
      <c r="I825">
        <f>Data__1_[[#This Row],[Output]]*1000/(Data__1_[[#This Row],[Num_Workers_Indirect]]+Data__1_[[#This Row],[Num_Workers_Direct]])</f>
        <v>0.390237</v>
      </c>
      <c r="J825">
        <v>1.3658295000000001E-2</v>
      </c>
      <c r="K825">
        <f>Data__1_[[#This Row],[RawMaterial_Used]]*1000</f>
        <v>13.658295000000001</v>
      </c>
      <c r="L825" t="e">
        <f>MONTH(A:A)</f>
        <v>#VALUE!</v>
      </c>
      <c r="M825" t="e">
        <f>YEAR(Data__1_[[#This Row],[Date]])</f>
        <v>#VALUE!</v>
      </c>
      <c r="N825" cm="1">
        <f t="array" ref="N825">Data__1_[[#This Row],[RawMaterial_Used]]*1000*_xlfn.IFS(Data__1_[[#This Row],[Plant]]=$R$15,$S$15,Data__1_[[#This Row],[Plant]]=$R$16,$S$16,Data__1_[[#This Row],[Plant]]=$R$17,$S$17,Data__1_[[#This Row],[Plant]]=$R$18,$S$18)</f>
        <v>12538.31481</v>
      </c>
      <c r="O825">
        <f>Data__1_[[#This Row],[input_total thousands]]+Data__1_[[#This Row],[Labor_Costs_Direct]]+Data__1_[[#This Row],[Labor_Costs_Indirect]]</f>
        <v>252538.31481000001</v>
      </c>
      <c r="P825" s="5" cm="1">
        <f t="array" ref="P825">Data__1_[[#This Row],[Output]]*1000*_xlfn.IFS(Data__1_[[#This Row],[Plant]]=$R$8,$S$8,Data__1_[[#This Row],[Plant]]=$R$9,$S$9,Data__1_[[#This Row],[Plant]]=$R$10,$S$10,Data__1_[[#This Row],[Plant]]=$R$11,$S$11)</f>
        <v>4370.6544000000004</v>
      </c>
      <c r="Q825" s="5" cm="1">
        <f t="array" ref="Q825">Data__1_[[#This Row],[Total_cost]]/(Data__1_[[#This Row],[Total Operating Cost]]+_xlfn.IFS(Data__1_[[#This Row],[Plant]]=$R$21,$S$21,Data__1_[[#This Row],[Plant]]=$R$22,$S$22,Data__1_[[#This Row],[Plant]]=$R$24,$S$24,Data__1_[[#This Row],[Plant]]=$R$23,$S$23))</f>
        <v>56.642201428853589</v>
      </c>
    </row>
    <row r="826" spans="1:17" x14ac:dyDescent="0.4">
      <c r="A826" s="1" t="s">
        <v>127</v>
      </c>
      <c r="B826" t="s">
        <v>8</v>
      </c>
      <c r="C826">
        <v>19</v>
      </c>
      <c r="D826">
        <v>23</v>
      </c>
      <c r="E826">
        <v>9120</v>
      </c>
      <c r="F826">
        <v>9200</v>
      </c>
      <c r="G826">
        <v>5.0844173999999999E-2</v>
      </c>
      <c r="H826">
        <f>Data__1_[[#This Row],[Output]]*1000</f>
        <v>50.844174000000002</v>
      </c>
      <c r="I826">
        <f>Data__1_[[#This Row],[Output]]*1000/(Data__1_[[#This Row],[Num_Workers_Indirect]]+Data__1_[[#This Row],[Num_Workers_Direct]])</f>
        <v>1.2105755714285715</v>
      </c>
      <c r="J826">
        <v>6.1013009E-2</v>
      </c>
      <c r="K826">
        <f>Data__1_[[#This Row],[RawMaterial_Used]]*1000</f>
        <v>61.013008999999997</v>
      </c>
      <c r="L826" t="e">
        <f>MONTH(A:A)</f>
        <v>#VALUE!</v>
      </c>
      <c r="M826" t="e">
        <f>YEAR(Data__1_[[#This Row],[Date]])</f>
        <v>#VALUE!</v>
      </c>
      <c r="N826" cm="1">
        <f t="array" ref="N826">Data__1_[[#This Row],[RawMaterial_Used]]*1000*_xlfn.IFS(Data__1_[[#This Row],[Plant]]=$R$15,$S$15,Data__1_[[#This Row],[Plant]]=$R$16,$S$16,Data__1_[[#This Row],[Plant]]=$R$17,$S$17,Data__1_[[#This Row],[Plant]]=$R$18,$S$18)</f>
        <v>42709.106299999999</v>
      </c>
      <c r="O826">
        <f>Data__1_[[#This Row],[input_total thousands]]+Data__1_[[#This Row],[Labor_Costs_Direct]]+Data__1_[[#This Row],[Labor_Costs_Indirect]]</f>
        <v>61029.106299999999</v>
      </c>
      <c r="P826" s="5" cm="1">
        <f t="array" ref="P826">Data__1_[[#This Row],[Output]]*1000*_xlfn.IFS(Data__1_[[#This Row],[Plant]]=$R$8,$S$8,Data__1_[[#This Row],[Plant]]=$R$9,$S$9,Data__1_[[#This Row],[Plant]]=$R$10,$S$10,Data__1_[[#This Row],[Plant]]=$R$11,$S$11)</f>
        <v>5592.8591400000005</v>
      </c>
      <c r="Q826" s="5" cm="1">
        <f t="array" ref="Q826">Data__1_[[#This Row],[Total_cost]]/(Data__1_[[#This Row],[Total Operating Cost]]+_xlfn.IFS(Data__1_[[#This Row],[Plant]]=$R$21,$S$21,Data__1_[[#This Row],[Plant]]=$R$22,$S$22,Data__1_[[#This Row],[Plant]]=$R$24,$S$24,Data__1_[[#This Row],[Plant]]=$R$23,$S$23))</f>
        <v>10.887353710883174</v>
      </c>
    </row>
    <row r="827" spans="1:17" x14ac:dyDescent="0.4">
      <c r="A827" s="1" t="s">
        <v>127</v>
      </c>
      <c r="B827" t="s">
        <v>9</v>
      </c>
      <c r="C827">
        <v>45</v>
      </c>
      <c r="D827">
        <v>37</v>
      </c>
      <c r="E827">
        <v>10440</v>
      </c>
      <c r="F827">
        <v>7104</v>
      </c>
      <c r="G827">
        <v>0.10511693</v>
      </c>
      <c r="H827">
        <f>Data__1_[[#This Row],[Output]]*1000</f>
        <v>105.11693</v>
      </c>
      <c r="I827">
        <f>Data__1_[[#This Row],[Output]]*1000/(Data__1_[[#This Row],[Num_Workers_Indirect]]+Data__1_[[#This Row],[Num_Workers_Direct]])</f>
        <v>1.2819137804878049</v>
      </c>
      <c r="J827">
        <v>0.12824265400000001</v>
      </c>
      <c r="K827">
        <f>Data__1_[[#This Row],[RawMaterial_Used]]*1000</f>
        <v>128.24265400000002</v>
      </c>
      <c r="L827" t="e">
        <f>MONTH(A:A)</f>
        <v>#VALUE!</v>
      </c>
      <c r="M827" t="e">
        <f>YEAR(Data__1_[[#This Row],[Date]])</f>
        <v>#VALUE!</v>
      </c>
      <c r="N827" cm="1">
        <f t="array" ref="N827">Data__1_[[#This Row],[RawMaterial_Used]]*1000*_xlfn.IFS(Data__1_[[#This Row],[Plant]]=$R$15,$S$15,Data__1_[[#This Row],[Plant]]=$R$16,$S$16,Data__1_[[#This Row],[Plant]]=$R$17,$S$17,Data__1_[[#This Row],[Plant]]=$R$18,$S$18)</f>
        <v>67968.606620000006</v>
      </c>
      <c r="O827">
        <f>Data__1_[[#This Row],[input_total thousands]]+Data__1_[[#This Row],[Labor_Costs_Direct]]+Data__1_[[#This Row],[Labor_Costs_Indirect]]</f>
        <v>85512.606620000006</v>
      </c>
      <c r="P827" s="5" cm="1">
        <f t="array" ref="P827">Data__1_[[#This Row],[Output]]*1000*_xlfn.IFS(Data__1_[[#This Row],[Plant]]=$R$8,$S$8,Data__1_[[#This Row],[Plant]]=$R$9,$S$9,Data__1_[[#This Row],[Plant]]=$R$10,$S$10,Data__1_[[#This Row],[Plant]]=$R$11,$S$11)</f>
        <v>9460.5236999999997</v>
      </c>
      <c r="Q827" s="5" cm="1">
        <f t="array" ref="Q827">Data__1_[[#This Row],[Total_cost]]/(Data__1_[[#This Row],[Total Operating Cost]]+_xlfn.IFS(Data__1_[[#This Row],[Plant]]=$R$21,$S$21,Data__1_[[#This Row],[Plant]]=$R$22,$S$22,Data__1_[[#This Row],[Plant]]=$R$24,$S$24,Data__1_[[#This Row],[Plant]]=$R$23,$S$23))</f>
        <v>9.0381659109143477</v>
      </c>
    </row>
    <row r="828" spans="1:17" x14ac:dyDescent="0.4">
      <c r="A828" s="1" t="s">
        <v>127</v>
      </c>
      <c r="B828" t="s">
        <v>10</v>
      </c>
      <c r="C828">
        <v>21</v>
      </c>
      <c r="D828">
        <v>26</v>
      </c>
      <c r="E828">
        <v>5040</v>
      </c>
      <c r="F828">
        <v>5200</v>
      </c>
      <c r="G828">
        <v>3.4900164999999997E-2</v>
      </c>
      <c r="H828">
        <f>Data__1_[[#This Row],[Output]]*1000</f>
        <v>34.900164999999994</v>
      </c>
      <c r="I828">
        <f>Data__1_[[#This Row],[Output]]*1000/(Data__1_[[#This Row],[Num_Workers_Indirect]]+Data__1_[[#This Row],[Num_Workers_Direct]])</f>
        <v>0.74255670212765945</v>
      </c>
      <c r="J828">
        <v>4.2578201000000003E-2</v>
      </c>
      <c r="K828">
        <f>Data__1_[[#This Row],[RawMaterial_Used]]*1000</f>
        <v>42.578201</v>
      </c>
      <c r="L828" t="e">
        <f>MONTH(A:A)</f>
        <v>#VALUE!</v>
      </c>
      <c r="M828" t="e">
        <f>YEAR(Data__1_[[#This Row],[Date]])</f>
        <v>#VALUE!</v>
      </c>
      <c r="N828" cm="1">
        <f t="array" ref="N828">Data__1_[[#This Row],[RawMaterial_Used]]*1000*_xlfn.IFS(Data__1_[[#This Row],[Plant]]=$R$15,$S$15,Data__1_[[#This Row],[Plant]]=$R$16,$S$16,Data__1_[[#This Row],[Plant]]=$R$17,$S$17,Data__1_[[#This Row],[Plant]]=$R$18,$S$18)</f>
        <v>25887.546208</v>
      </c>
      <c r="O828">
        <f>Data__1_[[#This Row],[input_total thousands]]+Data__1_[[#This Row],[Labor_Costs_Direct]]+Data__1_[[#This Row],[Labor_Costs_Indirect]]</f>
        <v>36127.546208</v>
      </c>
      <c r="P828" s="5" cm="1">
        <f t="array" ref="P828">Data__1_[[#This Row],[Output]]*1000*_xlfn.IFS(Data__1_[[#This Row],[Plant]]=$R$8,$S$8,Data__1_[[#This Row],[Plant]]=$R$9,$S$9,Data__1_[[#This Row],[Plant]]=$R$10,$S$10,Data__1_[[#This Row],[Plant]]=$R$11,$S$11)</f>
        <v>5235.0247499999987</v>
      </c>
      <c r="Q828" s="5" cm="1">
        <f t="array" ref="Q828">Data__1_[[#This Row],[Total_cost]]/(Data__1_[[#This Row],[Total Operating Cost]]+_xlfn.IFS(Data__1_[[#This Row],[Plant]]=$R$21,$S$21,Data__1_[[#This Row],[Plant]]=$R$22,$S$22,Data__1_[[#This Row],[Plant]]=$R$24,$S$24,Data__1_[[#This Row],[Plant]]=$R$23,$S$23))</f>
        <v>6.8998043234994277</v>
      </c>
    </row>
    <row r="829" spans="1:17" x14ac:dyDescent="0.4">
      <c r="A829" s="1" t="s">
        <v>127</v>
      </c>
      <c r="B829" t="s">
        <v>11</v>
      </c>
      <c r="C829">
        <v>14</v>
      </c>
      <c r="D829">
        <v>14</v>
      </c>
      <c r="E829">
        <v>134400</v>
      </c>
      <c r="F829">
        <v>107520</v>
      </c>
      <c r="G829">
        <v>1.0924319E-2</v>
      </c>
      <c r="H829">
        <f>Data__1_[[#This Row],[Output]]*1000</f>
        <v>10.924319000000001</v>
      </c>
      <c r="I829">
        <f>Data__1_[[#This Row],[Output]]*1000/(Data__1_[[#This Row],[Num_Workers_Indirect]]+Data__1_[[#This Row],[Num_Workers_Direct]])</f>
        <v>0.39015425000000004</v>
      </c>
      <c r="J829">
        <v>1.3655399E-2</v>
      </c>
      <c r="K829">
        <f>Data__1_[[#This Row],[RawMaterial_Used]]*1000</f>
        <v>13.655399000000001</v>
      </c>
      <c r="L829" t="e">
        <f>MONTH(A:A)</f>
        <v>#VALUE!</v>
      </c>
      <c r="M829" t="e">
        <f>YEAR(Data__1_[[#This Row],[Date]])</f>
        <v>#VALUE!</v>
      </c>
      <c r="N829" cm="1">
        <f t="array" ref="N829">Data__1_[[#This Row],[RawMaterial_Used]]*1000*_xlfn.IFS(Data__1_[[#This Row],[Plant]]=$R$15,$S$15,Data__1_[[#This Row],[Plant]]=$R$16,$S$16,Data__1_[[#This Row],[Plant]]=$R$17,$S$17,Data__1_[[#This Row],[Plant]]=$R$18,$S$18)</f>
        <v>12535.656282000002</v>
      </c>
      <c r="O829">
        <f>Data__1_[[#This Row],[input_total thousands]]+Data__1_[[#This Row],[Labor_Costs_Direct]]+Data__1_[[#This Row],[Labor_Costs_Indirect]]</f>
        <v>254455.65628200001</v>
      </c>
      <c r="P829" s="5" cm="1">
        <f t="array" ref="P829">Data__1_[[#This Row],[Output]]*1000*_xlfn.IFS(Data__1_[[#This Row],[Plant]]=$R$8,$S$8,Data__1_[[#This Row],[Plant]]=$R$9,$S$9,Data__1_[[#This Row],[Plant]]=$R$10,$S$10,Data__1_[[#This Row],[Plant]]=$R$11,$S$11)</f>
        <v>4369.7276000000002</v>
      </c>
      <c r="Q829" s="5" cm="1">
        <f t="array" ref="Q829">Data__1_[[#This Row],[Total_cost]]/(Data__1_[[#This Row],[Total Operating Cost]]+_xlfn.IFS(Data__1_[[#This Row],[Plant]]=$R$21,$S$21,Data__1_[[#This Row],[Plant]]=$R$22,$S$22,Data__1_[[#This Row],[Plant]]=$R$24,$S$24,Data__1_[[#This Row],[Plant]]=$R$23,$S$23))</f>
        <v>57.084111120877303</v>
      </c>
    </row>
    <row r="830" spans="1:17" x14ac:dyDescent="0.4">
      <c r="A830" s="1" t="s">
        <v>126</v>
      </c>
      <c r="B830" t="s">
        <v>8</v>
      </c>
      <c r="C830">
        <v>19</v>
      </c>
      <c r="D830">
        <v>22</v>
      </c>
      <c r="E830">
        <v>9120</v>
      </c>
      <c r="F830">
        <v>8800</v>
      </c>
      <c r="G830">
        <v>4.9659607000000001E-2</v>
      </c>
      <c r="H830">
        <f>Data__1_[[#This Row],[Output]]*1000</f>
        <v>49.659607000000001</v>
      </c>
      <c r="I830">
        <f>Data__1_[[#This Row],[Output]]*1000/(Data__1_[[#This Row],[Num_Workers_Indirect]]+Data__1_[[#This Row],[Num_Workers_Direct]])</f>
        <v>1.2112099268292684</v>
      </c>
      <c r="J830">
        <v>5.9591528999999997E-2</v>
      </c>
      <c r="K830">
        <f>Data__1_[[#This Row],[RawMaterial_Used]]*1000</f>
        <v>59.591528999999994</v>
      </c>
      <c r="L830" t="e">
        <f>MONTH(A:A)</f>
        <v>#VALUE!</v>
      </c>
      <c r="M830" t="e">
        <f>YEAR(Data__1_[[#This Row],[Date]])</f>
        <v>#VALUE!</v>
      </c>
      <c r="N830" cm="1">
        <f t="array" ref="N830">Data__1_[[#This Row],[RawMaterial_Used]]*1000*_xlfn.IFS(Data__1_[[#This Row],[Plant]]=$R$15,$S$15,Data__1_[[#This Row],[Plant]]=$R$16,$S$16,Data__1_[[#This Row],[Plant]]=$R$17,$S$17,Data__1_[[#This Row],[Plant]]=$R$18,$S$18)</f>
        <v>41714.070299999999</v>
      </c>
      <c r="O830">
        <f>Data__1_[[#This Row],[input_total thousands]]+Data__1_[[#This Row],[Labor_Costs_Direct]]+Data__1_[[#This Row],[Labor_Costs_Indirect]]</f>
        <v>59634.070299999999</v>
      </c>
      <c r="P830" s="5" cm="1">
        <f t="array" ref="P830">Data__1_[[#This Row],[Output]]*1000*_xlfn.IFS(Data__1_[[#This Row],[Plant]]=$R$8,$S$8,Data__1_[[#This Row],[Plant]]=$R$9,$S$9,Data__1_[[#This Row],[Plant]]=$R$10,$S$10,Data__1_[[#This Row],[Plant]]=$R$11,$S$11)</f>
        <v>5462.5567700000001</v>
      </c>
      <c r="Q830" s="5" cm="1">
        <f t="array" ref="Q830">Data__1_[[#This Row],[Total_cost]]/(Data__1_[[#This Row],[Total Operating Cost]]+_xlfn.IFS(Data__1_[[#This Row],[Plant]]=$R$21,$S$21,Data__1_[[#This Row],[Plant]]=$R$22,$S$22,Data__1_[[#This Row],[Plant]]=$R$24,$S$24,Data__1_[[#This Row],[Plant]]=$R$23,$S$23))</f>
        <v>10.891666244475223</v>
      </c>
    </row>
    <row r="831" spans="1:17" x14ac:dyDescent="0.4">
      <c r="A831" s="1" t="s">
        <v>126</v>
      </c>
      <c r="B831" t="s">
        <v>9</v>
      </c>
      <c r="C831">
        <v>46</v>
      </c>
      <c r="D831">
        <v>37</v>
      </c>
      <c r="E831">
        <v>10672</v>
      </c>
      <c r="F831">
        <v>7104</v>
      </c>
      <c r="G831">
        <v>0.106338478</v>
      </c>
      <c r="H831">
        <f>Data__1_[[#This Row],[Output]]*1000</f>
        <v>106.33847799999999</v>
      </c>
      <c r="I831">
        <f>Data__1_[[#This Row],[Output]]*1000/(Data__1_[[#This Row],[Num_Workers_Indirect]]+Data__1_[[#This Row],[Num_Workers_Direct]])</f>
        <v>1.2811864819277108</v>
      </c>
      <c r="J831">
        <v>0.12973294299999999</v>
      </c>
      <c r="K831">
        <f>Data__1_[[#This Row],[RawMaterial_Used]]*1000</f>
        <v>129.73294299999998</v>
      </c>
      <c r="L831" t="e">
        <f>MONTH(A:A)</f>
        <v>#VALUE!</v>
      </c>
      <c r="M831" t="e">
        <f>YEAR(Data__1_[[#This Row],[Date]])</f>
        <v>#VALUE!</v>
      </c>
      <c r="N831" cm="1">
        <f t="array" ref="N831">Data__1_[[#This Row],[RawMaterial_Used]]*1000*_xlfn.IFS(Data__1_[[#This Row],[Plant]]=$R$15,$S$15,Data__1_[[#This Row],[Plant]]=$R$16,$S$16,Data__1_[[#This Row],[Plant]]=$R$17,$S$17,Data__1_[[#This Row],[Plant]]=$R$18,$S$18)</f>
        <v>68758.459789999994</v>
      </c>
      <c r="O831">
        <f>Data__1_[[#This Row],[input_total thousands]]+Data__1_[[#This Row],[Labor_Costs_Direct]]+Data__1_[[#This Row],[Labor_Costs_Indirect]]</f>
        <v>86534.459789999994</v>
      </c>
      <c r="P831" s="5" cm="1">
        <f t="array" ref="P831">Data__1_[[#This Row],[Output]]*1000*_xlfn.IFS(Data__1_[[#This Row],[Plant]]=$R$8,$S$8,Data__1_[[#This Row],[Plant]]=$R$9,$S$9,Data__1_[[#This Row],[Plant]]=$R$10,$S$10,Data__1_[[#This Row],[Plant]]=$R$11,$S$11)</f>
        <v>9570.4630199999992</v>
      </c>
      <c r="Q831" s="5" cm="1">
        <f t="array" ref="Q831">Data__1_[[#This Row],[Total_cost]]/(Data__1_[[#This Row],[Total Operating Cost]]+_xlfn.IFS(Data__1_[[#This Row],[Plant]]=$R$21,$S$21,Data__1_[[#This Row],[Plant]]=$R$22,$S$22,Data__1_[[#This Row],[Plant]]=$R$24,$S$24,Data__1_[[#This Row],[Plant]]=$R$23,$S$23))</f>
        <v>9.0411125949881992</v>
      </c>
    </row>
    <row r="832" spans="1:17" x14ac:dyDescent="0.4">
      <c r="A832" s="1" t="s">
        <v>126</v>
      </c>
      <c r="B832" t="s">
        <v>10</v>
      </c>
      <c r="C832">
        <v>20</v>
      </c>
      <c r="D832">
        <v>32</v>
      </c>
      <c r="E832">
        <v>4800</v>
      </c>
      <c r="F832">
        <v>6400</v>
      </c>
      <c r="G832">
        <v>3.8615996999999999E-2</v>
      </c>
      <c r="H832">
        <f>Data__1_[[#This Row],[Output]]*1000</f>
        <v>38.615997</v>
      </c>
      <c r="I832">
        <f>Data__1_[[#This Row],[Output]]*1000/(Data__1_[[#This Row],[Num_Workers_Indirect]]+Data__1_[[#This Row],[Num_Workers_Direct]])</f>
        <v>0.74261532692307697</v>
      </c>
      <c r="J832">
        <v>4.7111515999999999E-2</v>
      </c>
      <c r="K832">
        <f>Data__1_[[#This Row],[RawMaterial_Used]]*1000</f>
        <v>47.111516000000002</v>
      </c>
      <c r="L832" t="e">
        <f>MONTH(A:A)</f>
        <v>#VALUE!</v>
      </c>
      <c r="M832" t="e">
        <f>YEAR(Data__1_[[#This Row],[Date]])</f>
        <v>#VALUE!</v>
      </c>
      <c r="N832" cm="1">
        <f t="array" ref="N832">Data__1_[[#This Row],[RawMaterial_Used]]*1000*_xlfn.IFS(Data__1_[[#This Row],[Plant]]=$R$15,$S$15,Data__1_[[#This Row],[Plant]]=$R$16,$S$16,Data__1_[[#This Row],[Plant]]=$R$17,$S$17,Data__1_[[#This Row],[Plant]]=$R$18,$S$18)</f>
        <v>28643.801728000002</v>
      </c>
      <c r="O832">
        <f>Data__1_[[#This Row],[input_total thousands]]+Data__1_[[#This Row],[Labor_Costs_Direct]]+Data__1_[[#This Row],[Labor_Costs_Indirect]]</f>
        <v>39843.801728000006</v>
      </c>
      <c r="P832" s="5" cm="1">
        <f t="array" ref="P832">Data__1_[[#This Row],[Output]]*1000*_xlfn.IFS(Data__1_[[#This Row],[Plant]]=$R$8,$S$8,Data__1_[[#This Row],[Plant]]=$R$9,$S$9,Data__1_[[#This Row],[Plant]]=$R$10,$S$10,Data__1_[[#This Row],[Plant]]=$R$11,$S$11)</f>
        <v>5792.3995500000001</v>
      </c>
      <c r="Q832" s="5" cm="1">
        <f t="array" ref="Q832">Data__1_[[#This Row],[Total_cost]]/(Data__1_[[#This Row],[Total Operating Cost]]+_xlfn.IFS(Data__1_[[#This Row],[Plant]]=$R$21,$S$21,Data__1_[[#This Row],[Plant]]=$R$22,$S$22,Data__1_[[#This Row],[Plant]]=$R$24,$S$24,Data__1_[[#This Row],[Plant]]=$R$23,$S$23))</f>
        <v>6.8774475822231187</v>
      </c>
    </row>
    <row r="833" spans="1:17" x14ac:dyDescent="0.4">
      <c r="A833" s="1" t="s">
        <v>126</v>
      </c>
      <c r="B833" t="s">
        <v>11</v>
      </c>
      <c r="C833">
        <v>13</v>
      </c>
      <c r="D833">
        <v>16</v>
      </c>
      <c r="E833">
        <v>124800</v>
      </c>
      <c r="F833">
        <v>122880</v>
      </c>
      <c r="G833">
        <v>1.1322103E-2</v>
      </c>
      <c r="H833">
        <f>Data__1_[[#This Row],[Output]]*1000</f>
        <v>11.322103</v>
      </c>
      <c r="I833">
        <f>Data__1_[[#This Row],[Output]]*1000/(Data__1_[[#This Row],[Num_Workers_Indirect]]+Data__1_[[#This Row],[Num_Workers_Direct]])</f>
        <v>0.39041734482758622</v>
      </c>
      <c r="J833">
        <v>1.4152629E-2</v>
      </c>
      <c r="K833">
        <f>Data__1_[[#This Row],[RawMaterial_Used]]*1000</f>
        <v>14.152628999999999</v>
      </c>
      <c r="L833" t="e">
        <f>MONTH(A:A)</f>
        <v>#VALUE!</v>
      </c>
      <c r="M833" t="e">
        <f>YEAR(Data__1_[[#This Row],[Date]])</f>
        <v>#VALUE!</v>
      </c>
      <c r="N833" cm="1">
        <f t="array" ref="N833">Data__1_[[#This Row],[RawMaterial_Used]]*1000*_xlfn.IFS(Data__1_[[#This Row],[Plant]]=$R$15,$S$15,Data__1_[[#This Row],[Plant]]=$R$16,$S$16,Data__1_[[#This Row],[Plant]]=$R$17,$S$17,Data__1_[[#This Row],[Plant]]=$R$18,$S$18)</f>
        <v>12992.113421999999</v>
      </c>
      <c r="O833">
        <f>Data__1_[[#This Row],[input_total thousands]]+Data__1_[[#This Row],[Labor_Costs_Direct]]+Data__1_[[#This Row],[Labor_Costs_Indirect]]</f>
        <v>260672.11342199999</v>
      </c>
      <c r="P833" s="5" cm="1">
        <f t="array" ref="P833">Data__1_[[#This Row],[Output]]*1000*_xlfn.IFS(Data__1_[[#This Row],[Plant]]=$R$8,$S$8,Data__1_[[#This Row],[Plant]]=$R$9,$S$9,Data__1_[[#This Row],[Plant]]=$R$10,$S$10,Data__1_[[#This Row],[Plant]]=$R$11,$S$11)</f>
        <v>4528.8411999999998</v>
      </c>
      <c r="Q833" s="5" cm="1">
        <f t="array" ref="Q833">Data__1_[[#This Row],[Total_cost]]/(Data__1_[[#This Row],[Total Operating Cost]]+_xlfn.IFS(Data__1_[[#This Row],[Plant]]=$R$21,$S$21,Data__1_[[#This Row],[Plant]]=$R$22,$S$22,Data__1_[[#This Row],[Plant]]=$R$24,$S$24,Data__1_[[#This Row],[Plant]]=$R$23,$S$23))</f>
        <v>56.463230451679223</v>
      </c>
    </row>
    <row r="834" spans="1:17" x14ac:dyDescent="0.4">
      <c r="A834" s="1" t="s">
        <v>125</v>
      </c>
      <c r="B834" t="s">
        <v>8</v>
      </c>
      <c r="C834">
        <v>20</v>
      </c>
      <c r="D834">
        <v>20</v>
      </c>
      <c r="E834">
        <v>9600</v>
      </c>
      <c r="F834">
        <v>8000</v>
      </c>
      <c r="G834">
        <v>4.8402431000000003E-2</v>
      </c>
      <c r="H834">
        <f>Data__1_[[#This Row],[Output]]*1000</f>
        <v>48.402431</v>
      </c>
      <c r="I834">
        <f>Data__1_[[#This Row],[Output]]*1000/(Data__1_[[#This Row],[Num_Workers_Indirect]]+Data__1_[[#This Row],[Num_Workers_Direct]])</f>
        <v>1.2100607750000001</v>
      </c>
      <c r="J834">
        <v>5.8082917999999997E-2</v>
      </c>
      <c r="K834">
        <f>Data__1_[[#This Row],[RawMaterial_Used]]*1000</f>
        <v>58.082917999999999</v>
      </c>
      <c r="L834" t="e">
        <f>MONTH(A:A)</f>
        <v>#VALUE!</v>
      </c>
      <c r="M834" t="e">
        <f>YEAR(Data__1_[[#This Row],[Date]])</f>
        <v>#VALUE!</v>
      </c>
      <c r="N834" cm="1">
        <f t="array" ref="N834">Data__1_[[#This Row],[RawMaterial_Used]]*1000*_xlfn.IFS(Data__1_[[#This Row],[Plant]]=$R$15,$S$15,Data__1_[[#This Row],[Plant]]=$R$16,$S$16,Data__1_[[#This Row],[Plant]]=$R$17,$S$17,Data__1_[[#This Row],[Plant]]=$R$18,$S$18)</f>
        <v>40658.042600000001</v>
      </c>
      <c r="O834">
        <f>Data__1_[[#This Row],[input_total thousands]]+Data__1_[[#This Row],[Labor_Costs_Direct]]+Data__1_[[#This Row],[Labor_Costs_Indirect]]</f>
        <v>58258.042600000001</v>
      </c>
      <c r="P834" s="5" cm="1">
        <f t="array" ref="P834">Data__1_[[#This Row],[Output]]*1000*_xlfn.IFS(Data__1_[[#This Row],[Plant]]=$R$8,$S$8,Data__1_[[#This Row],[Plant]]=$R$9,$S$9,Data__1_[[#This Row],[Plant]]=$R$10,$S$10,Data__1_[[#This Row],[Plant]]=$R$11,$S$11)</f>
        <v>5324.2674100000004</v>
      </c>
      <c r="Q834" s="5" cm="1">
        <f t="array" ref="Q834">Data__1_[[#This Row],[Total_cost]]/(Data__1_[[#This Row],[Total Operating Cost]]+_xlfn.IFS(Data__1_[[#This Row],[Plant]]=$R$21,$S$21,Data__1_[[#This Row],[Plant]]=$R$22,$S$22,Data__1_[[#This Row],[Plant]]=$R$24,$S$24,Data__1_[[#This Row],[Plant]]=$R$23,$S$23))</f>
        <v>10.916057473763185</v>
      </c>
    </row>
    <row r="835" spans="1:17" x14ac:dyDescent="0.4">
      <c r="A835" s="1" t="s">
        <v>125</v>
      </c>
      <c r="B835" t="s">
        <v>9</v>
      </c>
      <c r="C835">
        <v>45</v>
      </c>
      <c r="D835">
        <v>40</v>
      </c>
      <c r="E835">
        <v>10440</v>
      </c>
      <c r="F835">
        <v>7680</v>
      </c>
      <c r="G835">
        <v>0.108925565</v>
      </c>
      <c r="H835">
        <f>Data__1_[[#This Row],[Output]]*1000</f>
        <v>108.92556500000001</v>
      </c>
      <c r="I835">
        <f>Data__1_[[#This Row],[Output]]*1000/(Data__1_[[#This Row],[Num_Workers_Indirect]]+Data__1_[[#This Row],[Num_Workers_Direct]])</f>
        <v>1.2814772352941177</v>
      </c>
      <c r="J835">
        <v>0.13288918899999999</v>
      </c>
      <c r="K835">
        <f>Data__1_[[#This Row],[RawMaterial_Used]]*1000</f>
        <v>132.88918899999999</v>
      </c>
      <c r="L835" t="e">
        <f>MONTH(A:A)</f>
        <v>#VALUE!</v>
      </c>
      <c r="M835" t="e">
        <f>YEAR(Data__1_[[#This Row],[Date]])</f>
        <v>#VALUE!</v>
      </c>
      <c r="N835" cm="1">
        <f t="array" ref="N835">Data__1_[[#This Row],[RawMaterial_Used]]*1000*_xlfn.IFS(Data__1_[[#This Row],[Plant]]=$R$15,$S$15,Data__1_[[#This Row],[Plant]]=$R$16,$S$16,Data__1_[[#This Row],[Plant]]=$R$17,$S$17,Data__1_[[#This Row],[Plant]]=$R$18,$S$18)</f>
        <v>70431.270169999989</v>
      </c>
      <c r="O835">
        <f>Data__1_[[#This Row],[input_total thousands]]+Data__1_[[#This Row],[Labor_Costs_Direct]]+Data__1_[[#This Row],[Labor_Costs_Indirect]]</f>
        <v>88551.270169999989</v>
      </c>
      <c r="P835" s="5" cm="1">
        <f t="array" ref="P835">Data__1_[[#This Row],[Output]]*1000*_xlfn.IFS(Data__1_[[#This Row],[Plant]]=$R$8,$S$8,Data__1_[[#This Row],[Plant]]=$R$9,$S$9,Data__1_[[#This Row],[Plant]]=$R$10,$S$10,Data__1_[[#This Row],[Plant]]=$R$11,$S$11)</f>
        <v>9803.3008499999996</v>
      </c>
      <c r="Q835" s="5" cm="1">
        <f t="array" ref="Q835">Data__1_[[#This Row],[Total_cost]]/(Data__1_[[#This Row],[Total Operating Cost]]+_xlfn.IFS(Data__1_[[#This Row],[Plant]]=$R$21,$S$21,Data__1_[[#This Row],[Plant]]=$R$22,$S$22,Data__1_[[#This Row],[Plant]]=$R$24,$S$24,Data__1_[[#This Row],[Plant]]=$R$23,$S$23))</f>
        <v>9.032105847295842</v>
      </c>
    </row>
    <row r="836" spans="1:17" x14ac:dyDescent="0.4">
      <c r="A836" s="1" t="s">
        <v>125</v>
      </c>
      <c r="B836" t="s">
        <v>10</v>
      </c>
      <c r="C836">
        <v>21</v>
      </c>
      <c r="D836">
        <v>30</v>
      </c>
      <c r="E836">
        <v>5040</v>
      </c>
      <c r="F836">
        <v>6000</v>
      </c>
      <c r="G836">
        <v>3.7899993E-2</v>
      </c>
      <c r="H836">
        <f>Data__1_[[#This Row],[Output]]*1000</f>
        <v>37.899993000000002</v>
      </c>
      <c r="I836">
        <f>Data__1_[[#This Row],[Output]]*1000/(Data__1_[[#This Row],[Num_Workers_Indirect]]+Data__1_[[#This Row],[Num_Workers_Direct]])</f>
        <v>0.74313711764705881</v>
      </c>
      <c r="J836">
        <v>4.6237990999999999E-2</v>
      </c>
      <c r="K836">
        <f>Data__1_[[#This Row],[RawMaterial_Used]]*1000</f>
        <v>46.237991000000001</v>
      </c>
      <c r="L836" t="e">
        <f>MONTH(A:A)</f>
        <v>#VALUE!</v>
      </c>
      <c r="M836" t="e">
        <f>YEAR(Data__1_[[#This Row],[Date]])</f>
        <v>#VALUE!</v>
      </c>
      <c r="N836" cm="1">
        <f t="array" ref="N836">Data__1_[[#This Row],[RawMaterial_Used]]*1000*_xlfn.IFS(Data__1_[[#This Row],[Plant]]=$R$15,$S$15,Data__1_[[#This Row],[Plant]]=$R$16,$S$16,Data__1_[[#This Row],[Plant]]=$R$17,$S$17,Data__1_[[#This Row],[Plant]]=$R$18,$S$18)</f>
        <v>28112.698528000001</v>
      </c>
      <c r="O836">
        <f>Data__1_[[#This Row],[input_total thousands]]+Data__1_[[#This Row],[Labor_Costs_Direct]]+Data__1_[[#This Row],[Labor_Costs_Indirect]]</f>
        <v>39152.698528000001</v>
      </c>
      <c r="P836" s="5" cm="1">
        <f t="array" ref="P836">Data__1_[[#This Row],[Output]]*1000*_xlfn.IFS(Data__1_[[#This Row],[Plant]]=$R$8,$S$8,Data__1_[[#This Row],[Plant]]=$R$9,$S$9,Data__1_[[#This Row],[Plant]]=$R$10,$S$10,Data__1_[[#This Row],[Plant]]=$R$11,$S$11)</f>
        <v>5684.9989500000001</v>
      </c>
      <c r="Q836" s="5" cm="1">
        <f t="array" ref="Q836">Data__1_[[#This Row],[Total_cost]]/(Data__1_[[#This Row],[Total Operating Cost]]+_xlfn.IFS(Data__1_[[#This Row],[Plant]]=$R$21,$S$21,Data__1_[[#This Row],[Plant]]=$R$22,$S$22,Data__1_[[#This Row],[Plant]]=$R$24,$S$24,Data__1_[[#This Row],[Plant]]=$R$23,$S$23))</f>
        <v>6.8858082585470752</v>
      </c>
    </row>
    <row r="837" spans="1:17" x14ac:dyDescent="0.4">
      <c r="A837" s="1" t="s">
        <v>125</v>
      </c>
      <c r="B837" t="s">
        <v>11</v>
      </c>
      <c r="C837">
        <v>12</v>
      </c>
      <c r="D837">
        <v>15</v>
      </c>
      <c r="E837">
        <v>115200</v>
      </c>
      <c r="F837">
        <v>115200</v>
      </c>
      <c r="G837">
        <v>1.0542314000000001E-2</v>
      </c>
      <c r="H837">
        <f>Data__1_[[#This Row],[Output]]*1000</f>
        <v>10.542314000000001</v>
      </c>
      <c r="I837">
        <f>Data__1_[[#This Row],[Output]]*1000/(Data__1_[[#This Row],[Num_Workers_Indirect]]+Data__1_[[#This Row],[Num_Workers_Direct]])</f>
        <v>0.39045607407407412</v>
      </c>
      <c r="J837">
        <v>1.3177893E-2</v>
      </c>
      <c r="K837">
        <f>Data__1_[[#This Row],[RawMaterial_Used]]*1000</f>
        <v>13.177892999999999</v>
      </c>
      <c r="L837" t="e">
        <f>MONTH(A:A)</f>
        <v>#VALUE!</v>
      </c>
      <c r="M837" t="e">
        <f>YEAR(Data__1_[[#This Row],[Date]])</f>
        <v>#VALUE!</v>
      </c>
      <c r="N837" cm="1">
        <f t="array" ref="N837">Data__1_[[#This Row],[RawMaterial_Used]]*1000*_xlfn.IFS(Data__1_[[#This Row],[Plant]]=$R$15,$S$15,Data__1_[[#This Row],[Plant]]=$R$16,$S$16,Data__1_[[#This Row],[Plant]]=$R$17,$S$17,Data__1_[[#This Row],[Plant]]=$R$18,$S$18)</f>
        <v>12097.305773999999</v>
      </c>
      <c r="O837">
        <f>Data__1_[[#This Row],[input_total thousands]]+Data__1_[[#This Row],[Labor_Costs_Direct]]+Data__1_[[#This Row],[Labor_Costs_Indirect]]</f>
        <v>242497.30577400001</v>
      </c>
      <c r="P837" s="5" cm="1">
        <f t="array" ref="P837">Data__1_[[#This Row],[Output]]*1000*_xlfn.IFS(Data__1_[[#This Row],[Plant]]=$R$8,$S$8,Data__1_[[#This Row],[Plant]]=$R$9,$S$9,Data__1_[[#This Row],[Plant]]=$R$10,$S$10,Data__1_[[#This Row],[Plant]]=$R$11,$S$11)</f>
        <v>4216.9256000000005</v>
      </c>
      <c r="Q837" s="5" cm="1">
        <f t="array" ref="Q837">Data__1_[[#This Row],[Total_cost]]/(Data__1_[[#This Row],[Total Operating Cost]]+_xlfn.IFS(Data__1_[[#This Row],[Plant]]=$R$21,$S$21,Data__1_[[#This Row],[Plant]]=$R$22,$S$22,Data__1_[[#This Row],[Plant]]=$R$24,$S$24,Data__1_[[#This Row],[Plant]]=$R$23,$S$23))</f>
        <v>56.332434321343193</v>
      </c>
    </row>
    <row r="838" spans="1:17" x14ac:dyDescent="0.4">
      <c r="A838" s="1" t="s">
        <v>124</v>
      </c>
      <c r="B838" t="s">
        <v>8</v>
      </c>
      <c r="C838">
        <v>20</v>
      </c>
      <c r="D838">
        <v>19</v>
      </c>
      <c r="E838">
        <v>9600</v>
      </c>
      <c r="F838">
        <v>7600</v>
      </c>
      <c r="G838">
        <v>4.7205748999999998E-2</v>
      </c>
      <c r="H838">
        <f>Data__1_[[#This Row],[Output]]*1000</f>
        <v>47.205748999999997</v>
      </c>
      <c r="I838">
        <f>Data__1_[[#This Row],[Output]]*1000/(Data__1_[[#This Row],[Num_Workers_Indirect]]+Data__1_[[#This Row],[Num_Workers_Direct]])</f>
        <v>1.2104038205128205</v>
      </c>
      <c r="J838">
        <v>5.6646899000000001E-2</v>
      </c>
      <c r="K838">
        <f>Data__1_[[#This Row],[RawMaterial_Used]]*1000</f>
        <v>56.646898999999998</v>
      </c>
      <c r="L838" t="e">
        <f>MONTH(A:A)</f>
        <v>#VALUE!</v>
      </c>
      <c r="M838" t="e">
        <f>YEAR(Data__1_[[#This Row],[Date]])</f>
        <v>#VALUE!</v>
      </c>
      <c r="N838" cm="1">
        <f t="array" ref="N838">Data__1_[[#This Row],[RawMaterial_Used]]*1000*_xlfn.IFS(Data__1_[[#This Row],[Plant]]=$R$15,$S$15,Data__1_[[#This Row],[Plant]]=$R$16,$S$16,Data__1_[[#This Row],[Plant]]=$R$17,$S$17,Data__1_[[#This Row],[Plant]]=$R$18,$S$18)</f>
        <v>39652.829299999998</v>
      </c>
      <c r="O838">
        <f>Data__1_[[#This Row],[input_total thousands]]+Data__1_[[#This Row],[Labor_Costs_Direct]]+Data__1_[[#This Row],[Labor_Costs_Indirect]]</f>
        <v>56852.829299999998</v>
      </c>
      <c r="P838" s="5" cm="1">
        <f t="array" ref="P838">Data__1_[[#This Row],[Output]]*1000*_xlfn.IFS(Data__1_[[#This Row],[Plant]]=$R$8,$S$8,Data__1_[[#This Row],[Plant]]=$R$9,$S$9,Data__1_[[#This Row],[Plant]]=$R$10,$S$10,Data__1_[[#This Row],[Plant]]=$R$11,$S$11)</f>
        <v>5192.6323899999998</v>
      </c>
      <c r="Q838" s="5" cm="1">
        <f t="array" ref="Q838">Data__1_[[#This Row],[Total_cost]]/(Data__1_[[#This Row],[Total Operating Cost]]+_xlfn.IFS(Data__1_[[#This Row],[Plant]]=$R$21,$S$21,Data__1_[[#This Row],[Plant]]=$R$22,$S$22,Data__1_[[#This Row],[Plant]]=$R$24,$S$24,Data__1_[[#This Row],[Plant]]=$R$23,$S$23))</f>
        <v>10.922151701121924</v>
      </c>
    </row>
    <row r="839" spans="1:17" x14ac:dyDescent="0.4">
      <c r="A839" s="1" t="s">
        <v>124</v>
      </c>
      <c r="B839" t="s">
        <v>9</v>
      </c>
      <c r="C839">
        <v>42</v>
      </c>
      <c r="D839">
        <v>36</v>
      </c>
      <c r="E839">
        <v>9744</v>
      </c>
      <c r="F839">
        <v>6912</v>
      </c>
      <c r="G839">
        <v>9.9918066999999999E-2</v>
      </c>
      <c r="H839">
        <f>Data__1_[[#This Row],[Output]]*1000</f>
        <v>99.918066999999994</v>
      </c>
      <c r="I839">
        <f>Data__1_[[#This Row],[Output]]*1000/(Data__1_[[#This Row],[Num_Workers_Indirect]]+Data__1_[[#This Row],[Num_Workers_Direct]])</f>
        <v>1.2810008589743589</v>
      </c>
      <c r="J839">
        <v>0.121900042</v>
      </c>
      <c r="K839">
        <f>Data__1_[[#This Row],[RawMaterial_Used]]*1000</f>
        <v>121.900042</v>
      </c>
      <c r="L839" t="e">
        <f>MONTH(A:A)</f>
        <v>#VALUE!</v>
      </c>
      <c r="M839" t="e">
        <f>YEAR(Data__1_[[#This Row],[Date]])</f>
        <v>#VALUE!</v>
      </c>
      <c r="N839" cm="1">
        <f t="array" ref="N839">Data__1_[[#This Row],[RawMaterial_Used]]*1000*_xlfn.IFS(Data__1_[[#This Row],[Plant]]=$R$15,$S$15,Data__1_[[#This Row],[Plant]]=$R$16,$S$16,Data__1_[[#This Row],[Plant]]=$R$17,$S$17,Data__1_[[#This Row],[Plant]]=$R$18,$S$18)</f>
        <v>64607.022259999998</v>
      </c>
      <c r="O839">
        <f>Data__1_[[#This Row],[input_total thousands]]+Data__1_[[#This Row],[Labor_Costs_Direct]]+Data__1_[[#This Row],[Labor_Costs_Indirect]]</f>
        <v>81263.022259999998</v>
      </c>
      <c r="P839" s="5" cm="1">
        <f t="array" ref="P839">Data__1_[[#This Row],[Output]]*1000*_xlfn.IFS(Data__1_[[#This Row],[Plant]]=$R$8,$S$8,Data__1_[[#This Row],[Plant]]=$R$9,$S$9,Data__1_[[#This Row],[Plant]]=$R$10,$S$10,Data__1_[[#This Row],[Plant]]=$R$11,$S$11)</f>
        <v>8992.6260299999994</v>
      </c>
      <c r="Q839" s="5" cm="1">
        <f t="array" ref="Q839">Data__1_[[#This Row],[Total_cost]]/(Data__1_[[#This Row],[Total Operating Cost]]+_xlfn.IFS(Data__1_[[#This Row],[Plant]]=$R$21,$S$21,Data__1_[[#This Row],[Plant]]=$R$22,$S$22,Data__1_[[#This Row],[Plant]]=$R$24,$S$24,Data__1_[[#This Row],[Plant]]=$R$23,$S$23))</f>
        <v>9.035870045861941</v>
      </c>
    </row>
    <row r="840" spans="1:17" x14ac:dyDescent="0.4">
      <c r="A840" s="1" t="s">
        <v>124</v>
      </c>
      <c r="B840" t="s">
        <v>10</v>
      </c>
      <c r="C840">
        <v>23</v>
      </c>
      <c r="D840">
        <v>25</v>
      </c>
      <c r="E840">
        <v>5520</v>
      </c>
      <c r="F840">
        <v>5000</v>
      </c>
      <c r="G840">
        <v>3.5663223000000001E-2</v>
      </c>
      <c r="H840">
        <f>Data__1_[[#This Row],[Output]]*1000</f>
        <v>35.663223000000002</v>
      </c>
      <c r="I840">
        <f>Data__1_[[#This Row],[Output]]*1000/(Data__1_[[#This Row],[Num_Workers_Indirect]]+Data__1_[[#This Row],[Num_Workers_Direct]])</f>
        <v>0.74298381250000001</v>
      </c>
      <c r="J840">
        <v>4.3509131999999999E-2</v>
      </c>
      <c r="K840">
        <f>Data__1_[[#This Row],[RawMaterial_Used]]*1000</f>
        <v>43.509132000000001</v>
      </c>
      <c r="L840" t="e">
        <f>MONTH(A:A)</f>
        <v>#VALUE!</v>
      </c>
      <c r="M840" t="e">
        <f>YEAR(Data__1_[[#This Row],[Date]])</f>
        <v>#VALUE!</v>
      </c>
      <c r="N840" cm="1">
        <f t="array" ref="N840">Data__1_[[#This Row],[RawMaterial_Used]]*1000*_xlfn.IFS(Data__1_[[#This Row],[Plant]]=$R$15,$S$15,Data__1_[[#This Row],[Plant]]=$R$16,$S$16,Data__1_[[#This Row],[Plant]]=$R$17,$S$17,Data__1_[[#This Row],[Plant]]=$R$18,$S$18)</f>
        <v>26453.552255999999</v>
      </c>
      <c r="O840">
        <f>Data__1_[[#This Row],[input_total thousands]]+Data__1_[[#This Row],[Labor_Costs_Direct]]+Data__1_[[#This Row],[Labor_Costs_Indirect]]</f>
        <v>36973.552255999995</v>
      </c>
      <c r="P840" s="5" cm="1">
        <f t="array" ref="P840">Data__1_[[#This Row],[Output]]*1000*_xlfn.IFS(Data__1_[[#This Row],[Plant]]=$R$8,$S$8,Data__1_[[#This Row],[Plant]]=$R$9,$S$9,Data__1_[[#This Row],[Plant]]=$R$10,$S$10,Data__1_[[#This Row],[Plant]]=$R$11,$S$11)</f>
        <v>5349.4834500000006</v>
      </c>
      <c r="Q840" s="5" cm="1">
        <f t="array" ref="Q840">Data__1_[[#This Row],[Total_cost]]/(Data__1_[[#This Row],[Total Operating Cost]]+_xlfn.IFS(Data__1_[[#This Row],[Plant]]=$R$21,$S$21,Data__1_[[#This Row],[Plant]]=$R$22,$S$22,Data__1_[[#This Row],[Plant]]=$R$24,$S$24,Data__1_[[#This Row],[Plant]]=$R$23,$S$23))</f>
        <v>6.9103198994102097</v>
      </c>
    </row>
    <row r="841" spans="1:17" x14ac:dyDescent="0.4">
      <c r="A841" s="1" t="s">
        <v>124</v>
      </c>
      <c r="B841" t="s">
        <v>11</v>
      </c>
      <c r="C841">
        <v>14</v>
      </c>
      <c r="D841">
        <v>14</v>
      </c>
      <c r="E841">
        <v>134400</v>
      </c>
      <c r="F841">
        <v>107520</v>
      </c>
      <c r="G841">
        <v>1.0929357000000001E-2</v>
      </c>
      <c r="H841">
        <f>Data__1_[[#This Row],[Output]]*1000</f>
        <v>10.929357000000001</v>
      </c>
      <c r="I841">
        <f>Data__1_[[#This Row],[Output]]*1000/(Data__1_[[#This Row],[Num_Workers_Indirect]]+Data__1_[[#This Row],[Num_Workers_Direct]])</f>
        <v>0.3903341785714286</v>
      </c>
      <c r="J841">
        <v>1.3661695999999999E-2</v>
      </c>
      <c r="K841">
        <f>Data__1_[[#This Row],[RawMaterial_Used]]*1000</f>
        <v>13.661695999999999</v>
      </c>
      <c r="L841" t="e">
        <f>MONTH(A:A)</f>
        <v>#VALUE!</v>
      </c>
      <c r="M841" t="e">
        <f>YEAR(Data__1_[[#This Row],[Date]])</f>
        <v>#VALUE!</v>
      </c>
      <c r="N841" cm="1">
        <f t="array" ref="N841">Data__1_[[#This Row],[RawMaterial_Used]]*1000*_xlfn.IFS(Data__1_[[#This Row],[Plant]]=$R$15,$S$15,Data__1_[[#This Row],[Plant]]=$R$16,$S$16,Data__1_[[#This Row],[Plant]]=$R$17,$S$17,Data__1_[[#This Row],[Plant]]=$R$18,$S$18)</f>
        <v>12541.436927999999</v>
      </c>
      <c r="O841">
        <f>Data__1_[[#This Row],[input_total thousands]]+Data__1_[[#This Row],[Labor_Costs_Direct]]+Data__1_[[#This Row],[Labor_Costs_Indirect]]</f>
        <v>254461.43692800001</v>
      </c>
      <c r="P841" s="5" cm="1">
        <f t="array" ref="P841">Data__1_[[#This Row],[Output]]*1000*_xlfn.IFS(Data__1_[[#This Row],[Plant]]=$R$8,$S$8,Data__1_[[#This Row],[Plant]]=$R$9,$S$9,Data__1_[[#This Row],[Plant]]=$R$10,$S$10,Data__1_[[#This Row],[Plant]]=$R$11,$S$11)</f>
        <v>4371.7428000000009</v>
      </c>
      <c r="Q841" s="5" cm="1">
        <f t="array" ref="Q841">Data__1_[[#This Row],[Total_cost]]/(Data__1_[[#This Row],[Total Operating Cost]]+_xlfn.IFS(Data__1_[[#This Row],[Plant]]=$R$21,$S$21,Data__1_[[#This Row],[Plant]]=$R$22,$S$22,Data__1_[[#This Row],[Plant]]=$R$24,$S$24,Data__1_[[#This Row],[Plant]]=$R$23,$S$23))</f>
        <v>57.059612074863324</v>
      </c>
    </row>
    <row r="842" spans="1:17" x14ac:dyDescent="0.4">
      <c r="A842" s="1" t="s">
        <v>123</v>
      </c>
      <c r="B842" t="s">
        <v>8</v>
      </c>
      <c r="C842">
        <v>16</v>
      </c>
      <c r="D842">
        <v>25</v>
      </c>
      <c r="E842">
        <v>7680</v>
      </c>
      <c r="F842">
        <v>10000</v>
      </c>
      <c r="G842">
        <v>4.9641729000000002E-2</v>
      </c>
      <c r="H842">
        <f>Data__1_[[#This Row],[Output]]*1000</f>
        <v>49.641729000000005</v>
      </c>
      <c r="I842">
        <f>Data__1_[[#This Row],[Output]]*1000/(Data__1_[[#This Row],[Num_Workers_Indirect]]+Data__1_[[#This Row],[Num_Workers_Direct]])</f>
        <v>1.2107738780487807</v>
      </c>
      <c r="J842">
        <v>5.9570075E-2</v>
      </c>
      <c r="K842">
        <f>Data__1_[[#This Row],[RawMaterial_Used]]*1000</f>
        <v>59.570075000000003</v>
      </c>
      <c r="L842">
        <f>MONTH(A:A)</f>
        <v>12</v>
      </c>
      <c r="M842">
        <f>YEAR(Data__1_[[#This Row],[Date]])</f>
        <v>2010</v>
      </c>
      <c r="N842" cm="1">
        <f t="array" ref="N842">Data__1_[[#This Row],[RawMaterial_Used]]*1000*_xlfn.IFS(Data__1_[[#This Row],[Plant]]=$R$15,$S$15,Data__1_[[#This Row],[Plant]]=$R$16,$S$16,Data__1_[[#This Row],[Plant]]=$R$17,$S$17,Data__1_[[#This Row],[Plant]]=$R$18,$S$18)</f>
        <v>41699.052500000005</v>
      </c>
      <c r="O842">
        <f>Data__1_[[#This Row],[input_total thousands]]+Data__1_[[#This Row],[Labor_Costs_Direct]]+Data__1_[[#This Row],[Labor_Costs_Indirect]]</f>
        <v>59379.052500000005</v>
      </c>
      <c r="P842" s="5" cm="1">
        <f t="array" ref="P842">Data__1_[[#This Row],[Output]]*1000*_xlfn.IFS(Data__1_[[#This Row],[Plant]]=$R$8,$S$8,Data__1_[[#This Row],[Plant]]=$R$9,$S$9,Data__1_[[#This Row],[Plant]]=$R$10,$S$10,Data__1_[[#This Row],[Plant]]=$R$11,$S$11)</f>
        <v>5460.5901900000008</v>
      </c>
      <c r="Q842" s="5" cm="1">
        <f t="array" ref="Q842">Data__1_[[#This Row],[Total_cost]]/(Data__1_[[#This Row],[Total Operating Cost]]+_xlfn.IFS(Data__1_[[#This Row],[Plant]]=$R$21,$S$21,Data__1_[[#This Row],[Plant]]=$R$22,$S$22,Data__1_[[#This Row],[Plant]]=$R$24,$S$24,Data__1_[[#This Row],[Plant]]=$R$23,$S$23))</f>
        <v>10.848986100303136</v>
      </c>
    </row>
    <row r="843" spans="1:17" x14ac:dyDescent="0.4">
      <c r="A843" s="1" t="s">
        <v>123</v>
      </c>
      <c r="B843" t="s">
        <v>9</v>
      </c>
      <c r="C843">
        <v>41</v>
      </c>
      <c r="D843">
        <v>37</v>
      </c>
      <c r="E843">
        <v>9512</v>
      </c>
      <c r="F843">
        <v>7104</v>
      </c>
      <c r="G843">
        <v>0.100004835</v>
      </c>
      <c r="H843">
        <f>Data__1_[[#This Row],[Output]]*1000</f>
        <v>100.004835</v>
      </c>
      <c r="I843">
        <f>Data__1_[[#This Row],[Output]]*1000/(Data__1_[[#This Row],[Num_Workers_Indirect]]+Data__1_[[#This Row],[Num_Workers_Direct]])</f>
        <v>1.2821132692307693</v>
      </c>
      <c r="J843">
        <v>0.122005898</v>
      </c>
      <c r="K843">
        <f>Data__1_[[#This Row],[RawMaterial_Used]]*1000</f>
        <v>122.005898</v>
      </c>
      <c r="L843">
        <f>MONTH(A:A)</f>
        <v>12</v>
      </c>
      <c r="M843">
        <f>YEAR(Data__1_[[#This Row],[Date]])</f>
        <v>2010</v>
      </c>
      <c r="N843" cm="1">
        <f t="array" ref="N843">Data__1_[[#This Row],[RawMaterial_Used]]*1000*_xlfn.IFS(Data__1_[[#This Row],[Plant]]=$R$15,$S$15,Data__1_[[#This Row],[Plant]]=$R$16,$S$16,Data__1_[[#This Row],[Plant]]=$R$17,$S$17,Data__1_[[#This Row],[Plant]]=$R$18,$S$18)</f>
        <v>64663.125939999998</v>
      </c>
      <c r="O843">
        <f>Data__1_[[#This Row],[input_total thousands]]+Data__1_[[#This Row],[Labor_Costs_Direct]]+Data__1_[[#This Row],[Labor_Costs_Indirect]]</f>
        <v>81279.125939999998</v>
      </c>
      <c r="P843" s="5" cm="1">
        <f t="array" ref="P843">Data__1_[[#This Row],[Output]]*1000*_xlfn.IFS(Data__1_[[#This Row],[Plant]]=$R$8,$S$8,Data__1_[[#This Row],[Plant]]=$R$9,$S$9,Data__1_[[#This Row],[Plant]]=$R$10,$S$10,Data__1_[[#This Row],[Plant]]=$R$11,$S$11)</f>
        <v>9000.4351499999993</v>
      </c>
      <c r="Q843" s="5" cm="1">
        <f t="array" ref="Q843">Data__1_[[#This Row],[Total_cost]]/(Data__1_[[#This Row],[Total Operating Cost]]+_xlfn.IFS(Data__1_[[#This Row],[Plant]]=$R$21,$S$21,Data__1_[[#This Row],[Plant]]=$R$22,$S$22,Data__1_[[#This Row],[Plant]]=$R$24,$S$24,Data__1_[[#This Row],[Plant]]=$R$23,$S$23))</f>
        <v>9.0298198999828934</v>
      </c>
    </row>
    <row r="844" spans="1:17" x14ac:dyDescent="0.4">
      <c r="A844" s="1" t="s">
        <v>123</v>
      </c>
      <c r="B844" t="s">
        <v>10</v>
      </c>
      <c r="C844">
        <v>20</v>
      </c>
      <c r="D844">
        <v>32</v>
      </c>
      <c r="E844">
        <v>4800</v>
      </c>
      <c r="F844">
        <v>6400</v>
      </c>
      <c r="G844">
        <v>3.8626306999999999E-2</v>
      </c>
      <c r="H844">
        <f>Data__1_[[#This Row],[Output]]*1000</f>
        <v>38.626306999999997</v>
      </c>
      <c r="I844">
        <f>Data__1_[[#This Row],[Output]]*1000/(Data__1_[[#This Row],[Num_Workers_Indirect]]+Data__1_[[#This Row],[Num_Workers_Direct]])</f>
        <v>0.74281359615384612</v>
      </c>
      <c r="J844">
        <v>4.7124093999999998E-2</v>
      </c>
      <c r="K844">
        <f>Data__1_[[#This Row],[RawMaterial_Used]]*1000</f>
        <v>47.124093999999999</v>
      </c>
      <c r="L844">
        <f>MONTH(A:A)</f>
        <v>12</v>
      </c>
      <c r="M844">
        <f>YEAR(Data__1_[[#This Row],[Date]])</f>
        <v>2010</v>
      </c>
      <c r="N844" cm="1">
        <f t="array" ref="N844">Data__1_[[#This Row],[RawMaterial_Used]]*1000*_xlfn.IFS(Data__1_[[#This Row],[Plant]]=$R$15,$S$15,Data__1_[[#This Row],[Plant]]=$R$16,$S$16,Data__1_[[#This Row],[Plant]]=$R$17,$S$17,Data__1_[[#This Row],[Plant]]=$R$18,$S$18)</f>
        <v>28651.449152000001</v>
      </c>
      <c r="O844">
        <f>Data__1_[[#This Row],[input_total thousands]]+Data__1_[[#This Row],[Labor_Costs_Direct]]+Data__1_[[#This Row],[Labor_Costs_Indirect]]</f>
        <v>39851.449152000001</v>
      </c>
      <c r="P844" s="5" cm="1">
        <f t="array" ref="P844">Data__1_[[#This Row],[Output]]*1000*_xlfn.IFS(Data__1_[[#This Row],[Plant]]=$R$8,$S$8,Data__1_[[#This Row],[Plant]]=$R$9,$S$9,Data__1_[[#This Row],[Plant]]=$R$10,$S$10,Data__1_[[#This Row],[Plant]]=$R$11,$S$11)</f>
        <v>5793.9460499999996</v>
      </c>
      <c r="Q844" s="5" cm="1">
        <f t="array" ref="Q844">Data__1_[[#This Row],[Total_cost]]/(Data__1_[[#This Row],[Total Operating Cost]]+_xlfn.IFS(Data__1_[[#This Row],[Plant]]=$R$21,$S$21,Data__1_[[#This Row],[Plant]]=$R$22,$S$22,Data__1_[[#This Row],[Plant]]=$R$24,$S$24,Data__1_[[#This Row],[Plant]]=$R$23,$S$23))</f>
        <v>6.8769318658281566</v>
      </c>
    </row>
    <row r="845" spans="1:17" x14ac:dyDescent="0.4">
      <c r="A845" s="1" t="s">
        <v>123</v>
      </c>
      <c r="B845" t="s">
        <v>11</v>
      </c>
      <c r="C845">
        <v>14</v>
      </c>
      <c r="D845">
        <v>16</v>
      </c>
      <c r="E845">
        <v>134400</v>
      </c>
      <c r="F845">
        <v>122880</v>
      </c>
      <c r="G845">
        <v>1.1715814999999999E-2</v>
      </c>
      <c r="H845">
        <f>Data__1_[[#This Row],[Output]]*1000</f>
        <v>11.715814999999999</v>
      </c>
      <c r="I845">
        <f>Data__1_[[#This Row],[Output]]*1000/(Data__1_[[#This Row],[Num_Workers_Indirect]]+Data__1_[[#This Row],[Num_Workers_Direct]])</f>
        <v>0.39052716666666665</v>
      </c>
      <c r="J845">
        <v>1.4644769E-2</v>
      </c>
      <c r="K845">
        <f>Data__1_[[#This Row],[RawMaterial_Used]]*1000</f>
        <v>14.644769</v>
      </c>
      <c r="L845">
        <f>MONTH(A:A)</f>
        <v>12</v>
      </c>
      <c r="M845">
        <f>YEAR(Data__1_[[#This Row],[Date]])</f>
        <v>2010</v>
      </c>
      <c r="N845" cm="1">
        <f t="array" ref="N845">Data__1_[[#This Row],[RawMaterial_Used]]*1000*_xlfn.IFS(Data__1_[[#This Row],[Plant]]=$R$15,$S$15,Data__1_[[#This Row],[Plant]]=$R$16,$S$16,Data__1_[[#This Row],[Plant]]=$R$17,$S$17,Data__1_[[#This Row],[Plant]]=$R$18,$S$18)</f>
        <v>13443.897942</v>
      </c>
      <c r="O845">
        <f>Data__1_[[#This Row],[input_total thousands]]+Data__1_[[#This Row],[Labor_Costs_Direct]]+Data__1_[[#This Row],[Labor_Costs_Indirect]]</f>
        <v>270723.89794200001</v>
      </c>
      <c r="P845" s="5" cm="1">
        <f t="array" ref="P845">Data__1_[[#This Row],[Output]]*1000*_xlfn.IFS(Data__1_[[#This Row],[Plant]]=$R$8,$S$8,Data__1_[[#This Row],[Plant]]=$R$9,$S$9,Data__1_[[#This Row],[Plant]]=$R$10,$S$10,Data__1_[[#This Row],[Plant]]=$R$11,$S$11)</f>
        <v>4686.326</v>
      </c>
      <c r="Q845" s="5" cm="1">
        <f t="array" ref="Q845">Data__1_[[#This Row],[Total_cost]]/(Data__1_[[#This Row],[Total Operating Cost]]+_xlfn.IFS(Data__1_[[#This Row],[Plant]]=$R$21,$S$21,Data__1_[[#This Row],[Plant]]=$R$22,$S$22,Data__1_[[#This Row],[Plant]]=$R$24,$S$24,Data__1_[[#This Row],[Plant]]=$R$23,$S$23))</f>
        <v>56.706139189448187</v>
      </c>
    </row>
    <row r="846" spans="1:17" x14ac:dyDescent="0.4">
      <c r="A846" s="1" t="s">
        <v>122</v>
      </c>
      <c r="B846" t="s">
        <v>8</v>
      </c>
      <c r="C846">
        <v>15</v>
      </c>
      <c r="D846">
        <v>20</v>
      </c>
      <c r="E846">
        <v>7200</v>
      </c>
      <c r="F846">
        <v>8000</v>
      </c>
      <c r="G846">
        <v>4.2393479999999997E-2</v>
      </c>
      <c r="H846">
        <f>Data__1_[[#This Row],[Output]]*1000</f>
        <v>42.393479999999997</v>
      </c>
      <c r="I846">
        <f>Data__1_[[#This Row],[Output]]*1000/(Data__1_[[#This Row],[Num_Workers_Indirect]]+Data__1_[[#This Row],[Num_Workers_Direct]])</f>
        <v>1.2112422857142857</v>
      </c>
      <c r="J846">
        <v>5.0872175999999998E-2</v>
      </c>
      <c r="K846">
        <f>Data__1_[[#This Row],[RawMaterial_Used]]*1000</f>
        <v>50.872175999999996</v>
      </c>
      <c r="L846">
        <f>MONTH(A:A)</f>
        <v>11</v>
      </c>
      <c r="M846">
        <f>YEAR(Data__1_[[#This Row],[Date]])</f>
        <v>2010</v>
      </c>
      <c r="N846" cm="1">
        <f t="array" ref="N846">Data__1_[[#This Row],[RawMaterial_Used]]*1000*_xlfn.IFS(Data__1_[[#This Row],[Plant]]=$R$15,$S$15,Data__1_[[#This Row],[Plant]]=$R$16,$S$16,Data__1_[[#This Row],[Plant]]=$R$17,$S$17,Data__1_[[#This Row],[Plant]]=$R$18,$S$18)</f>
        <v>35610.523199999996</v>
      </c>
      <c r="O846">
        <f>Data__1_[[#This Row],[input_total thousands]]+Data__1_[[#This Row],[Labor_Costs_Direct]]+Data__1_[[#This Row],[Labor_Costs_Indirect]]</f>
        <v>50810.523199999996</v>
      </c>
      <c r="P846" s="5" cm="1">
        <f t="array" ref="P846">Data__1_[[#This Row],[Output]]*1000*_xlfn.IFS(Data__1_[[#This Row],[Plant]]=$R$8,$S$8,Data__1_[[#This Row],[Plant]]=$R$9,$S$9,Data__1_[[#This Row],[Plant]]=$R$10,$S$10,Data__1_[[#This Row],[Plant]]=$R$11,$S$11)</f>
        <v>4663.2828</v>
      </c>
      <c r="Q846" s="5" cm="1">
        <f t="array" ref="Q846">Data__1_[[#This Row],[Total_cost]]/(Data__1_[[#This Row],[Total Operating Cost]]+_xlfn.IFS(Data__1_[[#This Row],[Plant]]=$R$21,$S$21,Data__1_[[#This Row],[Plant]]=$R$22,$S$22,Data__1_[[#This Row],[Plant]]=$R$24,$S$24,Data__1_[[#This Row],[Plant]]=$R$23,$S$23))</f>
        <v>10.866404566811317</v>
      </c>
    </row>
    <row r="847" spans="1:17" x14ac:dyDescent="0.4">
      <c r="A847" s="1" t="s">
        <v>122</v>
      </c>
      <c r="B847" t="s">
        <v>9</v>
      </c>
      <c r="C847">
        <v>41</v>
      </c>
      <c r="D847">
        <v>39</v>
      </c>
      <c r="E847">
        <v>9512</v>
      </c>
      <c r="F847">
        <v>7488</v>
      </c>
      <c r="G847">
        <v>0.10254131700000001</v>
      </c>
      <c r="H847">
        <f>Data__1_[[#This Row],[Output]]*1000</f>
        <v>102.54131700000001</v>
      </c>
      <c r="I847">
        <f>Data__1_[[#This Row],[Output]]*1000/(Data__1_[[#This Row],[Num_Workers_Indirect]]+Data__1_[[#This Row],[Num_Workers_Direct]])</f>
        <v>1.2817664625</v>
      </c>
      <c r="J847">
        <v>0.125100407</v>
      </c>
      <c r="K847">
        <f>Data__1_[[#This Row],[RawMaterial_Used]]*1000</f>
        <v>125.10040699999999</v>
      </c>
      <c r="L847">
        <f>MONTH(A:A)</f>
        <v>11</v>
      </c>
      <c r="M847">
        <f>YEAR(Data__1_[[#This Row],[Date]])</f>
        <v>2010</v>
      </c>
      <c r="N847" cm="1">
        <f t="array" ref="N847">Data__1_[[#This Row],[RawMaterial_Used]]*1000*_xlfn.IFS(Data__1_[[#This Row],[Plant]]=$R$15,$S$15,Data__1_[[#This Row],[Plant]]=$R$16,$S$16,Data__1_[[#This Row],[Plant]]=$R$17,$S$17,Data__1_[[#This Row],[Plant]]=$R$18,$S$18)</f>
        <v>66303.215709999989</v>
      </c>
      <c r="O847">
        <f>Data__1_[[#This Row],[input_total thousands]]+Data__1_[[#This Row],[Labor_Costs_Direct]]+Data__1_[[#This Row],[Labor_Costs_Indirect]]</f>
        <v>83303.215709999989</v>
      </c>
      <c r="P847" s="5" cm="1">
        <f t="array" ref="P847">Data__1_[[#This Row],[Output]]*1000*_xlfn.IFS(Data__1_[[#This Row],[Plant]]=$R$8,$S$8,Data__1_[[#This Row],[Plant]]=$R$9,$S$9,Data__1_[[#This Row],[Plant]]=$R$10,$S$10,Data__1_[[#This Row],[Plant]]=$R$11,$S$11)</f>
        <v>9228.7185300000001</v>
      </c>
      <c r="Q847" s="5" cm="1">
        <f t="array" ref="Q847">Data__1_[[#This Row],[Total_cost]]/(Data__1_[[#This Row],[Total Operating Cost]]+_xlfn.IFS(Data__1_[[#This Row],[Plant]]=$R$21,$S$21,Data__1_[[#This Row],[Plant]]=$R$22,$S$22,Data__1_[[#This Row],[Plant]]=$R$24,$S$24,Data__1_[[#This Row],[Plant]]=$R$23,$S$23))</f>
        <v>9.025781962451763</v>
      </c>
    </row>
    <row r="848" spans="1:17" x14ac:dyDescent="0.4">
      <c r="A848" s="1" t="s">
        <v>122</v>
      </c>
      <c r="B848" t="s">
        <v>10</v>
      </c>
      <c r="C848">
        <v>20</v>
      </c>
      <c r="D848">
        <v>28</v>
      </c>
      <c r="E848">
        <v>4800</v>
      </c>
      <c r="F848">
        <v>5600</v>
      </c>
      <c r="G848">
        <v>3.5666510999999998E-2</v>
      </c>
      <c r="H848">
        <f>Data__1_[[#This Row],[Output]]*1000</f>
        <v>35.666511</v>
      </c>
      <c r="I848">
        <f>Data__1_[[#This Row],[Output]]*1000/(Data__1_[[#This Row],[Num_Workers_Indirect]]+Data__1_[[#This Row],[Num_Workers_Direct]])</f>
        <v>0.74305231250000003</v>
      </c>
      <c r="J848">
        <v>4.3513143999999997E-2</v>
      </c>
      <c r="K848">
        <f>Data__1_[[#This Row],[RawMaterial_Used]]*1000</f>
        <v>43.513143999999997</v>
      </c>
      <c r="L848">
        <f>MONTH(A:A)</f>
        <v>11</v>
      </c>
      <c r="M848">
        <f>YEAR(Data__1_[[#This Row],[Date]])</f>
        <v>2010</v>
      </c>
      <c r="N848" cm="1">
        <f t="array" ref="N848">Data__1_[[#This Row],[RawMaterial_Used]]*1000*_xlfn.IFS(Data__1_[[#This Row],[Plant]]=$R$15,$S$15,Data__1_[[#This Row],[Plant]]=$R$16,$S$16,Data__1_[[#This Row],[Plant]]=$R$17,$S$17,Data__1_[[#This Row],[Plant]]=$R$18,$S$18)</f>
        <v>26455.991552</v>
      </c>
      <c r="O848">
        <f>Data__1_[[#This Row],[input_total thousands]]+Data__1_[[#This Row],[Labor_Costs_Direct]]+Data__1_[[#This Row],[Labor_Costs_Indirect]]</f>
        <v>36855.991552</v>
      </c>
      <c r="P848" s="5" cm="1">
        <f t="array" ref="P848">Data__1_[[#This Row],[Output]]*1000*_xlfn.IFS(Data__1_[[#This Row],[Plant]]=$R$8,$S$8,Data__1_[[#This Row],[Plant]]=$R$9,$S$9,Data__1_[[#This Row],[Plant]]=$R$10,$S$10,Data__1_[[#This Row],[Plant]]=$R$11,$S$11)</f>
        <v>5349.9766499999996</v>
      </c>
      <c r="Q848" s="5" cm="1">
        <f t="array" ref="Q848">Data__1_[[#This Row],[Total_cost]]/(Data__1_[[#This Row],[Total Operating Cost]]+_xlfn.IFS(Data__1_[[#This Row],[Plant]]=$R$21,$S$21,Data__1_[[#This Row],[Plant]]=$R$22,$S$22,Data__1_[[#This Row],[Plant]]=$R$24,$S$24,Data__1_[[#This Row],[Plant]]=$R$23,$S$23))</f>
        <v>6.8877130218835854</v>
      </c>
    </row>
    <row r="849" spans="1:17" x14ac:dyDescent="0.4">
      <c r="A849" s="1" t="s">
        <v>122</v>
      </c>
      <c r="B849" t="s">
        <v>11</v>
      </c>
      <c r="C849">
        <v>13</v>
      </c>
      <c r="D849">
        <v>16</v>
      </c>
      <c r="E849">
        <v>124800</v>
      </c>
      <c r="F849">
        <v>122880</v>
      </c>
      <c r="G849">
        <v>1.1321555000000001E-2</v>
      </c>
      <c r="H849">
        <f>Data__1_[[#This Row],[Output]]*1000</f>
        <v>11.321555</v>
      </c>
      <c r="I849">
        <f>Data__1_[[#This Row],[Output]]*1000/(Data__1_[[#This Row],[Num_Workers_Indirect]]+Data__1_[[#This Row],[Num_Workers_Direct]])</f>
        <v>0.39039844827586206</v>
      </c>
      <c r="J849">
        <v>1.4151944E-2</v>
      </c>
      <c r="K849">
        <f>Data__1_[[#This Row],[RawMaterial_Used]]*1000</f>
        <v>14.151944</v>
      </c>
      <c r="L849">
        <f>MONTH(A:A)</f>
        <v>11</v>
      </c>
      <c r="M849">
        <f>YEAR(Data__1_[[#This Row],[Date]])</f>
        <v>2010</v>
      </c>
      <c r="N849" cm="1">
        <f t="array" ref="N849">Data__1_[[#This Row],[RawMaterial_Used]]*1000*_xlfn.IFS(Data__1_[[#This Row],[Plant]]=$R$15,$S$15,Data__1_[[#This Row],[Plant]]=$R$16,$S$16,Data__1_[[#This Row],[Plant]]=$R$17,$S$17,Data__1_[[#This Row],[Plant]]=$R$18,$S$18)</f>
        <v>12991.484592000001</v>
      </c>
      <c r="O849">
        <f>Data__1_[[#This Row],[input_total thousands]]+Data__1_[[#This Row],[Labor_Costs_Direct]]+Data__1_[[#This Row],[Labor_Costs_Indirect]]</f>
        <v>260671.48459199999</v>
      </c>
      <c r="P849" s="5" cm="1">
        <f t="array" ref="P849">Data__1_[[#This Row],[Output]]*1000*_xlfn.IFS(Data__1_[[#This Row],[Plant]]=$R$8,$S$8,Data__1_[[#This Row],[Plant]]=$R$9,$S$9,Data__1_[[#This Row],[Plant]]=$R$10,$S$10,Data__1_[[#This Row],[Plant]]=$R$11,$S$11)</f>
        <v>4528.6220000000003</v>
      </c>
      <c r="Q849" s="5" cm="1">
        <f t="array" ref="Q849">Data__1_[[#This Row],[Total_cost]]/(Data__1_[[#This Row],[Total Operating Cost]]+_xlfn.IFS(Data__1_[[#This Row],[Plant]]=$R$21,$S$21,Data__1_[[#This Row],[Plant]]=$R$22,$S$22,Data__1_[[#This Row],[Plant]]=$R$24,$S$24,Data__1_[[#This Row],[Plant]]=$R$23,$S$23))</f>
        <v>56.465775244229818</v>
      </c>
    </row>
    <row r="850" spans="1:17" x14ac:dyDescent="0.4">
      <c r="A850" s="1" t="s">
        <v>121</v>
      </c>
      <c r="B850" t="s">
        <v>8</v>
      </c>
      <c r="C850">
        <v>17</v>
      </c>
      <c r="D850">
        <v>18</v>
      </c>
      <c r="E850">
        <v>8160</v>
      </c>
      <c r="F850">
        <v>7200</v>
      </c>
      <c r="G850">
        <v>4.2389843000000003E-2</v>
      </c>
      <c r="H850">
        <f>Data__1_[[#This Row],[Output]]*1000</f>
        <v>42.389843000000006</v>
      </c>
      <c r="I850">
        <f>Data__1_[[#This Row],[Output]]*1000/(Data__1_[[#This Row],[Num_Workers_Indirect]]+Data__1_[[#This Row],[Num_Workers_Direct]])</f>
        <v>1.2111383714285715</v>
      </c>
      <c r="J850">
        <v>5.0867811999999998E-2</v>
      </c>
      <c r="K850">
        <f>Data__1_[[#This Row],[RawMaterial_Used]]*1000</f>
        <v>50.867812000000001</v>
      </c>
      <c r="L850">
        <f>MONTH(A:A)</f>
        <v>10</v>
      </c>
      <c r="M850">
        <f>YEAR(Data__1_[[#This Row],[Date]])</f>
        <v>2010</v>
      </c>
      <c r="N850" cm="1">
        <f t="array" ref="N850">Data__1_[[#This Row],[RawMaterial_Used]]*1000*_xlfn.IFS(Data__1_[[#This Row],[Plant]]=$R$15,$S$15,Data__1_[[#This Row],[Plant]]=$R$16,$S$16,Data__1_[[#This Row],[Plant]]=$R$17,$S$17,Data__1_[[#This Row],[Plant]]=$R$18,$S$18)</f>
        <v>35607.468399999998</v>
      </c>
      <c r="O850">
        <f>Data__1_[[#This Row],[input_total thousands]]+Data__1_[[#This Row],[Labor_Costs_Direct]]+Data__1_[[#This Row],[Labor_Costs_Indirect]]</f>
        <v>50967.468399999998</v>
      </c>
      <c r="P850" s="5" cm="1">
        <f t="array" ref="P850">Data__1_[[#This Row],[Output]]*1000*_xlfn.IFS(Data__1_[[#This Row],[Plant]]=$R$8,$S$8,Data__1_[[#This Row],[Plant]]=$R$9,$S$9,Data__1_[[#This Row],[Plant]]=$R$10,$S$10,Data__1_[[#This Row],[Plant]]=$R$11,$S$11)</f>
        <v>4662.8827300000003</v>
      </c>
      <c r="Q850" s="5" cm="1">
        <f t="array" ref="Q850">Data__1_[[#This Row],[Total_cost]]/(Data__1_[[#This Row],[Total Operating Cost]]+_xlfn.IFS(Data__1_[[#This Row],[Plant]]=$R$21,$S$21,Data__1_[[#This Row],[Plant]]=$R$22,$S$22,Data__1_[[#This Row],[Plant]]=$R$24,$S$24,Data__1_[[#This Row],[Plant]]=$R$23,$S$23))</f>
        <v>10.900901746977766</v>
      </c>
    </row>
    <row r="851" spans="1:17" x14ac:dyDescent="0.4">
      <c r="A851" s="1" t="s">
        <v>121</v>
      </c>
      <c r="B851" t="s">
        <v>9</v>
      </c>
      <c r="C851">
        <v>41</v>
      </c>
      <c r="D851">
        <v>36</v>
      </c>
      <c r="E851">
        <v>9512</v>
      </c>
      <c r="F851">
        <v>6912</v>
      </c>
      <c r="G851">
        <v>9.8721181000000005E-2</v>
      </c>
      <c r="H851">
        <f>Data__1_[[#This Row],[Output]]*1000</f>
        <v>98.721181000000001</v>
      </c>
      <c r="I851">
        <f>Data__1_[[#This Row],[Output]]*1000/(Data__1_[[#This Row],[Num_Workers_Indirect]]+Data__1_[[#This Row],[Num_Workers_Direct]])</f>
        <v>1.2820932597402597</v>
      </c>
      <c r="J851">
        <v>0.12043984100000001</v>
      </c>
      <c r="K851">
        <f>Data__1_[[#This Row],[RawMaterial_Used]]*1000</f>
        <v>120.439841</v>
      </c>
      <c r="L851">
        <f>MONTH(A:A)</f>
        <v>10</v>
      </c>
      <c r="M851">
        <f>YEAR(Data__1_[[#This Row],[Date]])</f>
        <v>2010</v>
      </c>
      <c r="N851" cm="1">
        <f t="array" ref="N851">Data__1_[[#This Row],[RawMaterial_Used]]*1000*_xlfn.IFS(Data__1_[[#This Row],[Plant]]=$R$15,$S$15,Data__1_[[#This Row],[Plant]]=$R$16,$S$16,Data__1_[[#This Row],[Plant]]=$R$17,$S$17,Data__1_[[#This Row],[Plant]]=$R$18,$S$18)</f>
        <v>63833.115729999998</v>
      </c>
      <c r="O851">
        <f>Data__1_[[#This Row],[input_total thousands]]+Data__1_[[#This Row],[Labor_Costs_Direct]]+Data__1_[[#This Row],[Labor_Costs_Indirect]]</f>
        <v>80257.11572999999</v>
      </c>
      <c r="P851" s="5" cm="1">
        <f t="array" ref="P851">Data__1_[[#This Row],[Output]]*1000*_xlfn.IFS(Data__1_[[#This Row],[Plant]]=$R$8,$S$8,Data__1_[[#This Row],[Plant]]=$R$9,$S$9,Data__1_[[#This Row],[Plant]]=$R$10,$S$10,Data__1_[[#This Row],[Plant]]=$R$11,$S$11)</f>
        <v>8884.9062900000008</v>
      </c>
      <c r="Q851" s="5" cm="1">
        <f t="array" ref="Q851">Data__1_[[#This Row],[Total_cost]]/(Data__1_[[#This Row],[Total Operating Cost]]+_xlfn.IFS(Data__1_[[#This Row],[Plant]]=$R$21,$S$21,Data__1_[[#This Row],[Plant]]=$R$22,$S$22,Data__1_[[#This Row],[Plant]]=$R$24,$S$24,Data__1_[[#This Row],[Plant]]=$R$23,$S$23))</f>
        <v>9.0322051573496331</v>
      </c>
    </row>
    <row r="852" spans="1:17" x14ac:dyDescent="0.4">
      <c r="A852" s="1" t="s">
        <v>121</v>
      </c>
      <c r="B852" t="s">
        <v>10</v>
      </c>
      <c r="C852">
        <v>24</v>
      </c>
      <c r="D852">
        <v>30</v>
      </c>
      <c r="E852">
        <v>5760</v>
      </c>
      <c r="F852">
        <v>6000</v>
      </c>
      <c r="G852">
        <v>4.0121947999999998E-2</v>
      </c>
      <c r="H852">
        <f>Data__1_[[#This Row],[Output]]*1000</f>
        <v>40.121947999999996</v>
      </c>
      <c r="I852">
        <f>Data__1_[[#This Row],[Output]]*1000/(Data__1_[[#This Row],[Num_Workers_Indirect]]+Data__1_[[#This Row],[Num_Workers_Direct]])</f>
        <v>0.74299903703703696</v>
      </c>
      <c r="J852">
        <v>4.8948775999999999E-2</v>
      </c>
      <c r="K852">
        <f>Data__1_[[#This Row],[RawMaterial_Used]]*1000</f>
        <v>48.948776000000002</v>
      </c>
      <c r="L852">
        <f>MONTH(A:A)</f>
        <v>10</v>
      </c>
      <c r="M852">
        <f>YEAR(Data__1_[[#This Row],[Date]])</f>
        <v>2010</v>
      </c>
      <c r="N852" cm="1">
        <f t="array" ref="N852">Data__1_[[#This Row],[RawMaterial_Used]]*1000*_xlfn.IFS(Data__1_[[#This Row],[Plant]]=$R$15,$S$15,Data__1_[[#This Row],[Plant]]=$R$16,$S$16,Data__1_[[#This Row],[Plant]]=$R$17,$S$17,Data__1_[[#This Row],[Plant]]=$R$18,$S$18)</f>
        <v>29760.855808</v>
      </c>
      <c r="O852">
        <f>Data__1_[[#This Row],[input_total thousands]]+Data__1_[[#This Row],[Labor_Costs_Direct]]+Data__1_[[#This Row],[Labor_Costs_Indirect]]</f>
        <v>41520.855808</v>
      </c>
      <c r="P852" s="5" cm="1">
        <f t="array" ref="P852">Data__1_[[#This Row],[Output]]*1000*_xlfn.IFS(Data__1_[[#This Row],[Plant]]=$R$8,$S$8,Data__1_[[#This Row],[Plant]]=$R$9,$S$9,Data__1_[[#This Row],[Plant]]=$R$10,$S$10,Data__1_[[#This Row],[Plant]]=$R$11,$S$11)</f>
        <v>6018.2921999999999</v>
      </c>
      <c r="Q852" s="5" cm="1">
        <f t="array" ref="Q852">Data__1_[[#This Row],[Total_cost]]/(Data__1_[[#This Row],[Total Operating Cost]]+_xlfn.IFS(Data__1_[[#This Row],[Plant]]=$R$21,$S$21,Data__1_[[#This Row],[Plant]]=$R$22,$S$22,Data__1_[[#This Row],[Plant]]=$R$24,$S$24,Data__1_[[#This Row],[Plant]]=$R$23,$S$23))</f>
        <v>6.897963153873806</v>
      </c>
    </row>
    <row r="853" spans="1:17" x14ac:dyDescent="0.4">
      <c r="A853" s="1" t="s">
        <v>121</v>
      </c>
      <c r="B853" t="s">
        <v>11</v>
      </c>
      <c r="C853">
        <v>14</v>
      </c>
      <c r="D853">
        <v>14</v>
      </c>
      <c r="E853">
        <v>134400</v>
      </c>
      <c r="F853">
        <v>107520</v>
      </c>
      <c r="G853">
        <v>1.0923217000000001E-2</v>
      </c>
      <c r="H853">
        <f>Data__1_[[#This Row],[Output]]*1000</f>
        <v>10.923217000000001</v>
      </c>
      <c r="I853">
        <f>Data__1_[[#This Row],[Output]]*1000/(Data__1_[[#This Row],[Num_Workers_Indirect]]+Data__1_[[#This Row],[Num_Workers_Direct]])</f>
        <v>0.3901148928571429</v>
      </c>
      <c r="J853">
        <v>1.3654021000000001E-2</v>
      </c>
      <c r="K853">
        <f>Data__1_[[#This Row],[RawMaterial_Used]]*1000</f>
        <v>13.654021</v>
      </c>
      <c r="L853">
        <f>MONTH(A:A)</f>
        <v>10</v>
      </c>
      <c r="M853">
        <f>YEAR(Data__1_[[#This Row],[Date]])</f>
        <v>2010</v>
      </c>
      <c r="N853" cm="1">
        <f t="array" ref="N853">Data__1_[[#This Row],[RawMaterial_Used]]*1000*_xlfn.IFS(Data__1_[[#This Row],[Plant]]=$R$15,$S$15,Data__1_[[#This Row],[Plant]]=$R$16,$S$16,Data__1_[[#This Row],[Plant]]=$R$17,$S$17,Data__1_[[#This Row],[Plant]]=$R$18,$S$18)</f>
        <v>12534.391278000001</v>
      </c>
      <c r="O853">
        <f>Data__1_[[#This Row],[input_total thousands]]+Data__1_[[#This Row],[Labor_Costs_Direct]]+Data__1_[[#This Row],[Labor_Costs_Indirect]]</f>
        <v>254454.391278</v>
      </c>
      <c r="P853" s="5" cm="1">
        <f t="array" ref="P853">Data__1_[[#This Row],[Output]]*1000*_xlfn.IFS(Data__1_[[#This Row],[Plant]]=$R$8,$S$8,Data__1_[[#This Row],[Plant]]=$R$9,$S$9,Data__1_[[#This Row],[Plant]]=$R$10,$S$10,Data__1_[[#This Row],[Plant]]=$R$11,$S$11)</f>
        <v>4369.2868000000008</v>
      </c>
      <c r="Q853" s="5" cm="1">
        <f t="array" ref="Q853">Data__1_[[#This Row],[Total_cost]]/(Data__1_[[#This Row],[Total Operating Cost]]+_xlfn.IFS(Data__1_[[#This Row],[Plant]]=$R$21,$S$21,Data__1_[[#This Row],[Plant]]=$R$22,$S$22,Data__1_[[#This Row],[Plant]]=$R$24,$S$24,Data__1_[[#This Row],[Plant]]=$R$23,$S$23))</f>
        <v>57.089472810645837</v>
      </c>
    </row>
    <row r="854" spans="1:17" x14ac:dyDescent="0.4">
      <c r="A854" s="1" t="s">
        <v>112</v>
      </c>
      <c r="B854" t="s">
        <v>8</v>
      </c>
      <c r="C854">
        <v>15</v>
      </c>
      <c r="D854">
        <v>24</v>
      </c>
      <c r="E854">
        <v>7200</v>
      </c>
      <c r="F854">
        <v>9600</v>
      </c>
      <c r="G854">
        <v>4.7233204000000001E-2</v>
      </c>
      <c r="H854">
        <f>Data__1_[[#This Row],[Output]]*1000</f>
        <v>47.233204000000001</v>
      </c>
      <c r="I854">
        <f>Data__1_[[#This Row],[Output]]*1000/(Data__1_[[#This Row],[Num_Workers_Indirect]]+Data__1_[[#This Row],[Num_Workers_Direct]])</f>
        <v>1.211107794871795</v>
      </c>
      <c r="J854">
        <v>5.6679845E-2</v>
      </c>
      <c r="K854">
        <f>Data__1_[[#This Row],[RawMaterial_Used]]*1000</f>
        <v>56.679845</v>
      </c>
      <c r="L854">
        <f>MONTH(A:A)</f>
        <v>1</v>
      </c>
      <c r="M854">
        <f>YEAR(Data__1_[[#This Row],[Date]])</f>
        <v>2010</v>
      </c>
      <c r="N854" cm="1">
        <f t="array" ref="N854">Data__1_[[#This Row],[RawMaterial_Used]]*1000*_xlfn.IFS(Data__1_[[#This Row],[Plant]]=$R$15,$S$15,Data__1_[[#This Row],[Plant]]=$R$16,$S$16,Data__1_[[#This Row],[Plant]]=$R$17,$S$17,Data__1_[[#This Row],[Plant]]=$R$18,$S$18)</f>
        <v>39675.891499999998</v>
      </c>
      <c r="O854">
        <f>Data__1_[[#This Row],[input_total thousands]]+Data__1_[[#This Row],[Labor_Costs_Direct]]+Data__1_[[#This Row],[Labor_Costs_Indirect]]</f>
        <v>56475.891499999998</v>
      </c>
      <c r="P854" s="5" cm="1">
        <f t="array" ref="P854">Data__1_[[#This Row],[Output]]*1000*_xlfn.IFS(Data__1_[[#This Row],[Plant]]=$R$8,$S$8,Data__1_[[#This Row],[Plant]]=$R$9,$S$9,Data__1_[[#This Row],[Plant]]=$R$10,$S$10,Data__1_[[#This Row],[Plant]]=$R$11,$S$11)</f>
        <v>5195.6524399999998</v>
      </c>
      <c r="Q854" s="5" cm="1">
        <f t="array" ref="Q854">Data__1_[[#This Row],[Total_cost]]/(Data__1_[[#This Row],[Total Operating Cost]]+_xlfn.IFS(Data__1_[[#This Row],[Plant]]=$R$21,$S$21,Data__1_[[#This Row],[Plant]]=$R$22,$S$22,Data__1_[[#This Row],[Plant]]=$R$24,$S$24,Data__1_[[#This Row],[Plant]]=$R$23,$S$23))</f>
        <v>10.843445895824258</v>
      </c>
    </row>
    <row r="855" spans="1:17" x14ac:dyDescent="0.4">
      <c r="A855" s="1" t="s">
        <v>112</v>
      </c>
      <c r="B855" t="s">
        <v>9</v>
      </c>
      <c r="C855">
        <v>43</v>
      </c>
      <c r="D855">
        <v>38</v>
      </c>
      <c r="E855">
        <v>9976</v>
      </c>
      <c r="F855">
        <v>7296</v>
      </c>
      <c r="G855">
        <v>0.103759775</v>
      </c>
      <c r="H855">
        <f>Data__1_[[#This Row],[Output]]*1000</f>
        <v>103.759775</v>
      </c>
      <c r="I855">
        <f>Data__1_[[#This Row],[Output]]*1000/(Data__1_[[#This Row],[Num_Workers_Indirect]]+Data__1_[[#This Row],[Num_Workers_Direct]])</f>
        <v>1.2809848765432099</v>
      </c>
      <c r="J855">
        <v>0.12658692499999999</v>
      </c>
      <c r="K855">
        <f>Data__1_[[#This Row],[RawMaterial_Used]]*1000</f>
        <v>126.58692499999999</v>
      </c>
      <c r="L855">
        <f>MONTH(A:A)</f>
        <v>1</v>
      </c>
      <c r="M855">
        <f>YEAR(Data__1_[[#This Row],[Date]])</f>
        <v>2010</v>
      </c>
      <c r="N855" cm="1">
        <f t="array" ref="N855">Data__1_[[#This Row],[RawMaterial_Used]]*1000*_xlfn.IFS(Data__1_[[#This Row],[Plant]]=$R$15,$S$15,Data__1_[[#This Row],[Plant]]=$R$16,$S$16,Data__1_[[#This Row],[Plant]]=$R$17,$S$17,Data__1_[[#This Row],[Plant]]=$R$18,$S$18)</f>
        <v>67091.07024999999</v>
      </c>
      <c r="O855">
        <f>Data__1_[[#This Row],[input_total thousands]]+Data__1_[[#This Row],[Labor_Costs_Direct]]+Data__1_[[#This Row],[Labor_Costs_Indirect]]</f>
        <v>84363.07024999999</v>
      </c>
      <c r="P855" s="5" cm="1">
        <f t="array" ref="P855">Data__1_[[#This Row],[Output]]*1000*_xlfn.IFS(Data__1_[[#This Row],[Plant]]=$R$8,$S$8,Data__1_[[#This Row],[Plant]]=$R$9,$S$9,Data__1_[[#This Row],[Plant]]=$R$10,$S$10,Data__1_[[#This Row],[Plant]]=$R$11,$S$11)</f>
        <v>9338.3797500000001</v>
      </c>
      <c r="Q855" s="5" cm="1">
        <f t="array" ref="Q855">Data__1_[[#This Row],[Total_cost]]/(Data__1_[[#This Row],[Total Operating Cost]]+_xlfn.IFS(Data__1_[[#This Row],[Plant]]=$R$21,$S$21,Data__1_[[#This Row],[Plant]]=$R$22,$S$22,Data__1_[[#This Row],[Plant]]=$R$24,$S$24,Data__1_[[#This Row],[Plant]]=$R$23,$S$23))</f>
        <v>9.0332854711192585</v>
      </c>
    </row>
    <row r="856" spans="1:17" x14ac:dyDescent="0.4">
      <c r="A856" s="1" t="s">
        <v>112</v>
      </c>
      <c r="B856" t="s">
        <v>10</v>
      </c>
      <c r="C856">
        <v>21</v>
      </c>
      <c r="D856">
        <v>32</v>
      </c>
      <c r="E856">
        <v>5040</v>
      </c>
      <c r="F856">
        <v>6400</v>
      </c>
      <c r="G856">
        <v>3.9381264999999999E-2</v>
      </c>
      <c r="H856">
        <f>Data__1_[[#This Row],[Output]]*1000</f>
        <v>39.381264999999999</v>
      </c>
      <c r="I856">
        <f>Data__1_[[#This Row],[Output]]*1000/(Data__1_[[#This Row],[Num_Workers_Indirect]]+Data__1_[[#This Row],[Num_Workers_Direct]])</f>
        <v>0.74304273584905656</v>
      </c>
      <c r="J856">
        <v>4.8045142999999998E-2</v>
      </c>
      <c r="K856">
        <f>Data__1_[[#This Row],[RawMaterial_Used]]*1000</f>
        <v>48.045142999999996</v>
      </c>
      <c r="L856">
        <f>MONTH(A:A)</f>
        <v>1</v>
      </c>
      <c r="M856">
        <f>YEAR(Data__1_[[#This Row],[Date]])</f>
        <v>2010</v>
      </c>
      <c r="N856" cm="1">
        <f t="array" ref="N856">Data__1_[[#This Row],[RawMaterial_Used]]*1000*_xlfn.IFS(Data__1_[[#This Row],[Plant]]=$R$15,$S$15,Data__1_[[#This Row],[Plant]]=$R$16,$S$16,Data__1_[[#This Row],[Plant]]=$R$17,$S$17,Data__1_[[#This Row],[Plant]]=$R$18,$S$18)</f>
        <v>29211.446943999996</v>
      </c>
      <c r="O856">
        <f>Data__1_[[#This Row],[input_total thousands]]+Data__1_[[#This Row],[Labor_Costs_Direct]]+Data__1_[[#This Row],[Labor_Costs_Indirect]]</f>
        <v>40651.446943999996</v>
      </c>
      <c r="P856" s="5" cm="1">
        <f t="array" ref="P856">Data__1_[[#This Row],[Output]]*1000*_xlfn.IFS(Data__1_[[#This Row],[Plant]]=$R$8,$S$8,Data__1_[[#This Row],[Plant]]=$R$9,$S$9,Data__1_[[#This Row],[Plant]]=$R$10,$S$10,Data__1_[[#This Row],[Plant]]=$R$11,$S$11)</f>
        <v>5907.1897499999995</v>
      </c>
      <c r="Q856" s="5" cm="1">
        <f t="array" ref="Q856">Data__1_[[#This Row],[Total_cost]]/(Data__1_[[#This Row],[Total Operating Cost]]+_xlfn.IFS(Data__1_[[#This Row],[Plant]]=$R$21,$S$21,Data__1_[[#This Row],[Plant]]=$R$22,$S$22,Data__1_[[#This Row],[Plant]]=$R$24,$S$24,Data__1_[[#This Row],[Plant]]=$R$23,$S$23))</f>
        <v>6.8805249431943176</v>
      </c>
    </row>
    <row r="857" spans="1:17" x14ac:dyDescent="0.4">
      <c r="A857" s="1" t="s">
        <v>112</v>
      </c>
      <c r="B857" t="s">
        <v>11</v>
      </c>
      <c r="C857">
        <v>14</v>
      </c>
      <c r="D857">
        <v>14</v>
      </c>
      <c r="E857">
        <v>134400</v>
      </c>
      <c r="F857">
        <v>107520</v>
      </c>
      <c r="G857">
        <v>1.0931557E-2</v>
      </c>
      <c r="H857">
        <f>Data__1_[[#This Row],[Output]]*1000</f>
        <v>10.931557</v>
      </c>
      <c r="I857">
        <f>Data__1_[[#This Row],[Output]]*1000/(Data__1_[[#This Row],[Num_Workers_Indirect]]+Data__1_[[#This Row],[Num_Workers_Direct]])</f>
        <v>0.39041274999999998</v>
      </c>
      <c r="J857">
        <v>1.3664447E-2</v>
      </c>
      <c r="K857">
        <f>Data__1_[[#This Row],[RawMaterial_Used]]*1000</f>
        <v>13.664446999999999</v>
      </c>
      <c r="L857">
        <f>MONTH(A:A)</f>
        <v>1</v>
      </c>
      <c r="M857">
        <f>YEAR(Data__1_[[#This Row],[Date]])</f>
        <v>2010</v>
      </c>
      <c r="N857" cm="1">
        <f t="array" ref="N857">Data__1_[[#This Row],[RawMaterial_Used]]*1000*_xlfn.IFS(Data__1_[[#This Row],[Plant]]=$R$15,$S$15,Data__1_[[#This Row],[Plant]]=$R$16,$S$16,Data__1_[[#This Row],[Plant]]=$R$17,$S$17,Data__1_[[#This Row],[Plant]]=$R$18,$S$18)</f>
        <v>12543.962345999998</v>
      </c>
      <c r="O857">
        <f>Data__1_[[#This Row],[input_total thousands]]+Data__1_[[#This Row],[Labor_Costs_Direct]]+Data__1_[[#This Row],[Labor_Costs_Indirect]]</f>
        <v>254463.96234599999</v>
      </c>
      <c r="P857" s="5" cm="1">
        <f t="array" ref="P857">Data__1_[[#This Row],[Output]]*1000*_xlfn.IFS(Data__1_[[#This Row],[Plant]]=$R$8,$S$8,Data__1_[[#This Row],[Plant]]=$R$9,$S$9,Data__1_[[#This Row],[Plant]]=$R$10,$S$10,Data__1_[[#This Row],[Plant]]=$R$11,$S$11)</f>
        <v>4372.6228000000001</v>
      </c>
      <c r="Q857" s="5" cm="1">
        <f t="array" ref="Q857">Data__1_[[#This Row],[Total_cost]]/(Data__1_[[#This Row],[Total Operating Cost]]+_xlfn.IFS(Data__1_[[#This Row],[Plant]]=$R$21,$S$21,Data__1_[[#This Row],[Plant]]=$R$22,$S$22,Data__1_[[#This Row],[Plant]]=$R$24,$S$24,Data__1_[[#This Row],[Plant]]=$R$23,$S$23))</f>
        <v>57.048920996299074</v>
      </c>
    </row>
    <row r="858" spans="1:17" x14ac:dyDescent="0.4">
      <c r="A858" s="1" t="s">
        <v>92</v>
      </c>
      <c r="B858" t="s">
        <v>8</v>
      </c>
      <c r="C858">
        <v>18</v>
      </c>
      <c r="D858">
        <v>22</v>
      </c>
      <c r="E858">
        <v>8640</v>
      </c>
      <c r="F858">
        <v>8800</v>
      </c>
      <c r="G858">
        <v>4.8411638999999999E-2</v>
      </c>
      <c r="H858">
        <f>Data__1_[[#This Row],[Output]]*1000</f>
        <v>48.411639000000001</v>
      </c>
      <c r="I858">
        <f>Data__1_[[#This Row],[Output]]*1000/(Data__1_[[#This Row],[Num_Workers_Indirect]]+Data__1_[[#This Row],[Num_Workers_Direct]])</f>
        <v>1.2102909749999999</v>
      </c>
      <c r="J858">
        <v>5.8093967000000003E-2</v>
      </c>
      <c r="K858">
        <f>Data__1_[[#This Row],[RawMaterial_Used]]*1000</f>
        <v>58.093967000000006</v>
      </c>
      <c r="L858">
        <f>MONTH(A:A)</f>
        <v>9</v>
      </c>
      <c r="M858">
        <f>YEAR(Data__1_[[#This Row],[Date]])</f>
        <v>2010</v>
      </c>
      <c r="N858" cm="1">
        <f t="array" ref="N858">Data__1_[[#This Row],[RawMaterial_Used]]*1000*_xlfn.IFS(Data__1_[[#This Row],[Plant]]=$R$15,$S$15,Data__1_[[#This Row],[Plant]]=$R$16,$S$16,Data__1_[[#This Row],[Plant]]=$R$17,$S$17,Data__1_[[#This Row],[Plant]]=$R$18,$S$18)</f>
        <v>40665.776900000004</v>
      </c>
      <c r="O858">
        <f>Data__1_[[#This Row],[input_total thousands]]+Data__1_[[#This Row],[Labor_Costs_Direct]]+Data__1_[[#This Row],[Labor_Costs_Indirect]]</f>
        <v>58105.776900000004</v>
      </c>
      <c r="P858" s="5" cm="1">
        <f t="array" ref="P858">Data__1_[[#This Row],[Output]]*1000*_xlfn.IFS(Data__1_[[#This Row],[Plant]]=$R$8,$S$8,Data__1_[[#This Row],[Plant]]=$R$9,$S$9,Data__1_[[#This Row],[Plant]]=$R$10,$S$10,Data__1_[[#This Row],[Plant]]=$R$11,$S$11)</f>
        <v>5325.2802899999997</v>
      </c>
      <c r="Q858" s="5" cm="1">
        <f t="array" ref="Q858">Data__1_[[#This Row],[Total_cost]]/(Data__1_[[#This Row],[Total Operating Cost]]+_xlfn.IFS(Data__1_[[#This Row],[Plant]]=$R$21,$S$21,Data__1_[[#This Row],[Plant]]=$R$22,$S$22,Data__1_[[#This Row],[Plant]]=$R$24,$S$24,Data__1_[[#This Row],[Plant]]=$R$23,$S$23))</f>
        <v>10.885460875380668</v>
      </c>
    </row>
    <row r="859" spans="1:17" x14ac:dyDescent="0.4">
      <c r="A859" s="1" t="s">
        <v>92</v>
      </c>
      <c r="B859" t="s">
        <v>9</v>
      </c>
      <c r="C859">
        <v>46</v>
      </c>
      <c r="D859">
        <v>36</v>
      </c>
      <c r="E859">
        <v>10672</v>
      </c>
      <c r="F859">
        <v>6912</v>
      </c>
      <c r="G859">
        <v>0.105073624</v>
      </c>
      <c r="H859">
        <f>Data__1_[[#This Row],[Output]]*1000</f>
        <v>105.07362400000001</v>
      </c>
      <c r="I859">
        <f>Data__1_[[#This Row],[Output]]*1000/(Data__1_[[#This Row],[Num_Workers_Indirect]]+Data__1_[[#This Row],[Num_Workers_Direct]])</f>
        <v>1.2813856585365855</v>
      </c>
      <c r="J859">
        <v>0.12818982100000001</v>
      </c>
      <c r="K859">
        <f>Data__1_[[#This Row],[RawMaterial_Used]]*1000</f>
        <v>128.18982100000002</v>
      </c>
      <c r="L859">
        <f>MONTH(A:A)</f>
        <v>9</v>
      </c>
      <c r="M859">
        <f>YEAR(Data__1_[[#This Row],[Date]])</f>
        <v>2010</v>
      </c>
      <c r="N859" cm="1">
        <f t="array" ref="N859">Data__1_[[#This Row],[RawMaterial_Used]]*1000*_xlfn.IFS(Data__1_[[#This Row],[Plant]]=$R$15,$S$15,Data__1_[[#This Row],[Plant]]=$R$16,$S$16,Data__1_[[#This Row],[Plant]]=$R$17,$S$17,Data__1_[[#This Row],[Plant]]=$R$18,$S$18)</f>
        <v>67940.605130000011</v>
      </c>
      <c r="O859">
        <f>Data__1_[[#This Row],[input_total thousands]]+Data__1_[[#This Row],[Labor_Costs_Direct]]+Data__1_[[#This Row],[Labor_Costs_Indirect]]</f>
        <v>85524.605130000011</v>
      </c>
      <c r="P859" s="5" cm="1">
        <f t="array" ref="P859">Data__1_[[#This Row],[Output]]*1000*_xlfn.IFS(Data__1_[[#This Row],[Plant]]=$R$8,$S$8,Data__1_[[#This Row],[Plant]]=$R$9,$S$9,Data__1_[[#This Row],[Plant]]=$R$10,$S$10,Data__1_[[#This Row],[Plant]]=$R$11,$S$11)</f>
        <v>9456.6261600000016</v>
      </c>
      <c r="Q859" s="5" cm="1">
        <f t="array" ref="Q859">Data__1_[[#This Row],[Total_cost]]/(Data__1_[[#This Row],[Total Operating Cost]]+_xlfn.IFS(Data__1_[[#This Row],[Plant]]=$R$21,$S$21,Data__1_[[#This Row],[Plant]]=$R$22,$S$22,Data__1_[[#This Row],[Plant]]=$R$24,$S$24,Data__1_[[#This Row],[Plant]]=$R$23,$S$23))</f>
        <v>9.0431593781718753</v>
      </c>
    </row>
    <row r="860" spans="1:17" x14ac:dyDescent="0.4">
      <c r="A860" s="1" t="s">
        <v>92</v>
      </c>
      <c r="B860" t="s">
        <v>10</v>
      </c>
      <c r="C860">
        <v>20</v>
      </c>
      <c r="D860">
        <v>34</v>
      </c>
      <c r="E860">
        <v>4800</v>
      </c>
      <c r="F860">
        <v>6800</v>
      </c>
      <c r="G860">
        <v>4.0126060999999998E-2</v>
      </c>
      <c r="H860">
        <f>Data__1_[[#This Row],[Output]]*1000</f>
        <v>40.126061</v>
      </c>
      <c r="I860">
        <f>Data__1_[[#This Row],[Output]]*1000/(Data__1_[[#This Row],[Num_Workers_Indirect]]+Data__1_[[#This Row],[Num_Workers_Direct]])</f>
        <v>0.74307520370370372</v>
      </c>
      <c r="J860">
        <v>4.8953794000000002E-2</v>
      </c>
      <c r="K860">
        <f>Data__1_[[#This Row],[RawMaterial_Used]]*1000</f>
        <v>48.953794000000002</v>
      </c>
      <c r="L860">
        <f>MONTH(A:A)</f>
        <v>9</v>
      </c>
      <c r="M860">
        <f>YEAR(Data__1_[[#This Row],[Date]])</f>
        <v>2010</v>
      </c>
      <c r="N860" cm="1">
        <f t="array" ref="N860">Data__1_[[#This Row],[RawMaterial_Used]]*1000*_xlfn.IFS(Data__1_[[#This Row],[Plant]]=$R$15,$S$15,Data__1_[[#This Row],[Plant]]=$R$16,$S$16,Data__1_[[#This Row],[Plant]]=$R$17,$S$17,Data__1_[[#This Row],[Plant]]=$R$18,$S$18)</f>
        <v>29763.906752000003</v>
      </c>
      <c r="O860">
        <f>Data__1_[[#This Row],[input_total thousands]]+Data__1_[[#This Row],[Labor_Costs_Direct]]+Data__1_[[#This Row],[Labor_Costs_Indirect]]</f>
        <v>41363.906752000003</v>
      </c>
      <c r="P860" s="5" cm="1">
        <f t="array" ref="P860">Data__1_[[#This Row],[Output]]*1000*_xlfn.IFS(Data__1_[[#This Row],[Plant]]=$R$8,$S$8,Data__1_[[#This Row],[Plant]]=$R$9,$S$9,Data__1_[[#This Row],[Plant]]=$R$10,$S$10,Data__1_[[#This Row],[Plant]]=$R$11,$S$11)</f>
        <v>6018.9091500000004</v>
      </c>
      <c r="Q860" s="5" cm="1">
        <f t="array" ref="Q860">Data__1_[[#This Row],[Total_cost]]/(Data__1_[[#This Row],[Total Operating Cost]]+_xlfn.IFS(Data__1_[[#This Row],[Plant]]=$R$21,$S$21,Data__1_[[#This Row],[Plant]]=$R$22,$S$22,Data__1_[[#This Row],[Plant]]=$R$24,$S$24,Data__1_[[#This Row],[Plant]]=$R$23,$S$23))</f>
        <v>6.8711845513482537</v>
      </c>
    </row>
    <row r="861" spans="1:17" x14ac:dyDescent="0.4">
      <c r="A861" s="1" t="s">
        <v>92</v>
      </c>
      <c r="B861" t="s">
        <v>11</v>
      </c>
      <c r="C861">
        <v>13</v>
      </c>
      <c r="D861">
        <v>13</v>
      </c>
      <c r="E861">
        <v>124800</v>
      </c>
      <c r="F861">
        <v>99840</v>
      </c>
      <c r="G861">
        <v>1.0151640999999999E-2</v>
      </c>
      <c r="H861">
        <f>Data__1_[[#This Row],[Output]]*1000</f>
        <v>10.151641</v>
      </c>
      <c r="I861">
        <f>Data__1_[[#This Row],[Output]]*1000/(Data__1_[[#This Row],[Num_Workers_Indirect]]+Data__1_[[#This Row],[Num_Workers_Direct]])</f>
        <v>0.39044773076923078</v>
      </c>
      <c r="J861">
        <v>1.2689551E-2</v>
      </c>
      <c r="K861">
        <f>Data__1_[[#This Row],[RawMaterial_Used]]*1000</f>
        <v>12.689551</v>
      </c>
      <c r="L861">
        <f>MONTH(A:A)</f>
        <v>9</v>
      </c>
      <c r="M861">
        <f>YEAR(Data__1_[[#This Row],[Date]])</f>
        <v>2010</v>
      </c>
      <c r="N861" cm="1">
        <f t="array" ref="N861">Data__1_[[#This Row],[RawMaterial_Used]]*1000*_xlfn.IFS(Data__1_[[#This Row],[Plant]]=$R$15,$S$15,Data__1_[[#This Row],[Plant]]=$R$16,$S$16,Data__1_[[#This Row],[Plant]]=$R$17,$S$17,Data__1_[[#This Row],[Plant]]=$R$18,$S$18)</f>
        <v>11649.007818</v>
      </c>
      <c r="O861">
        <f>Data__1_[[#This Row],[input_total thousands]]+Data__1_[[#This Row],[Labor_Costs_Direct]]+Data__1_[[#This Row],[Labor_Costs_Indirect]]</f>
        <v>236289.00781800001</v>
      </c>
      <c r="P861" s="5" cm="1">
        <f t="array" ref="P861">Data__1_[[#This Row],[Output]]*1000*_xlfn.IFS(Data__1_[[#This Row],[Plant]]=$R$8,$S$8,Data__1_[[#This Row],[Plant]]=$R$9,$S$9,Data__1_[[#This Row],[Plant]]=$R$10,$S$10,Data__1_[[#This Row],[Plant]]=$R$11,$S$11)</f>
        <v>4060.6563999999998</v>
      </c>
      <c r="Q861" s="5" cm="1">
        <f t="array" ref="Q861">Data__1_[[#This Row],[Total_cost]]/(Data__1_[[#This Row],[Total Operating Cost]]+_xlfn.IFS(Data__1_[[#This Row],[Plant]]=$R$21,$S$21,Data__1_[[#This Row],[Plant]]=$R$22,$S$22,Data__1_[[#This Row],[Plant]]=$R$24,$S$24,Data__1_[[#This Row],[Plant]]=$R$23,$S$23))</f>
        <v>56.957897891601604</v>
      </c>
    </row>
    <row r="862" spans="1:17" x14ac:dyDescent="0.4">
      <c r="A862" s="1" t="s">
        <v>91</v>
      </c>
      <c r="B862" t="s">
        <v>8</v>
      </c>
      <c r="C862">
        <v>20</v>
      </c>
      <c r="D862">
        <v>18</v>
      </c>
      <c r="E862">
        <v>9600</v>
      </c>
      <c r="F862">
        <v>7200</v>
      </c>
      <c r="G862">
        <v>4.5995950000000001E-2</v>
      </c>
      <c r="H862">
        <f>Data__1_[[#This Row],[Output]]*1000</f>
        <v>45.995950000000001</v>
      </c>
      <c r="I862">
        <f>Data__1_[[#This Row],[Output]]*1000/(Data__1_[[#This Row],[Num_Workers_Indirect]]+Data__1_[[#This Row],[Num_Workers_Direct]])</f>
        <v>1.2104197368421052</v>
      </c>
      <c r="J862">
        <v>5.5195139999999997E-2</v>
      </c>
      <c r="K862">
        <f>Data__1_[[#This Row],[RawMaterial_Used]]*1000</f>
        <v>55.195139999999995</v>
      </c>
      <c r="L862">
        <f>MONTH(A:A)</f>
        <v>8</v>
      </c>
      <c r="M862">
        <f>YEAR(Data__1_[[#This Row],[Date]])</f>
        <v>2010</v>
      </c>
      <c r="N862" cm="1">
        <f t="array" ref="N862">Data__1_[[#This Row],[RawMaterial_Used]]*1000*_xlfn.IFS(Data__1_[[#This Row],[Plant]]=$R$15,$S$15,Data__1_[[#This Row],[Plant]]=$R$16,$S$16,Data__1_[[#This Row],[Plant]]=$R$17,$S$17,Data__1_[[#This Row],[Plant]]=$R$18,$S$18)</f>
        <v>38636.597999999998</v>
      </c>
      <c r="O862">
        <f>Data__1_[[#This Row],[input_total thousands]]+Data__1_[[#This Row],[Labor_Costs_Direct]]+Data__1_[[#This Row],[Labor_Costs_Indirect]]</f>
        <v>55436.597999999998</v>
      </c>
      <c r="P862" s="5" cm="1">
        <f t="array" ref="P862">Data__1_[[#This Row],[Output]]*1000*_xlfn.IFS(Data__1_[[#This Row],[Plant]]=$R$8,$S$8,Data__1_[[#This Row],[Plant]]=$R$9,$S$9,Data__1_[[#This Row],[Plant]]=$R$10,$S$10,Data__1_[[#This Row],[Plant]]=$R$11,$S$11)</f>
        <v>5059.5545000000002</v>
      </c>
      <c r="Q862" s="5" cm="1">
        <f t="array" ref="Q862">Data__1_[[#This Row],[Total_cost]]/(Data__1_[[#This Row],[Total Operating Cost]]+_xlfn.IFS(Data__1_[[#This Row],[Plant]]=$R$21,$S$21,Data__1_[[#This Row],[Plant]]=$R$22,$S$22,Data__1_[[#This Row],[Plant]]=$R$24,$S$24,Data__1_[[#This Row],[Plant]]=$R$23,$S$23))</f>
        <v>10.929498731270328</v>
      </c>
    </row>
    <row r="863" spans="1:17" x14ac:dyDescent="0.4">
      <c r="A863" s="1" t="s">
        <v>91</v>
      </c>
      <c r="B863" t="s">
        <v>9</v>
      </c>
      <c r="C863">
        <v>43</v>
      </c>
      <c r="D863">
        <v>38</v>
      </c>
      <c r="E863">
        <v>9976</v>
      </c>
      <c r="F863">
        <v>7296</v>
      </c>
      <c r="G863">
        <v>0.10375846800000001</v>
      </c>
      <c r="H863">
        <f>Data__1_[[#This Row],[Output]]*1000</f>
        <v>103.75846800000001</v>
      </c>
      <c r="I863">
        <f>Data__1_[[#This Row],[Output]]*1000/(Data__1_[[#This Row],[Num_Workers_Indirect]]+Data__1_[[#This Row],[Num_Workers_Direct]])</f>
        <v>1.2809687407407409</v>
      </c>
      <c r="J863">
        <v>0.126585331</v>
      </c>
      <c r="K863">
        <f>Data__1_[[#This Row],[RawMaterial_Used]]*1000</f>
        <v>126.585331</v>
      </c>
      <c r="L863">
        <f>MONTH(A:A)</f>
        <v>8</v>
      </c>
      <c r="M863">
        <f>YEAR(Data__1_[[#This Row],[Date]])</f>
        <v>2010</v>
      </c>
      <c r="N863" cm="1">
        <f t="array" ref="N863">Data__1_[[#This Row],[RawMaterial_Used]]*1000*_xlfn.IFS(Data__1_[[#This Row],[Plant]]=$R$15,$S$15,Data__1_[[#This Row],[Plant]]=$R$16,$S$16,Data__1_[[#This Row],[Plant]]=$R$17,$S$17,Data__1_[[#This Row],[Plant]]=$R$18,$S$18)</f>
        <v>67090.225429999991</v>
      </c>
      <c r="O863">
        <f>Data__1_[[#This Row],[input_total thousands]]+Data__1_[[#This Row],[Labor_Costs_Direct]]+Data__1_[[#This Row],[Labor_Costs_Indirect]]</f>
        <v>84362.225429999991</v>
      </c>
      <c r="P863" s="5" cm="1">
        <f t="array" ref="P863">Data__1_[[#This Row],[Output]]*1000*_xlfn.IFS(Data__1_[[#This Row],[Plant]]=$R$8,$S$8,Data__1_[[#This Row],[Plant]]=$R$9,$S$9,Data__1_[[#This Row],[Plant]]=$R$10,$S$10,Data__1_[[#This Row],[Plant]]=$R$11,$S$11)</f>
        <v>9338.2621200000012</v>
      </c>
      <c r="Q863" s="5" cm="1">
        <f t="array" ref="Q863">Data__1_[[#This Row],[Total_cost]]/(Data__1_[[#This Row],[Total Operating Cost]]+_xlfn.IFS(Data__1_[[#This Row],[Plant]]=$R$21,$S$21,Data__1_[[#This Row],[Plant]]=$R$22,$S$22,Data__1_[[#This Row],[Plant]]=$R$24,$S$24,Data__1_[[#This Row],[Plant]]=$R$23,$S$23))</f>
        <v>9.0333087889231738</v>
      </c>
    </row>
    <row r="864" spans="1:17" x14ac:dyDescent="0.4">
      <c r="A864" s="1" t="s">
        <v>91</v>
      </c>
      <c r="B864" t="s">
        <v>10</v>
      </c>
      <c r="C864">
        <v>21</v>
      </c>
      <c r="D864">
        <v>32</v>
      </c>
      <c r="E864">
        <v>5040</v>
      </c>
      <c r="F864">
        <v>6400</v>
      </c>
      <c r="G864">
        <v>3.9363384000000001E-2</v>
      </c>
      <c r="H864">
        <f>Data__1_[[#This Row],[Output]]*1000</f>
        <v>39.363384000000003</v>
      </c>
      <c r="I864">
        <f>Data__1_[[#This Row],[Output]]*1000/(Data__1_[[#This Row],[Num_Workers_Indirect]]+Data__1_[[#This Row],[Num_Workers_Direct]])</f>
        <v>0.74270535849056607</v>
      </c>
      <c r="J864">
        <v>4.8023328999999997E-2</v>
      </c>
      <c r="K864">
        <f>Data__1_[[#This Row],[RawMaterial_Used]]*1000</f>
        <v>48.023328999999997</v>
      </c>
      <c r="L864">
        <f>MONTH(A:A)</f>
        <v>8</v>
      </c>
      <c r="M864">
        <f>YEAR(Data__1_[[#This Row],[Date]])</f>
        <v>2010</v>
      </c>
      <c r="N864" cm="1">
        <f t="array" ref="N864">Data__1_[[#This Row],[RawMaterial_Used]]*1000*_xlfn.IFS(Data__1_[[#This Row],[Plant]]=$R$15,$S$15,Data__1_[[#This Row],[Plant]]=$R$16,$S$16,Data__1_[[#This Row],[Plant]]=$R$17,$S$17,Data__1_[[#This Row],[Plant]]=$R$18,$S$18)</f>
        <v>29198.184031999997</v>
      </c>
      <c r="O864">
        <f>Data__1_[[#This Row],[input_total thousands]]+Data__1_[[#This Row],[Labor_Costs_Direct]]+Data__1_[[#This Row],[Labor_Costs_Indirect]]</f>
        <v>40638.184031999997</v>
      </c>
      <c r="P864" s="5" cm="1">
        <f t="array" ref="P864">Data__1_[[#This Row],[Output]]*1000*_xlfn.IFS(Data__1_[[#This Row],[Plant]]=$R$8,$S$8,Data__1_[[#This Row],[Plant]]=$R$9,$S$9,Data__1_[[#This Row],[Plant]]=$R$10,$S$10,Data__1_[[#This Row],[Plant]]=$R$11,$S$11)</f>
        <v>5904.5076000000008</v>
      </c>
      <c r="Q864" s="5" cm="1">
        <f t="array" ref="Q864">Data__1_[[#This Row],[Total_cost]]/(Data__1_[[#This Row],[Total Operating Cost]]+_xlfn.IFS(Data__1_[[#This Row],[Plant]]=$R$21,$S$21,Data__1_[[#This Row],[Plant]]=$R$22,$S$22,Data__1_[[#This Row],[Plant]]=$R$24,$S$24,Data__1_[[#This Row],[Plant]]=$R$23,$S$23))</f>
        <v>6.8814040696518601</v>
      </c>
    </row>
    <row r="865" spans="1:17" x14ac:dyDescent="0.4">
      <c r="A865" s="1" t="s">
        <v>91</v>
      </c>
      <c r="B865" t="s">
        <v>11</v>
      </c>
      <c r="C865">
        <v>13</v>
      </c>
      <c r="D865">
        <v>14</v>
      </c>
      <c r="E865">
        <v>124800</v>
      </c>
      <c r="F865">
        <v>107520</v>
      </c>
      <c r="G865">
        <v>1.0542263E-2</v>
      </c>
      <c r="H865">
        <f>Data__1_[[#This Row],[Output]]*1000</f>
        <v>10.542263</v>
      </c>
      <c r="I865">
        <f>Data__1_[[#This Row],[Output]]*1000/(Data__1_[[#This Row],[Num_Workers_Indirect]]+Data__1_[[#This Row],[Num_Workers_Direct]])</f>
        <v>0.39045418518518521</v>
      </c>
      <c r="J865">
        <v>1.3177829E-2</v>
      </c>
      <c r="K865">
        <f>Data__1_[[#This Row],[RawMaterial_Used]]*1000</f>
        <v>13.177829000000001</v>
      </c>
      <c r="L865">
        <f>MONTH(A:A)</f>
        <v>8</v>
      </c>
      <c r="M865">
        <f>YEAR(Data__1_[[#This Row],[Date]])</f>
        <v>2010</v>
      </c>
      <c r="N865" cm="1">
        <f t="array" ref="N865">Data__1_[[#This Row],[RawMaterial_Used]]*1000*_xlfn.IFS(Data__1_[[#This Row],[Plant]]=$R$15,$S$15,Data__1_[[#This Row],[Plant]]=$R$16,$S$16,Data__1_[[#This Row],[Plant]]=$R$17,$S$17,Data__1_[[#This Row],[Plant]]=$R$18,$S$18)</f>
        <v>12097.247022000001</v>
      </c>
      <c r="O865">
        <f>Data__1_[[#This Row],[input_total thousands]]+Data__1_[[#This Row],[Labor_Costs_Direct]]+Data__1_[[#This Row],[Labor_Costs_Indirect]]</f>
        <v>244417.247022</v>
      </c>
      <c r="P865" s="5" cm="1">
        <f t="array" ref="P865">Data__1_[[#This Row],[Output]]*1000*_xlfn.IFS(Data__1_[[#This Row],[Plant]]=$R$8,$S$8,Data__1_[[#This Row],[Plant]]=$R$9,$S$9,Data__1_[[#This Row],[Plant]]=$R$10,$S$10,Data__1_[[#This Row],[Plant]]=$R$11,$S$11)</f>
        <v>4216.9052000000001</v>
      </c>
      <c r="Q865" s="5" cm="1">
        <f t="array" ref="Q865">Data__1_[[#This Row],[Total_cost]]/(Data__1_[[#This Row],[Total Operating Cost]]+_xlfn.IFS(Data__1_[[#This Row],[Plant]]=$R$21,$S$21,Data__1_[[#This Row],[Plant]]=$R$22,$S$22,Data__1_[[#This Row],[Plant]]=$R$24,$S$24,Data__1_[[#This Row],[Plant]]=$R$23,$S$23))</f>
        <v>56.778708200380876</v>
      </c>
    </row>
    <row r="866" spans="1:17" x14ac:dyDescent="0.4">
      <c r="A866" s="1" t="s">
        <v>90</v>
      </c>
      <c r="B866" t="s">
        <v>8</v>
      </c>
      <c r="C866">
        <v>19</v>
      </c>
      <c r="D866">
        <v>20</v>
      </c>
      <c r="E866">
        <v>9120</v>
      </c>
      <c r="F866">
        <v>8000</v>
      </c>
      <c r="G866">
        <v>4.7235517999999997E-2</v>
      </c>
      <c r="H866">
        <f>Data__1_[[#This Row],[Output]]*1000</f>
        <v>47.235517999999999</v>
      </c>
      <c r="I866">
        <f>Data__1_[[#This Row],[Output]]*1000/(Data__1_[[#This Row],[Num_Workers_Indirect]]+Data__1_[[#This Row],[Num_Workers_Direct]])</f>
        <v>1.2111671282051282</v>
      </c>
      <c r="J866">
        <v>5.6682622000000002E-2</v>
      </c>
      <c r="K866">
        <f>Data__1_[[#This Row],[RawMaterial_Used]]*1000</f>
        <v>56.682622000000002</v>
      </c>
      <c r="L866">
        <f>MONTH(A:A)</f>
        <v>7</v>
      </c>
      <c r="M866">
        <f>YEAR(Data__1_[[#This Row],[Date]])</f>
        <v>2010</v>
      </c>
      <c r="N866" cm="1">
        <f t="array" ref="N866">Data__1_[[#This Row],[RawMaterial_Used]]*1000*_xlfn.IFS(Data__1_[[#This Row],[Plant]]=$R$15,$S$15,Data__1_[[#This Row],[Plant]]=$R$16,$S$16,Data__1_[[#This Row],[Plant]]=$R$17,$S$17,Data__1_[[#This Row],[Plant]]=$R$18,$S$18)</f>
        <v>39677.835400000004</v>
      </c>
      <c r="O866">
        <f>Data__1_[[#This Row],[input_total thousands]]+Data__1_[[#This Row],[Labor_Costs_Direct]]+Data__1_[[#This Row],[Labor_Costs_Indirect]]</f>
        <v>56797.835400000004</v>
      </c>
      <c r="P866" s="5" cm="1">
        <f t="array" ref="P866">Data__1_[[#This Row],[Output]]*1000*_xlfn.IFS(Data__1_[[#This Row],[Plant]]=$R$8,$S$8,Data__1_[[#This Row],[Plant]]=$R$9,$S$9,Data__1_[[#This Row],[Plant]]=$R$10,$S$10,Data__1_[[#This Row],[Plant]]=$R$11,$S$11)</f>
        <v>5195.9069799999997</v>
      </c>
      <c r="Q866" s="5" cm="1">
        <f t="array" ref="Q866">Data__1_[[#This Row],[Total_cost]]/(Data__1_[[#This Row],[Total Operating Cost]]+_xlfn.IFS(Data__1_[[#This Row],[Plant]]=$R$21,$S$21,Data__1_[[#This Row],[Plant]]=$R$22,$S$22,Data__1_[[#This Row],[Plant]]=$R$24,$S$24,Data__1_[[#This Row],[Plant]]=$R$23,$S$23))</f>
        <v>10.904726614631961</v>
      </c>
    </row>
    <row r="867" spans="1:17" x14ac:dyDescent="0.4">
      <c r="A867" s="1" t="s">
        <v>90</v>
      </c>
      <c r="B867" t="s">
        <v>9</v>
      </c>
      <c r="C867">
        <v>41</v>
      </c>
      <c r="D867">
        <v>38</v>
      </c>
      <c r="E867">
        <v>9512</v>
      </c>
      <c r="F867">
        <v>7296</v>
      </c>
      <c r="G867">
        <v>0.101191317</v>
      </c>
      <c r="H867">
        <f>Data__1_[[#This Row],[Output]]*1000</f>
        <v>101.191317</v>
      </c>
      <c r="I867">
        <f>Data__1_[[#This Row],[Output]]*1000/(Data__1_[[#This Row],[Num_Workers_Indirect]]+Data__1_[[#This Row],[Num_Workers_Direct]])</f>
        <v>1.280902746835443</v>
      </c>
      <c r="J867">
        <v>0.123453407</v>
      </c>
      <c r="K867">
        <f>Data__1_[[#This Row],[RawMaterial_Used]]*1000</f>
        <v>123.453407</v>
      </c>
      <c r="L867">
        <f>MONTH(A:A)</f>
        <v>7</v>
      </c>
      <c r="M867">
        <f>YEAR(Data__1_[[#This Row],[Date]])</f>
        <v>2010</v>
      </c>
      <c r="N867" cm="1">
        <f t="array" ref="N867">Data__1_[[#This Row],[RawMaterial_Used]]*1000*_xlfn.IFS(Data__1_[[#This Row],[Plant]]=$R$15,$S$15,Data__1_[[#This Row],[Plant]]=$R$16,$S$16,Data__1_[[#This Row],[Plant]]=$R$17,$S$17,Data__1_[[#This Row],[Plant]]=$R$18,$S$18)</f>
        <v>65430.305710000001</v>
      </c>
      <c r="O867">
        <f>Data__1_[[#This Row],[input_total thousands]]+Data__1_[[#This Row],[Labor_Costs_Direct]]+Data__1_[[#This Row],[Labor_Costs_Indirect]]</f>
        <v>82238.305710000001</v>
      </c>
      <c r="P867" s="5" cm="1">
        <f t="array" ref="P867">Data__1_[[#This Row],[Output]]*1000*_xlfn.IFS(Data__1_[[#This Row],[Plant]]=$R$8,$S$8,Data__1_[[#This Row],[Plant]]=$R$9,$S$9,Data__1_[[#This Row],[Plant]]=$R$10,$S$10,Data__1_[[#This Row],[Plant]]=$R$11,$S$11)</f>
        <v>9107.2185300000001</v>
      </c>
      <c r="Q867" s="5" cm="1">
        <f t="array" ref="Q867">Data__1_[[#This Row],[Total_cost]]/(Data__1_[[#This Row],[Total Operating Cost]]+_xlfn.IFS(Data__1_[[#This Row],[Plant]]=$R$21,$S$21,Data__1_[[#This Row],[Plant]]=$R$22,$S$22,Data__1_[[#This Row],[Plant]]=$R$24,$S$24,Data__1_[[#This Row],[Plant]]=$R$23,$S$23))</f>
        <v>9.0292649005974894</v>
      </c>
    </row>
    <row r="868" spans="1:17" x14ac:dyDescent="0.4">
      <c r="A868" s="1" t="s">
        <v>90</v>
      </c>
      <c r="B868" t="s">
        <v>10</v>
      </c>
      <c r="C868">
        <v>23</v>
      </c>
      <c r="D868">
        <v>29</v>
      </c>
      <c r="E868">
        <v>5520</v>
      </c>
      <c r="F868">
        <v>5800</v>
      </c>
      <c r="G868">
        <v>3.8643901000000001E-2</v>
      </c>
      <c r="H868">
        <f>Data__1_[[#This Row],[Output]]*1000</f>
        <v>38.643901</v>
      </c>
      <c r="I868">
        <f>Data__1_[[#This Row],[Output]]*1000/(Data__1_[[#This Row],[Num_Workers_Indirect]]+Data__1_[[#This Row],[Num_Workers_Direct]])</f>
        <v>0.74315194230769233</v>
      </c>
      <c r="J868">
        <v>4.7145558999999997E-2</v>
      </c>
      <c r="K868">
        <f>Data__1_[[#This Row],[RawMaterial_Used]]*1000</f>
        <v>47.145558999999999</v>
      </c>
      <c r="L868">
        <f>MONTH(A:A)</f>
        <v>7</v>
      </c>
      <c r="M868">
        <f>YEAR(Data__1_[[#This Row],[Date]])</f>
        <v>2010</v>
      </c>
      <c r="N868" cm="1">
        <f t="array" ref="N868">Data__1_[[#This Row],[RawMaterial_Used]]*1000*_xlfn.IFS(Data__1_[[#This Row],[Plant]]=$R$15,$S$15,Data__1_[[#This Row],[Plant]]=$R$16,$S$16,Data__1_[[#This Row],[Plant]]=$R$17,$S$17,Data__1_[[#This Row],[Plant]]=$R$18,$S$18)</f>
        <v>28664.499872</v>
      </c>
      <c r="O868">
        <f>Data__1_[[#This Row],[input_total thousands]]+Data__1_[[#This Row],[Labor_Costs_Direct]]+Data__1_[[#This Row],[Labor_Costs_Indirect]]</f>
        <v>39984.499872</v>
      </c>
      <c r="P868" s="5" cm="1">
        <f t="array" ref="P868">Data__1_[[#This Row],[Output]]*1000*_xlfn.IFS(Data__1_[[#This Row],[Plant]]=$R$8,$S$8,Data__1_[[#This Row],[Plant]]=$R$9,$S$9,Data__1_[[#This Row],[Plant]]=$R$10,$S$10,Data__1_[[#This Row],[Plant]]=$R$11,$S$11)</f>
        <v>5796.5851499999999</v>
      </c>
      <c r="Q868" s="5" cm="1">
        <f t="array" ref="Q868">Data__1_[[#This Row],[Total_cost]]/(Data__1_[[#This Row],[Total Operating Cost]]+_xlfn.IFS(Data__1_[[#This Row],[Plant]]=$R$21,$S$21,Data__1_[[#This Row],[Plant]]=$R$22,$S$22,Data__1_[[#This Row],[Plant]]=$R$24,$S$24,Data__1_[[#This Row],[Plant]]=$R$23,$S$23))</f>
        <v>6.8967507742426175</v>
      </c>
    </row>
    <row r="869" spans="1:17" x14ac:dyDescent="0.4">
      <c r="A869" s="1" t="s">
        <v>90</v>
      </c>
      <c r="B869" t="s">
        <v>11</v>
      </c>
      <c r="C869">
        <v>12</v>
      </c>
      <c r="D869">
        <v>17</v>
      </c>
      <c r="E869">
        <v>115200</v>
      </c>
      <c r="F869">
        <v>130560</v>
      </c>
      <c r="G869">
        <v>1.1325388E-2</v>
      </c>
      <c r="H869">
        <f>Data__1_[[#This Row],[Output]]*1000</f>
        <v>11.325388</v>
      </c>
      <c r="I869">
        <f>Data__1_[[#This Row],[Output]]*1000/(Data__1_[[#This Row],[Num_Workers_Indirect]]+Data__1_[[#This Row],[Num_Workers_Direct]])</f>
        <v>0.39053062068965516</v>
      </c>
      <c r="J869">
        <v>1.4156735E-2</v>
      </c>
      <c r="K869">
        <f>Data__1_[[#This Row],[RawMaterial_Used]]*1000</f>
        <v>14.156734999999999</v>
      </c>
      <c r="L869">
        <f>MONTH(A:A)</f>
        <v>7</v>
      </c>
      <c r="M869">
        <f>YEAR(Data__1_[[#This Row],[Date]])</f>
        <v>2010</v>
      </c>
      <c r="N869" cm="1">
        <f t="array" ref="N869">Data__1_[[#This Row],[RawMaterial_Used]]*1000*_xlfn.IFS(Data__1_[[#This Row],[Plant]]=$R$15,$S$15,Data__1_[[#This Row],[Plant]]=$R$16,$S$16,Data__1_[[#This Row],[Plant]]=$R$17,$S$17,Data__1_[[#This Row],[Plant]]=$R$18,$S$18)</f>
        <v>12995.882729999999</v>
      </c>
      <c r="O869">
        <f>Data__1_[[#This Row],[input_total thousands]]+Data__1_[[#This Row],[Labor_Costs_Direct]]+Data__1_[[#This Row],[Labor_Costs_Indirect]]</f>
        <v>258755.88273000001</v>
      </c>
      <c r="P869" s="5" cm="1">
        <f t="array" ref="P869">Data__1_[[#This Row],[Output]]*1000*_xlfn.IFS(Data__1_[[#This Row],[Plant]]=$R$8,$S$8,Data__1_[[#This Row],[Plant]]=$R$9,$S$9,Data__1_[[#This Row],[Plant]]=$R$10,$S$10,Data__1_[[#This Row],[Plant]]=$R$11,$S$11)</f>
        <v>4530.1552000000001</v>
      </c>
      <c r="Q869" s="5" cm="1">
        <f t="array" ref="Q869">Data__1_[[#This Row],[Total_cost]]/(Data__1_[[#This Row],[Total Operating Cost]]+_xlfn.IFS(Data__1_[[#This Row],[Plant]]=$R$21,$S$21,Data__1_[[#This Row],[Plant]]=$R$22,$S$22,Data__1_[[#This Row],[Plant]]=$R$24,$S$24,Data__1_[[#This Row],[Plant]]=$R$23,$S$23))</f>
        <v>56.032214820050712</v>
      </c>
    </row>
    <row r="870" spans="1:17" x14ac:dyDescent="0.4">
      <c r="A870" s="1" t="s">
        <v>89</v>
      </c>
      <c r="B870" t="s">
        <v>8</v>
      </c>
      <c r="C870">
        <v>19</v>
      </c>
      <c r="D870">
        <v>24</v>
      </c>
      <c r="E870">
        <v>9120</v>
      </c>
      <c r="F870">
        <v>9600</v>
      </c>
      <c r="G870">
        <v>5.2080120000000001E-2</v>
      </c>
      <c r="H870">
        <f>Data__1_[[#This Row],[Output]]*1000</f>
        <v>52.080120000000001</v>
      </c>
      <c r="I870">
        <f>Data__1_[[#This Row],[Output]]*1000/(Data__1_[[#This Row],[Num_Workers_Indirect]]+Data__1_[[#This Row],[Num_Workers_Direct]])</f>
        <v>1.2111655813953488</v>
      </c>
      <c r="J870">
        <v>6.2496144000000003E-2</v>
      </c>
      <c r="K870">
        <f>Data__1_[[#This Row],[RawMaterial_Used]]*1000</f>
        <v>62.496144000000001</v>
      </c>
      <c r="L870">
        <f>MONTH(A:A)</f>
        <v>6</v>
      </c>
      <c r="M870">
        <f>YEAR(Data__1_[[#This Row],[Date]])</f>
        <v>2010</v>
      </c>
      <c r="N870" cm="1">
        <f t="array" ref="N870">Data__1_[[#This Row],[RawMaterial_Used]]*1000*_xlfn.IFS(Data__1_[[#This Row],[Plant]]=$R$15,$S$15,Data__1_[[#This Row],[Plant]]=$R$16,$S$16,Data__1_[[#This Row],[Plant]]=$R$17,$S$17,Data__1_[[#This Row],[Plant]]=$R$18,$S$18)</f>
        <v>43747.300799999997</v>
      </c>
      <c r="O870">
        <f>Data__1_[[#This Row],[input_total thousands]]+Data__1_[[#This Row],[Labor_Costs_Direct]]+Data__1_[[#This Row],[Labor_Costs_Indirect]]</f>
        <v>62467.300799999997</v>
      </c>
      <c r="P870" s="5" cm="1">
        <f t="array" ref="P870">Data__1_[[#This Row],[Output]]*1000*_xlfn.IFS(Data__1_[[#This Row],[Plant]]=$R$8,$S$8,Data__1_[[#This Row],[Plant]]=$R$9,$S$9,Data__1_[[#This Row],[Plant]]=$R$10,$S$10,Data__1_[[#This Row],[Plant]]=$R$11,$S$11)</f>
        <v>5728.8132000000005</v>
      </c>
      <c r="Q870" s="5" cm="1">
        <f t="array" ref="Q870">Data__1_[[#This Row],[Total_cost]]/(Data__1_[[#This Row],[Total Operating Cost]]+_xlfn.IFS(Data__1_[[#This Row],[Plant]]=$R$21,$S$21,Data__1_[[#This Row],[Plant]]=$R$22,$S$22,Data__1_[[#This Row],[Plant]]=$R$24,$S$24,Data__1_[[#This Row],[Plant]]=$R$23,$S$23))</f>
        <v>10.880041032084844</v>
      </c>
    </row>
    <row r="871" spans="1:17" x14ac:dyDescent="0.4">
      <c r="A871" s="1" t="s">
        <v>89</v>
      </c>
      <c r="B871" t="s">
        <v>9</v>
      </c>
      <c r="C871">
        <v>41</v>
      </c>
      <c r="D871">
        <v>37</v>
      </c>
      <c r="E871">
        <v>9512</v>
      </c>
      <c r="F871">
        <v>7104</v>
      </c>
      <c r="G871">
        <v>9.9995583999999998E-2</v>
      </c>
      <c r="H871">
        <f>Data__1_[[#This Row],[Output]]*1000</f>
        <v>99.995583999999994</v>
      </c>
      <c r="I871">
        <f>Data__1_[[#This Row],[Output]]*1000/(Data__1_[[#This Row],[Num_Workers_Indirect]]+Data__1_[[#This Row],[Num_Workers_Direct]])</f>
        <v>1.2819946666666666</v>
      </c>
      <c r="J871">
        <v>0.121994612</v>
      </c>
      <c r="K871">
        <f>Data__1_[[#This Row],[RawMaterial_Used]]*1000</f>
        <v>121.994612</v>
      </c>
      <c r="L871">
        <f>MONTH(A:A)</f>
        <v>6</v>
      </c>
      <c r="M871">
        <f>YEAR(Data__1_[[#This Row],[Date]])</f>
        <v>2010</v>
      </c>
      <c r="N871" cm="1">
        <f t="array" ref="N871">Data__1_[[#This Row],[RawMaterial_Used]]*1000*_xlfn.IFS(Data__1_[[#This Row],[Plant]]=$R$15,$S$15,Data__1_[[#This Row],[Plant]]=$R$16,$S$16,Data__1_[[#This Row],[Plant]]=$R$17,$S$17,Data__1_[[#This Row],[Plant]]=$R$18,$S$18)</f>
        <v>64657.144359999998</v>
      </c>
      <c r="O871">
        <f>Data__1_[[#This Row],[input_total thousands]]+Data__1_[[#This Row],[Labor_Costs_Direct]]+Data__1_[[#This Row],[Labor_Costs_Indirect]]</f>
        <v>81273.144360000006</v>
      </c>
      <c r="P871" s="5" cm="1">
        <f t="array" ref="P871">Data__1_[[#This Row],[Output]]*1000*_xlfn.IFS(Data__1_[[#This Row],[Plant]]=$R$8,$S$8,Data__1_[[#This Row],[Plant]]=$R$9,$S$9,Data__1_[[#This Row],[Plant]]=$R$10,$S$10,Data__1_[[#This Row],[Plant]]=$R$11,$S$11)</f>
        <v>8999.6025599999994</v>
      </c>
      <c r="Q871" s="5" cm="1">
        <f t="array" ref="Q871">Data__1_[[#This Row],[Total_cost]]/(Data__1_[[#This Row],[Total Operating Cost]]+_xlfn.IFS(Data__1_[[#This Row],[Plant]]=$R$21,$S$21,Data__1_[[#This Row],[Plant]]=$R$22,$S$22,Data__1_[[#This Row],[Plant]]=$R$24,$S$24,Data__1_[[#This Row],[Plant]]=$R$23,$S$23))</f>
        <v>9.0299906218392518</v>
      </c>
    </row>
    <row r="872" spans="1:17" x14ac:dyDescent="0.4">
      <c r="A872" s="1" t="s">
        <v>89</v>
      </c>
      <c r="B872" t="s">
        <v>10</v>
      </c>
      <c r="C872">
        <v>23</v>
      </c>
      <c r="D872">
        <v>29</v>
      </c>
      <c r="E872">
        <v>5520</v>
      </c>
      <c r="F872">
        <v>5800</v>
      </c>
      <c r="G872">
        <v>3.8637644999999998E-2</v>
      </c>
      <c r="H872">
        <f>Data__1_[[#This Row],[Output]]*1000</f>
        <v>38.637644999999999</v>
      </c>
      <c r="I872">
        <f>Data__1_[[#This Row],[Output]]*1000/(Data__1_[[#This Row],[Num_Workers_Indirect]]+Data__1_[[#This Row],[Num_Workers_Direct]])</f>
        <v>0.74303163461538457</v>
      </c>
      <c r="J872">
        <v>4.7137927000000003E-2</v>
      </c>
      <c r="K872">
        <f>Data__1_[[#This Row],[RawMaterial_Used]]*1000</f>
        <v>47.137927000000005</v>
      </c>
      <c r="L872">
        <f>MONTH(A:A)</f>
        <v>6</v>
      </c>
      <c r="M872">
        <f>YEAR(Data__1_[[#This Row],[Date]])</f>
        <v>2010</v>
      </c>
      <c r="N872" cm="1">
        <f t="array" ref="N872">Data__1_[[#This Row],[RawMaterial_Used]]*1000*_xlfn.IFS(Data__1_[[#This Row],[Plant]]=$R$15,$S$15,Data__1_[[#This Row],[Plant]]=$R$16,$S$16,Data__1_[[#This Row],[Plant]]=$R$17,$S$17,Data__1_[[#This Row],[Plant]]=$R$18,$S$18)</f>
        <v>28659.859616000002</v>
      </c>
      <c r="O872">
        <f>Data__1_[[#This Row],[input_total thousands]]+Data__1_[[#This Row],[Labor_Costs_Direct]]+Data__1_[[#This Row],[Labor_Costs_Indirect]]</f>
        <v>39979.859616000002</v>
      </c>
      <c r="P872" s="5" cm="1">
        <f t="array" ref="P872">Data__1_[[#This Row],[Output]]*1000*_xlfn.IFS(Data__1_[[#This Row],[Plant]]=$R$8,$S$8,Data__1_[[#This Row],[Plant]]=$R$9,$S$9,Data__1_[[#This Row],[Plant]]=$R$10,$S$10,Data__1_[[#This Row],[Plant]]=$R$11,$S$11)</f>
        <v>5795.6467499999999</v>
      </c>
      <c r="Q872" s="5" cm="1">
        <f t="array" ref="Q872">Data__1_[[#This Row],[Total_cost]]/(Data__1_[[#This Row],[Total Operating Cost]]+_xlfn.IFS(Data__1_[[#This Row],[Plant]]=$R$21,$S$21,Data__1_[[#This Row],[Plant]]=$R$22,$S$22,Data__1_[[#This Row],[Plant]]=$R$24,$S$24,Data__1_[[#This Row],[Plant]]=$R$23,$S$23))</f>
        <v>6.897066759501949</v>
      </c>
    </row>
    <row r="873" spans="1:17" x14ac:dyDescent="0.4">
      <c r="A873" s="1" t="s">
        <v>89</v>
      </c>
      <c r="B873" t="s">
        <v>11</v>
      </c>
      <c r="C873">
        <v>12</v>
      </c>
      <c r="D873">
        <v>17</v>
      </c>
      <c r="E873">
        <v>115200</v>
      </c>
      <c r="F873">
        <v>130560</v>
      </c>
      <c r="G873">
        <v>1.1317728000000001E-2</v>
      </c>
      <c r="H873">
        <f>Data__1_[[#This Row],[Output]]*1000</f>
        <v>11.317728000000001</v>
      </c>
      <c r="I873">
        <f>Data__1_[[#This Row],[Output]]*1000/(Data__1_[[#This Row],[Num_Workers_Indirect]]+Data__1_[[#This Row],[Num_Workers_Direct]])</f>
        <v>0.39026648275862069</v>
      </c>
      <c r="J873">
        <v>1.4147160000000001E-2</v>
      </c>
      <c r="K873">
        <f>Data__1_[[#This Row],[RawMaterial_Used]]*1000</f>
        <v>14.147160000000001</v>
      </c>
      <c r="L873">
        <f>MONTH(A:A)</f>
        <v>6</v>
      </c>
      <c r="M873">
        <f>YEAR(Data__1_[[#This Row],[Date]])</f>
        <v>2010</v>
      </c>
      <c r="N873" cm="1">
        <f t="array" ref="N873">Data__1_[[#This Row],[RawMaterial_Used]]*1000*_xlfn.IFS(Data__1_[[#This Row],[Plant]]=$R$15,$S$15,Data__1_[[#This Row],[Plant]]=$R$16,$S$16,Data__1_[[#This Row],[Plant]]=$R$17,$S$17,Data__1_[[#This Row],[Plant]]=$R$18,$S$18)</f>
        <v>12987.092880000002</v>
      </c>
      <c r="O873">
        <f>Data__1_[[#This Row],[input_total thousands]]+Data__1_[[#This Row],[Labor_Costs_Direct]]+Data__1_[[#This Row],[Labor_Costs_Indirect]]</f>
        <v>258747.09288000001</v>
      </c>
      <c r="P873" s="5" cm="1">
        <f t="array" ref="P873">Data__1_[[#This Row],[Output]]*1000*_xlfn.IFS(Data__1_[[#This Row],[Plant]]=$R$8,$S$8,Data__1_[[#This Row],[Plant]]=$R$9,$S$9,Data__1_[[#This Row],[Plant]]=$R$10,$S$10,Data__1_[[#This Row],[Plant]]=$R$11,$S$11)</f>
        <v>4527.0911999999998</v>
      </c>
      <c r="Q873" s="5" cm="1">
        <f t="array" ref="Q873">Data__1_[[#This Row],[Total_cost]]/(Data__1_[[#This Row],[Total Operating Cost]]+_xlfn.IFS(Data__1_[[#This Row],[Plant]]=$R$21,$S$21,Data__1_[[#This Row],[Plant]]=$R$22,$S$22,Data__1_[[#This Row],[Plant]]=$R$24,$S$24,Data__1_[[#This Row],[Plant]]=$R$23,$S$23))</f>
        <v>56.06751182393144</v>
      </c>
    </row>
    <row r="874" spans="1:17" x14ac:dyDescent="0.4">
      <c r="A874" s="1" t="s">
        <v>88</v>
      </c>
      <c r="B874" t="s">
        <v>8</v>
      </c>
      <c r="C874">
        <v>17</v>
      </c>
      <c r="D874">
        <v>18</v>
      </c>
      <c r="E874">
        <v>8160</v>
      </c>
      <c r="F874">
        <v>7200</v>
      </c>
      <c r="G874">
        <v>4.2360638999999999E-2</v>
      </c>
      <c r="H874">
        <f>Data__1_[[#This Row],[Output]]*1000</f>
        <v>42.360638999999999</v>
      </c>
      <c r="I874">
        <f>Data__1_[[#This Row],[Output]]*1000/(Data__1_[[#This Row],[Num_Workers_Indirect]]+Data__1_[[#This Row],[Num_Workers_Direct]])</f>
        <v>1.2103039714285715</v>
      </c>
      <c r="J874">
        <v>5.0832767000000001E-2</v>
      </c>
      <c r="K874">
        <f>Data__1_[[#This Row],[RawMaterial_Used]]*1000</f>
        <v>50.832767000000004</v>
      </c>
      <c r="L874">
        <f>MONTH(A:A)</f>
        <v>5</v>
      </c>
      <c r="M874">
        <f>YEAR(Data__1_[[#This Row],[Date]])</f>
        <v>2010</v>
      </c>
      <c r="N874" cm="1">
        <f t="array" ref="N874">Data__1_[[#This Row],[RawMaterial_Used]]*1000*_xlfn.IFS(Data__1_[[#This Row],[Plant]]=$R$15,$S$15,Data__1_[[#This Row],[Plant]]=$R$16,$S$16,Data__1_[[#This Row],[Plant]]=$R$17,$S$17,Data__1_[[#This Row],[Plant]]=$R$18,$S$18)</f>
        <v>35582.936900000001</v>
      </c>
      <c r="O874">
        <f>Data__1_[[#This Row],[input_total thousands]]+Data__1_[[#This Row],[Labor_Costs_Direct]]+Data__1_[[#This Row],[Labor_Costs_Indirect]]</f>
        <v>50942.936900000001</v>
      </c>
      <c r="P874" s="5" cm="1">
        <f t="array" ref="P874">Data__1_[[#This Row],[Output]]*1000*_xlfn.IFS(Data__1_[[#This Row],[Plant]]=$R$8,$S$8,Data__1_[[#This Row],[Plant]]=$R$9,$S$9,Data__1_[[#This Row],[Plant]]=$R$10,$S$10,Data__1_[[#This Row],[Plant]]=$R$11,$S$11)</f>
        <v>4659.67029</v>
      </c>
      <c r="Q874" s="5" cm="1">
        <f t="array" ref="Q874">Data__1_[[#This Row],[Total_cost]]/(Data__1_[[#This Row],[Total Operating Cost]]+_xlfn.IFS(Data__1_[[#This Row],[Plant]]=$R$21,$S$21,Data__1_[[#This Row],[Plant]]=$R$22,$S$22,Data__1_[[#This Row],[Plant]]=$R$24,$S$24,Data__1_[[#This Row],[Plant]]=$R$23,$S$23))</f>
        <v>10.903146242941151</v>
      </c>
    </row>
    <row r="875" spans="1:17" x14ac:dyDescent="0.4">
      <c r="A875" s="1" t="s">
        <v>88</v>
      </c>
      <c r="B875" t="s">
        <v>9</v>
      </c>
      <c r="C875">
        <v>45</v>
      </c>
      <c r="D875">
        <v>40</v>
      </c>
      <c r="E875">
        <v>10440</v>
      </c>
      <c r="F875">
        <v>7680</v>
      </c>
      <c r="G875">
        <v>0.108935797</v>
      </c>
      <c r="H875">
        <f>Data__1_[[#This Row],[Output]]*1000</f>
        <v>108.93579700000001</v>
      </c>
      <c r="I875">
        <f>Data__1_[[#This Row],[Output]]*1000/(Data__1_[[#This Row],[Num_Workers_Indirect]]+Data__1_[[#This Row],[Num_Workers_Direct]])</f>
        <v>1.2815976117647059</v>
      </c>
      <c r="J875">
        <v>0.132901673</v>
      </c>
      <c r="K875">
        <f>Data__1_[[#This Row],[RawMaterial_Used]]*1000</f>
        <v>132.90167299999999</v>
      </c>
      <c r="L875">
        <f>MONTH(A:A)</f>
        <v>5</v>
      </c>
      <c r="M875">
        <f>YEAR(Data__1_[[#This Row],[Date]])</f>
        <v>2010</v>
      </c>
      <c r="N875" cm="1">
        <f t="array" ref="N875">Data__1_[[#This Row],[RawMaterial_Used]]*1000*_xlfn.IFS(Data__1_[[#This Row],[Plant]]=$R$15,$S$15,Data__1_[[#This Row],[Plant]]=$R$16,$S$16,Data__1_[[#This Row],[Plant]]=$R$17,$S$17,Data__1_[[#This Row],[Plant]]=$R$18,$S$18)</f>
        <v>70437.886689999999</v>
      </c>
      <c r="O875">
        <f>Data__1_[[#This Row],[input_total thousands]]+Data__1_[[#This Row],[Labor_Costs_Direct]]+Data__1_[[#This Row],[Labor_Costs_Indirect]]</f>
        <v>88557.886689999999</v>
      </c>
      <c r="P875" s="5" cm="1">
        <f t="array" ref="P875">Data__1_[[#This Row],[Output]]*1000*_xlfn.IFS(Data__1_[[#This Row],[Plant]]=$R$8,$S$8,Data__1_[[#This Row],[Plant]]=$R$9,$S$9,Data__1_[[#This Row],[Plant]]=$R$10,$S$10,Data__1_[[#This Row],[Plant]]=$R$11,$S$11)</f>
        <v>9804.2217300000011</v>
      </c>
      <c r="Q875" s="5" cm="1">
        <f t="array" ref="Q875">Data__1_[[#This Row],[Total_cost]]/(Data__1_[[#This Row],[Total Operating Cost]]+_xlfn.IFS(Data__1_[[#This Row],[Plant]]=$R$21,$S$21,Data__1_[[#This Row],[Plant]]=$R$22,$S$22,Data__1_[[#This Row],[Plant]]=$R$24,$S$24,Data__1_[[#This Row],[Plant]]=$R$23,$S$23))</f>
        <v>9.0319323674723293</v>
      </c>
    </row>
    <row r="876" spans="1:17" x14ac:dyDescent="0.4">
      <c r="A876" s="1" t="s">
        <v>88</v>
      </c>
      <c r="B876" t="s">
        <v>10</v>
      </c>
      <c r="C876">
        <v>24</v>
      </c>
      <c r="D876">
        <v>25</v>
      </c>
      <c r="E876">
        <v>5760</v>
      </c>
      <c r="F876">
        <v>5000</v>
      </c>
      <c r="G876">
        <v>3.6405145999999999E-2</v>
      </c>
      <c r="H876">
        <f>Data__1_[[#This Row],[Output]]*1000</f>
        <v>36.405146000000002</v>
      </c>
      <c r="I876">
        <f>Data__1_[[#This Row],[Output]]*1000/(Data__1_[[#This Row],[Num_Workers_Indirect]]+Data__1_[[#This Row],[Num_Workers_Direct]])</f>
        <v>0.74296216326530617</v>
      </c>
      <c r="J876">
        <v>4.4414278000000001E-2</v>
      </c>
      <c r="K876">
        <f>Data__1_[[#This Row],[RawMaterial_Used]]*1000</f>
        <v>44.414278000000003</v>
      </c>
      <c r="L876">
        <f>MONTH(A:A)</f>
        <v>5</v>
      </c>
      <c r="M876">
        <f>YEAR(Data__1_[[#This Row],[Date]])</f>
        <v>2010</v>
      </c>
      <c r="N876" cm="1">
        <f t="array" ref="N876">Data__1_[[#This Row],[RawMaterial_Used]]*1000*_xlfn.IFS(Data__1_[[#This Row],[Plant]]=$R$15,$S$15,Data__1_[[#This Row],[Plant]]=$R$16,$S$16,Data__1_[[#This Row],[Plant]]=$R$17,$S$17,Data__1_[[#This Row],[Plant]]=$R$18,$S$18)</f>
        <v>27003.881024000002</v>
      </c>
      <c r="O876">
        <f>Data__1_[[#This Row],[input_total thousands]]+Data__1_[[#This Row],[Labor_Costs_Direct]]+Data__1_[[#This Row],[Labor_Costs_Indirect]]</f>
        <v>37763.881024000002</v>
      </c>
      <c r="P876" s="5" cm="1">
        <f t="array" ref="P876">Data__1_[[#This Row],[Output]]*1000*_xlfn.IFS(Data__1_[[#This Row],[Plant]]=$R$8,$S$8,Data__1_[[#This Row],[Plant]]=$R$9,$S$9,Data__1_[[#This Row],[Plant]]=$R$10,$S$10,Data__1_[[#This Row],[Plant]]=$R$11,$S$11)</f>
        <v>5460.7719000000006</v>
      </c>
      <c r="Q876" s="5" cm="1">
        <f t="array" ref="Q876">Data__1_[[#This Row],[Total_cost]]/(Data__1_[[#This Row],[Total Operating Cost]]+_xlfn.IFS(Data__1_[[#This Row],[Plant]]=$R$21,$S$21,Data__1_[[#This Row],[Plant]]=$R$22,$S$22,Data__1_[[#This Row],[Plant]]=$R$24,$S$24,Data__1_[[#This Row],[Plant]]=$R$23,$S$23))</f>
        <v>6.9142178976752939</v>
      </c>
    </row>
    <row r="877" spans="1:17" x14ac:dyDescent="0.4">
      <c r="A877" s="1" t="s">
        <v>88</v>
      </c>
      <c r="B877" t="s">
        <v>11</v>
      </c>
      <c r="C877">
        <v>14</v>
      </c>
      <c r="D877">
        <v>13</v>
      </c>
      <c r="E877">
        <v>134400</v>
      </c>
      <c r="F877">
        <v>99840</v>
      </c>
      <c r="G877">
        <v>1.0538509999999999E-2</v>
      </c>
      <c r="H877">
        <f>Data__1_[[#This Row],[Output]]*1000</f>
        <v>10.538509999999999</v>
      </c>
      <c r="I877">
        <f>Data__1_[[#This Row],[Output]]*1000/(Data__1_[[#This Row],[Num_Workers_Indirect]]+Data__1_[[#This Row],[Num_Workers_Direct]])</f>
        <v>0.39031518518518515</v>
      </c>
      <c r="J877">
        <v>1.3173137999999999E-2</v>
      </c>
      <c r="K877">
        <f>Data__1_[[#This Row],[RawMaterial_Used]]*1000</f>
        <v>13.173138</v>
      </c>
      <c r="L877">
        <f>MONTH(A:A)</f>
        <v>5</v>
      </c>
      <c r="M877">
        <f>YEAR(Data__1_[[#This Row],[Date]])</f>
        <v>2010</v>
      </c>
      <c r="N877" cm="1">
        <f t="array" ref="N877">Data__1_[[#This Row],[RawMaterial_Used]]*1000*_xlfn.IFS(Data__1_[[#This Row],[Plant]]=$R$15,$S$15,Data__1_[[#This Row],[Plant]]=$R$16,$S$16,Data__1_[[#This Row],[Plant]]=$R$17,$S$17,Data__1_[[#This Row],[Plant]]=$R$18,$S$18)</f>
        <v>12092.940683999999</v>
      </c>
      <c r="O877">
        <f>Data__1_[[#This Row],[input_total thousands]]+Data__1_[[#This Row],[Labor_Costs_Direct]]+Data__1_[[#This Row],[Labor_Costs_Indirect]]</f>
        <v>246332.940684</v>
      </c>
      <c r="P877" s="5" cm="1">
        <f t="array" ref="P877">Data__1_[[#This Row],[Output]]*1000*_xlfn.IFS(Data__1_[[#This Row],[Plant]]=$R$8,$S$8,Data__1_[[#This Row],[Plant]]=$R$9,$S$9,Data__1_[[#This Row],[Plant]]=$R$10,$S$10,Data__1_[[#This Row],[Plant]]=$R$11,$S$11)</f>
        <v>4215.4039999999995</v>
      </c>
      <c r="Q877" s="5" cm="1">
        <f t="array" ref="Q877">Data__1_[[#This Row],[Total_cost]]/(Data__1_[[#This Row],[Total Operating Cost]]+_xlfn.IFS(Data__1_[[#This Row],[Plant]]=$R$21,$S$21,Data__1_[[#This Row],[Plant]]=$R$22,$S$22,Data__1_[[#This Row],[Plant]]=$R$24,$S$24,Data__1_[[#This Row],[Plant]]=$R$23,$S$23))</f>
        <v>57.24369112339491</v>
      </c>
    </row>
    <row r="878" spans="1:17" x14ac:dyDescent="0.4">
      <c r="A878" s="1" t="s">
        <v>87</v>
      </c>
      <c r="B878" t="s">
        <v>8</v>
      </c>
      <c r="C878">
        <v>18</v>
      </c>
      <c r="D878">
        <v>25</v>
      </c>
      <c r="E878">
        <v>8640</v>
      </c>
      <c r="F878">
        <v>10000</v>
      </c>
      <c r="G878">
        <v>5.2085687999999998E-2</v>
      </c>
      <c r="H878">
        <f>Data__1_[[#This Row],[Output]]*1000</f>
        <v>52.085687999999998</v>
      </c>
      <c r="I878">
        <f>Data__1_[[#This Row],[Output]]*1000/(Data__1_[[#This Row],[Num_Workers_Indirect]]+Data__1_[[#This Row],[Num_Workers_Direct]])</f>
        <v>1.2112950697674418</v>
      </c>
      <c r="J878">
        <v>6.2502824999999998E-2</v>
      </c>
      <c r="K878">
        <f>Data__1_[[#This Row],[RawMaterial_Used]]*1000</f>
        <v>62.502825000000001</v>
      </c>
      <c r="L878">
        <f>MONTH(A:A)</f>
        <v>4</v>
      </c>
      <c r="M878">
        <f>YEAR(Data__1_[[#This Row],[Date]])</f>
        <v>2010</v>
      </c>
      <c r="N878" cm="1">
        <f t="array" ref="N878">Data__1_[[#This Row],[RawMaterial_Used]]*1000*_xlfn.IFS(Data__1_[[#This Row],[Plant]]=$R$15,$S$15,Data__1_[[#This Row],[Plant]]=$R$16,$S$16,Data__1_[[#This Row],[Plant]]=$R$17,$S$17,Data__1_[[#This Row],[Plant]]=$R$18,$S$18)</f>
        <v>43751.977500000001</v>
      </c>
      <c r="O878">
        <f>Data__1_[[#This Row],[input_total thousands]]+Data__1_[[#This Row],[Labor_Costs_Direct]]+Data__1_[[#This Row],[Labor_Costs_Indirect]]</f>
        <v>62391.977500000001</v>
      </c>
      <c r="P878" s="5" cm="1">
        <f t="array" ref="P878">Data__1_[[#This Row],[Output]]*1000*_xlfn.IFS(Data__1_[[#This Row],[Plant]]=$R$8,$S$8,Data__1_[[#This Row],[Plant]]=$R$9,$S$9,Data__1_[[#This Row],[Plant]]=$R$10,$S$10,Data__1_[[#This Row],[Plant]]=$R$11,$S$11)</f>
        <v>5729.4256799999994</v>
      </c>
      <c r="Q878" s="5" cm="1">
        <f t="array" ref="Q878">Data__1_[[#This Row],[Total_cost]]/(Data__1_[[#This Row],[Total Operating Cost]]+_xlfn.IFS(Data__1_[[#This Row],[Plant]]=$R$21,$S$21,Data__1_[[#This Row],[Plant]]=$R$22,$S$22,Data__1_[[#This Row],[Plant]]=$R$24,$S$24,Data__1_[[#This Row],[Plant]]=$R$23,$S$23))</f>
        <v>10.865762714714617</v>
      </c>
    </row>
    <row r="879" spans="1:17" x14ac:dyDescent="0.4">
      <c r="A879" s="1" t="s">
        <v>87</v>
      </c>
      <c r="B879" t="s">
        <v>9</v>
      </c>
      <c r="C879">
        <v>46</v>
      </c>
      <c r="D879">
        <v>36</v>
      </c>
      <c r="E879">
        <v>10672</v>
      </c>
      <c r="F879">
        <v>6912</v>
      </c>
      <c r="G879">
        <v>0.105127522</v>
      </c>
      <c r="H879">
        <f>Data__1_[[#This Row],[Output]]*1000</f>
        <v>105.127522</v>
      </c>
      <c r="I879">
        <f>Data__1_[[#This Row],[Output]]*1000/(Data__1_[[#This Row],[Num_Workers_Indirect]]+Data__1_[[#This Row],[Num_Workers_Direct]])</f>
        <v>1.2820429512195122</v>
      </c>
      <c r="J879">
        <v>0.12825557700000001</v>
      </c>
      <c r="K879">
        <f>Data__1_[[#This Row],[RawMaterial_Used]]*1000</f>
        <v>128.25557700000002</v>
      </c>
      <c r="L879">
        <f>MONTH(A:A)</f>
        <v>4</v>
      </c>
      <c r="M879">
        <f>YEAR(Data__1_[[#This Row],[Date]])</f>
        <v>2010</v>
      </c>
      <c r="N879" cm="1">
        <f t="array" ref="N879">Data__1_[[#This Row],[RawMaterial_Used]]*1000*_xlfn.IFS(Data__1_[[#This Row],[Plant]]=$R$15,$S$15,Data__1_[[#This Row],[Plant]]=$R$16,$S$16,Data__1_[[#This Row],[Plant]]=$R$17,$S$17,Data__1_[[#This Row],[Plant]]=$R$18,$S$18)</f>
        <v>67975.455810000014</v>
      </c>
      <c r="O879">
        <f>Data__1_[[#This Row],[input_total thousands]]+Data__1_[[#This Row],[Labor_Costs_Direct]]+Data__1_[[#This Row],[Labor_Costs_Indirect]]</f>
        <v>85559.455810000014</v>
      </c>
      <c r="P879" s="5" cm="1">
        <f t="array" ref="P879">Data__1_[[#This Row],[Output]]*1000*_xlfn.IFS(Data__1_[[#This Row],[Plant]]=$R$8,$S$8,Data__1_[[#This Row],[Plant]]=$R$9,$S$9,Data__1_[[#This Row],[Plant]]=$R$10,$S$10,Data__1_[[#This Row],[Plant]]=$R$11,$S$11)</f>
        <v>9461.4769799999995</v>
      </c>
      <c r="Q879" s="5" cm="1">
        <f t="array" ref="Q879">Data__1_[[#This Row],[Total_cost]]/(Data__1_[[#This Row],[Total Operating Cost]]+_xlfn.IFS(Data__1_[[#This Row],[Plant]]=$R$21,$S$21,Data__1_[[#This Row],[Plant]]=$R$22,$S$22,Data__1_[[#This Row],[Plant]]=$R$24,$S$24,Data__1_[[#This Row],[Plant]]=$R$23,$S$23))</f>
        <v>9.0422065312755127</v>
      </c>
    </row>
    <row r="880" spans="1:17" x14ac:dyDescent="0.4">
      <c r="A880" s="1" t="s">
        <v>87</v>
      </c>
      <c r="B880" t="s">
        <v>10</v>
      </c>
      <c r="C880">
        <v>22</v>
      </c>
      <c r="D880">
        <v>32</v>
      </c>
      <c r="E880">
        <v>5280</v>
      </c>
      <c r="F880">
        <v>6400</v>
      </c>
      <c r="G880">
        <v>4.0131913999999998E-2</v>
      </c>
      <c r="H880">
        <f>Data__1_[[#This Row],[Output]]*1000</f>
        <v>40.131913999999995</v>
      </c>
      <c r="I880">
        <f>Data__1_[[#This Row],[Output]]*1000/(Data__1_[[#This Row],[Num_Workers_Indirect]]+Data__1_[[#This Row],[Num_Workers_Direct]])</f>
        <v>0.74318359259259248</v>
      </c>
      <c r="J880">
        <v>4.8960934999999997E-2</v>
      </c>
      <c r="K880">
        <f>Data__1_[[#This Row],[RawMaterial_Used]]*1000</f>
        <v>48.960934999999999</v>
      </c>
      <c r="L880">
        <f>MONTH(A:A)</f>
        <v>4</v>
      </c>
      <c r="M880">
        <f>YEAR(Data__1_[[#This Row],[Date]])</f>
        <v>2010</v>
      </c>
      <c r="N880" cm="1">
        <f t="array" ref="N880">Data__1_[[#This Row],[RawMaterial_Used]]*1000*_xlfn.IFS(Data__1_[[#This Row],[Plant]]=$R$15,$S$15,Data__1_[[#This Row],[Plant]]=$R$16,$S$16,Data__1_[[#This Row],[Plant]]=$R$17,$S$17,Data__1_[[#This Row],[Plant]]=$R$18,$S$18)</f>
        <v>29768.248479999998</v>
      </c>
      <c r="O880">
        <f>Data__1_[[#This Row],[input_total thousands]]+Data__1_[[#This Row],[Labor_Costs_Direct]]+Data__1_[[#This Row],[Labor_Costs_Indirect]]</f>
        <v>41448.248479999995</v>
      </c>
      <c r="P880" s="5" cm="1">
        <f t="array" ref="P880">Data__1_[[#This Row],[Output]]*1000*_xlfn.IFS(Data__1_[[#This Row],[Plant]]=$R$8,$S$8,Data__1_[[#This Row],[Plant]]=$R$9,$S$9,Data__1_[[#This Row],[Plant]]=$R$10,$S$10,Data__1_[[#This Row],[Plant]]=$R$11,$S$11)</f>
        <v>6019.7870999999996</v>
      </c>
      <c r="Q880" s="5" cm="1">
        <f t="array" ref="Q880">Data__1_[[#This Row],[Total_cost]]/(Data__1_[[#This Row],[Total Operating Cost]]+_xlfn.IFS(Data__1_[[#This Row],[Plant]]=$R$21,$S$21,Data__1_[[#This Row],[Plant]]=$R$22,$S$22,Data__1_[[#This Row],[Plant]]=$R$24,$S$24,Data__1_[[#This Row],[Plant]]=$R$23,$S$23))</f>
        <v>6.8841910188121416</v>
      </c>
    </row>
    <row r="881" spans="1:17" x14ac:dyDescent="0.4">
      <c r="A881" s="1" t="s">
        <v>87</v>
      </c>
      <c r="B881" t="s">
        <v>11</v>
      </c>
      <c r="C881">
        <v>14</v>
      </c>
      <c r="D881">
        <v>15</v>
      </c>
      <c r="E881">
        <v>134400</v>
      </c>
      <c r="F881">
        <v>115200</v>
      </c>
      <c r="G881">
        <v>1.1315014E-2</v>
      </c>
      <c r="H881">
        <f>Data__1_[[#This Row],[Output]]*1000</f>
        <v>11.315014</v>
      </c>
      <c r="I881">
        <f>Data__1_[[#This Row],[Output]]*1000/(Data__1_[[#This Row],[Num_Workers_Indirect]]+Data__1_[[#This Row],[Num_Workers_Direct]])</f>
        <v>0.3901728965517241</v>
      </c>
      <c r="J881">
        <v>1.4143767E-2</v>
      </c>
      <c r="K881">
        <f>Data__1_[[#This Row],[RawMaterial_Used]]*1000</f>
        <v>14.143767</v>
      </c>
      <c r="L881">
        <f>MONTH(A:A)</f>
        <v>4</v>
      </c>
      <c r="M881">
        <f>YEAR(Data__1_[[#This Row],[Date]])</f>
        <v>2010</v>
      </c>
      <c r="N881" cm="1">
        <f t="array" ref="N881">Data__1_[[#This Row],[RawMaterial_Used]]*1000*_xlfn.IFS(Data__1_[[#This Row],[Plant]]=$R$15,$S$15,Data__1_[[#This Row],[Plant]]=$R$16,$S$16,Data__1_[[#This Row],[Plant]]=$R$17,$S$17,Data__1_[[#This Row],[Plant]]=$R$18,$S$18)</f>
        <v>12983.978106</v>
      </c>
      <c r="O881">
        <f>Data__1_[[#This Row],[input_total thousands]]+Data__1_[[#This Row],[Labor_Costs_Direct]]+Data__1_[[#This Row],[Labor_Costs_Indirect]]</f>
        <v>262583.978106</v>
      </c>
      <c r="P881" s="5" cm="1">
        <f t="array" ref="P881">Data__1_[[#This Row],[Output]]*1000*_xlfn.IFS(Data__1_[[#This Row],[Plant]]=$R$8,$S$8,Data__1_[[#This Row],[Plant]]=$R$9,$S$9,Data__1_[[#This Row],[Plant]]=$R$10,$S$10,Data__1_[[#This Row],[Plant]]=$R$11,$S$11)</f>
        <v>4526.0055999999995</v>
      </c>
      <c r="Q881" s="5" cm="1">
        <f t="array" ref="Q881">Data__1_[[#This Row],[Total_cost]]/(Data__1_[[#This Row],[Total Operating Cost]]+_xlfn.IFS(Data__1_[[#This Row],[Plant]]=$R$21,$S$21,Data__1_[[#This Row],[Plant]]=$R$22,$S$22,Data__1_[[#This Row],[Plant]]=$R$24,$S$24,Data__1_[[#This Row],[Plant]]=$R$23,$S$23))</f>
        <v>56.912308496277703</v>
      </c>
    </row>
    <row r="882" spans="1:17" x14ac:dyDescent="0.4">
      <c r="A882" s="1" t="s">
        <v>86</v>
      </c>
      <c r="B882" t="s">
        <v>8</v>
      </c>
      <c r="C882">
        <v>17</v>
      </c>
      <c r="D882">
        <v>23</v>
      </c>
      <c r="E882">
        <v>8160</v>
      </c>
      <c r="F882">
        <v>9200</v>
      </c>
      <c r="G882">
        <v>4.8446560999999999E-2</v>
      </c>
      <c r="H882">
        <f>Data__1_[[#This Row],[Output]]*1000</f>
        <v>48.446561000000003</v>
      </c>
      <c r="I882">
        <f>Data__1_[[#This Row],[Output]]*1000/(Data__1_[[#This Row],[Num_Workers_Indirect]]+Data__1_[[#This Row],[Num_Workers_Direct]])</f>
        <v>1.211164025</v>
      </c>
      <c r="J882">
        <v>5.8135872999999998E-2</v>
      </c>
      <c r="K882">
        <f>Data__1_[[#This Row],[RawMaterial_Used]]*1000</f>
        <v>58.135872999999997</v>
      </c>
      <c r="L882">
        <f>MONTH(A:A)</f>
        <v>3</v>
      </c>
      <c r="M882">
        <f>YEAR(Data__1_[[#This Row],[Date]])</f>
        <v>2010</v>
      </c>
      <c r="N882" cm="1">
        <f t="array" ref="N882">Data__1_[[#This Row],[RawMaterial_Used]]*1000*_xlfn.IFS(Data__1_[[#This Row],[Plant]]=$R$15,$S$15,Data__1_[[#This Row],[Plant]]=$R$16,$S$16,Data__1_[[#This Row],[Plant]]=$R$17,$S$17,Data__1_[[#This Row],[Plant]]=$R$18,$S$18)</f>
        <v>40695.111099999995</v>
      </c>
      <c r="O882">
        <f>Data__1_[[#This Row],[input_total thousands]]+Data__1_[[#This Row],[Labor_Costs_Direct]]+Data__1_[[#This Row],[Labor_Costs_Indirect]]</f>
        <v>58055.111099999995</v>
      </c>
      <c r="P882" s="5" cm="1">
        <f t="array" ref="P882">Data__1_[[#This Row],[Output]]*1000*_xlfn.IFS(Data__1_[[#This Row],[Plant]]=$R$8,$S$8,Data__1_[[#This Row],[Plant]]=$R$9,$S$9,Data__1_[[#This Row],[Plant]]=$R$10,$S$10,Data__1_[[#This Row],[Plant]]=$R$11,$S$11)</f>
        <v>5329.1217100000003</v>
      </c>
      <c r="Q882" s="5" cm="1">
        <f t="array" ref="Q882">Data__1_[[#This Row],[Total_cost]]/(Data__1_[[#This Row],[Total Operating Cost]]+_xlfn.IFS(Data__1_[[#This Row],[Plant]]=$R$21,$S$21,Data__1_[[#This Row],[Plant]]=$R$22,$S$22,Data__1_[[#This Row],[Plant]]=$R$24,$S$24,Data__1_[[#This Row],[Plant]]=$R$23,$S$23))</f>
        <v>10.868147983946679</v>
      </c>
    </row>
    <row r="883" spans="1:17" x14ac:dyDescent="0.4">
      <c r="A883" s="1" t="s">
        <v>86</v>
      </c>
      <c r="B883" t="s">
        <v>9</v>
      </c>
      <c r="C883">
        <v>40</v>
      </c>
      <c r="D883">
        <v>40</v>
      </c>
      <c r="E883">
        <v>9280</v>
      </c>
      <c r="F883">
        <v>7680</v>
      </c>
      <c r="G883">
        <v>0.102555217</v>
      </c>
      <c r="H883">
        <f>Data__1_[[#This Row],[Output]]*1000</f>
        <v>102.555217</v>
      </c>
      <c r="I883">
        <f>Data__1_[[#This Row],[Output]]*1000/(Data__1_[[#This Row],[Num_Workers_Indirect]]+Data__1_[[#This Row],[Num_Workers_Direct]])</f>
        <v>1.2819402124999999</v>
      </c>
      <c r="J883">
        <v>0.12511736400000001</v>
      </c>
      <c r="K883">
        <f>Data__1_[[#This Row],[RawMaterial_Used]]*1000</f>
        <v>125.11736400000001</v>
      </c>
      <c r="L883">
        <f>MONTH(A:A)</f>
        <v>3</v>
      </c>
      <c r="M883">
        <f>YEAR(Data__1_[[#This Row],[Date]])</f>
        <v>2010</v>
      </c>
      <c r="N883" cm="1">
        <f t="array" ref="N883">Data__1_[[#This Row],[RawMaterial_Used]]*1000*_xlfn.IFS(Data__1_[[#This Row],[Plant]]=$R$15,$S$15,Data__1_[[#This Row],[Plant]]=$R$16,$S$16,Data__1_[[#This Row],[Plant]]=$R$17,$S$17,Data__1_[[#This Row],[Plant]]=$R$18,$S$18)</f>
        <v>66312.202920000011</v>
      </c>
      <c r="O883">
        <f>Data__1_[[#This Row],[input_total thousands]]+Data__1_[[#This Row],[Labor_Costs_Direct]]+Data__1_[[#This Row],[Labor_Costs_Indirect]]</f>
        <v>83272.202920000011</v>
      </c>
      <c r="P883" s="5" cm="1">
        <f t="array" ref="P883">Data__1_[[#This Row],[Output]]*1000*_xlfn.IFS(Data__1_[[#This Row],[Plant]]=$R$8,$S$8,Data__1_[[#This Row],[Plant]]=$R$9,$S$9,Data__1_[[#This Row],[Plant]]=$R$10,$S$10,Data__1_[[#This Row],[Plant]]=$R$11,$S$11)</f>
        <v>9229.9695300000003</v>
      </c>
      <c r="Q883" s="5" cm="1">
        <f t="array" ref="Q883">Data__1_[[#This Row],[Total_cost]]/(Data__1_[[#This Row],[Total Operating Cost]]+_xlfn.IFS(Data__1_[[#This Row],[Plant]]=$R$21,$S$21,Data__1_[[#This Row],[Plant]]=$R$22,$S$22,Data__1_[[#This Row],[Plant]]=$R$24,$S$24,Data__1_[[#This Row],[Plant]]=$R$23,$S$23))</f>
        <v>9.0211990022412696</v>
      </c>
    </row>
    <row r="884" spans="1:17" x14ac:dyDescent="0.4">
      <c r="A884" s="1" t="s">
        <v>86</v>
      </c>
      <c r="B884" t="s">
        <v>10</v>
      </c>
      <c r="C884">
        <v>22</v>
      </c>
      <c r="D884">
        <v>32</v>
      </c>
      <c r="E884">
        <v>5280</v>
      </c>
      <c r="F884">
        <v>6400</v>
      </c>
      <c r="G884">
        <v>4.0127271999999999E-2</v>
      </c>
      <c r="H884">
        <f>Data__1_[[#This Row],[Output]]*1000</f>
        <v>40.127271999999998</v>
      </c>
      <c r="I884">
        <f>Data__1_[[#This Row],[Output]]*1000/(Data__1_[[#This Row],[Num_Workers_Indirect]]+Data__1_[[#This Row],[Num_Workers_Direct]])</f>
        <v>0.74309762962962955</v>
      </c>
      <c r="J884">
        <v>4.8955272000000001E-2</v>
      </c>
      <c r="K884">
        <f>Data__1_[[#This Row],[RawMaterial_Used]]*1000</f>
        <v>48.955272000000001</v>
      </c>
      <c r="L884">
        <f>MONTH(A:A)</f>
        <v>3</v>
      </c>
      <c r="M884">
        <f>YEAR(Data__1_[[#This Row],[Date]])</f>
        <v>2010</v>
      </c>
      <c r="N884" cm="1">
        <f t="array" ref="N884">Data__1_[[#This Row],[RawMaterial_Used]]*1000*_xlfn.IFS(Data__1_[[#This Row],[Plant]]=$R$15,$S$15,Data__1_[[#This Row],[Plant]]=$R$16,$S$16,Data__1_[[#This Row],[Plant]]=$R$17,$S$17,Data__1_[[#This Row],[Plant]]=$R$18,$S$18)</f>
        <v>29764.805376</v>
      </c>
      <c r="O884">
        <f>Data__1_[[#This Row],[input_total thousands]]+Data__1_[[#This Row],[Labor_Costs_Direct]]+Data__1_[[#This Row],[Labor_Costs_Indirect]]</f>
        <v>41444.805376000004</v>
      </c>
      <c r="P884" s="5" cm="1">
        <f t="array" ref="P884">Data__1_[[#This Row],[Output]]*1000*_xlfn.IFS(Data__1_[[#This Row],[Plant]]=$R$8,$S$8,Data__1_[[#This Row],[Plant]]=$R$9,$S$9,Data__1_[[#This Row],[Plant]]=$R$10,$S$10,Data__1_[[#This Row],[Plant]]=$R$11,$S$11)</f>
        <v>6019.0907999999999</v>
      </c>
      <c r="Q884" s="5" cm="1">
        <f t="array" ref="Q884">Data__1_[[#This Row],[Total_cost]]/(Data__1_[[#This Row],[Total Operating Cost]]+_xlfn.IFS(Data__1_[[#This Row],[Plant]]=$R$21,$S$21,Data__1_[[#This Row],[Plant]]=$R$22,$S$22,Data__1_[[#This Row],[Plant]]=$R$24,$S$24,Data__1_[[#This Row],[Plant]]=$R$23,$S$23))</f>
        <v>6.8844153274233015</v>
      </c>
    </row>
    <row r="885" spans="1:17" x14ac:dyDescent="0.4">
      <c r="A885" s="1" t="s">
        <v>86</v>
      </c>
      <c r="B885" t="s">
        <v>11</v>
      </c>
      <c r="C885">
        <v>14</v>
      </c>
      <c r="D885">
        <v>13</v>
      </c>
      <c r="E885">
        <v>134400</v>
      </c>
      <c r="F885">
        <v>99840</v>
      </c>
      <c r="G885">
        <v>1.0542482000000001E-2</v>
      </c>
      <c r="H885">
        <f>Data__1_[[#This Row],[Output]]*1000</f>
        <v>10.542482000000001</v>
      </c>
      <c r="I885">
        <f>Data__1_[[#This Row],[Output]]*1000/(Data__1_[[#This Row],[Num_Workers_Indirect]]+Data__1_[[#This Row],[Num_Workers_Direct]])</f>
        <v>0.39046229629629636</v>
      </c>
      <c r="J885">
        <v>1.3178102000000001E-2</v>
      </c>
      <c r="K885">
        <f>Data__1_[[#This Row],[RawMaterial_Used]]*1000</f>
        <v>13.178102000000001</v>
      </c>
      <c r="L885">
        <f>MONTH(A:A)</f>
        <v>3</v>
      </c>
      <c r="M885">
        <f>YEAR(Data__1_[[#This Row],[Date]])</f>
        <v>2010</v>
      </c>
      <c r="N885" cm="1">
        <f t="array" ref="N885">Data__1_[[#This Row],[RawMaterial_Used]]*1000*_xlfn.IFS(Data__1_[[#This Row],[Plant]]=$R$15,$S$15,Data__1_[[#This Row],[Plant]]=$R$16,$S$16,Data__1_[[#This Row],[Plant]]=$R$17,$S$17,Data__1_[[#This Row],[Plant]]=$R$18,$S$18)</f>
        <v>12097.497636</v>
      </c>
      <c r="O885">
        <f>Data__1_[[#This Row],[input_total thousands]]+Data__1_[[#This Row],[Labor_Costs_Direct]]+Data__1_[[#This Row],[Labor_Costs_Indirect]]</f>
        <v>246337.49763599999</v>
      </c>
      <c r="P885" s="5" cm="1">
        <f t="array" ref="P885">Data__1_[[#This Row],[Output]]*1000*_xlfn.IFS(Data__1_[[#This Row],[Plant]]=$R$8,$S$8,Data__1_[[#This Row],[Plant]]=$R$9,$S$9,Data__1_[[#This Row],[Plant]]=$R$10,$S$10,Data__1_[[#This Row],[Plant]]=$R$11,$S$11)</f>
        <v>4216.9928000000009</v>
      </c>
      <c r="Q885" s="5" cm="1">
        <f t="array" ref="Q885">Data__1_[[#This Row],[Total_cost]]/(Data__1_[[#This Row],[Total Operating Cost]]+_xlfn.IFS(Data__1_[[#This Row],[Plant]]=$R$21,$S$21,Data__1_[[#This Row],[Plant]]=$R$22,$S$22,Data__1_[[#This Row],[Plant]]=$R$24,$S$24,Data__1_[[#This Row],[Plant]]=$R$23,$S$23))</f>
        <v>57.223622505349688</v>
      </c>
    </row>
    <row r="886" spans="1:17" x14ac:dyDescent="0.4">
      <c r="A886" s="1" t="s">
        <v>111</v>
      </c>
      <c r="B886" t="s">
        <v>8</v>
      </c>
      <c r="C886">
        <v>17</v>
      </c>
      <c r="D886">
        <v>23</v>
      </c>
      <c r="E886">
        <v>8160</v>
      </c>
      <c r="F886">
        <v>9200</v>
      </c>
      <c r="G886">
        <v>4.8450199999999999E-2</v>
      </c>
      <c r="H886">
        <f>Data__1_[[#This Row],[Output]]*1000</f>
        <v>48.450199999999995</v>
      </c>
      <c r="I886">
        <f>Data__1_[[#This Row],[Output]]*1000/(Data__1_[[#This Row],[Num_Workers_Indirect]]+Data__1_[[#This Row],[Num_Workers_Direct]])</f>
        <v>1.211255</v>
      </c>
      <c r="J886">
        <v>5.8140240000000003E-2</v>
      </c>
      <c r="K886">
        <f>Data__1_[[#This Row],[RawMaterial_Used]]*1000</f>
        <v>58.140240000000006</v>
      </c>
      <c r="L886" t="e">
        <f>MONTH(A:A)</f>
        <v>#VALUE!</v>
      </c>
      <c r="M886" t="e">
        <f>YEAR(Data__1_[[#This Row],[Date]])</f>
        <v>#VALUE!</v>
      </c>
      <c r="N886" cm="1">
        <f t="array" ref="N886">Data__1_[[#This Row],[RawMaterial_Used]]*1000*_xlfn.IFS(Data__1_[[#This Row],[Plant]]=$R$15,$S$15,Data__1_[[#This Row],[Plant]]=$R$16,$S$16,Data__1_[[#This Row],[Plant]]=$R$17,$S$17,Data__1_[[#This Row],[Plant]]=$R$18,$S$18)</f>
        <v>40698.168000000005</v>
      </c>
      <c r="O886">
        <f>Data__1_[[#This Row],[input_total thousands]]+Data__1_[[#This Row],[Labor_Costs_Direct]]+Data__1_[[#This Row],[Labor_Costs_Indirect]]</f>
        <v>58058.168000000005</v>
      </c>
      <c r="P886" s="5" cm="1">
        <f t="array" ref="P886">Data__1_[[#This Row],[Output]]*1000*_xlfn.IFS(Data__1_[[#This Row],[Plant]]=$R$8,$S$8,Data__1_[[#This Row],[Plant]]=$R$9,$S$9,Data__1_[[#This Row],[Plant]]=$R$10,$S$10,Data__1_[[#This Row],[Plant]]=$R$11,$S$11)</f>
        <v>5329.521999999999</v>
      </c>
      <c r="Q886" s="5" cm="1">
        <f t="array" ref="Q886">Data__1_[[#This Row],[Total_cost]]/(Data__1_[[#This Row],[Total Operating Cost]]+_xlfn.IFS(Data__1_[[#This Row],[Plant]]=$R$21,$S$21,Data__1_[[#This Row],[Plant]]=$R$22,$S$22,Data__1_[[#This Row],[Plant]]=$R$24,$S$24,Data__1_[[#This Row],[Plant]]=$R$23,$S$23))</f>
        <v>10.867905851689027</v>
      </c>
    </row>
    <row r="887" spans="1:17" x14ac:dyDescent="0.4">
      <c r="A887" s="1" t="s">
        <v>111</v>
      </c>
      <c r="B887" t="s">
        <v>9</v>
      </c>
      <c r="C887">
        <v>42</v>
      </c>
      <c r="D887">
        <v>36</v>
      </c>
      <c r="E887">
        <v>9744</v>
      </c>
      <c r="F887">
        <v>6912</v>
      </c>
      <c r="G887">
        <v>0.100009183</v>
      </c>
      <c r="H887">
        <f>Data__1_[[#This Row],[Output]]*1000</f>
        <v>100.00918300000001</v>
      </c>
      <c r="I887">
        <f>Data__1_[[#This Row],[Output]]*1000/(Data__1_[[#This Row],[Num_Workers_Indirect]]+Data__1_[[#This Row],[Num_Workers_Direct]])</f>
        <v>1.282169012820513</v>
      </c>
      <c r="J887">
        <v>0.122011203</v>
      </c>
      <c r="K887">
        <f>Data__1_[[#This Row],[RawMaterial_Used]]*1000</f>
        <v>122.01120299999999</v>
      </c>
      <c r="L887" t="e">
        <f>MONTH(A:A)</f>
        <v>#VALUE!</v>
      </c>
      <c r="M887" t="e">
        <f>YEAR(Data__1_[[#This Row],[Date]])</f>
        <v>#VALUE!</v>
      </c>
      <c r="N887" cm="1">
        <f t="array" ref="N887">Data__1_[[#This Row],[RawMaterial_Used]]*1000*_xlfn.IFS(Data__1_[[#This Row],[Plant]]=$R$15,$S$15,Data__1_[[#This Row],[Plant]]=$R$16,$S$16,Data__1_[[#This Row],[Plant]]=$R$17,$S$17,Data__1_[[#This Row],[Plant]]=$R$18,$S$18)</f>
        <v>64665.937589999994</v>
      </c>
      <c r="O887">
        <f>Data__1_[[#This Row],[input_total thousands]]+Data__1_[[#This Row],[Labor_Costs_Direct]]+Data__1_[[#This Row],[Labor_Costs_Indirect]]</f>
        <v>81321.937589999987</v>
      </c>
      <c r="P887" s="5" cm="1">
        <f t="array" ref="P887">Data__1_[[#This Row],[Output]]*1000*_xlfn.IFS(Data__1_[[#This Row],[Plant]]=$R$8,$S$8,Data__1_[[#This Row],[Plant]]=$R$9,$S$9,Data__1_[[#This Row],[Plant]]=$R$10,$S$10,Data__1_[[#This Row],[Plant]]=$R$11,$S$11)</f>
        <v>9000.82647</v>
      </c>
      <c r="Q887" s="5" cm="1">
        <f t="array" ref="Q887">Data__1_[[#This Row],[Total_cost]]/(Data__1_[[#This Row],[Total Operating Cost]]+_xlfn.IFS(Data__1_[[#This Row],[Plant]]=$R$21,$S$21,Data__1_[[#This Row],[Plant]]=$R$22,$S$22,Data__1_[[#This Row],[Plant]]=$R$24,$S$24,Data__1_[[#This Row],[Plant]]=$R$23,$S$23))</f>
        <v>9.0341833666701223</v>
      </c>
    </row>
    <row r="888" spans="1:17" x14ac:dyDescent="0.4">
      <c r="A888" s="1" t="s">
        <v>111</v>
      </c>
      <c r="B888" t="s">
        <v>10</v>
      </c>
      <c r="C888">
        <v>20</v>
      </c>
      <c r="D888">
        <v>32</v>
      </c>
      <c r="E888">
        <v>4800</v>
      </c>
      <c r="F888">
        <v>6400</v>
      </c>
      <c r="G888">
        <v>3.8612805E-2</v>
      </c>
      <c r="H888">
        <f>Data__1_[[#This Row],[Output]]*1000</f>
        <v>38.612805000000002</v>
      </c>
      <c r="I888">
        <f>Data__1_[[#This Row],[Output]]*1000/(Data__1_[[#This Row],[Num_Workers_Indirect]]+Data__1_[[#This Row],[Num_Workers_Direct]])</f>
        <v>0.74255394230769234</v>
      </c>
      <c r="J888">
        <v>4.7107622000000002E-2</v>
      </c>
      <c r="K888">
        <f>Data__1_[[#This Row],[RawMaterial_Used]]*1000</f>
        <v>47.107621999999999</v>
      </c>
      <c r="L888" t="e">
        <f>MONTH(A:A)</f>
        <v>#VALUE!</v>
      </c>
      <c r="M888" t="e">
        <f>YEAR(Data__1_[[#This Row],[Date]])</f>
        <v>#VALUE!</v>
      </c>
      <c r="N888" cm="1">
        <f t="array" ref="N888">Data__1_[[#This Row],[RawMaterial_Used]]*1000*_xlfn.IFS(Data__1_[[#This Row],[Plant]]=$R$15,$S$15,Data__1_[[#This Row],[Plant]]=$R$16,$S$16,Data__1_[[#This Row],[Plant]]=$R$17,$S$17,Data__1_[[#This Row],[Plant]]=$R$18,$S$18)</f>
        <v>28641.434175999999</v>
      </c>
      <c r="O888">
        <f>Data__1_[[#This Row],[input_total thousands]]+Data__1_[[#This Row],[Labor_Costs_Direct]]+Data__1_[[#This Row],[Labor_Costs_Indirect]]</f>
        <v>39841.434175999995</v>
      </c>
      <c r="P888" s="5" cm="1">
        <f t="array" ref="P888">Data__1_[[#This Row],[Output]]*1000*_xlfn.IFS(Data__1_[[#This Row],[Plant]]=$R$8,$S$8,Data__1_[[#This Row],[Plant]]=$R$9,$S$9,Data__1_[[#This Row],[Plant]]=$R$10,$S$10,Data__1_[[#This Row],[Plant]]=$R$11,$S$11)</f>
        <v>5791.9207500000002</v>
      </c>
      <c r="Q888" s="5" cm="1">
        <f t="array" ref="Q888">Data__1_[[#This Row],[Total_cost]]/(Data__1_[[#This Row],[Total Operating Cost]]+_xlfn.IFS(Data__1_[[#This Row],[Plant]]=$R$21,$S$21,Data__1_[[#This Row],[Plant]]=$R$22,$S$22,Data__1_[[#This Row],[Plant]]=$R$24,$S$24,Data__1_[[#This Row],[Plant]]=$R$23,$S$23))</f>
        <v>6.8776073237321595</v>
      </c>
    </row>
    <row r="889" spans="1:17" x14ac:dyDescent="0.4">
      <c r="A889" s="1" t="s">
        <v>111</v>
      </c>
      <c r="B889" t="s">
        <v>11</v>
      </c>
      <c r="C889">
        <v>13</v>
      </c>
      <c r="D889">
        <v>16</v>
      </c>
      <c r="E889">
        <v>124800</v>
      </c>
      <c r="F889">
        <v>122880</v>
      </c>
      <c r="G889">
        <v>1.1323153000000001E-2</v>
      </c>
      <c r="H889">
        <f>Data__1_[[#This Row],[Output]]*1000</f>
        <v>11.323153000000001</v>
      </c>
      <c r="I889">
        <f>Data__1_[[#This Row],[Output]]*1000/(Data__1_[[#This Row],[Num_Workers_Indirect]]+Data__1_[[#This Row],[Num_Workers_Direct]])</f>
        <v>0.39045355172413798</v>
      </c>
      <c r="J889">
        <v>1.4153941E-2</v>
      </c>
      <c r="K889">
        <f>Data__1_[[#This Row],[RawMaterial_Used]]*1000</f>
        <v>14.153941</v>
      </c>
      <c r="L889" t="e">
        <f>MONTH(A:A)</f>
        <v>#VALUE!</v>
      </c>
      <c r="M889" t="e">
        <f>YEAR(Data__1_[[#This Row],[Date]])</f>
        <v>#VALUE!</v>
      </c>
      <c r="N889" cm="1">
        <f t="array" ref="N889">Data__1_[[#This Row],[RawMaterial_Used]]*1000*_xlfn.IFS(Data__1_[[#This Row],[Plant]]=$R$15,$S$15,Data__1_[[#This Row],[Plant]]=$R$16,$S$16,Data__1_[[#This Row],[Plant]]=$R$17,$S$17,Data__1_[[#This Row],[Plant]]=$R$18,$S$18)</f>
        <v>12993.317837999999</v>
      </c>
      <c r="O889">
        <f>Data__1_[[#This Row],[input_total thousands]]+Data__1_[[#This Row],[Labor_Costs_Direct]]+Data__1_[[#This Row],[Labor_Costs_Indirect]]</f>
        <v>260673.31783799999</v>
      </c>
      <c r="P889" s="5" cm="1">
        <f t="array" ref="P889">Data__1_[[#This Row],[Output]]*1000*_xlfn.IFS(Data__1_[[#This Row],[Plant]]=$R$8,$S$8,Data__1_[[#This Row],[Plant]]=$R$9,$S$9,Data__1_[[#This Row],[Plant]]=$R$10,$S$10,Data__1_[[#This Row],[Plant]]=$R$11,$S$11)</f>
        <v>4529.2612000000008</v>
      </c>
      <c r="Q889" s="5" cm="1">
        <f t="array" ref="Q889">Data__1_[[#This Row],[Total_cost]]/(Data__1_[[#This Row],[Total Operating Cost]]+_xlfn.IFS(Data__1_[[#This Row],[Plant]]=$R$21,$S$21,Data__1_[[#This Row],[Plant]]=$R$22,$S$22,Data__1_[[#This Row],[Plant]]=$R$24,$S$24,Data__1_[[#This Row],[Plant]]=$R$23,$S$23))</f>
        <v>56.458355056178014</v>
      </c>
    </row>
    <row r="890" spans="1:17" x14ac:dyDescent="0.4">
      <c r="A890" s="1" t="s">
        <v>110</v>
      </c>
      <c r="B890" t="s">
        <v>8</v>
      </c>
      <c r="C890">
        <v>19</v>
      </c>
      <c r="D890">
        <v>22</v>
      </c>
      <c r="E890">
        <v>9120</v>
      </c>
      <c r="F890">
        <v>8800</v>
      </c>
      <c r="G890">
        <v>4.9608658E-2</v>
      </c>
      <c r="H890">
        <f>Data__1_[[#This Row],[Output]]*1000</f>
        <v>49.608657999999998</v>
      </c>
      <c r="I890">
        <f>Data__1_[[#This Row],[Output]]*1000/(Data__1_[[#This Row],[Num_Workers_Indirect]]+Data__1_[[#This Row],[Num_Workers_Direct]])</f>
        <v>1.209967268292683</v>
      </c>
      <c r="J890">
        <v>5.9530390000000002E-2</v>
      </c>
      <c r="K890">
        <f>Data__1_[[#This Row],[RawMaterial_Used]]*1000</f>
        <v>59.530390000000004</v>
      </c>
      <c r="L890" t="e">
        <f>MONTH(A:A)</f>
        <v>#VALUE!</v>
      </c>
      <c r="M890" t="e">
        <f>YEAR(Data__1_[[#This Row],[Date]])</f>
        <v>#VALUE!</v>
      </c>
      <c r="N890" cm="1">
        <f t="array" ref="N890">Data__1_[[#This Row],[RawMaterial_Used]]*1000*_xlfn.IFS(Data__1_[[#This Row],[Plant]]=$R$15,$S$15,Data__1_[[#This Row],[Plant]]=$R$16,$S$16,Data__1_[[#This Row],[Plant]]=$R$17,$S$17,Data__1_[[#This Row],[Plant]]=$R$18,$S$18)</f>
        <v>41671.273000000001</v>
      </c>
      <c r="O890">
        <f>Data__1_[[#This Row],[input_total thousands]]+Data__1_[[#This Row],[Labor_Costs_Direct]]+Data__1_[[#This Row],[Labor_Costs_Indirect]]</f>
        <v>59591.273000000001</v>
      </c>
      <c r="P890" s="5" cm="1">
        <f t="array" ref="P890">Data__1_[[#This Row],[Output]]*1000*_xlfn.IFS(Data__1_[[#This Row],[Plant]]=$R$8,$S$8,Data__1_[[#This Row],[Plant]]=$R$9,$S$9,Data__1_[[#This Row],[Plant]]=$R$10,$S$10,Data__1_[[#This Row],[Plant]]=$R$11,$S$11)</f>
        <v>5456.9523799999997</v>
      </c>
      <c r="Q890" s="5" cm="1">
        <f t="array" ref="Q890">Data__1_[[#This Row],[Total_cost]]/(Data__1_[[#This Row],[Total Operating Cost]]+_xlfn.IFS(Data__1_[[#This Row],[Plant]]=$R$21,$S$21,Data__1_[[#This Row],[Plant]]=$R$22,$S$22,Data__1_[[#This Row],[Plant]]=$R$24,$S$24,Data__1_[[#This Row],[Plant]]=$R$23,$S$23))</f>
        <v>10.895001745082743</v>
      </c>
    </row>
    <row r="891" spans="1:17" x14ac:dyDescent="0.4">
      <c r="A891" s="1" t="s">
        <v>110</v>
      </c>
      <c r="B891" t="s">
        <v>9</v>
      </c>
      <c r="C891">
        <v>41</v>
      </c>
      <c r="D891">
        <v>39</v>
      </c>
      <c r="E891">
        <v>9512</v>
      </c>
      <c r="F891">
        <v>7488</v>
      </c>
      <c r="G891">
        <v>0.10250369099999999</v>
      </c>
      <c r="H891">
        <f>Data__1_[[#This Row],[Output]]*1000</f>
        <v>102.50369099999999</v>
      </c>
      <c r="I891">
        <f>Data__1_[[#This Row],[Output]]*1000/(Data__1_[[#This Row],[Num_Workers_Indirect]]+Data__1_[[#This Row],[Num_Workers_Direct]])</f>
        <v>1.2812961374999998</v>
      </c>
      <c r="J891">
        <v>0.12505450400000001</v>
      </c>
      <c r="K891">
        <f>Data__1_[[#This Row],[RawMaterial_Used]]*1000</f>
        <v>125.05450400000001</v>
      </c>
      <c r="L891" t="e">
        <f>MONTH(A:A)</f>
        <v>#VALUE!</v>
      </c>
      <c r="M891" t="e">
        <f>YEAR(Data__1_[[#This Row],[Date]])</f>
        <v>#VALUE!</v>
      </c>
      <c r="N891" cm="1">
        <f t="array" ref="N891">Data__1_[[#This Row],[RawMaterial_Used]]*1000*_xlfn.IFS(Data__1_[[#This Row],[Plant]]=$R$15,$S$15,Data__1_[[#This Row],[Plant]]=$R$16,$S$16,Data__1_[[#This Row],[Plant]]=$R$17,$S$17,Data__1_[[#This Row],[Plant]]=$R$18,$S$18)</f>
        <v>66278.887119999999</v>
      </c>
      <c r="O891">
        <f>Data__1_[[#This Row],[input_total thousands]]+Data__1_[[#This Row],[Labor_Costs_Direct]]+Data__1_[[#This Row],[Labor_Costs_Indirect]]</f>
        <v>83278.887119999999</v>
      </c>
      <c r="P891" s="5" cm="1">
        <f t="array" ref="P891">Data__1_[[#This Row],[Output]]*1000*_xlfn.IFS(Data__1_[[#This Row],[Plant]]=$R$8,$S$8,Data__1_[[#This Row],[Plant]]=$R$9,$S$9,Data__1_[[#This Row],[Plant]]=$R$10,$S$10,Data__1_[[#This Row],[Plant]]=$R$11,$S$11)</f>
        <v>9225.3321899999992</v>
      </c>
      <c r="Q891" s="5" cm="1">
        <f t="array" ref="Q891">Data__1_[[#This Row],[Total_cost]]/(Data__1_[[#This Row],[Total Operating Cost]]+_xlfn.IFS(Data__1_[[#This Row],[Plant]]=$R$21,$S$21,Data__1_[[#This Row],[Plant]]=$R$22,$S$22,Data__1_[[#This Row],[Plant]]=$R$24,$S$24,Data__1_[[#This Row],[Plant]]=$R$23,$S$23))</f>
        <v>9.0264578477281887</v>
      </c>
    </row>
    <row r="892" spans="1:17" x14ac:dyDescent="0.4">
      <c r="A892" s="1" t="s">
        <v>110</v>
      </c>
      <c r="B892" t="s">
        <v>10</v>
      </c>
      <c r="C892">
        <v>22</v>
      </c>
      <c r="D892">
        <v>25</v>
      </c>
      <c r="E892">
        <v>5280</v>
      </c>
      <c r="F892">
        <v>5000</v>
      </c>
      <c r="G892">
        <v>3.4924586000000001E-2</v>
      </c>
      <c r="H892">
        <f>Data__1_[[#This Row],[Output]]*1000</f>
        <v>34.924585999999998</v>
      </c>
      <c r="I892">
        <f>Data__1_[[#This Row],[Output]]*1000/(Data__1_[[#This Row],[Num_Workers_Indirect]]+Data__1_[[#This Row],[Num_Workers_Direct]])</f>
        <v>0.74307629787234042</v>
      </c>
      <c r="J892">
        <v>4.2607995000000003E-2</v>
      </c>
      <c r="K892">
        <f>Data__1_[[#This Row],[RawMaterial_Used]]*1000</f>
        <v>42.607995000000003</v>
      </c>
      <c r="L892" t="e">
        <f>MONTH(A:A)</f>
        <v>#VALUE!</v>
      </c>
      <c r="M892" t="e">
        <f>YEAR(Data__1_[[#This Row],[Date]])</f>
        <v>#VALUE!</v>
      </c>
      <c r="N892" cm="1">
        <f t="array" ref="N892">Data__1_[[#This Row],[RawMaterial_Used]]*1000*_xlfn.IFS(Data__1_[[#This Row],[Plant]]=$R$15,$S$15,Data__1_[[#This Row],[Plant]]=$R$16,$S$16,Data__1_[[#This Row],[Plant]]=$R$17,$S$17,Data__1_[[#This Row],[Plant]]=$R$18,$S$18)</f>
        <v>25905.660960000001</v>
      </c>
      <c r="O892">
        <f>Data__1_[[#This Row],[input_total thousands]]+Data__1_[[#This Row],[Labor_Costs_Direct]]+Data__1_[[#This Row],[Labor_Costs_Indirect]]</f>
        <v>36185.660960000001</v>
      </c>
      <c r="P892" s="5" cm="1">
        <f t="array" ref="P892">Data__1_[[#This Row],[Output]]*1000*_xlfn.IFS(Data__1_[[#This Row],[Plant]]=$R$8,$S$8,Data__1_[[#This Row],[Plant]]=$R$9,$S$9,Data__1_[[#This Row],[Plant]]=$R$10,$S$10,Data__1_[[#This Row],[Plant]]=$R$11,$S$11)</f>
        <v>5238.6878999999999</v>
      </c>
      <c r="Q892" s="5" cm="1">
        <f t="array" ref="Q892">Data__1_[[#This Row],[Total_cost]]/(Data__1_[[#This Row],[Total Operating Cost]]+_xlfn.IFS(Data__1_[[#This Row],[Plant]]=$R$21,$S$21,Data__1_[[#This Row],[Plant]]=$R$22,$S$22,Data__1_[[#This Row],[Plant]]=$R$24,$S$24,Data__1_[[#This Row],[Plant]]=$R$23,$S$23))</f>
        <v>6.9060718215678456</v>
      </c>
    </row>
    <row r="893" spans="1:17" x14ac:dyDescent="0.4">
      <c r="A893" s="1" t="s">
        <v>110</v>
      </c>
      <c r="B893" t="s">
        <v>11</v>
      </c>
      <c r="C893">
        <v>13</v>
      </c>
      <c r="D893">
        <v>17</v>
      </c>
      <c r="E893">
        <v>124800</v>
      </c>
      <c r="F893">
        <v>130560</v>
      </c>
      <c r="G893">
        <v>1.1715328000000001E-2</v>
      </c>
      <c r="H893">
        <f>Data__1_[[#This Row],[Output]]*1000</f>
        <v>11.715328000000001</v>
      </c>
      <c r="I893">
        <f>Data__1_[[#This Row],[Output]]*1000/(Data__1_[[#This Row],[Num_Workers_Indirect]]+Data__1_[[#This Row],[Num_Workers_Direct]])</f>
        <v>0.39051093333333337</v>
      </c>
      <c r="J893">
        <v>1.464416E-2</v>
      </c>
      <c r="K893">
        <f>Data__1_[[#This Row],[RawMaterial_Used]]*1000</f>
        <v>14.644159999999999</v>
      </c>
      <c r="L893" t="e">
        <f>MONTH(A:A)</f>
        <v>#VALUE!</v>
      </c>
      <c r="M893" t="e">
        <f>YEAR(Data__1_[[#This Row],[Date]])</f>
        <v>#VALUE!</v>
      </c>
      <c r="N893" cm="1">
        <f t="array" ref="N893">Data__1_[[#This Row],[RawMaterial_Used]]*1000*_xlfn.IFS(Data__1_[[#This Row],[Plant]]=$R$15,$S$15,Data__1_[[#This Row],[Plant]]=$R$16,$S$16,Data__1_[[#This Row],[Plant]]=$R$17,$S$17,Data__1_[[#This Row],[Plant]]=$R$18,$S$18)</f>
        <v>13443.338879999999</v>
      </c>
      <c r="O893">
        <f>Data__1_[[#This Row],[input_total thousands]]+Data__1_[[#This Row],[Labor_Costs_Direct]]+Data__1_[[#This Row],[Labor_Costs_Indirect]]</f>
        <v>268803.33888</v>
      </c>
      <c r="P893" s="5" cm="1">
        <f t="array" ref="P893">Data__1_[[#This Row],[Output]]*1000*_xlfn.IFS(Data__1_[[#This Row],[Plant]]=$R$8,$S$8,Data__1_[[#This Row],[Plant]]=$R$9,$S$9,Data__1_[[#This Row],[Plant]]=$R$10,$S$10,Data__1_[[#This Row],[Plant]]=$R$11,$S$11)</f>
        <v>4686.1312000000007</v>
      </c>
      <c r="Q893" s="5" cm="1">
        <f t="array" ref="Q893">Data__1_[[#This Row],[Total_cost]]/(Data__1_[[#This Row],[Total Operating Cost]]+_xlfn.IFS(Data__1_[[#This Row],[Plant]]=$R$21,$S$21,Data__1_[[#This Row],[Plant]]=$R$22,$S$22,Data__1_[[#This Row],[Plant]]=$R$24,$S$24,Data__1_[[#This Row],[Plant]]=$R$23,$S$23))</f>
        <v>56.306154140120391</v>
      </c>
    </row>
    <row r="894" spans="1:17" x14ac:dyDescent="0.4">
      <c r="A894" s="1" t="s">
        <v>109</v>
      </c>
      <c r="B894" t="s">
        <v>8</v>
      </c>
      <c r="C894">
        <v>15</v>
      </c>
      <c r="D894">
        <v>19</v>
      </c>
      <c r="E894">
        <v>7200</v>
      </c>
      <c r="F894">
        <v>7600</v>
      </c>
      <c r="G894">
        <v>4.1144422999999999E-2</v>
      </c>
      <c r="H894">
        <f>Data__1_[[#This Row],[Output]]*1000</f>
        <v>41.144422999999996</v>
      </c>
      <c r="I894">
        <f>Data__1_[[#This Row],[Output]]*1000/(Data__1_[[#This Row],[Num_Workers_Indirect]]+Data__1_[[#This Row],[Num_Workers_Direct]])</f>
        <v>1.2101300882352941</v>
      </c>
      <c r="J894">
        <v>4.9373307999999998E-2</v>
      </c>
      <c r="K894">
        <f>Data__1_[[#This Row],[RawMaterial_Used]]*1000</f>
        <v>49.373307999999994</v>
      </c>
      <c r="L894" t="e">
        <f>MONTH(A:A)</f>
        <v>#VALUE!</v>
      </c>
      <c r="M894" t="e">
        <f>YEAR(Data__1_[[#This Row],[Date]])</f>
        <v>#VALUE!</v>
      </c>
      <c r="N894" cm="1">
        <f t="array" ref="N894">Data__1_[[#This Row],[RawMaterial_Used]]*1000*_xlfn.IFS(Data__1_[[#This Row],[Plant]]=$R$15,$S$15,Data__1_[[#This Row],[Plant]]=$R$16,$S$16,Data__1_[[#This Row],[Plant]]=$R$17,$S$17,Data__1_[[#This Row],[Plant]]=$R$18,$S$18)</f>
        <v>34561.315599999994</v>
      </c>
      <c r="O894">
        <f>Data__1_[[#This Row],[input_total thousands]]+Data__1_[[#This Row],[Labor_Costs_Direct]]+Data__1_[[#This Row],[Labor_Costs_Indirect]]</f>
        <v>49361.315599999994</v>
      </c>
      <c r="P894" s="5" cm="1">
        <f t="array" ref="P894">Data__1_[[#This Row],[Output]]*1000*_xlfn.IFS(Data__1_[[#This Row],[Plant]]=$R$8,$S$8,Data__1_[[#This Row],[Plant]]=$R$9,$S$9,Data__1_[[#This Row],[Plant]]=$R$10,$S$10,Data__1_[[#This Row],[Plant]]=$R$11,$S$11)</f>
        <v>4525.8865299999998</v>
      </c>
      <c r="Q894" s="5" cm="1">
        <f t="array" ref="Q894">Data__1_[[#This Row],[Total_cost]]/(Data__1_[[#This Row],[Total Operating Cost]]+_xlfn.IFS(Data__1_[[#This Row],[Plant]]=$R$21,$S$21,Data__1_[[#This Row],[Plant]]=$R$22,$S$22,Data__1_[[#This Row],[Plant]]=$R$24,$S$24,Data__1_[[#This Row],[Plant]]=$R$23,$S$23))</f>
        <v>10.876054352320429</v>
      </c>
    </row>
    <row r="895" spans="1:17" x14ac:dyDescent="0.4">
      <c r="A895" s="1" t="s">
        <v>109</v>
      </c>
      <c r="B895" t="s">
        <v>9</v>
      </c>
      <c r="C895">
        <v>45</v>
      </c>
      <c r="D895">
        <v>39</v>
      </c>
      <c r="E895">
        <v>10440</v>
      </c>
      <c r="F895">
        <v>7488</v>
      </c>
      <c r="G895">
        <v>0.107610606</v>
      </c>
      <c r="H895">
        <f>Data__1_[[#This Row],[Output]]*1000</f>
        <v>107.610606</v>
      </c>
      <c r="I895">
        <f>Data__1_[[#This Row],[Output]]*1000/(Data__1_[[#This Row],[Num_Workers_Indirect]]+Data__1_[[#This Row],[Num_Workers_Direct]])</f>
        <v>1.281078642857143</v>
      </c>
      <c r="J895">
        <v>0.13128493899999999</v>
      </c>
      <c r="K895">
        <f>Data__1_[[#This Row],[RawMaterial_Used]]*1000</f>
        <v>131.28493899999998</v>
      </c>
      <c r="L895" t="e">
        <f>MONTH(A:A)</f>
        <v>#VALUE!</v>
      </c>
      <c r="M895" t="e">
        <f>YEAR(Data__1_[[#This Row],[Date]])</f>
        <v>#VALUE!</v>
      </c>
      <c r="N895" cm="1">
        <f t="array" ref="N895">Data__1_[[#This Row],[RawMaterial_Used]]*1000*_xlfn.IFS(Data__1_[[#This Row],[Plant]]=$R$15,$S$15,Data__1_[[#This Row],[Plant]]=$R$16,$S$16,Data__1_[[#This Row],[Plant]]=$R$17,$S$17,Data__1_[[#This Row],[Plant]]=$R$18,$S$18)</f>
        <v>69581.017669999987</v>
      </c>
      <c r="O895">
        <f>Data__1_[[#This Row],[input_total thousands]]+Data__1_[[#This Row],[Labor_Costs_Direct]]+Data__1_[[#This Row],[Labor_Costs_Indirect]]</f>
        <v>87509.017669999987</v>
      </c>
      <c r="P895" s="5" cm="1">
        <f t="array" ref="P895">Data__1_[[#This Row],[Output]]*1000*_xlfn.IFS(Data__1_[[#This Row],[Plant]]=$R$8,$S$8,Data__1_[[#This Row],[Plant]]=$R$9,$S$9,Data__1_[[#This Row],[Plant]]=$R$10,$S$10,Data__1_[[#This Row],[Plant]]=$R$11,$S$11)</f>
        <v>9684.9545400000006</v>
      </c>
      <c r="Q895" s="5" cm="1">
        <f t="array" ref="Q895">Data__1_[[#This Row],[Total_cost]]/(Data__1_[[#This Row],[Total Operating Cost]]+_xlfn.IFS(Data__1_[[#This Row],[Plant]]=$R$21,$S$21,Data__1_[[#This Row],[Plant]]=$R$22,$S$22,Data__1_[[#This Row],[Plant]]=$R$24,$S$24,Data__1_[[#This Row],[Plant]]=$R$23,$S$23))</f>
        <v>9.0348587585251892</v>
      </c>
    </row>
    <row r="896" spans="1:17" x14ac:dyDescent="0.4">
      <c r="A896" s="1" t="s">
        <v>109</v>
      </c>
      <c r="B896" t="s">
        <v>10</v>
      </c>
      <c r="C896">
        <v>23</v>
      </c>
      <c r="D896">
        <v>31</v>
      </c>
      <c r="E896">
        <v>5520</v>
      </c>
      <c r="F896">
        <v>6200</v>
      </c>
      <c r="G896">
        <v>4.0101365999999999E-2</v>
      </c>
      <c r="H896">
        <f>Data__1_[[#This Row],[Output]]*1000</f>
        <v>40.101365999999999</v>
      </c>
      <c r="I896">
        <f>Data__1_[[#This Row],[Output]]*1000/(Data__1_[[#This Row],[Num_Workers_Indirect]]+Data__1_[[#This Row],[Num_Workers_Direct]])</f>
        <v>0.74261788888888891</v>
      </c>
      <c r="J896">
        <v>4.8923666999999997E-2</v>
      </c>
      <c r="K896">
        <f>Data__1_[[#This Row],[RawMaterial_Used]]*1000</f>
        <v>48.923666999999995</v>
      </c>
      <c r="L896" t="e">
        <f>MONTH(A:A)</f>
        <v>#VALUE!</v>
      </c>
      <c r="M896" t="e">
        <f>YEAR(Data__1_[[#This Row],[Date]])</f>
        <v>#VALUE!</v>
      </c>
      <c r="N896" cm="1">
        <f t="array" ref="N896">Data__1_[[#This Row],[RawMaterial_Used]]*1000*_xlfn.IFS(Data__1_[[#This Row],[Plant]]=$R$15,$S$15,Data__1_[[#This Row],[Plant]]=$R$16,$S$16,Data__1_[[#This Row],[Plant]]=$R$17,$S$17,Data__1_[[#This Row],[Plant]]=$R$18,$S$18)</f>
        <v>29745.589535999996</v>
      </c>
      <c r="O896">
        <f>Data__1_[[#This Row],[input_total thousands]]+Data__1_[[#This Row],[Labor_Costs_Direct]]+Data__1_[[#This Row],[Labor_Costs_Indirect]]</f>
        <v>41465.589535999999</v>
      </c>
      <c r="P896" s="5" cm="1">
        <f t="array" ref="P896">Data__1_[[#This Row],[Output]]*1000*_xlfn.IFS(Data__1_[[#This Row],[Plant]]=$R$8,$S$8,Data__1_[[#This Row],[Plant]]=$R$9,$S$9,Data__1_[[#This Row],[Plant]]=$R$10,$S$10,Data__1_[[#This Row],[Plant]]=$R$11,$S$11)</f>
        <v>6015.2048999999997</v>
      </c>
      <c r="Q896" s="5" cm="1">
        <f t="array" ref="Q896">Data__1_[[#This Row],[Total_cost]]/(Data__1_[[#This Row],[Total Operating Cost]]+_xlfn.IFS(Data__1_[[#This Row],[Plant]]=$R$21,$S$21,Data__1_[[#This Row],[Plant]]=$R$22,$S$22,Data__1_[[#This Row],[Plant]]=$R$24,$S$24,Data__1_[[#This Row],[Plant]]=$R$23,$S$23))</f>
        <v>6.8923167055031653</v>
      </c>
    </row>
    <row r="897" spans="1:17" x14ac:dyDescent="0.4">
      <c r="A897" s="1" t="s">
        <v>109</v>
      </c>
      <c r="B897" t="s">
        <v>11</v>
      </c>
      <c r="C897">
        <v>12</v>
      </c>
      <c r="D897">
        <v>17</v>
      </c>
      <c r="E897">
        <v>115200</v>
      </c>
      <c r="F897">
        <v>130560</v>
      </c>
      <c r="G897">
        <v>1.1322298E-2</v>
      </c>
      <c r="H897">
        <f>Data__1_[[#This Row],[Output]]*1000</f>
        <v>11.322298</v>
      </c>
      <c r="I897">
        <f>Data__1_[[#This Row],[Output]]*1000/(Data__1_[[#This Row],[Num_Workers_Indirect]]+Data__1_[[#This Row],[Num_Workers_Direct]])</f>
        <v>0.39042406896551723</v>
      </c>
      <c r="J897">
        <v>1.4152872E-2</v>
      </c>
      <c r="K897">
        <f>Data__1_[[#This Row],[RawMaterial_Used]]*1000</f>
        <v>14.152872</v>
      </c>
      <c r="L897" t="e">
        <f>MONTH(A:A)</f>
        <v>#VALUE!</v>
      </c>
      <c r="M897" t="e">
        <f>YEAR(Data__1_[[#This Row],[Date]])</f>
        <v>#VALUE!</v>
      </c>
      <c r="N897" cm="1">
        <f t="array" ref="N897">Data__1_[[#This Row],[RawMaterial_Used]]*1000*_xlfn.IFS(Data__1_[[#This Row],[Plant]]=$R$15,$S$15,Data__1_[[#This Row],[Plant]]=$R$16,$S$16,Data__1_[[#This Row],[Plant]]=$R$17,$S$17,Data__1_[[#This Row],[Plant]]=$R$18,$S$18)</f>
        <v>12992.336496</v>
      </c>
      <c r="O897">
        <f>Data__1_[[#This Row],[input_total thousands]]+Data__1_[[#This Row],[Labor_Costs_Direct]]+Data__1_[[#This Row],[Labor_Costs_Indirect]]</f>
        <v>258752.336496</v>
      </c>
      <c r="P897" s="5" cm="1">
        <f t="array" ref="P897">Data__1_[[#This Row],[Output]]*1000*_xlfn.IFS(Data__1_[[#This Row],[Plant]]=$R$8,$S$8,Data__1_[[#This Row],[Plant]]=$R$9,$S$9,Data__1_[[#This Row],[Plant]]=$R$10,$S$10,Data__1_[[#This Row],[Plant]]=$R$11,$S$11)</f>
        <v>4528.9192000000003</v>
      </c>
      <c r="Q897" s="5" cm="1">
        <f t="array" ref="Q897">Data__1_[[#This Row],[Total_cost]]/(Data__1_[[#This Row],[Total Operating Cost]]+_xlfn.IFS(Data__1_[[#This Row],[Plant]]=$R$21,$S$21,Data__1_[[#This Row],[Plant]]=$R$22,$S$22,Data__1_[[#This Row],[Plant]]=$R$24,$S$24,Data__1_[[#This Row],[Plant]]=$R$23,$S$23))</f>
        <v>56.046447691472537</v>
      </c>
    </row>
    <row r="898" spans="1:17" x14ac:dyDescent="0.4">
      <c r="A898" s="1" t="s">
        <v>108</v>
      </c>
      <c r="B898" t="s">
        <v>8</v>
      </c>
      <c r="C898">
        <v>17</v>
      </c>
      <c r="D898">
        <v>25</v>
      </c>
      <c r="E898">
        <v>8160</v>
      </c>
      <c r="F898">
        <v>10000</v>
      </c>
      <c r="G898">
        <v>5.0861376E-2</v>
      </c>
      <c r="H898">
        <f>Data__1_[[#This Row],[Output]]*1000</f>
        <v>50.861376</v>
      </c>
      <c r="I898">
        <f>Data__1_[[#This Row],[Output]]*1000/(Data__1_[[#This Row],[Num_Workers_Indirect]]+Data__1_[[#This Row],[Num_Workers_Direct]])</f>
        <v>1.2109851428571428</v>
      </c>
      <c r="J898">
        <v>6.1033652000000001E-2</v>
      </c>
      <c r="K898">
        <f>Data__1_[[#This Row],[RawMaterial_Used]]*1000</f>
        <v>61.033652000000004</v>
      </c>
      <c r="L898" t="e">
        <f>MONTH(A:A)</f>
        <v>#VALUE!</v>
      </c>
      <c r="M898" t="e">
        <f>YEAR(Data__1_[[#This Row],[Date]])</f>
        <v>#VALUE!</v>
      </c>
      <c r="N898" cm="1">
        <f t="array" ref="N898">Data__1_[[#This Row],[RawMaterial_Used]]*1000*_xlfn.IFS(Data__1_[[#This Row],[Plant]]=$R$15,$S$15,Data__1_[[#This Row],[Plant]]=$R$16,$S$16,Data__1_[[#This Row],[Plant]]=$R$17,$S$17,Data__1_[[#This Row],[Plant]]=$R$18,$S$18)</f>
        <v>42723.556400000001</v>
      </c>
      <c r="O898">
        <f>Data__1_[[#This Row],[input_total thousands]]+Data__1_[[#This Row],[Labor_Costs_Direct]]+Data__1_[[#This Row],[Labor_Costs_Indirect]]</f>
        <v>60883.556400000001</v>
      </c>
      <c r="P898" s="5" cm="1">
        <f t="array" ref="P898">Data__1_[[#This Row],[Output]]*1000*_xlfn.IFS(Data__1_[[#This Row],[Plant]]=$R$8,$S$8,Data__1_[[#This Row],[Plant]]=$R$9,$S$9,Data__1_[[#This Row],[Plant]]=$R$10,$S$10,Data__1_[[#This Row],[Plant]]=$R$11,$S$11)</f>
        <v>5594.7513600000002</v>
      </c>
      <c r="Q898" s="5" cm="1">
        <f t="array" ref="Q898">Data__1_[[#This Row],[Total_cost]]/(Data__1_[[#This Row],[Total Operating Cost]]+_xlfn.IFS(Data__1_[[#This Row],[Plant]]=$R$21,$S$21,Data__1_[[#This Row],[Plant]]=$R$22,$S$22,Data__1_[[#This Row],[Plant]]=$R$24,$S$24,Data__1_[[#This Row],[Plant]]=$R$23,$S$23))</f>
        <v>10.857722994990851</v>
      </c>
    </row>
    <row r="899" spans="1:17" x14ac:dyDescent="0.4">
      <c r="A899" s="1" t="s">
        <v>108</v>
      </c>
      <c r="B899" t="s">
        <v>9</v>
      </c>
      <c r="C899">
        <v>43</v>
      </c>
      <c r="D899">
        <v>37</v>
      </c>
      <c r="E899">
        <v>9976</v>
      </c>
      <c r="F899">
        <v>7104</v>
      </c>
      <c r="G899">
        <v>0.102563112</v>
      </c>
      <c r="H899">
        <f>Data__1_[[#This Row],[Output]]*1000</f>
        <v>102.563112</v>
      </c>
      <c r="I899">
        <f>Data__1_[[#This Row],[Output]]*1000/(Data__1_[[#This Row],[Num_Workers_Indirect]]+Data__1_[[#This Row],[Num_Workers_Direct]])</f>
        <v>1.2820389000000001</v>
      </c>
      <c r="J899">
        <v>0.12512699599999999</v>
      </c>
      <c r="K899">
        <f>Data__1_[[#This Row],[RawMaterial_Used]]*1000</f>
        <v>125.12699599999999</v>
      </c>
      <c r="L899" t="e">
        <f>MONTH(A:A)</f>
        <v>#VALUE!</v>
      </c>
      <c r="M899" t="e">
        <f>YEAR(Data__1_[[#This Row],[Date]])</f>
        <v>#VALUE!</v>
      </c>
      <c r="N899" cm="1">
        <f t="array" ref="N899">Data__1_[[#This Row],[RawMaterial_Used]]*1000*_xlfn.IFS(Data__1_[[#This Row],[Plant]]=$R$15,$S$15,Data__1_[[#This Row],[Plant]]=$R$16,$S$16,Data__1_[[#This Row],[Plant]]=$R$17,$S$17,Data__1_[[#This Row],[Plant]]=$R$18,$S$18)</f>
        <v>66317.307879999993</v>
      </c>
      <c r="O899">
        <f>Data__1_[[#This Row],[input_total thousands]]+Data__1_[[#This Row],[Labor_Costs_Direct]]+Data__1_[[#This Row],[Labor_Costs_Indirect]]</f>
        <v>83397.307879999993</v>
      </c>
      <c r="P899" s="5" cm="1">
        <f t="array" ref="P899">Data__1_[[#This Row],[Output]]*1000*_xlfn.IFS(Data__1_[[#This Row],[Plant]]=$R$8,$S$8,Data__1_[[#This Row],[Plant]]=$R$9,$S$9,Data__1_[[#This Row],[Plant]]=$R$10,$S$10,Data__1_[[#This Row],[Plant]]=$R$11,$S$11)</f>
        <v>9230.6800800000001</v>
      </c>
      <c r="Q899" s="5" cm="1">
        <f t="array" ref="Q899">Data__1_[[#This Row],[Total_cost]]/(Data__1_[[#This Row],[Total Operating Cost]]+_xlfn.IFS(Data__1_[[#This Row],[Plant]]=$R$21,$S$21,Data__1_[[#This Row],[Plant]]=$R$22,$S$22,Data__1_[[#This Row],[Plant]]=$R$24,$S$24,Data__1_[[#This Row],[Plant]]=$R$23,$S$23))</f>
        <v>9.0340566940324507</v>
      </c>
    </row>
    <row r="900" spans="1:17" x14ac:dyDescent="0.4">
      <c r="A900" s="1" t="s">
        <v>108</v>
      </c>
      <c r="B900" t="s">
        <v>10</v>
      </c>
      <c r="C900">
        <v>21</v>
      </c>
      <c r="D900">
        <v>29</v>
      </c>
      <c r="E900">
        <v>5040</v>
      </c>
      <c r="F900">
        <v>5800</v>
      </c>
      <c r="G900">
        <v>3.7143388999999999E-2</v>
      </c>
      <c r="H900">
        <f>Data__1_[[#This Row],[Output]]*1000</f>
        <v>37.143388999999999</v>
      </c>
      <c r="I900">
        <f>Data__1_[[#This Row],[Output]]*1000/(Data__1_[[#This Row],[Num_Workers_Indirect]]+Data__1_[[#This Row],[Num_Workers_Direct]])</f>
        <v>0.74286777999999998</v>
      </c>
      <c r="J900">
        <v>4.5314935000000001E-2</v>
      </c>
      <c r="K900">
        <f>Data__1_[[#This Row],[RawMaterial_Used]]*1000</f>
        <v>45.314934999999998</v>
      </c>
      <c r="L900" t="e">
        <f>MONTH(A:A)</f>
        <v>#VALUE!</v>
      </c>
      <c r="M900" t="e">
        <f>YEAR(Data__1_[[#This Row],[Date]])</f>
        <v>#VALUE!</v>
      </c>
      <c r="N900" cm="1">
        <f t="array" ref="N900">Data__1_[[#This Row],[RawMaterial_Used]]*1000*_xlfn.IFS(Data__1_[[#This Row],[Plant]]=$R$15,$S$15,Data__1_[[#This Row],[Plant]]=$R$16,$S$16,Data__1_[[#This Row],[Plant]]=$R$17,$S$17,Data__1_[[#This Row],[Plant]]=$R$18,$S$18)</f>
        <v>27551.480479999998</v>
      </c>
      <c r="O900">
        <f>Data__1_[[#This Row],[input_total thousands]]+Data__1_[[#This Row],[Labor_Costs_Direct]]+Data__1_[[#This Row],[Labor_Costs_Indirect]]</f>
        <v>38391.480479999998</v>
      </c>
      <c r="P900" s="5" cm="1">
        <f t="array" ref="P900">Data__1_[[#This Row],[Output]]*1000*_xlfn.IFS(Data__1_[[#This Row],[Plant]]=$R$8,$S$8,Data__1_[[#This Row],[Plant]]=$R$9,$S$9,Data__1_[[#This Row],[Plant]]=$R$10,$S$10,Data__1_[[#This Row],[Plant]]=$R$11,$S$11)</f>
        <v>5571.5083500000001</v>
      </c>
      <c r="Q900" s="5" cm="1">
        <f t="array" ref="Q900">Data__1_[[#This Row],[Total_cost]]/(Data__1_[[#This Row],[Total Operating Cost]]+_xlfn.IFS(Data__1_[[#This Row],[Plant]]=$R$21,$S$21,Data__1_[[#This Row],[Plant]]=$R$22,$S$22,Data__1_[[#This Row],[Plant]]=$R$24,$S$24,Data__1_[[#This Row],[Plant]]=$R$23,$S$23))</f>
        <v>6.8894433294119688</v>
      </c>
    </row>
    <row r="901" spans="1:17" x14ac:dyDescent="0.4">
      <c r="A901" s="1" t="s">
        <v>108</v>
      </c>
      <c r="B901" t="s">
        <v>11</v>
      </c>
      <c r="C901">
        <v>13</v>
      </c>
      <c r="D901">
        <v>16</v>
      </c>
      <c r="E901">
        <v>124800</v>
      </c>
      <c r="F901">
        <v>122880</v>
      </c>
      <c r="G901">
        <v>1.1317835E-2</v>
      </c>
      <c r="H901">
        <f>Data__1_[[#This Row],[Output]]*1000</f>
        <v>11.317835000000001</v>
      </c>
      <c r="I901">
        <f>Data__1_[[#This Row],[Output]]*1000/(Data__1_[[#This Row],[Num_Workers_Indirect]]+Data__1_[[#This Row],[Num_Workers_Direct]])</f>
        <v>0.39027017241379314</v>
      </c>
      <c r="J901">
        <v>1.4147293999999999E-2</v>
      </c>
      <c r="K901">
        <f>Data__1_[[#This Row],[RawMaterial_Used]]*1000</f>
        <v>14.147293999999999</v>
      </c>
      <c r="L901" t="e">
        <f>MONTH(A:A)</f>
        <v>#VALUE!</v>
      </c>
      <c r="M901" t="e">
        <f>YEAR(Data__1_[[#This Row],[Date]])</f>
        <v>#VALUE!</v>
      </c>
      <c r="N901" cm="1">
        <f t="array" ref="N901">Data__1_[[#This Row],[RawMaterial_Used]]*1000*_xlfn.IFS(Data__1_[[#This Row],[Plant]]=$R$15,$S$15,Data__1_[[#This Row],[Plant]]=$R$16,$S$16,Data__1_[[#This Row],[Plant]]=$R$17,$S$17,Data__1_[[#This Row],[Plant]]=$R$18,$S$18)</f>
        <v>12987.215891999998</v>
      </c>
      <c r="O901">
        <f>Data__1_[[#This Row],[input_total thousands]]+Data__1_[[#This Row],[Labor_Costs_Direct]]+Data__1_[[#This Row],[Labor_Costs_Indirect]]</f>
        <v>260667.21589200001</v>
      </c>
      <c r="P901" s="5" cm="1">
        <f t="array" ref="P901">Data__1_[[#This Row],[Output]]*1000*_xlfn.IFS(Data__1_[[#This Row],[Plant]]=$R$8,$S$8,Data__1_[[#This Row],[Plant]]=$R$9,$S$9,Data__1_[[#This Row],[Plant]]=$R$10,$S$10,Data__1_[[#This Row],[Plant]]=$R$11,$S$11)</f>
        <v>4527.134</v>
      </c>
      <c r="Q901" s="5" cm="1">
        <f t="array" ref="Q901">Data__1_[[#This Row],[Total_cost]]/(Data__1_[[#This Row],[Total Operating Cost]]+_xlfn.IFS(Data__1_[[#This Row],[Plant]]=$R$21,$S$21,Data__1_[[#This Row],[Plant]]=$R$22,$S$22,Data__1_[[#This Row],[Plant]]=$R$24,$S$24,Data__1_[[#This Row],[Plant]]=$R$23,$S$23))</f>
        <v>56.483056503811625</v>
      </c>
    </row>
    <row r="902" spans="1:17" x14ac:dyDescent="0.4">
      <c r="A902" s="1" t="s">
        <v>107</v>
      </c>
      <c r="B902" t="s">
        <v>8</v>
      </c>
      <c r="C902">
        <v>20</v>
      </c>
      <c r="D902">
        <v>18</v>
      </c>
      <c r="E902">
        <v>9600</v>
      </c>
      <c r="F902">
        <v>7200</v>
      </c>
      <c r="G902">
        <v>4.6008421000000001E-2</v>
      </c>
      <c r="H902">
        <f>Data__1_[[#This Row],[Output]]*1000</f>
        <v>46.008420999999998</v>
      </c>
      <c r="I902">
        <f>Data__1_[[#This Row],[Output]]*1000/(Data__1_[[#This Row],[Num_Workers_Indirect]]+Data__1_[[#This Row],[Num_Workers_Direct]])</f>
        <v>1.2107479210526315</v>
      </c>
      <c r="J902">
        <v>5.5210105000000002E-2</v>
      </c>
      <c r="K902">
        <f>Data__1_[[#This Row],[RawMaterial_Used]]*1000</f>
        <v>55.210105000000006</v>
      </c>
      <c r="L902" t="e">
        <f>MONTH(A:A)</f>
        <v>#VALUE!</v>
      </c>
      <c r="M902" t="e">
        <f>YEAR(Data__1_[[#This Row],[Date]])</f>
        <v>#VALUE!</v>
      </c>
      <c r="N902" cm="1">
        <f t="array" ref="N902">Data__1_[[#This Row],[RawMaterial_Used]]*1000*_xlfn.IFS(Data__1_[[#This Row],[Plant]]=$R$15,$S$15,Data__1_[[#This Row],[Plant]]=$R$16,$S$16,Data__1_[[#This Row],[Plant]]=$R$17,$S$17,Data__1_[[#This Row],[Plant]]=$R$18,$S$18)</f>
        <v>38647.073500000006</v>
      </c>
      <c r="O902">
        <f>Data__1_[[#This Row],[input_total thousands]]+Data__1_[[#This Row],[Labor_Costs_Direct]]+Data__1_[[#This Row],[Labor_Costs_Indirect]]</f>
        <v>55447.073500000006</v>
      </c>
      <c r="P902" s="5" cm="1">
        <f t="array" ref="P902">Data__1_[[#This Row],[Output]]*1000*_xlfn.IFS(Data__1_[[#This Row],[Plant]]=$R$8,$S$8,Data__1_[[#This Row],[Plant]]=$R$9,$S$9,Data__1_[[#This Row],[Plant]]=$R$10,$S$10,Data__1_[[#This Row],[Plant]]=$R$11,$S$11)</f>
        <v>5060.9263099999998</v>
      </c>
      <c r="Q902" s="5" cm="1">
        <f t="array" ref="Q902">Data__1_[[#This Row],[Total_cost]]/(Data__1_[[#This Row],[Total Operating Cost]]+_xlfn.IFS(Data__1_[[#This Row],[Plant]]=$R$21,$S$21,Data__1_[[#This Row],[Plant]]=$R$22,$S$22,Data__1_[[#This Row],[Plant]]=$R$24,$S$24,Data__1_[[#This Row],[Plant]]=$R$23,$S$23))</f>
        <v>10.928608294262844</v>
      </c>
    </row>
    <row r="903" spans="1:17" x14ac:dyDescent="0.4">
      <c r="A903" s="1" t="s">
        <v>107</v>
      </c>
      <c r="B903" t="s">
        <v>9</v>
      </c>
      <c r="C903">
        <v>46</v>
      </c>
      <c r="D903">
        <v>39</v>
      </c>
      <c r="E903">
        <v>10672</v>
      </c>
      <c r="F903">
        <v>7488</v>
      </c>
      <c r="G903">
        <v>0.108913129</v>
      </c>
      <c r="H903">
        <f>Data__1_[[#This Row],[Output]]*1000</f>
        <v>108.913129</v>
      </c>
      <c r="I903">
        <f>Data__1_[[#This Row],[Output]]*1000/(Data__1_[[#This Row],[Num_Workers_Indirect]]+Data__1_[[#This Row],[Num_Workers_Direct]])</f>
        <v>1.2813309294117647</v>
      </c>
      <c r="J903">
        <v>0.13287401800000001</v>
      </c>
      <c r="K903">
        <f>Data__1_[[#This Row],[RawMaterial_Used]]*1000</f>
        <v>132.87401800000001</v>
      </c>
      <c r="L903" t="e">
        <f>MONTH(A:A)</f>
        <v>#VALUE!</v>
      </c>
      <c r="M903" t="e">
        <f>YEAR(Data__1_[[#This Row],[Date]])</f>
        <v>#VALUE!</v>
      </c>
      <c r="N903" cm="1">
        <f t="array" ref="N903">Data__1_[[#This Row],[RawMaterial_Used]]*1000*_xlfn.IFS(Data__1_[[#This Row],[Plant]]=$R$15,$S$15,Data__1_[[#This Row],[Plant]]=$R$16,$S$16,Data__1_[[#This Row],[Plant]]=$R$17,$S$17,Data__1_[[#This Row],[Plant]]=$R$18,$S$18)</f>
        <v>70423.22954</v>
      </c>
      <c r="O903">
        <f>Data__1_[[#This Row],[input_total thousands]]+Data__1_[[#This Row],[Labor_Costs_Direct]]+Data__1_[[#This Row],[Labor_Costs_Indirect]]</f>
        <v>88583.22954</v>
      </c>
      <c r="P903" s="5" cm="1">
        <f t="array" ref="P903">Data__1_[[#This Row],[Output]]*1000*_xlfn.IFS(Data__1_[[#This Row],[Plant]]=$R$8,$S$8,Data__1_[[#This Row],[Plant]]=$R$9,$S$9,Data__1_[[#This Row],[Plant]]=$R$10,$S$10,Data__1_[[#This Row],[Plant]]=$R$11,$S$11)</f>
        <v>9802.1816099999996</v>
      </c>
      <c r="Q903" s="5" cm="1">
        <f t="array" ref="Q903">Data__1_[[#This Row],[Total_cost]]/(Data__1_[[#This Row],[Total Operating Cost]]+_xlfn.IFS(Data__1_[[#This Row],[Plant]]=$R$21,$S$21,Data__1_[[#This Row],[Plant]]=$R$22,$S$22,Data__1_[[#This Row],[Plant]]=$R$24,$S$24,Data__1_[[#This Row],[Plant]]=$R$23,$S$23))</f>
        <v>9.036397261779296</v>
      </c>
    </row>
    <row r="904" spans="1:17" x14ac:dyDescent="0.4">
      <c r="A904" s="1" t="s">
        <v>107</v>
      </c>
      <c r="B904" t="s">
        <v>10</v>
      </c>
      <c r="C904">
        <v>23</v>
      </c>
      <c r="D904">
        <v>25</v>
      </c>
      <c r="E904">
        <v>5520</v>
      </c>
      <c r="F904">
        <v>5000</v>
      </c>
      <c r="G904">
        <v>3.5650294999999999E-2</v>
      </c>
      <c r="H904">
        <f>Data__1_[[#This Row],[Output]]*1000</f>
        <v>35.650295</v>
      </c>
      <c r="I904">
        <f>Data__1_[[#This Row],[Output]]*1000/(Data__1_[[#This Row],[Num_Workers_Indirect]]+Data__1_[[#This Row],[Num_Workers_Direct]])</f>
        <v>0.74271447916666666</v>
      </c>
      <c r="J904">
        <v>4.3493360000000002E-2</v>
      </c>
      <c r="K904">
        <f>Data__1_[[#This Row],[RawMaterial_Used]]*1000</f>
        <v>43.493360000000003</v>
      </c>
      <c r="L904" t="e">
        <f>MONTH(A:A)</f>
        <v>#VALUE!</v>
      </c>
      <c r="M904" t="e">
        <f>YEAR(Data__1_[[#This Row],[Date]])</f>
        <v>#VALUE!</v>
      </c>
      <c r="N904" cm="1">
        <f t="array" ref="N904">Data__1_[[#This Row],[RawMaterial_Used]]*1000*_xlfn.IFS(Data__1_[[#This Row],[Plant]]=$R$15,$S$15,Data__1_[[#This Row],[Plant]]=$R$16,$S$16,Data__1_[[#This Row],[Plant]]=$R$17,$S$17,Data__1_[[#This Row],[Plant]]=$R$18,$S$18)</f>
        <v>26443.962880000003</v>
      </c>
      <c r="O904">
        <f>Data__1_[[#This Row],[input_total thousands]]+Data__1_[[#This Row],[Labor_Costs_Direct]]+Data__1_[[#This Row],[Labor_Costs_Indirect]]</f>
        <v>36963.962880000006</v>
      </c>
      <c r="P904" s="5" cm="1">
        <f t="array" ref="P904">Data__1_[[#This Row],[Output]]*1000*_xlfn.IFS(Data__1_[[#This Row],[Plant]]=$R$8,$S$8,Data__1_[[#This Row],[Plant]]=$R$9,$S$9,Data__1_[[#This Row],[Plant]]=$R$10,$S$10,Data__1_[[#This Row],[Plant]]=$R$11,$S$11)</f>
        <v>5347.5442499999999</v>
      </c>
      <c r="Q904" s="5" cm="1">
        <f t="array" ref="Q904">Data__1_[[#This Row],[Total_cost]]/(Data__1_[[#This Row],[Total Operating Cost]]+_xlfn.IFS(Data__1_[[#This Row],[Plant]]=$R$21,$S$21,Data__1_[[#This Row],[Plant]]=$R$22,$S$22,Data__1_[[#This Row],[Plant]]=$R$24,$S$24,Data__1_[[#This Row],[Plant]]=$R$23,$S$23))</f>
        <v>6.9110324514936954</v>
      </c>
    </row>
    <row r="905" spans="1:17" x14ac:dyDescent="0.4">
      <c r="A905" s="1" t="s">
        <v>107</v>
      </c>
      <c r="B905" t="s">
        <v>11</v>
      </c>
      <c r="C905">
        <v>14</v>
      </c>
      <c r="D905">
        <v>13</v>
      </c>
      <c r="E905">
        <v>134400</v>
      </c>
      <c r="F905">
        <v>99840</v>
      </c>
      <c r="G905">
        <v>1.0538911E-2</v>
      </c>
      <c r="H905">
        <f>Data__1_[[#This Row],[Output]]*1000</f>
        <v>10.538911000000001</v>
      </c>
      <c r="I905">
        <f>Data__1_[[#This Row],[Output]]*1000/(Data__1_[[#This Row],[Num_Workers_Indirect]]+Data__1_[[#This Row],[Num_Workers_Direct]])</f>
        <v>0.39033003703703706</v>
      </c>
      <c r="J905">
        <v>1.3173638999999999E-2</v>
      </c>
      <c r="K905">
        <f>Data__1_[[#This Row],[RawMaterial_Used]]*1000</f>
        <v>13.173639</v>
      </c>
      <c r="L905" t="e">
        <f>MONTH(A:A)</f>
        <v>#VALUE!</v>
      </c>
      <c r="M905" t="e">
        <f>YEAR(Data__1_[[#This Row],[Date]])</f>
        <v>#VALUE!</v>
      </c>
      <c r="N905" cm="1">
        <f t="array" ref="N905">Data__1_[[#This Row],[RawMaterial_Used]]*1000*_xlfn.IFS(Data__1_[[#This Row],[Plant]]=$R$15,$S$15,Data__1_[[#This Row],[Plant]]=$R$16,$S$16,Data__1_[[#This Row],[Plant]]=$R$17,$S$17,Data__1_[[#This Row],[Plant]]=$R$18,$S$18)</f>
        <v>12093.400602</v>
      </c>
      <c r="O905">
        <f>Data__1_[[#This Row],[input_total thousands]]+Data__1_[[#This Row],[Labor_Costs_Direct]]+Data__1_[[#This Row],[Labor_Costs_Indirect]]</f>
        <v>246333.40060200001</v>
      </c>
      <c r="P905" s="5" cm="1">
        <f t="array" ref="P905">Data__1_[[#This Row],[Output]]*1000*_xlfn.IFS(Data__1_[[#This Row],[Plant]]=$R$8,$S$8,Data__1_[[#This Row],[Plant]]=$R$9,$S$9,Data__1_[[#This Row],[Plant]]=$R$10,$S$10,Data__1_[[#This Row],[Plant]]=$R$11,$S$11)</f>
        <v>4215.5644000000002</v>
      </c>
      <c r="Q905" s="5" cm="1">
        <f t="array" ref="Q905">Data__1_[[#This Row],[Total_cost]]/(Data__1_[[#This Row],[Total Operating Cost]]+_xlfn.IFS(Data__1_[[#This Row],[Plant]]=$R$21,$S$21,Data__1_[[#This Row],[Plant]]=$R$22,$S$22,Data__1_[[#This Row],[Plant]]=$R$24,$S$24,Data__1_[[#This Row],[Plant]]=$R$23,$S$23))</f>
        <v>57.241664357713617</v>
      </c>
    </row>
    <row r="906" spans="1:17" x14ac:dyDescent="0.4">
      <c r="A906" s="1" t="s">
        <v>106</v>
      </c>
      <c r="B906" t="s">
        <v>8</v>
      </c>
      <c r="C906">
        <v>20</v>
      </c>
      <c r="D906">
        <v>20</v>
      </c>
      <c r="E906">
        <v>9600</v>
      </c>
      <c r="F906">
        <v>8000</v>
      </c>
      <c r="G906">
        <v>4.8439748999999997E-2</v>
      </c>
      <c r="H906">
        <f>Data__1_[[#This Row],[Output]]*1000</f>
        <v>48.439748999999999</v>
      </c>
      <c r="I906">
        <f>Data__1_[[#This Row],[Output]]*1000/(Data__1_[[#This Row],[Num_Workers_Indirect]]+Data__1_[[#This Row],[Num_Workers_Direct]])</f>
        <v>1.210993725</v>
      </c>
      <c r="J906">
        <v>5.8127698999999998E-2</v>
      </c>
      <c r="K906">
        <f>Data__1_[[#This Row],[RawMaterial_Used]]*1000</f>
        <v>58.127699</v>
      </c>
      <c r="L906" t="e">
        <f>MONTH(A:A)</f>
        <v>#VALUE!</v>
      </c>
      <c r="M906" t="e">
        <f>YEAR(Data__1_[[#This Row],[Date]])</f>
        <v>#VALUE!</v>
      </c>
      <c r="N906" cm="1">
        <f t="array" ref="N906">Data__1_[[#This Row],[RawMaterial_Used]]*1000*_xlfn.IFS(Data__1_[[#This Row],[Plant]]=$R$15,$S$15,Data__1_[[#This Row],[Plant]]=$R$16,$S$16,Data__1_[[#This Row],[Plant]]=$R$17,$S$17,Data__1_[[#This Row],[Plant]]=$R$18,$S$18)</f>
        <v>40689.389300000003</v>
      </c>
      <c r="O906">
        <f>Data__1_[[#This Row],[input_total thousands]]+Data__1_[[#This Row],[Labor_Costs_Direct]]+Data__1_[[#This Row],[Labor_Costs_Indirect]]</f>
        <v>58289.389300000003</v>
      </c>
      <c r="P906" s="5" cm="1">
        <f t="array" ref="P906">Data__1_[[#This Row],[Output]]*1000*_xlfn.IFS(Data__1_[[#This Row],[Plant]]=$R$8,$S$8,Data__1_[[#This Row],[Plant]]=$R$9,$S$9,Data__1_[[#This Row],[Plant]]=$R$10,$S$10,Data__1_[[#This Row],[Plant]]=$R$11,$S$11)</f>
        <v>5328.3723899999995</v>
      </c>
      <c r="Q906" s="5" cm="1">
        <f t="array" ref="Q906">Data__1_[[#This Row],[Total_cost]]/(Data__1_[[#This Row],[Total Operating Cost]]+_xlfn.IFS(Data__1_[[#This Row],[Plant]]=$R$21,$S$21,Data__1_[[#This Row],[Plant]]=$R$22,$S$22,Data__1_[[#This Row],[Plant]]=$R$24,$S$24,Data__1_[[#This Row],[Plant]]=$R$23,$S$23))</f>
        <v>10.913536699793445</v>
      </c>
    </row>
    <row r="907" spans="1:17" x14ac:dyDescent="0.4">
      <c r="A907" s="1" t="s">
        <v>106</v>
      </c>
      <c r="B907" t="s">
        <v>9</v>
      </c>
      <c r="C907">
        <v>44</v>
      </c>
      <c r="D907">
        <v>36</v>
      </c>
      <c r="E907">
        <v>10208</v>
      </c>
      <c r="F907">
        <v>6912</v>
      </c>
      <c r="G907">
        <v>0.102576932</v>
      </c>
      <c r="H907">
        <f>Data__1_[[#This Row],[Output]]*1000</f>
        <v>102.576932</v>
      </c>
      <c r="I907">
        <f>Data__1_[[#This Row],[Output]]*1000/(Data__1_[[#This Row],[Num_Workers_Indirect]]+Data__1_[[#This Row],[Num_Workers_Direct]])</f>
        <v>1.28221165</v>
      </c>
      <c r="J907">
        <v>0.125143857</v>
      </c>
      <c r="K907">
        <f>Data__1_[[#This Row],[RawMaterial_Used]]*1000</f>
        <v>125.143857</v>
      </c>
      <c r="L907" t="e">
        <f>MONTH(A:A)</f>
        <v>#VALUE!</v>
      </c>
      <c r="M907" t="e">
        <f>YEAR(Data__1_[[#This Row],[Date]])</f>
        <v>#VALUE!</v>
      </c>
      <c r="N907" cm="1">
        <f t="array" ref="N907">Data__1_[[#This Row],[RawMaterial_Used]]*1000*_xlfn.IFS(Data__1_[[#This Row],[Plant]]=$R$15,$S$15,Data__1_[[#This Row],[Plant]]=$R$16,$S$16,Data__1_[[#This Row],[Plant]]=$R$17,$S$17,Data__1_[[#This Row],[Plant]]=$R$18,$S$18)</f>
        <v>66326.244210000004</v>
      </c>
      <c r="O907">
        <f>Data__1_[[#This Row],[input_total thousands]]+Data__1_[[#This Row],[Labor_Costs_Direct]]+Data__1_[[#This Row],[Labor_Costs_Indirect]]</f>
        <v>83446.244210000004</v>
      </c>
      <c r="P907" s="5" cm="1">
        <f t="array" ref="P907">Data__1_[[#This Row],[Output]]*1000*_xlfn.IFS(Data__1_[[#This Row],[Plant]]=$R$8,$S$8,Data__1_[[#This Row],[Plant]]=$R$9,$S$9,Data__1_[[#This Row],[Plant]]=$R$10,$S$10,Data__1_[[#This Row],[Plant]]=$R$11,$S$11)</f>
        <v>9231.9238800000003</v>
      </c>
      <c r="Q907" s="5" cm="1">
        <f t="array" ref="Q907">Data__1_[[#This Row],[Total_cost]]/(Data__1_[[#This Row],[Total Operating Cost]]+_xlfn.IFS(Data__1_[[#This Row],[Plant]]=$R$21,$S$21,Data__1_[[#This Row],[Plant]]=$R$22,$S$22,Data__1_[[#This Row],[Plant]]=$R$24,$S$24,Data__1_[[#This Row],[Plant]]=$R$23,$S$23))</f>
        <v>9.0381399910661688</v>
      </c>
    </row>
    <row r="908" spans="1:17" x14ac:dyDescent="0.4">
      <c r="A908" s="1" t="s">
        <v>106</v>
      </c>
      <c r="B908" t="s">
        <v>10</v>
      </c>
      <c r="C908">
        <v>22</v>
      </c>
      <c r="D908">
        <v>29</v>
      </c>
      <c r="E908">
        <v>5280</v>
      </c>
      <c r="F908">
        <v>5800</v>
      </c>
      <c r="G908">
        <v>3.7877145000000001E-2</v>
      </c>
      <c r="H908">
        <f>Data__1_[[#This Row],[Output]]*1000</f>
        <v>37.877144999999999</v>
      </c>
      <c r="I908">
        <f>Data__1_[[#This Row],[Output]]*1000/(Data__1_[[#This Row],[Num_Workers_Indirect]]+Data__1_[[#This Row],[Num_Workers_Direct]])</f>
        <v>0.74268911764705881</v>
      </c>
      <c r="J908">
        <v>4.6210116000000002E-2</v>
      </c>
      <c r="K908">
        <f>Data__1_[[#This Row],[RawMaterial_Used]]*1000</f>
        <v>46.210115999999999</v>
      </c>
      <c r="L908" t="e">
        <f>MONTH(A:A)</f>
        <v>#VALUE!</v>
      </c>
      <c r="M908" t="e">
        <f>YEAR(Data__1_[[#This Row],[Date]])</f>
        <v>#VALUE!</v>
      </c>
      <c r="N908" cm="1">
        <f t="array" ref="N908">Data__1_[[#This Row],[RawMaterial_Used]]*1000*_xlfn.IFS(Data__1_[[#This Row],[Plant]]=$R$15,$S$15,Data__1_[[#This Row],[Plant]]=$R$16,$S$16,Data__1_[[#This Row],[Plant]]=$R$17,$S$17,Data__1_[[#This Row],[Plant]]=$R$18,$S$18)</f>
        <v>28095.750528</v>
      </c>
      <c r="O908">
        <f>Data__1_[[#This Row],[input_total thousands]]+Data__1_[[#This Row],[Labor_Costs_Direct]]+Data__1_[[#This Row],[Labor_Costs_Indirect]]</f>
        <v>39175.750528000004</v>
      </c>
      <c r="P908" s="5" cm="1">
        <f t="array" ref="P908">Data__1_[[#This Row],[Output]]*1000*_xlfn.IFS(Data__1_[[#This Row],[Plant]]=$R$8,$S$8,Data__1_[[#This Row],[Plant]]=$R$9,$S$9,Data__1_[[#This Row],[Plant]]=$R$10,$S$10,Data__1_[[#This Row],[Plant]]=$R$11,$S$11)</f>
        <v>5681.5717500000001</v>
      </c>
      <c r="Q908" s="5" cm="1">
        <f t="array" ref="Q908">Data__1_[[#This Row],[Total_cost]]/(Data__1_[[#This Row],[Total Operating Cost]]+_xlfn.IFS(Data__1_[[#This Row],[Plant]]=$R$21,$S$21,Data__1_[[#This Row],[Plant]]=$R$22,$S$22,Data__1_[[#This Row],[Plant]]=$R$24,$S$24,Data__1_[[#This Row],[Plant]]=$R$23,$S$23))</f>
        <v>6.8940177531414371</v>
      </c>
    </row>
    <row r="909" spans="1:17" x14ac:dyDescent="0.4">
      <c r="A909" s="1" t="s">
        <v>106</v>
      </c>
      <c r="B909" t="s">
        <v>11</v>
      </c>
      <c r="C909">
        <v>12</v>
      </c>
      <c r="D909">
        <v>17</v>
      </c>
      <c r="E909">
        <v>115200</v>
      </c>
      <c r="F909">
        <v>130560</v>
      </c>
      <c r="G909">
        <v>1.1321387E-2</v>
      </c>
      <c r="H909">
        <f>Data__1_[[#This Row],[Output]]*1000</f>
        <v>11.321387</v>
      </c>
      <c r="I909">
        <f>Data__1_[[#This Row],[Output]]*1000/(Data__1_[[#This Row],[Num_Workers_Indirect]]+Data__1_[[#This Row],[Num_Workers_Direct]])</f>
        <v>0.39039265517241378</v>
      </c>
      <c r="J909">
        <v>1.4151733E-2</v>
      </c>
      <c r="K909">
        <f>Data__1_[[#This Row],[RawMaterial_Used]]*1000</f>
        <v>14.151733</v>
      </c>
      <c r="L909" t="e">
        <f>MONTH(A:A)</f>
        <v>#VALUE!</v>
      </c>
      <c r="M909" t="e">
        <f>YEAR(Data__1_[[#This Row],[Date]])</f>
        <v>#VALUE!</v>
      </c>
      <c r="N909" cm="1">
        <f t="array" ref="N909">Data__1_[[#This Row],[RawMaterial_Used]]*1000*_xlfn.IFS(Data__1_[[#This Row],[Plant]]=$R$15,$S$15,Data__1_[[#This Row],[Plant]]=$R$16,$S$16,Data__1_[[#This Row],[Plant]]=$R$17,$S$17,Data__1_[[#This Row],[Plant]]=$R$18,$S$18)</f>
        <v>12991.290894</v>
      </c>
      <c r="O909">
        <f>Data__1_[[#This Row],[input_total thousands]]+Data__1_[[#This Row],[Labor_Costs_Direct]]+Data__1_[[#This Row],[Labor_Costs_Indirect]]</f>
        <v>258751.29089400001</v>
      </c>
      <c r="P909" s="5" cm="1">
        <f t="array" ref="P909">Data__1_[[#This Row],[Output]]*1000*_xlfn.IFS(Data__1_[[#This Row],[Plant]]=$R$8,$S$8,Data__1_[[#This Row],[Plant]]=$R$9,$S$9,Data__1_[[#This Row],[Plant]]=$R$10,$S$10,Data__1_[[#This Row],[Plant]]=$R$11,$S$11)</f>
        <v>4528.5547999999999</v>
      </c>
      <c r="Q909" s="5" cm="1">
        <f t="array" ref="Q909">Data__1_[[#This Row],[Total_cost]]/(Data__1_[[#This Row],[Total Operating Cost]]+_xlfn.IFS(Data__1_[[#This Row],[Plant]]=$R$21,$S$21,Data__1_[[#This Row],[Plant]]=$R$22,$S$22,Data__1_[[#This Row],[Plant]]=$R$24,$S$24,Data__1_[[#This Row],[Plant]]=$R$23,$S$23))</f>
        <v>56.050645289501283</v>
      </c>
    </row>
    <row r="910" spans="1:17" x14ac:dyDescent="0.4">
      <c r="A910" s="1" t="s">
        <v>105</v>
      </c>
      <c r="B910" t="s">
        <v>8</v>
      </c>
      <c r="C910">
        <v>15</v>
      </c>
      <c r="D910">
        <v>22</v>
      </c>
      <c r="E910">
        <v>7200</v>
      </c>
      <c r="F910">
        <v>8800</v>
      </c>
      <c r="G910">
        <v>4.4774992E-2</v>
      </c>
      <c r="H910">
        <f>Data__1_[[#This Row],[Output]]*1000</f>
        <v>44.774991999999997</v>
      </c>
      <c r="I910">
        <f>Data__1_[[#This Row],[Output]]*1000/(Data__1_[[#This Row],[Num_Workers_Indirect]]+Data__1_[[#This Row],[Num_Workers_Direct]])</f>
        <v>1.2101349189189188</v>
      </c>
      <c r="J910">
        <v>5.3729990999999998E-2</v>
      </c>
      <c r="K910">
        <f>Data__1_[[#This Row],[RawMaterial_Used]]*1000</f>
        <v>53.729990999999998</v>
      </c>
      <c r="L910" t="e">
        <f>MONTH(A:A)</f>
        <v>#VALUE!</v>
      </c>
      <c r="M910" t="e">
        <f>YEAR(Data__1_[[#This Row],[Date]])</f>
        <v>#VALUE!</v>
      </c>
      <c r="N910" cm="1">
        <f t="array" ref="N910">Data__1_[[#This Row],[RawMaterial_Used]]*1000*_xlfn.IFS(Data__1_[[#This Row],[Plant]]=$R$15,$S$15,Data__1_[[#This Row],[Plant]]=$R$16,$S$16,Data__1_[[#This Row],[Plant]]=$R$17,$S$17,Data__1_[[#This Row],[Plant]]=$R$18,$S$18)</f>
        <v>37610.993699999999</v>
      </c>
      <c r="O910">
        <f>Data__1_[[#This Row],[input_total thousands]]+Data__1_[[#This Row],[Labor_Costs_Direct]]+Data__1_[[#This Row],[Labor_Costs_Indirect]]</f>
        <v>53610.993699999999</v>
      </c>
      <c r="P910" s="5" cm="1">
        <f t="array" ref="P910">Data__1_[[#This Row],[Output]]*1000*_xlfn.IFS(Data__1_[[#This Row],[Plant]]=$R$8,$S$8,Data__1_[[#This Row],[Plant]]=$R$9,$S$9,Data__1_[[#This Row],[Plant]]=$R$10,$S$10,Data__1_[[#This Row],[Plant]]=$R$11,$S$11)</f>
        <v>4925.2491199999995</v>
      </c>
      <c r="Q910" s="5" cm="1">
        <f t="array" ref="Q910">Data__1_[[#This Row],[Total_cost]]/(Data__1_[[#This Row],[Total Operating Cost]]+_xlfn.IFS(Data__1_[[#This Row],[Plant]]=$R$21,$S$21,Data__1_[[#This Row],[Plant]]=$R$22,$S$22,Data__1_[[#This Row],[Plant]]=$R$24,$S$24,Data__1_[[#This Row],[Plant]]=$R$23,$S$23))</f>
        <v>10.85705614522168</v>
      </c>
    </row>
    <row r="911" spans="1:17" x14ac:dyDescent="0.4">
      <c r="A911" s="1" t="s">
        <v>105</v>
      </c>
      <c r="B911" t="s">
        <v>9</v>
      </c>
      <c r="C911">
        <v>44</v>
      </c>
      <c r="D911">
        <v>38</v>
      </c>
      <c r="E911">
        <v>10208</v>
      </c>
      <c r="F911">
        <v>7296</v>
      </c>
      <c r="G911">
        <v>0.105106977</v>
      </c>
      <c r="H911">
        <f>Data__1_[[#This Row],[Output]]*1000</f>
        <v>105.106977</v>
      </c>
      <c r="I911">
        <f>Data__1_[[#This Row],[Output]]*1000/(Data__1_[[#This Row],[Num_Workers_Indirect]]+Data__1_[[#This Row],[Num_Workers_Direct]])</f>
        <v>1.2817924024390244</v>
      </c>
      <c r="J911">
        <v>0.12823051099999999</v>
      </c>
      <c r="K911">
        <f>Data__1_[[#This Row],[RawMaterial_Used]]*1000</f>
        <v>128.23051099999998</v>
      </c>
      <c r="L911" t="e">
        <f>MONTH(A:A)</f>
        <v>#VALUE!</v>
      </c>
      <c r="M911" t="e">
        <f>YEAR(Data__1_[[#This Row],[Date]])</f>
        <v>#VALUE!</v>
      </c>
      <c r="N911" cm="1">
        <f t="array" ref="N911">Data__1_[[#This Row],[RawMaterial_Used]]*1000*_xlfn.IFS(Data__1_[[#This Row],[Plant]]=$R$15,$S$15,Data__1_[[#This Row],[Plant]]=$R$16,$S$16,Data__1_[[#This Row],[Plant]]=$R$17,$S$17,Data__1_[[#This Row],[Plant]]=$R$18,$S$18)</f>
        <v>67962.170829999988</v>
      </c>
      <c r="O911">
        <f>Data__1_[[#This Row],[input_total thousands]]+Data__1_[[#This Row],[Labor_Costs_Direct]]+Data__1_[[#This Row],[Labor_Costs_Indirect]]</f>
        <v>85466.170829999988</v>
      </c>
      <c r="P911" s="5" cm="1">
        <f t="array" ref="P911">Data__1_[[#This Row],[Output]]*1000*_xlfn.IFS(Data__1_[[#This Row],[Plant]]=$R$8,$S$8,Data__1_[[#This Row],[Plant]]=$R$9,$S$9,Data__1_[[#This Row],[Plant]]=$R$10,$S$10,Data__1_[[#This Row],[Plant]]=$R$11,$S$11)</f>
        <v>9459.6279300000006</v>
      </c>
      <c r="Q911" s="5" cm="1">
        <f t="array" ref="Q911">Data__1_[[#This Row],[Total_cost]]/(Data__1_[[#This Row],[Total Operating Cost]]+_xlfn.IFS(Data__1_[[#This Row],[Plant]]=$R$21,$S$21,Data__1_[[#This Row],[Plant]]=$R$22,$S$22,Data__1_[[#This Row],[Plant]]=$R$24,$S$24,Data__1_[[#This Row],[Plant]]=$R$23,$S$23))</f>
        <v>9.0341132554979975</v>
      </c>
    </row>
    <row r="912" spans="1:17" x14ac:dyDescent="0.4">
      <c r="A912" s="1" t="s">
        <v>105</v>
      </c>
      <c r="B912" t="s">
        <v>10</v>
      </c>
      <c r="C912">
        <v>21</v>
      </c>
      <c r="D912">
        <v>30</v>
      </c>
      <c r="E912">
        <v>5040</v>
      </c>
      <c r="F912">
        <v>6000</v>
      </c>
      <c r="G912">
        <v>3.7867642999999999E-2</v>
      </c>
      <c r="H912">
        <f>Data__1_[[#This Row],[Output]]*1000</f>
        <v>37.867643000000001</v>
      </c>
      <c r="I912">
        <f>Data__1_[[#This Row],[Output]]*1000/(Data__1_[[#This Row],[Num_Workers_Indirect]]+Data__1_[[#This Row],[Num_Workers_Direct]])</f>
        <v>0.74250280392156864</v>
      </c>
      <c r="J912">
        <v>4.6198524999999997E-2</v>
      </c>
      <c r="K912">
        <f>Data__1_[[#This Row],[RawMaterial_Used]]*1000</f>
        <v>46.198524999999997</v>
      </c>
      <c r="L912" t="e">
        <f>MONTH(A:A)</f>
        <v>#VALUE!</v>
      </c>
      <c r="M912" t="e">
        <f>YEAR(Data__1_[[#This Row],[Date]])</f>
        <v>#VALUE!</v>
      </c>
      <c r="N912" cm="1">
        <f t="array" ref="N912">Data__1_[[#This Row],[RawMaterial_Used]]*1000*_xlfn.IFS(Data__1_[[#This Row],[Plant]]=$R$15,$S$15,Data__1_[[#This Row],[Plant]]=$R$16,$S$16,Data__1_[[#This Row],[Plant]]=$R$17,$S$17,Data__1_[[#This Row],[Plant]]=$R$18,$S$18)</f>
        <v>28088.703199999996</v>
      </c>
      <c r="O912">
        <f>Data__1_[[#This Row],[input_total thousands]]+Data__1_[[#This Row],[Labor_Costs_Direct]]+Data__1_[[#This Row],[Labor_Costs_Indirect]]</f>
        <v>39128.703199999996</v>
      </c>
      <c r="P912" s="5" cm="1">
        <f t="array" ref="P912">Data__1_[[#This Row],[Output]]*1000*_xlfn.IFS(Data__1_[[#This Row],[Plant]]=$R$8,$S$8,Data__1_[[#This Row],[Plant]]=$R$9,$S$9,Data__1_[[#This Row],[Plant]]=$R$10,$S$10,Data__1_[[#This Row],[Plant]]=$R$11,$S$11)</f>
        <v>5680.1464500000002</v>
      </c>
      <c r="Q912" s="5" cm="1">
        <f t="array" ref="Q912">Data__1_[[#This Row],[Total_cost]]/(Data__1_[[#This Row],[Total Operating Cost]]+_xlfn.IFS(Data__1_[[#This Row],[Plant]]=$R$21,$S$21,Data__1_[[#This Row],[Plant]]=$R$22,$S$22,Data__1_[[#This Row],[Plant]]=$R$24,$S$24,Data__1_[[#This Row],[Plant]]=$R$23,$S$23))</f>
        <v>6.8874660324941974</v>
      </c>
    </row>
    <row r="913" spans="1:17" x14ac:dyDescent="0.4">
      <c r="A913" s="1" t="s">
        <v>105</v>
      </c>
      <c r="B913" t="s">
        <v>11</v>
      </c>
      <c r="C913">
        <v>13</v>
      </c>
      <c r="D913">
        <v>14</v>
      </c>
      <c r="E913">
        <v>124800</v>
      </c>
      <c r="F913">
        <v>107520</v>
      </c>
      <c r="G913">
        <v>1.054011E-2</v>
      </c>
      <c r="H913">
        <f>Data__1_[[#This Row],[Output]]*1000</f>
        <v>10.54011</v>
      </c>
      <c r="I913">
        <f>Data__1_[[#This Row],[Output]]*1000/(Data__1_[[#This Row],[Num_Workers_Indirect]]+Data__1_[[#This Row],[Num_Workers_Direct]])</f>
        <v>0.39037444444444447</v>
      </c>
      <c r="J913">
        <v>1.3175137999999999E-2</v>
      </c>
      <c r="K913">
        <f>Data__1_[[#This Row],[RawMaterial_Used]]*1000</f>
        <v>13.175137999999999</v>
      </c>
      <c r="L913" t="e">
        <f>MONTH(A:A)</f>
        <v>#VALUE!</v>
      </c>
      <c r="M913" t="e">
        <f>YEAR(Data__1_[[#This Row],[Date]])</f>
        <v>#VALUE!</v>
      </c>
      <c r="N913" cm="1">
        <f t="array" ref="N913">Data__1_[[#This Row],[RawMaterial_Used]]*1000*_xlfn.IFS(Data__1_[[#This Row],[Plant]]=$R$15,$S$15,Data__1_[[#This Row],[Plant]]=$R$16,$S$16,Data__1_[[#This Row],[Plant]]=$R$17,$S$17,Data__1_[[#This Row],[Plant]]=$R$18,$S$18)</f>
        <v>12094.776683999999</v>
      </c>
      <c r="O913">
        <f>Data__1_[[#This Row],[input_total thousands]]+Data__1_[[#This Row],[Labor_Costs_Direct]]+Data__1_[[#This Row],[Labor_Costs_Indirect]]</f>
        <v>244414.77668400001</v>
      </c>
      <c r="P913" s="5" cm="1">
        <f t="array" ref="P913">Data__1_[[#This Row],[Output]]*1000*_xlfn.IFS(Data__1_[[#This Row],[Plant]]=$R$8,$S$8,Data__1_[[#This Row],[Plant]]=$R$9,$S$9,Data__1_[[#This Row],[Plant]]=$R$10,$S$10,Data__1_[[#This Row],[Plant]]=$R$11,$S$11)</f>
        <v>4216.0439999999999</v>
      </c>
      <c r="Q913" s="5" cm="1">
        <f t="array" ref="Q913">Data__1_[[#This Row],[Total_cost]]/(Data__1_[[#This Row],[Total Operating Cost]]+_xlfn.IFS(Data__1_[[#This Row],[Plant]]=$R$21,$S$21,Data__1_[[#This Row],[Plant]]=$R$22,$S$22,Data__1_[[#This Row],[Plant]]=$R$24,$S$24,Data__1_[[#This Row],[Plant]]=$R$23,$S$23))</f>
        <v>56.789495573870333</v>
      </c>
    </row>
    <row r="914" spans="1:17" x14ac:dyDescent="0.4">
      <c r="A914" s="1" t="s">
        <v>104</v>
      </c>
      <c r="B914" t="s">
        <v>8</v>
      </c>
      <c r="C914">
        <v>16</v>
      </c>
      <c r="D914">
        <v>18</v>
      </c>
      <c r="E914">
        <v>7680</v>
      </c>
      <c r="F914">
        <v>7200</v>
      </c>
      <c r="G914">
        <v>4.1173859E-2</v>
      </c>
      <c r="H914">
        <f>Data__1_[[#This Row],[Output]]*1000</f>
        <v>41.173859</v>
      </c>
      <c r="I914">
        <f>Data__1_[[#This Row],[Output]]*1000/(Data__1_[[#This Row],[Num_Workers_Indirect]]+Data__1_[[#This Row],[Num_Workers_Direct]])</f>
        <v>1.2109958529411764</v>
      </c>
      <c r="J914">
        <v>4.9408631000000001E-2</v>
      </c>
      <c r="K914">
        <f>Data__1_[[#This Row],[RawMaterial_Used]]*1000</f>
        <v>49.408631</v>
      </c>
      <c r="L914" t="e">
        <f>MONTH(A:A)</f>
        <v>#VALUE!</v>
      </c>
      <c r="M914" t="e">
        <f>YEAR(Data__1_[[#This Row],[Date]])</f>
        <v>#VALUE!</v>
      </c>
      <c r="N914" cm="1">
        <f t="array" ref="N914">Data__1_[[#This Row],[RawMaterial_Used]]*1000*_xlfn.IFS(Data__1_[[#This Row],[Plant]]=$R$15,$S$15,Data__1_[[#This Row],[Plant]]=$R$16,$S$16,Data__1_[[#This Row],[Plant]]=$R$17,$S$17,Data__1_[[#This Row],[Plant]]=$R$18,$S$18)</f>
        <v>34586.041700000002</v>
      </c>
      <c r="O914">
        <f>Data__1_[[#This Row],[input_total thousands]]+Data__1_[[#This Row],[Labor_Costs_Direct]]+Data__1_[[#This Row],[Labor_Costs_Indirect]]</f>
        <v>49466.041700000002</v>
      </c>
      <c r="P914" s="5" cm="1">
        <f t="array" ref="P914">Data__1_[[#This Row],[Output]]*1000*_xlfn.IFS(Data__1_[[#This Row],[Plant]]=$R$8,$S$8,Data__1_[[#This Row],[Plant]]=$R$9,$S$9,Data__1_[[#This Row],[Plant]]=$R$10,$S$10,Data__1_[[#This Row],[Plant]]=$R$11,$S$11)</f>
        <v>4529.1244900000002</v>
      </c>
      <c r="Q914" s="5" cm="1">
        <f t="array" ref="Q914">Data__1_[[#This Row],[Total_cost]]/(Data__1_[[#This Row],[Total Operating Cost]]+_xlfn.IFS(Data__1_[[#This Row],[Plant]]=$R$21,$S$21,Data__1_[[#This Row],[Plant]]=$R$22,$S$22,Data__1_[[#This Row],[Plant]]=$R$24,$S$24,Data__1_[[#This Row],[Plant]]=$R$23,$S$23))</f>
        <v>10.891358931560394</v>
      </c>
    </row>
    <row r="915" spans="1:17" x14ac:dyDescent="0.4">
      <c r="A915" s="1" t="s">
        <v>104</v>
      </c>
      <c r="B915" t="s">
        <v>9</v>
      </c>
      <c r="C915">
        <v>40</v>
      </c>
      <c r="D915">
        <v>40</v>
      </c>
      <c r="E915">
        <v>9280</v>
      </c>
      <c r="F915">
        <v>7680</v>
      </c>
      <c r="G915">
        <v>0.102583693</v>
      </c>
      <c r="H915">
        <f>Data__1_[[#This Row],[Output]]*1000</f>
        <v>102.583693</v>
      </c>
      <c r="I915">
        <f>Data__1_[[#This Row],[Output]]*1000/(Data__1_[[#This Row],[Num_Workers_Indirect]]+Data__1_[[#This Row],[Num_Workers_Direct]])</f>
        <v>1.2822961625</v>
      </c>
      <c r="J915">
        <v>0.12515210600000001</v>
      </c>
      <c r="K915">
        <f>Data__1_[[#This Row],[RawMaterial_Used]]*1000</f>
        <v>125.15210600000002</v>
      </c>
      <c r="L915" t="e">
        <f>MONTH(A:A)</f>
        <v>#VALUE!</v>
      </c>
      <c r="M915" t="e">
        <f>YEAR(Data__1_[[#This Row],[Date]])</f>
        <v>#VALUE!</v>
      </c>
      <c r="N915" cm="1">
        <f t="array" ref="N915">Data__1_[[#This Row],[RawMaterial_Used]]*1000*_xlfn.IFS(Data__1_[[#This Row],[Plant]]=$R$15,$S$15,Data__1_[[#This Row],[Plant]]=$R$16,$S$16,Data__1_[[#This Row],[Plant]]=$R$17,$S$17,Data__1_[[#This Row],[Plant]]=$R$18,$S$18)</f>
        <v>66330.616180000012</v>
      </c>
      <c r="O915">
        <f>Data__1_[[#This Row],[input_total thousands]]+Data__1_[[#This Row],[Labor_Costs_Direct]]+Data__1_[[#This Row],[Labor_Costs_Indirect]]</f>
        <v>83290.616180000012</v>
      </c>
      <c r="P915" s="5" cm="1">
        <f t="array" ref="P915">Data__1_[[#This Row],[Output]]*1000*_xlfn.IFS(Data__1_[[#This Row],[Plant]]=$R$8,$S$8,Data__1_[[#This Row],[Plant]]=$R$9,$S$9,Data__1_[[#This Row],[Plant]]=$R$10,$S$10,Data__1_[[#This Row],[Plant]]=$R$11,$S$11)</f>
        <v>9232.532369999999</v>
      </c>
      <c r="Q915" s="5" cm="1">
        <f t="array" ref="Q915">Data__1_[[#This Row],[Total_cost]]/(Data__1_[[#This Row],[Total Operating Cost]]+_xlfn.IFS(Data__1_[[#This Row],[Plant]]=$R$21,$S$21,Data__1_[[#This Row],[Plant]]=$R$22,$S$22,Data__1_[[#This Row],[Plant]]=$R$24,$S$24,Data__1_[[#This Row],[Plant]]=$R$23,$S$23))</f>
        <v>9.0206892564202761</v>
      </c>
    </row>
    <row r="916" spans="1:17" x14ac:dyDescent="0.4">
      <c r="A916" s="1" t="s">
        <v>104</v>
      </c>
      <c r="B916" t="s">
        <v>10</v>
      </c>
      <c r="C916">
        <v>24</v>
      </c>
      <c r="D916">
        <v>29</v>
      </c>
      <c r="E916">
        <v>5760</v>
      </c>
      <c r="F916">
        <v>5800</v>
      </c>
      <c r="G916">
        <v>3.9389667000000003E-2</v>
      </c>
      <c r="H916">
        <f>Data__1_[[#This Row],[Output]]*1000</f>
        <v>39.389667000000003</v>
      </c>
      <c r="I916">
        <f>Data__1_[[#This Row],[Output]]*1000/(Data__1_[[#This Row],[Num_Workers_Indirect]]+Data__1_[[#This Row],[Num_Workers_Direct]])</f>
        <v>0.74320126415094345</v>
      </c>
      <c r="J916">
        <v>4.8055394000000001E-2</v>
      </c>
      <c r="K916">
        <f>Data__1_[[#This Row],[RawMaterial_Used]]*1000</f>
        <v>48.055394</v>
      </c>
      <c r="L916" t="e">
        <f>MONTH(A:A)</f>
        <v>#VALUE!</v>
      </c>
      <c r="M916" t="e">
        <f>YEAR(Data__1_[[#This Row],[Date]])</f>
        <v>#VALUE!</v>
      </c>
      <c r="N916" cm="1">
        <f t="array" ref="N916">Data__1_[[#This Row],[RawMaterial_Used]]*1000*_xlfn.IFS(Data__1_[[#This Row],[Plant]]=$R$15,$S$15,Data__1_[[#This Row],[Plant]]=$R$16,$S$16,Data__1_[[#This Row],[Plant]]=$R$17,$S$17,Data__1_[[#This Row],[Plant]]=$R$18,$S$18)</f>
        <v>29217.679552000001</v>
      </c>
      <c r="O916">
        <f>Data__1_[[#This Row],[input_total thousands]]+Data__1_[[#This Row],[Labor_Costs_Direct]]+Data__1_[[#This Row],[Labor_Costs_Indirect]]</f>
        <v>40777.679552000001</v>
      </c>
      <c r="P916" s="5" cm="1">
        <f t="array" ref="P916">Data__1_[[#This Row],[Output]]*1000*_xlfn.IFS(Data__1_[[#This Row],[Plant]]=$R$8,$S$8,Data__1_[[#This Row],[Plant]]=$R$9,$S$9,Data__1_[[#This Row],[Plant]]=$R$10,$S$10,Data__1_[[#This Row],[Plant]]=$R$11,$S$11)</f>
        <v>5908.4500500000004</v>
      </c>
      <c r="Q916" s="5" cm="1">
        <f t="array" ref="Q916">Data__1_[[#This Row],[Total_cost]]/(Data__1_[[#This Row],[Total Operating Cost]]+_xlfn.IFS(Data__1_[[#This Row],[Plant]]=$R$21,$S$21,Data__1_[[#This Row],[Plant]]=$R$22,$S$22,Data__1_[[#This Row],[Plant]]=$R$24,$S$24,Data__1_[[#This Row],[Plant]]=$R$23,$S$23))</f>
        <v>6.900418686507046</v>
      </c>
    </row>
    <row r="917" spans="1:17" x14ac:dyDescent="0.4">
      <c r="A917" s="1" t="s">
        <v>104</v>
      </c>
      <c r="B917" t="s">
        <v>11</v>
      </c>
      <c r="C917">
        <v>12</v>
      </c>
      <c r="D917">
        <v>17</v>
      </c>
      <c r="E917">
        <v>115200</v>
      </c>
      <c r="F917">
        <v>130560</v>
      </c>
      <c r="G917">
        <v>1.1321215000000001E-2</v>
      </c>
      <c r="H917">
        <f>Data__1_[[#This Row],[Output]]*1000</f>
        <v>11.321215</v>
      </c>
      <c r="I917">
        <f>Data__1_[[#This Row],[Output]]*1000/(Data__1_[[#This Row],[Num_Workers_Indirect]]+Data__1_[[#This Row],[Num_Workers_Direct]])</f>
        <v>0.39038672413793107</v>
      </c>
      <c r="J917">
        <v>1.4151519E-2</v>
      </c>
      <c r="K917">
        <f>Data__1_[[#This Row],[RawMaterial_Used]]*1000</f>
        <v>14.151519</v>
      </c>
      <c r="L917" t="e">
        <f>MONTH(A:A)</f>
        <v>#VALUE!</v>
      </c>
      <c r="M917" t="e">
        <f>YEAR(Data__1_[[#This Row],[Date]])</f>
        <v>#VALUE!</v>
      </c>
      <c r="N917" cm="1">
        <f t="array" ref="N917">Data__1_[[#This Row],[RawMaterial_Used]]*1000*_xlfn.IFS(Data__1_[[#This Row],[Plant]]=$R$15,$S$15,Data__1_[[#This Row],[Plant]]=$R$16,$S$16,Data__1_[[#This Row],[Plant]]=$R$17,$S$17,Data__1_[[#This Row],[Plant]]=$R$18,$S$18)</f>
        <v>12991.094442</v>
      </c>
      <c r="O917">
        <f>Data__1_[[#This Row],[input_total thousands]]+Data__1_[[#This Row],[Labor_Costs_Direct]]+Data__1_[[#This Row],[Labor_Costs_Indirect]]</f>
        <v>258751.094442</v>
      </c>
      <c r="P917" s="5" cm="1">
        <f t="array" ref="P917">Data__1_[[#This Row],[Output]]*1000*_xlfn.IFS(Data__1_[[#This Row],[Plant]]=$R$8,$S$8,Data__1_[[#This Row],[Plant]]=$R$9,$S$9,Data__1_[[#This Row],[Plant]]=$R$10,$S$10,Data__1_[[#This Row],[Plant]]=$R$11,$S$11)</f>
        <v>4528.4859999999999</v>
      </c>
      <c r="Q917" s="5" cm="1">
        <f t="array" ref="Q917">Data__1_[[#This Row],[Total_cost]]/(Data__1_[[#This Row],[Total Operating Cost]]+_xlfn.IFS(Data__1_[[#This Row],[Plant]]=$R$21,$S$21,Data__1_[[#This Row],[Plant]]=$R$22,$S$22,Data__1_[[#This Row],[Plant]]=$R$24,$S$24,Data__1_[[#This Row],[Plant]]=$R$23,$S$23))</f>
        <v>56.051438093371019</v>
      </c>
    </row>
    <row r="918" spans="1:17" x14ac:dyDescent="0.4">
      <c r="A918" s="1" t="s">
        <v>103</v>
      </c>
      <c r="B918" t="s">
        <v>8</v>
      </c>
      <c r="C918">
        <v>17</v>
      </c>
      <c r="D918">
        <v>24</v>
      </c>
      <c r="E918">
        <v>8160</v>
      </c>
      <c r="F918">
        <v>9600</v>
      </c>
      <c r="G918">
        <v>4.9645482999999997E-2</v>
      </c>
      <c r="H918">
        <f>Data__1_[[#This Row],[Output]]*1000</f>
        <v>49.645482999999999</v>
      </c>
      <c r="I918">
        <f>Data__1_[[#This Row],[Output]]*1000/(Data__1_[[#This Row],[Num_Workers_Indirect]]+Data__1_[[#This Row],[Num_Workers_Direct]])</f>
        <v>1.2108654390243903</v>
      </c>
      <c r="J918">
        <v>5.9574579000000003E-2</v>
      </c>
      <c r="K918">
        <f>Data__1_[[#This Row],[RawMaterial_Used]]*1000</f>
        <v>59.574579</v>
      </c>
      <c r="L918" t="e">
        <f>MONTH(A:A)</f>
        <v>#VALUE!</v>
      </c>
      <c r="M918" t="e">
        <f>YEAR(Data__1_[[#This Row],[Date]])</f>
        <v>#VALUE!</v>
      </c>
      <c r="N918" cm="1">
        <f t="array" ref="N918">Data__1_[[#This Row],[RawMaterial_Used]]*1000*_xlfn.IFS(Data__1_[[#This Row],[Plant]]=$R$15,$S$15,Data__1_[[#This Row],[Plant]]=$R$16,$S$16,Data__1_[[#This Row],[Plant]]=$R$17,$S$17,Data__1_[[#This Row],[Plant]]=$R$18,$S$18)</f>
        <v>41702.205300000001</v>
      </c>
      <c r="O918">
        <f>Data__1_[[#This Row],[input_total thousands]]+Data__1_[[#This Row],[Labor_Costs_Direct]]+Data__1_[[#This Row],[Labor_Costs_Indirect]]</f>
        <v>59462.205300000001</v>
      </c>
      <c r="P918" s="5" cm="1">
        <f t="array" ref="P918">Data__1_[[#This Row],[Output]]*1000*_xlfn.IFS(Data__1_[[#This Row],[Plant]]=$R$8,$S$8,Data__1_[[#This Row],[Plant]]=$R$9,$S$9,Data__1_[[#This Row],[Plant]]=$R$10,$S$10,Data__1_[[#This Row],[Plant]]=$R$11,$S$11)</f>
        <v>5461.0031300000001</v>
      </c>
      <c r="Q918" s="5" cm="1">
        <f t="array" ref="Q918">Data__1_[[#This Row],[Total_cost]]/(Data__1_[[#This Row],[Total Operating Cost]]+_xlfn.IFS(Data__1_[[#This Row],[Plant]]=$R$21,$S$21,Data__1_[[#This Row],[Plant]]=$R$22,$S$22,Data__1_[[#This Row],[Plant]]=$R$24,$S$24,Data__1_[[#This Row],[Plant]]=$R$23,$S$23))</f>
        <v>10.863359114024744</v>
      </c>
    </row>
    <row r="919" spans="1:17" x14ac:dyDescent="0.4">
      <c r="A919" s="1" t="s">
        <v>103</v>
      </c>
      <c r="B919" t="s">
        <v>9</v>
      </c>
      <c r="C919">
        <v>40</v>
      </c>
      <c r="D919">
        <v>39</v>
      </c>
      <c r="E919">
        <v>9280</v>
      </c>
      <c r="F919">
        <v>7488</v>
      </c>
      <c r="G919">
        <v>0.10130037</v>
      </c>
      <c r="H919">
        <f>Data__1_[[#This Row],[Output]]*1000</f>
        <v>101.30037</v>
      </c>
      <c r="I919">
        <f>Data__1_[[#This Row],[Output]]*1000/(Data__1_[[#This Row],[Num_Workers_Indirect]]+Data__1_[[#This Row],[Num_Workers_Direct]])</f>
        <v>1.2822831645569621</v>
      </c>
      <c r="J919">
        <v>0.123586451</v>
      </c>
      <c r="K919">
        <f>Data__1_[[#This Row],[RawMaterial_Used]]*1000</f>
        <v>123.586451</v>
      </c>
      <c r="L919" t="e">
        <f>MONTH(A:A)</f>
        <v>#VALUE!</v>
      </c>
      <c r="M919" t="e">
        <f>YEAR(Data__1_[[#This Row],[Date]])</f>
        <v>#VALUE!</v>
      </c>
      <c r="N919" cm="1">
        <f t="array" ref="N919">Data__1_[[#This Row],[RawMaterial_Used]]*1000*_xlfn.IFS(Data__1_[[#This Row],[Plant]]=$R$15,$S$15,Data__1_[[#This Row],[Plant]]=$R$16,$S$16,Data__1_[[#This Row],[Plant]]=$R$17,$S$17,Data__1_[[#This Row],[Plant]]=$R$18,$S$18)</f>
        <v>65500.819029999999</v>
      </c>
      <c r="O919">
        <f>Data__1_[[#This Row],[input_total thousands]]+Data__1_[[#This Row],[Labor_Costs_Direct]]+Data__1_[[#This Row],[Labor_Costs_Indirect]]</f>
        <v>82268.819029999999</v>
      </c>
      <c r="P919" s="5" cm="1">
        <f t="array" ref="P919">Data__1_[[#This Row],[Output]]*1000*_xlfn.IFS(Data__1_[[#This Row],[Plant]]=$R$8,$S$8,Data__1_[[#This Row],[Plant]]=$R$9,$S$9,Data__1_[[#This Row],[Plant]]=$R$10,$S$10,Data__1_[[#This Row],[Plant]]=$R$11,$S$11)</f>
        <v>9117.033300000001</v>
      </c>
      <c r="Q919" s="5" cm="1">
        <f t="array" ref="Q919">Data__1_[[#This Row],[Total_cost]]/(Data__1_[[#This Row],[Total Operating Cost]]+_xlfn.IFS(Data__1_[[#This Row],[Plant]]=$R$21,$S$21,Data__1_[[#This Row],[Plant]]=$R$22,$S$22,Data__1_[[#This Row],[Plant]]=$R$24,$S$24,Data__1_[[#This Row],[Plant]]=$R$23,$S$23))</f>
        <v>9.0228919912518695</v>
      </c>
    </row>
    <row r="920" spans="1:17" x14ac:dyDescent="0.4">
      <c r="A920" s="1" t="s">
        <v>103</v>
      </c>
      <c r="B920" t="s">
        <v>10</v>
      </c>
      <c r="C920">
        <v>22</v>
      </c>
      <c r="D920">
        <v>28</v>
      </c>
      <c r="E920">
        <v>5280</v>
      </c>
      <c r="F920">
        <v>5600</v>
      </c>
      <c r="G920">
        <v>3.7137494E-2</v>
      </c>
      <c r="H920">
        <f>Data__1_[[#This Row],[Output]]*1000</f>
        <v>37.137493999999997</v>
      </c>
      <c r="I920">
        <f>Data__1_[[#This Row],[Output]]*1000/(Data__1_[[#This Row],[Num_Workers_Indirect]]+Data__1_[[#This Row],[Num_Workers_Direct]])</f>
        <v>0.74274987999999997</v>
      </c>
      <c r="J920">
        <v>4.5307742999999998E-2</v>
      </c>
      <c r="K920">
        <f>Data__1_[[#This Row],[RawMaterial_Used]]*1000</f>
        <v>45.307742999999995</v>
      </c>
      <c r="L920" t="e">
        <f>MONTH(A:A)</f>
        <v>#VALUE!</v>
      </c>
      <c r="M920" t="e">
        <f>YEAR(Data__1_[[#This Row],[Date]])</f>
        <v>#VALUE!</v>
      </c>
      <c r="N920" cm="1">
        <f t="array" ref="N920">Data__1_[[#This Row],[RawMaterial_Used]]*1000*_xlfn.IFS(Data__1_[[#This Row],[Plant]]=$R$15,$S$15,Data__1_[[#This Row],[Plant]]=$R$16,$S$16,Data__1_[[#This Row],[Plant]]=$R$17,$S$17,Data__1_[[#This Row],[Plant]]=$R$18,$S$18)</f>
        <v>27547.107743999997</v>
      </c>
      <c r="O920">
        <f>Data__1_[[#This Row],[input_total thousands]]+Data__1_[[#This Row],[Labor_Costs_Direct]]+Data__1_[[#This Row],[Labor_Costs_Indirect]]</f>
        <v>38427.107743999994</v>
      </c>
      <c r="P920" s="5" cm="1">
        <f t="array" ref="P920">Data__1_[[#This Row],[Output]]*1000*_xlfn.IFS(Data__1_[[#This Row],[Plant]]=$R$8,$S$8,Data__1_[[#This Row],[Plant]]=$R$9,$S$9,Data__1_[[#This Row],[Plant]]=$R$10,$S$10,Data__1_[[#This Row],[Plant]]=$R$11,$S$11)</f>
        <v>5570.6240999999991</v>
      </c>
      <c r="Q920" s="5" cm="1">
        <f t="array" ref="Q920">Data__1_[[#This Row],[Total_cost]]/(Data__1_[[#This Row],[Total Operating Cost]]+_xlfn.IFS(Data__1_[[#This Row],[Plant]]=$R$21,$S$21,Data__1_[[#This Row],[Plant]]=$R$22,$S$22,Data__1_[[#This Row],[Plant]]=$R$24,$S$24,Data__1_[[#This Row],[Plant]]=$R$23,$S$23))</f>
        <v>6.8969311379064502</v>
      </c>
    </row>
    <row r="921" spans="1:17" x14ac:dyDescent="0.4">
      <c r="A921" s="1" t="s">
        <v>103</v>
      </c>
      <c r="B921" t="s">
        <v>11</v>
      </c>
      <c r="C921">
        <v>14</v>
      </c>
      <c r="D921">
        <v>13</v>
      </c>
      <c r="E921">
        <v>134400</v>
      </c>
      <c r="F921">
        <v>99840</v>
      </c>
      <c r="G921">
        <v>1.0542707E-2</v>
      </c>
      <c r="H921">
        <f>Data__1_[[#This Row],[Output]]*1000</f>
        <v>10.542707</v>
      </c>
      <c r="I921">
        <f>Data__1_[[#This Row],[Output]]*1000/(Data__1_[[#This Row],[Num_Workers_Indirect]]+Data__1_[[#This Row],[Num_Workers_Direct]])</f>
        <v>0.39047062962962964</v>
      </c>
      <c r="J921">
        <v>1.3178383E-2</v>
      </c>
      <c r="K921">
        <f>Data__1_[[#This Row],[RawMaterial_Used]]*1000</f>
        <v>13.178383</v>
      </c>
      <c r="L921" t="e">
        <f>MONTH(A:A)</f>
        <v>#VALUE!</v>
      </c>
      <c r="M921" t="e">
        <f>YEAR(Data__1_[[#This Row],[Date]])</f>
        <v>#VALUE!</v>
      </c>
      <c r="N921" cm="1">
        <f t="array" ref="N921">Data__1_[[#This Row],[RawMaterial_Used]]*1000*_xlfn.IFS(Data__1_[[#This Row],[Plant]]=$R$15,$S$15,Data__1_[[#This Row],[Plant]]=$R$16,$S$16,Data__1_[[#This Row],[Plant]]=$R$17,$S$17,Data__1_[[#This Row],[Plant]]=$R$18,$S$18)</f>
        <v>12097.755594</v>
      </c>
      <c r="O921">
        <f>Data__1_[[#This Row],[input_total thousands]]+Data__1_[[#This Row],[Labor_Costs_Direct]]+Data__1_[[#This Row],[Labor_Costs_Indirect]]</f>
        <v>246337.75559399999</v>
      </c>
      <c r="P921" s="5" cm="1">
        <f t="array" ref="P921">Data__1_[[#This Row],[Output]]*1000*_xlfn.IFS(Data__1_[[#This Row],[Plant]]=$R$8,$S$8,Data__1_[[#This Row],[Plant]]=$R$9,$S$9,Data__1_[[#This Row],[Plant]]=$R$10,$S$10,Data__1_[[#This Row],[Plant]]=$R$11,$S$11)</f>
        <v>4217.0828000000001</v>
      </c>
      <c r="Q921" s="5" cm="1">
        <f t="array" ref="Q921">Data__1_[[#This Row],[Total_cost]]/(Data__1_[[#This Row],[Total Operating Cost]]+_xlfn.IFS(Data__1_[[#This Row],[Plant]]=$R$21,$S$21,Data__1_[[#This Row],[Plant]]=$R$22,$S$22,Data__1_[[#This Row],[Plant]]=$R$24,$S$24,Data__1_[[#This Row],[Plant]]=$R$23,$S$23))</f>
        <v>57.222486089958913</v>
      </c>
    </row>
    <row r="922" spans="1:17" x14ac:dyDescent="0.4">
      <c r="A922" s="1" t="s">
        <v>85</v>
      </c>
      <c r="B922" t="s">
        <v>8</v>
      </c>
      <c r="C922">
        <v>20</v>
      </c>
      <c r="D922">
        <v>22</v>
      </c>
      <c r="E922">
        <v>9600</v>
      </c>
      <c r="F922">
        <v>8800</v>
      </c>
      <c r="G922">
        <v>5.0844173999999999E-2</v>
      </c>
      <c r="H922">
        <f>Data__1_[[#This Row],[Output]]*1000</f>
        <v>50.844174000000002</v>
      </c>
      <c r="I922">
        <f>Data__1_[[#This Row],[Output]]*1000/(Data__1_[[#This Row],[Num_Workers_Indirect]]+Data__1_[[#This Row],[Num_Workers_Direct]])</f>
        <v>1.2105755714285715</v>
      </c>
      <c r="J922">
        <v>6.1013009E-2</v>
      </c>
      <c r="K922">
        <f>Data__1_[[#This Row],[RawMaterial_Used]]*1000</f>
        <v>61.013008999999997</v>
      </c>
      <c r="L922">
        <f>MONTH(A:A)</f>
        <v>2</v>
      </c>
      <c r="M922">
        <f>YEAR(Data__1_[[#This Row],[Date]])</f>
        <v>2010</v>
      </c>
      <c r="N922" cm="1">
        <f t="array" ref="N922">Data__1_[[#This Row],[RawMaterial_Used]]*1000*_xlfn.IFS(Data__1_[[#This Row],[Plant]]=$R$15,$S$15,Data__1_[[#This Row],[Plant]]=$R$16,$S$16,Data__1_[[#This Row],[Plant]]=$R$17,$S$17,Data__1_[[#This Row],[Plant]]=$R$18,$S$18)</f>
        <v>42709.106299999999</v>
      </c>
      <c r="O922">
        <f>Data__1_[[#This Row],[input_total thousands]]+Data__1_[[#This Row],[Labor_Costs_Direct]]+Data__1_[[#This Row],[Labor_Costs_Indirect]]</f>
        <v>61109.106299999999</v>
      </c>
      <c r="P922" s="5" cm="1">
        <f t="array" ref="P922">Data__1_[[#This Row],[Output]]*1000*_xlfn.IFS(Data__1_[[#This Row],[Plant]]=$R$8,$S$8,Data__1_[[#This Row],[Plant]]=$R$9,$S$9,Data__1_[[#This Row],[Plant]]=$R$10,$S$10,Data__1_[[#This Row],[Plant]]=$R$11,$S$11)</f>
        <v>5592.8591400000005</v>
      </c>
      <c r="Q922" s="5" cm="1">
        <f t="array" ref="Q922">Data__1_[[#This Row],[Total_cost]]/(Data__1_[[#This Row],[Total Operating Cost]]+_xlfn.IFS(Data__1_[[#This Row],[Plant]]=$R$21,$S$21,Data__1_[[#This Row],[Plant]]=$R$22,$S$22,Data__1_[[#This Row],[Plant]]=$R$24,$S$24,Data__1_[[#This Row],[Plant]]=$R$23,$S$23))</f>
        <v>10.901625397782686</v>
      </c>
    </row>
    <row r="923" spans="1:17" x14ac:dyDescent="0.4">
      <c r="A923" s="1" t="s">
        <v>85</v>
      </c>
      <c r="B923" t="s">
        <v>9</v>
      </c>
      <c r="C923">
        <v>41</v>
      </c>
      <c r="D923">
        <v>36</v>
      </c>
      <c r="E923">
        <v>9512</v>
      </c>
      <c r="F923">
        <v>6912</v>
      </c>
      <c r="G923">
        <v>9.8727744000000006E-2</v>
      </c>
      <c r="H923">
        <f>Data__1_[[#This Row],[Output]]*1000</f>
        <v>98.727744000000001</v>
      </c>
      <c r="I923">
        <f>Data__1_[[#This Row],[Output]]*1000/(Data__1_[[#This Row],[Num_Workers_Indirect]]+Data__1_[[#This Row],[Num_Workers_Direct]])</f>
        <v>1.2821784935064935</v>
      </c>
      <c r="J923">
        <v>0.120447848</v>
      </c>
      <c r="K923">
        <f>Data__1_[[#This Row],[RawMaterial_Used]]*1000</f>
        <v>120.44784799999999</v>
      </c>
      <c r="L923">
        <f>MONTH(A:A)</f>
        <v>2</v>
      </c>
      <c r="M923">
        <f>YEAR(Data__1_[[#This Row],[Date]])</f>
        <v>2010</v>
      </c>
      <c r="N923" cm="1">
        <f t="array" ref="N923">Data__1_[[#This Row],[RawMaterial_Used]]*1000*_xlfn.IFS(Data__1_[[#This Row],[Plant]]=$R$15,$S$15,Data__1_[[#This Row],[Plant]]=$R$16,$S$16,Data__1_[[#This Row],[Plant]]=$R$17,$S$17,Data__1_[[#This Row],[Plant]]=$R$18,$S$18)</f>
        <v>63837.359439999993</v>
      </c>
      <c r="O923">
        <f>Data__1_[[#This Row],[input_total thousands]]+Data__1_[[#This Row],[Labor_Costs_Direct]]+Data__1_[[#This Row],[Labor_Costs_Indirect]]</f>
        <v>80261.35944</v>
      </c>
      <c r="P923" s="5" cm="1">
        <f t="array" ref="P923">Data__1_[[#This Row],[Output]]*1000*_xlfn.IFS(Data__1_[[#This Row],[Plant]]=$R$8,$S$8,Data__1_[[#This Row],[Plant]]=$R$9,$S$9,Data__1_[[#This Row],[Plant]]=$R$10,$S$10,Data__1_[[#This Row],[Plant]]=$R$11,$S$11)</f>
        <v>8885.4969600000004</v>
      </c>
      <c r="Q923" s="5" cm="1">
        <f t="array" ref="Q923">Data__1_[[#This Row],[Total_cost]]/(Data__1_[[#This Row],[Total Operating Cost]]+_xlfn.IFS(Data__1_[[#This Row],[Plant]]=$R$21,$S$21,Data__1_[[#This Row],[Plant]]=$R$22,$S$22,Data__1_[[#This Row],[Plant]]=$R$24,$S$24,Data__1_[[#This Row],[Plant]]=$R$23,$S$23))</f>
        <v>9.0320823448719771</v>
      </c>
    </row>
    <row r="924" spans="1:17" x14ac:dyDescent="0.4">
      <c r="A924" s="1" t="s">
        <v>85</v>
      </c>
      <c r="B924" t="s">
        <v>10</v>
      </c>
      <c r="C924">
        <v>21</v>
      </c>
      <c r="D924">
        <v>31</v>
      </c>
      <c r="E924">
        <v>5040</v>
      </c>
      <c r="F924">
        <v>6200</v>
      </c>
      <c r="G924">
        <v>3.8613375999999998E-2</v>
      </c>
      <c r="H924">
        <f>Data__1_[[#This Row],[Output]]*1000</f>
        <v>38.613375999999995</v>
      </c>
      <c r="I924">
        <f>Data__1_[[#This Row],[Output]]*1000/(Data__1_[[#This Row],[Num_Workers_Indirect]]+Data__1_[[#This Row],[Num_Workers_Direct]])</f>
        <v>0.74256492307692301</v>
      </c>
      <c r="J924">
        <v>4.7108319000000003E-2</v>
      </c>
      <c r="K924">
        <f>Data__1_[[#This Row],[RawMaterial_Used]]*1000</f>
        <v>47.108319000000002</v>
      </c>
      <c r="L924">
        <f>MONTH(A:A)</f>
        <v>2</v>
      </c>
      <c r="M924">
        <f>YEAR(Data__1_[[#This Row],[Date]])</f>
        <v>2010</v>
      </c>
      <c r="N924" cm="1">
        <f t="array" ref="N924">Data__1_[[#This Row],[RawMaterial_Used]]*1000*_xlfn.IFS(Data__1_[[#This Row],[Plant]]=$R$15,$S$15,Data__1_[[#This Row],[Plant]]=$R$16,$S$16,Data__1_[[#This Row],[Plant]]=$R$17,$S$17,Data__1_[[#This Row],[Plant]]=$R$18,$S$18)</f>
        <v>28641.857952000002</v>
      </c>
      <c r="O924">
        <f>Data__1_[[#This Row],[input_total thousands]]+Data__1_[[#This Row],[Labor_Costs_Direct]]+Data__1_[[#This Row],[Labor_Costs_Indirect]]</f>
        <v>39881.857952000006</v>
      </c>
      <c r="P924" s="5" cm="1">
        <f t="array" ref="P924">Data__1_[[#This Row],[Output]]*1000*_xlfn.IFS(Data__1_[[#This Row],[Plant]]=$R$8,$S$8,Data__1_[[#This Row],[Plant]]=$R$9,$S$9,Data__1_[[#This Row],[Plant]]=$R$10,$S$10,Data__1_[[#This Row],[Plant]]=$R$11,$S$11)</f>
        <v>5792.0063999999993</v>
      </c>
      <c r="Q924" s="5" cm="1">
        <f t="array" ref="Q924">Data__1_[[#This Row],[Total_cost]]/(Data__1_[[#This Row],[Total Operating Cost]]+_xlfn.IFS(Data__1_[[#This Row],[Plant]]=$R$21,$S$21,Data__1_[[#This Row],[Plant]]=$R$22,$S$22,Data__1_[[#This Row],[Plant]]=$R$24,$S$24,Data__1_[[#This Row],[Plant]]=$R$23,$S$23))</f>
        <v>6.8844836684454567</v>
      </c>
    </row>
    <row r="925" spans="1:17" x14ac:dyDescent="0.4">
      <c r="A925" s="1" t="s">
        <v>85</v>
      </c>
      <c r="B925" t="s">
        <v>11</v>
      </c>
      <c r="C925">
        <v>14</v>
      </c>
      <c r="D925">
        <v>13</v>
      </c>
      <c r="E925">
        <v>134400</v>
      </c>
      <c r="F925">
        <v>99840</v>
      </c>
      <c r="G925">
        <v>1.0540647E-2</v>
      </c>
      <c r="H925">
        <f>Data__1_[[#This Row],[Output]]*1000</f>
        <v>10.540647</v>
      </c>
      <c r="I925">
        <f>Data__1_[[#This Row],[Output]]*1000/(Data__1_[[#This Row],[Num_Workers_Indirect]]+Data__1_[[#This Row],[Num_Workers_Direct]])</f>
        <v>0.39039433333333334</v>
      </c>
      <c r="J925">
        <v>1.3175808000000001E-2</v>
      </c>
      <c r="K925">
        <f>Data__1_[[#This Row],[RawMaterial_Used]]*1000</f>
        <v>13.175808</v>
      </c>
      <c r="L925">
        <f>MONTH(A:A)</f>
        <v>2</v>
      </c>
      <c r="M925">
        <f>YEAR(Data__1_[[#This Row],[Date]])</f>
        <v>2010</v>
      </c>
      <c r="N925" cm="1">
        <f t="array" ref="N925">Data__1_[[#This Row],[RawMaterial_Used]]*1000*_xlfn.IFS(Data__1_[[#This Row],[Plant]]=$R$15,$S$15,Data__1_[[#This Row],[Plant]]=$R$16,$S$16,Data__1_[[#This Row],[Plant]]=$R$17,$S$17,Data__1_[[#This Row],[Plant]]=$R$18,$S$18)</f>
        <v>12095.391744</v>
      </c>
      <c r="O925">
        <f>Data__1_[[#This Row],[input_total thousands]]+Data__1_[[#This Row],[Labor_Costs_Direct]]+Data__1_[[#This Row],[Labor_Costs_Indirect]]</f>
        <v>246335.39174399999</v>
      </c>
      <c r="P925" s="5" cm="1">
        <f t="array" ref="P925">Data__1_[[#This Row],[Output]]*1000*_xlfn.IFS(Data__1_[[#This Row],[Plant]]=$R$8,$S$8,Data__1_[[#This Row],[Plant]]=$R$9,$S$9,Data__1_[[#This Row],[Plant]]=$R$10,$S$10,Data__1_[[#This Row],[Plant]]=$R$11,$S$11)</f>
        <v>4216.2587999999996</v>
      </c>
      <c r="Q925" s="5" cm="1">
        <f t="array" ref="Q925">Data__1_[[#This Row],[Total_cost]]/(Data__1_[[#This Row],[Total Operating Cost]]+_xlfn.IFS(Data__1_[[#This Row],[Plant]]=$R$21,$S$21,Data__1_[[#This Row],[Plant]]=$R$22,$S$22,Data__1_[[#This Row],[Plant]]=$R$24,$S$24,Data__1_[[#This Row],[Plant]]=$R$23,$S$23))</f>
        <v>57.232891890355958</v>
      </c>
    </row>
    <row r="926" spans="1:17" x14ac:dyDescent="0.4">
      <c r="A926" s="1" t="s">
        <v>102</v>
      </c>
      <c r="B926" t="s">
        <v>8</v>
      </c>
      <c r="C926">
        <v>18</v>
      </c>
      <c r="D926">
        <v>24</v>
      </c>
      <c r="E926">
        <v>8640</v>
      </c>
      <c r="F926">
        <v>9600</v>
      </c>
      <c r="G926">
        <v>5.0870816999999999E-2</v>
      </c>
      <c r="H926">
        <f>Data__1_[[#This Row],[Output]]*1000</f>
        <v>50.870816999999995</v>
      </c>
      <c r="I926">
        <f>Data__1_[[#This Row],[Output]]*1000/(Data__1_[[#This Row],[Num_Workers_Indirect]]+Data__1_[[#This Row],[Num_Workers_Direct]])</f>
        <v>1.2112099285714284</v>
      </c>
      <c r="J926">
        <v>6.1044979999999999E-2</v>
      </c>
      <c r="K926">
        <f>Data__1_[[#This Row],[RawMaterial_Used]]*1000</f>
        <v>61.044979999999995</v>
      </c>
      <c r="L926" t="e">
        <f>MONTH(A:A)</f>
        <v>#VALUE!</v>
      </c>
      <c r="M926" t="e">
        <f>YEAR(Data__1_[[#This Row],[Date]])</f>
        <v>#VALUE!</v>
      </c>
      <c r="N926" cm="1">
        <f t="array" ref="N926">Data__1_[[#This Row],[RawMaterial_Used]]*1000*_xlfn.IFS(Data__1_[[#This Row],[Plant]]=$R$15,$S$15,Data__1_[[#This Row],[Plant]]=$R$16,$S$16,Data__1_[[#This Row],[Plant]]=$R$17,$S$17,Data__1_[[#This Row],[Plant]]=$R$18,$S$18)</f>
        <v>42731.485999999997</v>
      </c>
      <c r="O926">
        <f>Data__1_[[#This Row],[input_total thousands]]+Data__1_[[#This Row],[Labor_Costs_Direct]]+Data__1_[[#This Row],[Labor_Costs_Indirect]]</f>
        <v>60971.485999999997</v>
      </c>
      <c r="P926" s="5" cm="1">
        <f t="array" ref="P926">Data__1_[[#This Row],[Output]]*1000*_xlfn.IFS(Data__1_[[#This Row],[Plant]]=$R$8,$S$8,Data__1_[[#This Row],[Plant]]=$R$9,$S$9,Data__1_[[#This Row],[Plant]]=$R$10,$S$10,Data__1_[[#This Row],[Plant]]=$R$11,$S$11)</f>
        <v>5595.7898699999996</v>
      </c>
      <c r="Q926" s="5" cm="1">
        <f t="array" ref="Q926">Data__1_[[#This Row],[Total_cost]]/(Data__1_[[#This Row],[Total Operating Cost]]+_xlfn.IFS(Data__1_[[#This Row],[Plant]]=$R$21,$S$21,Data__1_[[#This Row],[Plant]]=$R$22,$S$22,Data__1_[[#This Row],[Plant]]=$R$24,$S$24,Data__1_[[#This Row],[Plant]]=$R$23,$S$23))</f>
        <v>10.871390577457129</v>
      </c>
    </row>
    <row r="927" spans="1:17" x14ac:dyDescent="0.4">
      <c r="A927" s="1" t="s">
        <v>102</v>
      </c>
      <c r="B927" t="s">
        <v>9</v>
      </c>
      <c r="C927">
        <v>43</v>
      </c>
      <c r="D927">
        <v>40</v>
      </c>
      <c r="E927">
        <v>9976</v>
      </c>
      <c r="F927">
        <v>7680</v>
      </c>
      <c r="G927">
        <v>0.106419628</v>
      </c>
      <c r="H927">
        <f>Data__1_[[#This Row],[Output]]*1000</f>
        <v>106.419628</v>
      </c>
      <c r="I927">
        <f>Data__1_[[#This Row],[Output]]*1000/(Data__1_[[#This Row],[Num_Workers_Indirect]]+Data__1_[[#This Row],[Num_Workers_Direct]])</f>
        <v>1.2821641927710843</v>
      </c>
      <c r="J927">
        <v>0.129831947</v>
      </c>
      <c r="K927">
        <f>Data__1_[[#This Row],[RawMaterial_Used]]*1000</f>
        <v>129.83194700000001</v>
      </c>
      <c r="L927" t="e">
        <f>MONTH(A:A)</f>
        <v>#VALUE!</v>
      </c>
      <c r="M927" t="e">
        <f>YEAR(Data__1_[[#This Row],[Date]])</f>
        <v>#VALUE!</v>
      </c>
      <c r="N927" cm="1">
        <f t="array" ref="N927">Data__1_[[#This Row],[RawMaterial_Used]]*1000*_xlfn.IFS(Data__1_[[#This Row],[Plant]]=$R$15,$S$15,Data__1_[[#This Row],[Plant]]=$R$16,$S$16,Data__1_[[#This Row],[Plant]]=$R$17,$S$17,Data__1_[[#This Row],[Plant]]=$R$18,$S$18)</f>
        <v>68810.931910000014</v>
      </c>
      <c r="O927">
        <f>Data__1_[[#This Row],[input_total thousands]]+Data__1_[[#This Row],[Labor_Costs_Direct]]+Data__1_[[#This Row],[Labor_Costs_Indirect]]</f>
        <v>86466.931910000014</v>
      </c>
      <c r="P927" s="5" cm="1">
        <f t="array" ref="P927">Data__1_[[#This Row],[Output]]*1000*_xlfn.IFS(Data__1_[[#This Row],[Plant]]=$R$8,$S$8,Data__1_[[#This Row],[Plant]]=$R$9,$S$9,Data__1_[[#This Row],[Plant]]=$R$10,$S$10,Data__1_[[#This Row],[Plant]]=$R$11,$S$11)</f>
        <v>9577.766520000001</v>
      </c>
      <c r="Q927" s="5" cm="1">
        <f t="array" ref="Q927">Data__1_[[#This Row],[Total_cost]]/(Data__1_[[#This Row],[Total Operating Cost]]+_xlfn.IFS(Data__1_[[#This Row],[Plant]]=$R$21,$S$21,Data__1_[[#This Row],[Plant]]=$R$22,$S$22,Data__1_[[#This Row],[Plant]]=$R$24,$S$24,Data__1_[[#This Row],[Plant]]=$R$23,$S$23))</f>
        <v>9.0271689351489819</v>
      </c>
    </row>
    <row r="928" spans="1:17" x14ac:dyDescent="0.4">
      <c r="A928" s="1" t="s">
        <v>102</v>
      </c>
      <c r="B928" t="s">
        <v>10</v>
      </c>
      <c r="C928">
        <v>23</v>
      </c>
      <c r="D928">
        <v>26</v>
      </c>
      <c r="E928">
        <v>5520</v>
      </c>
      <c r="F928">
        <v>5200</v>
      </c>
      <c r="G928">
        <v>3.6410355999999998E-2</v>
      </c>
      <c r="H928">
        <f>Data__1_[[#This Row],[Output]]*1000</f>
        <v>36.410356</v>
      </c>
      <c r="I928">
        <f>Data__1_[[#This Row],[Output]]*1000/(Data__1_[[#This Row],[Num_Workers_Indirect]]+Data__1_[[#This Row],[Num_Workers_Direct]])</f>
        <v>0.74306848979591833</v>
      </c>
      <c r="J928">
        <v>4.4420635E-2</v>
      </c>
      <c r="K928">
        <f>Data__1_[[#This Row],[RawMaterial_Used]]*1000</f>
        <v>44.420634999999997</v>
      </c>
      <c r="L928" t="e">
        <f>MONTH(A:A)</f>
        <v>#VALUE!</v>
      </c>
      <c r="M928" t="e">
        <f>YEAR(Data__1_[[#This Row],[Date]])</f>
        <v>#VALUE!</v>
      </c>
      <c r="N928" cm="1">
        <f t="array" ref="N928">Data__1_[[#This Row],[RawMaterial_Used]]*1000*_xlfn.IFS(Data__1_[[#This Row],[Plant]]=$R$15,$S$15,Data__1_[[#This Row],[Plant]]=$R$16,$S$16,Data__1_[[#This Row],[Plant]]=$R$17,$S$17,Data__1_[[#This Row],[Plant]]=$R$18,$S$18)</f>
        <v>27007.746079999997</v>
      </c>
      <c r="O928">
        <f>Data__1_[[#This Row],[input_total thousands]]+Data__1_[[#This Row],[Labor_Costs_Direct]]+Data__1_[[#This Row],[Labor_Costs_Indirect]]</f>
        <v>37727.746079999997</v>
      </c>
      <c r="P928" s="5" cm="1">
        <f t="array" ref="P928">Data__1_[[#This Row],[Output]]*1000*_xlfn.IFS(Data__1_[[#This Row],[Plant]]=$R$8,$S$8,Data__1_[[#This Row],[Plant]]=$R$9,$S$9,Data__1_[[#This Row],[Plant]]=$R$10,$S$10,Data__1_[[#This Row],[Plant]]=$R$11,$S$11)</f>
        <v>5461.5533999999998</v>
      </c>
      <c r="Q928" s="5" cm="1">
        <f t="array" ref="Q928">Data__1_[[#This Row],[Total_cost]]/(Data__1_[[#This Row],[Total Operating Cost]]+_xlfn.IFS(Data__1_[[#This Row],[Plant]]=$R$21,$S$21,Data__1_[[#This Row],[Plant]]=$R$22,$S$22,Data__1_[[#This Row],[Plant]]=$R$24,$S$24,Data__1_[[#This Row],[Plant]]=$R$23,$S$23))</f>
        <v>6.9066136872913679</v>
      </c>
    </row>
    <row r="929" spans="1:17" x14ac:dyDescent="0.4">
      <c r="A929" s="1" t="s">
        <v>102</v>
      </c>
      <c r="B929" t="s">
        <v>11</v>
      </c>
      <c r="C929">
        <v>14</v>
      </c>
      <c r="D929">
        <v>13</v>
      </c>
      <c r="E929">
        <v>134400</v>
      </c>
      <c r="F929">
        <v>99840</v>
      </c>
      <c r="G929">
        <v>1.0535734999999999E-2</v>
      </c>
      <c r="H929">
        <f>Data__1_[[#This Row],[Output]]*1000</f>
        <v>10.535734999999999</v>
      </c>
      <c r="I929">
        <f>Data__1_[[#This Row],[Output]]*1000/(Data__1_[[#This Row],[Num_Workers_Indirect]]+Data__1_[[#This Row],[Num_Workers_Direct]])</f>
        <v>0.39021240740740737</v>
      </c>
      <c r="J929">
        <v>1.3169669E-2</v>
      </c>
      <c r="K929">
        <f>Data__1_[[#This Row],[RawMaterial_Used]]*1000</f>
        <v>13.169669000000001</v>
      </c>
      <c r="L929" t="e">
        <f>MONTH(A:A)</f>
        <v>#VALUE!</v>
      </c>
      <c r="M929" t="e">
        <f>YEAR(Data__1_[[#This Row],[Date]])</f>
        <v>#VALUE!</v>
      </c>
      <c r="N929" cm="1">
        <f t="array" ref="N929">Data__1_[[#This Row],[RawMaterial_Used]]*1000*_xlfn.IFS(Data__1_[[#This Row],[Plant]]=$R$15,$S$15,Data__1_[[#This Row],[Plant]]=$R$16,$S$16,Data__1_[[#This Row],[Plant]]=$R$17,$S$17,Data__1_[[#This Row],[Plant]]=$R$18,$S$18)</f>
        <v>12089.756142</v>
      </c>
      <c r="O929">
        <f>Data__1_[[#This Row],[input_total thousands]]+Data__1_[[#This Row],[Labor_Costs_Direct]]+Data__1_[[#This Row],[Labor_Costs_Indirect]]</f>
        <v>246329.756142</v>
      </c>
      <c r="P929" s="5" cm="1">
        <f t="array" ref="P929">Data__1_[[#This Row],[Output]]*1000*_xlfn.IFS(Data__1_[[#This Row],[Plant]]=$R$8,$S$8,Data__1_[[#This Row],[Plant]]=$R$9,$S$9,Data__1_[[#This Row],[Plant]]=$R$10,$S$10,Data__1_[[#This Row],[Plant]]=$R$11,$S$11)</f>
        <v>4214.2939999999999</v>
      </c>
      <c r="Q929" s="5" cm="1">
        <f t="array" ref="Q929">Data__1_[[#This Row],[Total_cost]]/(Data__1_[[#This Row],[Total Operating Cost]]+_xlfn.IFS(Data__1_[[#This Row],[Plant]]=$R$21,$S$21,Data__1_[[#This Row],[Plant]]=$R$22,$S$22,Data__1_[[#This Row],[Plant]]=$R$24,$S$24,Data__1_[[#This Row],[Plant]]=$R$23,$S$23))</f>
        <v>57.257720465453922</v>
      </c>
    </row>
    <row r="930" spans="1:17" x14ac:dyDescent="0.4">
      <c r="A930" s="1" t="s">
        <v>101</v>
      </c>
      <c r="B930" t="s">
        <v>8</v>
      </c>
      <c r="C930">
        <v>18</v>
      </c>
      <c r="D930">
        <v>25</v>
      </c>
      <c r="E930">
        <v>8640</v>
      </c>
      <c r="F930">
        <v>10000</v>
      </c>
      <c r="G930">
        <v>5.2079230999999997E-2</v>
      </c>
      <c r="H930">
        <f>Data__1_[[#This Row],[Output]]*1000</f>
        <v>52.079231</v>
      </c>
      <c r="I930">
        <f>Data__1_[[#This Row],[Output]]*1000/(Data__1_[[#This Row],[Num_Workers_Indirect]]+Data__1_[[#This Row],[Num_Workers_Direct]])</f>
        <v>1.2111449069767442</v>
      </c>
      <c r="J930">
        <v>6.2495077000000003E-2</v>
      </c>
      <c r="K930">
        <f>Data__1_[[#This Row],[RawMaterial_Used]]*1000</f>
        <v>62.495077000000002</v>
      </c>
      <c r="L930" t="e">
        <f>MONTH(A:A)</f>
        <v>#VALUE!</v>
      </c>
      <c r="M930" t="e">
        <f>YEAR(Data__1_[[#This Row],[Date]])</f>
        <v>#VALUE!</v>
      </c>
      <c r="N930" cm="1">
        <f t="array" ref="N930">Data__1_[[#This Row],[RawMaterial_Used]]*1000*_xlfn.IFS(Data__1_[[#This Row],[Plant]]=$R$15,$S$15,Data__1_[[#This Row],[Plant]]=$R$16,$S$16,Data__1_[[#This Row],[Plant]]=$R$17,$S$17,Data__1_[[#This Row],[Plant]]=$R$18,$S$18)</f>
        <v>43746.553899999999</v>
      </c>
      <c r="O930">
        <f>Data__1_[[#This Row],[input_total thousands]]+Data__1_[[#This Row],[Labor_Costs_Direct]]+Data__1_[[#This Row],[Labor_Costs_Indirect]]</f>
        <v>62386.553899999999</v>
      </c>
      <c r="P930" s="5" cm="1">
        <f t="array" ref="P930">Data__1_[[#This Row],[Output]]*1000*_xlfn.IFS(Data__1_[[#This Row],[Plant]]=$R$8,$S$8,Data__1_[[#This Row],[Plant]]=$R$9,$S$9,Data__1_[[#This Row],[Plant]]=$R$10,$S$10,Data__1_[[#This Row],[Plant]]=$R$11,$S$11)</f>
        <v>5728.7154099999998</v>
      </c>
      <c r="Q930" s="5" cm="1">
        <f t="array" ref="Q930">Data__1_[[#This Row],[Total_cost]]/(Data__1_[[#This Row],[Total Operating Cost]]+_xlfn.IFS(Data__1_[[#This Row],[Plant]]=$R$21,$S$21,Data__1_[[#This Row],[Plant]]=$R$22,$S$22,Data__1_[[#This Row],[Plant]]=$R$24,$S$24,Data__1_[[#This Row],[Plant]]=$R$23,$S$23))</f>
        <v>10.86616227598922</v>
      </c>
    </row>
    <row r="931" spans="1:17" x14ac:dyDescent="0.4">
      <c r="A931" s="1" t="s">
        <v>101</v>
      </c>
      <c r="B931" t="s">
        <v>9</v>
      </c>
      <c r="C931">
        <v>45</v>
      </c>
      <c r="D931">
        <v>40</v>
      </c>
      <c r="E931">
        <v>10440</v>
      </c>
      <c r="F931">
        <v>7680</v>
      </c>
      <c r="G931">
        <v>0.108929409</v>
      </c>
      <c r="H931">
        <f>Data__1_[[#This Row],[Output]]*1000</f>
        <v>108.92940900000001</v>
      </c>
      <c r="I931">
        <f>Data__1_[[#This Row],[Output]]*1000/(Data__1_[[#This Row],[Num_Workers_Indirect]]+Data__1_[[#This Row],[Num_Workers_Direct]])</f>
        <v>1.2815224588235294</v>
      </c>
      <c r="J931">
        <v>0.13289387899999999</v>
      </c>
      <c r="K931">
        <f>Data__1_[[#This Row],[RawMaterial_Used]]*1000</f>
        <v>132.893879</v>
      </c>
      <c r="L931" t="e">
        <f>MONTH(A:A)</f>
        <v>#VALUE!</v>
      </c>
      <c r="M931" t="e">
        <f>YEAR(Data__1_[[#This Row],[Date]])</f>
        <v>#VALUE!</v>
      </c>
      <c r="N931" cm="1">
        <f t="array" ref="N931">Data__1_[[#This Row],[RawMaterial_Used]]*1000*_xlfn.IFS(Data__1_[[#This Row],[Plant]]=$R$15,$S$15,Data__1_[[#This Row],[Plant]]=$R$16,$S$16,Data__1_[[#This Row],[Plant]]=$R$17,$S$17,Data__1_[[#This Row],[Plant]]=$R$18,$S$18)</f>
        <v>70433.755869999994</v>
      </c>
      <c r="O931">
        <f>Data__1_[[#This Row],[input_total thousands]]+Data__1_[[#This Row],[Labor_Costs_Direct]]+Data__1_[[#This Row],[Labor_Costs_Indirect]]</f>
        <v>88553.755869999994</v>
      </c>
      <c r="P931" s="5" cm="1">
        <f t="array" ref="P931">Data__1_[[#This Row],[Output]]*1000*_xlfn.IFS(Data__1_[[#This Row],[Plant]]=$R$8,$S$8,Data__1_[[#This Row],[Plant]]=$R$9,$S$9,Data__1_[[#This Row],[Plant]]=$R$10,$S$10,Data__1_[[#This Row],[Plant]]=$R$11,$S$11)</f>
        <v>9803.6468100000002</v>
      </c>
      <c r="Q931" s="5" cm="1">
        <f t="array" ref="Q931">Data__1_[[#This Row],[Total_cost]]/(Data__1_[[#This Row],[Total Operating Cost]]+_xlfn.IFS(Data__1_[[#This Row],[Plant]]=$R$21,$S$21,Data__1_[[#This Row],[Plant]]=$R$22,$S$22,Data__1_[[#This Row],[Plant]]=$R$24,$S$24,Data__1_[[#This Row],[Plant]]=$R$23,$S$23))</f>
        <v>9.0320406676600697</v>
      </c>
    </row>
    <row r="932" spans="1:17" x14ac:dyDescent="0.4">
      <c r="A932" s="1" t="s">
        <v>101</v>
      </c>
      <c r="B932" t="s">
        <v>10</v>
      </c>
      <c r="C932">
        <v>22</v>
      </c>
      <c r="D932">
        <v>25</v>
      </c>
      <c r="E932">
        <v>5280</v>
      </c>
      <c r="F932">
        <v>5000</v>
      </c>
      <c r="G932">
        <v>3.490364E-2</v>
      </c>
      <c r="H932">
        <f>Data__1_[[#This Row],[Output]]*1000</f>
        <v>34.903640000000003</v>
      </c>
      <c r="I932">
        <f>Data__1_[[#This Row],[Output]]*1000/(Data__1_[[#This Row],[Num_Workers_Indirect]]+Data__1_[[#This Row],[Num_Workers_Direct]])</f>
        <v>0.74263063829787235</v>
      </c>
      <c r="J932">
        <v>4.2582439999999999E-2</v>
      </c>
      <c r="K932">
        <f>Data__1_[[#This Row],[RawMaterial_Used]]*1000</f>
        <v>42.582439999999998</v>
      </c>
      <c r="L932" t="e">
        <f>MONTH(A:A)</f>
        <v>#VALUE!</v>
      </c>
      <c r="M932" t="e">
        <f>YEAR(Data__1_[[#This Row],[Date]])</f>
        <v>#VALUE!</v>
      </c>
      <c r="N932" cm="1">
        <f t="array" ref="N932">Data__1_[[#This Row],[RawMaterial_Used]]*1000*_xlfn.IFS(Data__1_[[#This Row],[Plant]]=$R$15,$S$15,Data__1_[[#This Row],[Plant]]=$R$16,$S$16,Data__1_[[#This Row],[Plant]]=$R$17,$S$17,Data__1_[[#This Row],[Plant]]=$R$18,$S$18)</f>
        <v>25890.123519999997</v>
      </c>
      <c r="O932">
        <f>Data__1_[[#This Row],[input_total thousands]]+Data__1_[[#This Row],[Labor_Costs_Direct]]+Data__1_[[#This Row],[Labor_Costs_Indirect]]</f>
        <v>36170.123519999994</v>
      </c>
      <c r="P932" s="5" cm="1">
        <f t="array" ref="P932">Data__1_[[#This Row],[Output]]*1000*_xlfn.IFS(Data__1_[[#This Row],[Plant]]=$R$8,$S$8,Data__1_[[#This Row],[Plant]]=$R$9,$S$9,Data__1_[[#This Row],[Plant]]=$R$10,$S$10,Data__1_[[#This Row],[Plant]]=$R$11,$S$11)</f>
        <v>5235.5460000000003</v>
      </c>
      <c r="Q932" s="5" cm="1">
        <f t="array" ref="Q932">Data__1_[[#This Row],[Total_cost]]/(Data__1_[[#This Row],[Total Operating Cost]]+_xlfn.IFS(Data__1_[[#This Row],[Plant]]=$R$21,$S$21,Data__1_[[#This Row],[Plant]]=$R$22,$S$22,Data__1_[[#This Row],[Plant]]=$R$24,$S$24,Data__1_[[#This Row],[Plant]]=$R$23,$S$23))</f>
        <v>6.9072483121507942</v>
      </c>
    </row>
    <row r="933" spans="1:17" x14ac:dyDescent="0.4">
      <c r="A933" s="1" t="s">
        <v>101</v>
      </c>
      <c r="B933" t="s">
        <v>11</v>
      </c>
      <c r="C933">
        <v>12</v>
      </c>
      <c r="D933">
        <v>16</v>
      </c>
      <c r="E933">
        <v>115200</v>
      </c>
      <c r="F933">
        <v>122880</v>
      </c>
      <c r="G933">
        <v>1.0933027999999999E-2</v>
      </c>
      <c r="H933">
        <f>Data__1_[[#This Row],[Output]]*1000</f>
        <v>10.933027999999998</v>
      </c>
      <c r="I933">
        <f>Data__1_[[#This Row],[Output]]*1000/(Data__1_[[#This Row],[Num_Workers_Indirect]]+Data__1_[[#This Row],[Num_Workers_Direct]])</f>
        <v>0.39046528571428568</v>
      </c>
      <c r="J933">
        <v>1.3666286E-2</v>
      </c>
      <c r="K933">
        <f>Data__1_[[#This Row],[RawMaterial_Used]]*1000</f>
        <v>13.666285999999999</v>
      </c>
      <c r="L933" t="e">
        <f>MONTH(A:A)</f>
        <v>#VALUE!</v>
      </c>
      <c r="M933" t="e">
        <f>YEAR(Data__1_[[#This Row],[Date]])</f>
        <v>#VALUE!</v>
      </c>
      <c r="N933" cm="1">
        <f t="array" ref="N933">Data__1_[[#This Row],[RawMaterial_Used]]*1000*_xlfn.IFS(Data__1_[[#This Row],[Plant]]=$R$15,$S$15,Data__1_[[#This Row],[Plant]]=$R$16,$S$16,Data__1_[[#This Row],[Plant]]=$R$17,$S$17,Data__1_[[#This Row],[Plant]]=$R$18,$S$18)</f>
        <v>12545.650548</v>
      </c>
      <c r="O933">
        <f>Data__1_[[#This Row],[input_total thousands]]+Data__1_[[#This Row],[Labor_Costs_Direct]]+Data__1_[[#This Row],[Labor_Costs_Indirect]]</f>
        <v>250625.65054800001</v>
      </c>
      <c r="P933" s="5" cm="1">
        <f t="array" ref="P933">Data__1_[[#This Row],[Output]]*1000*_xlfn.IFS(Data__1_[[#This Row],[Plant]]=$R$8,$S$8,Data__1_[[#This Row],[Plant]]=$R$9,$S$9,Data__1_[[#This Row],[Plant]]=$R$10,$S$10,Data__1_[[#This Row],[Plant]]=$R$11,$S$11)</f>
        <v>4373.2111999999997</v>
      </c>
      <c r="Q933" s="5" cm="1">
        <f t="array" ref="Q933">Data__1_[[#This Row],[Total_cost]]/(Data__1_[[#This Row],[Total Operating Cost]]+_xlfn.IFS(Data__1_[[#This Row],[Plant]]=$R$21,$S$21,Data__1_[[#This Row],[Plant]]=$R$22,$S$22,Data__1_[[#This Row],[Plant]]=$R$24,$S$24,Data__1_[[#This Row],[Plant]]=$R$23,$S$23))</f>
        <v>56.180989032109608</v>
      </c>
    </row>
    <row r="934" spans="1:17" x14ac:dyDescent="0.4">
      <c r="A934" s="1" t="s">
        <v>100</v>
      </c>
      <c r="B934" t="s">
        <v>8</v>
      </c>
      <c r="C934">
        <v>19</v>
      </c>
      <c r="D934">
        <v>19</v>
      </c>
      <c r="E934">
        <v>9120</v>
      </c>
      <c r="F934">
        <v>7600</v>
      </c>
      <c r="G934">
        <v>4.6025870000000003E-2</v>
      </c>
      <c r="H934">
        <f>Data__1_[[#This Row],[Output]]*1000</f>
        <v>46.025870000000005</v>
      </c>
      <c r="I934">
        <f>Data__1_[[#This Row],[Output]]*1000/(Data__1_[[#This Row],[Num_Workers_Indirect]]+Data__1_[[#This Row],[Num_Workers_Direct]])</f>
        <v>1.2112071052631581</v>
      </c>
      <c r="J934">
        <v>5.5231044E-2</v>
      </c>
      <c r="K934">
        <f>Data__1_[[#This Row],[RawMaterial_Used]]*1000</f>
        <v>55.231043999999997</v>
      </c>
      <c r="L934" t="e">
        <f>MONTH(A:A)</f>
        <v>#VALUE!</v>
      </c>
      <c r="M934" t="e">
        <f>YEAR(Data__1_[[#This Row],[Date]])</f>
        <v>#VALUE!</v>
      </c>
      <c r="N934" cm="1">
        <f t="array" ref="N934">Data__1_[[#This Row],[RawMaterial_Used]]*1000*_xlfn.IFS(Data__1_[[#This Row],[Plant]]=$R$15,$S$15,Data__1_[[#This Row],[Plant]]=$R$16,$S$16,Data__1_[[#This Row],[Plant]]=$R$17,$S$17,Data__1_[[#This Row],[Plant]]=$R$18,$S$18)</f>
        <v>38661.730799999998</v>
      </c>
      <c r="O934">
        <f>Data__1_[[#This Row],[input_total thousands]]+Data__1_[[#This Row],[Labor_Costs_Direct]]+Data__1_[[#This Row],[Labor_Costs_Indirect]]</f>
        <v>55381.730799999998</v>
      </c>
      <c r="P934" s="5" cm="1">
        <f t="array" ref="P934">Data__1_[[#This Row],[Output]]*1000*_xlfn.IFS(Data__1_[[#This Row],[Plant]]=$R$8,$S$8,Data__1_[[#This Row],[Plant]]=$R$9,$S$9,Data__1_[[#This Row],[Plant]]=$R$10,$S$10,Data__1_[[#This Row],[Plant]]=$R$11,$S$11)</f>
        <v>5062.8457000000008</v>
      </c>
      <c r="Q934" s="5" cm="1">
        <f t="array" ref="Q934">Data__1_[[#This Row],[Total_cost]]/(Data__1_[[#This Row],[Total Operating Cost]]+_xlfn.IFS(Data__1_[[#This Row],[Plant]]=$R$21,$S$21,Data__1_[[#This Row],[Plant]]=$R$22,$S$22,Data__1_[[#This Row],[Plant]]=$R$24,$S$24,Data__1_[[#This Row],[Plant]]=$R$23,$S$23))</f>
        <v>10.911601276306149</v>
      </c>
    </row>
    <row r="935" spans="1:17" x14ac:dyDescent="0.4">
      <c r="A935" s="1" t="s">
        <v>100</v>
      </c>
      <c r="B935" t="s">
        <v>9</v>
      </c>
      <c r="C935">
        <v>40</v>
      </c>
      <c r="D935">
        <v>36</v>
      </c>
      <c r="E935">
        <v>9280</v>
      </c>
      <c r="F935">
        <v>6912</v>
      </c>
      <c r="G935">
        <v>9.7444601000000006E-2</v>
      </c>
      <c r="H935">
        <f>Data__1_[[#This Row],[Output]]*1000</f>
        <v>97.444601000000006</v>
      </c>
      <c r="I935">
        <f>Data__1_[[#This Row],[Output]]*1000/(Data__1_[[#This Row],[Num_Workers_Indirect]]+Data__1_[[#This Row],[Num_Workers_Direct]])</f>
        <v>1.282165802631579</v>
      </c>
      <c r="J935">
        <v>0.11888241400000001</v>
      </c>
      <c r="K935">
        <f>Data__1_[[#This Row],[RawMaterial_Used]]*1000</f>
        <v>118.88241400000001</v>
      </c>
      <c r="L935" t="e">
        <f>MONTH(A:A)</f>
        <v>#VALUE!</v>
      </c>
      <c r="M935" t="e">
        <f>YEAR(Data__1_[[#This Row],[Date]])</f>
        <v>#VALUE!</v>
      </c>
      <c r="N935" cm="1">
        <f t="array" ref="N935">Data__1_[[#This Row],[RawMaterial_Used]]*1000*_xlfn.IFS(Data__1_[[#This Row],[Plant]]=$R$15,$S$15,Data__1_[[#This Row],[Plant]]=$R$16,$S$16,Data__1_[[#This Row],[Plant]]=$R$17,$S$17,Data__1_[[#This Row],[Plant]]=$R$18,$S$18)</f>
        <v>63007.679420000008</v>
      </c>
      <c r="O935">
        <f>Data__1_[[#This Row],[input_total thousands]]+Data__1_[[#This Row],[Labor_Costs_Direct]]+Data__1_[[#This Row],[Labor_Costs_Indirect]]</f>
        <v>79199.67942</v>
      </c>
      <c r="P935" s="5" cm="1">
        <f t="array" ref="P935">Data__1_[[#This Row],[Output]]*1000*_xlfn.IFS(Data__1_[[#This Row],[Plant]]=$R$8,$S$8,Data__1_[[#This Row],[Plant]]=$R$9,$S$9,Data__1_[[#This Row],[Plant]]=$R$10,$S$10,Data__1_[[#This Row],[Plant]]=$R$11,$S$11)</f>
        <v>8770.0140900000006</v>
      </c>
      <c r="Q935" s="5" cm="1">
        <f t="array" ref="Q935">Data__1_[[#This Row],[Total_cost]]/(Data__1_[[#This Row],[Total Operating Cost]]+_xlfn.IFS(Data__1_[[#This Row],[Plant]]=$R$21,$S$21,Data__1_[[#This Row],[Plant]]=$R$22,$S$22,Data__1_[[#This Row],[Plant]]=$R$24,$S$24,Data__1_[[#This Row],[Plant]]=$R$23,$S$23))</f>
        <v>9.0299583317385004</v>
      </c>
    </row>
    <row r="936" spans="1:17" x14ac:dyDescent="0.4">
      <c r="A936" s="1" t="s">
        <v>100</v>
      </c>
      <c r="B936" t="s">
        <v>10</v>
      </c>
      <c r="C936">
        <v>23</v>
      </c>
      <c r="D936">
        <v>26</v>
      </c>
      <c r="E936">
        <v>5520</v>
      </c>
      <c r="F936">
        <v>5200</v>
      </c>
      <c r="G936">
        <v>3.6411734000000001E-2</v>
      </c>
      <c r="H936">
        <f>Data__1_[[#This Row],[Output]]*1000</f>
        <v>36.411734000000003</v>
      </c>
      <c r="I936">
        <f>Data__1_[[#This Row],[Output]]*1000/(Data__1_[[#This Row],[Num_Workers_Indirect]]+Data__1_[[#This Row],[Num_Workers_Direct]])</f>
        <v>0.74309661224489798</v>
      </c>
      <c r="J936">
        <v>4.4422314999999997E-2</v>
      </c>
      <c r="K936">
        <f>Data__1_[[#This Row],[RawMaterial_Used]]*1000</f>
        <v>44.422314999999998</v>
      </c>
      <c r="L936" t="e">
        <f>MONTH(A:A)</f>
        <v>#VALUE!</v>
      </c>
      <c r="M936" t="e">
        <f>YEAR(Data__1_[[#This Row],[Date]])</f>
        <v>#VALUE!</v>
      </c>
      <c r="N936" cm="1">
        <f t="array" ref="N936">Data__1_[[#This Row],[RawMaterial_Used]]*1000*_xlfn.IFS(Data__1_[[#This Row],[Plant]]=$R$15,$S$15,Data__1_[[#This Row],[Plant]]=$R$16,$S$16,Data__1_[[#This Row],[Plant]]=$R$17,$S$17,Data__1_[[#This Row],[Plant]]=$R$18,$S$18)</f>
        <v>27008.767519999998</v>
      </c>
      <c r="O936">
        <f>Data__1_[[#This Row],[input_total thousands]]+Data__1_[[#This Row],[Labor_Costs_Direct]]+Data__1_[[#This Row],[Labor_Costs_Indirect]]</f>
        <v>37728.767519999994</v>
      </c>
      <c r="P936" s="5" cm="1">
        <f t="array" ref="P936">Data__1_[[#This Row],[Output]]*1000*_xlfn.IFS(Data__1_[[#This Row],[Plant]]=$R$8,$S$8,Data__1_[[#This Row],[Plant]]=$R$9,$S$9,Data__1_[[#This Row],[Plant]]=$R$10,$S$10,Data__1_[[#This Row],[Plant]]=$R$11,$S$11)</f>
        <v>5461.7601000000004</v>
      </c>
      <c r="Q936" s="5" cm="1">
        <f t="array" ref="Q936">Data__1_[[#This Row],[Total_cost]]/(Data__1_[[#This Row],[Total Operating Cost]]+_xlfn.IFS(Data__1_[[#This Row],[Plant]]=$R$21,$S$21,Data__1_[[#This Row],[Plant]]=$R$22,$S$22,Data__1_[[#This Row],[Plant]]=$R$24,$S$24,Data__1_[[#This Row],[Plant]]=$R$23,$S$23))</f>
        <v>6.9065393371383799</v>
      </c>
    </row>
    <row r="937" spans="1:17" x14ac:dyDescent="0.4">
      <c r="A937" s="1" t="s">
        <v>100</v>
      </c>
      <c r="B937" t="s">
        <v>11</v>
      </c>
      <c r="C937">
        <v>14</v>
      </c>
      <c r="D937">
        <v>15</v>
      </c>
      <c r="E937">
        <v>134400</v>
      </c>
      <c r="F937">
        <v>115200</v>
      </c>
      <c r="G937">
        <v>1.1319897000000001E-2</v>
      </c>
      <c r="H937">
        <f>Data__1_[[#This Row],[Output]]*1000</f>
        <v>11.319897000000001</v>
      </c>
      <c r="I937">
        <f>Data__1_[[#This Row],[Output]]*1000/(Data__1_[[#This Row],[Num_Workers_Indirect]]+Data__1_[[#This Row],[Num_Workers_Direct]])</f>
        <v>0.39034127586206901</v>
      </c>
      <c r="J937">
        <v>1.4149871E-2</v>
      </c>
      <c r="K937">
        <f>Data__1_[[#This Row],[RawMaterial_Used]]*1000</f>
        <v>14.149870999999999</v>
      </c>
      <c r="L937" t="e">
        <f>MONTH(A:A)</f>
        <v>#VALUE!</v>
      </c>
      <c r="M937" t="e">
        <f>YEAR(Data__1_[[#This Row],[Date]])</f>
        <v>#VALUE!</v>
      </c>
      <c r="N937" cm="1">
        <f t="array" ref="N937">Data__1_[[#This Row],[RawMaterial_Used]]*1000*_xlfn.IFS(Data__1_[[#This Row],[Plant]]=$R$15,$S$15,Data__1_[[#This Row],[Plant]]=$R$16,$S$16,Data__1_[[#This Row],[Plant]]=$R$17,$S$17,Data__1_[[#This Row],[Plant]]=$R$18,$S$18)</f>
        <v>12989.581577999999</v>
      </c>
      <c r="O937">
        <f>Data__1_[[#This Row],[input_total thousands]]+Data__1_[[#This Row],[Labor_Costs_Direct]]+Data__1_[[#This Row],[Labor_Costs_Indirect]]</f>
        <v>262589.58157799998</v>
      </c>
      <c r="P937" s="5" cm="1">
        <f t="array" ref="P937">Data__1_[[#This Row],[Output]]*1000*_xlfn.IFS(Data__1_[[#This Row],[Plant]]=$R$8,$S$8,Data__1_[[#This Row],[Plant]]=$R$9,$S$9,Data__1_[[#This Row],[Plant]]=$R$10,$S$10,Data__1_[[#This Row],[Plant]]=$R$11,$S$11)</f>
        <v>4527.9588000000003</v>
      </c>
      <c r="Q937" s="5" cm="1">
        <f t="array" ref="Q937">Data__1_[[#This Row],[Total_cost]]/(Data__1_[[#This Row],[Total Operating Cost]]+_xlfn.IFS(Data__1_[[#This Row],[Plant]]=$R$21,$S$21,Data__1_[[#This Row],[Plant]]=$R$22,$S$22,Data__1_[[#This Row],[Plant]]=$R$24,$S$24,Data__1_[[#This Row],[Plant]]=$R$23,$S$23))</f>
        <v>56.889439670081885</v>
      </c>
    </row>
    <row r="938" spans="1:17" x14ac:dyDescent="0.4">
      <c r="A938" s="1" t="s">
        <v>99</v>
      </c>
      <c r="B938" t="s">
        <v>8</v>
      </c>
      <c r="C938">
        <v>15</v>
      </c>
      <c r="D938">
        <v>24</v>
      </c>
      <c r="E938">
        <v>7200</v>
      </c>
      <c r="F938">
        <v>9600</v>
      </c>
      <c r="G938">
        <v>4.7214171999999999E-2</v>
      </c>
      <c r="H938">
        <f>Data__1_[[#This Row],[Output]]*1000</f>
        <v>47.214171999999998</v>
      </c>
      <c r="I938">
        <f>Data__1_[[#This Row],[Output]]*1000/(Data__1_[[#This Row],[Num_Workers_Indirect]]+Data__1_[[#This Row],[Num_Workers_Direct]])</f>
        <v>1.2106197948717947</v>
      </c>
      <c r="J938">
        <v>5.6657006000000003E-2</v>
      </c>
      <c r="K938">
        <f>Data__1_[[#This Row],[RawMaterial_Used]]*1000</f>
        <v>56.657006000000003</v>
      </c>
      <c r="L938" t="e">
        <f>MONTH(A:A)</f>
        <v>#VALUE!</v>
      </c>
      <c r="M938" t="e">
        <f>YEAR(Data__1_[[#This Row],[Date]])</f>
        <v>#VALUE!</v>
      </c>
      <c r="N938" cm="1">
        <f t="array" ref="N938">Data__1_[[#This Row],[RawMaterial_Used]]*1000*_xlfn.IFS(Data__1_[[#This Row],[Plant]]=$R$15,$S$15,Data__1_[[#This Row],[Plant]]=$R$16,$S$16,Data__1_[[#This Row],[Plant]]=$R$17,$S$17,Data__1_[[#This Row],[Plant]]=$R$18,$S$18)</f>
        <v>39659.904200000004</v>
      </c>
      <c r="O938">
        <f>Data__1_[[#This Row],[input_total thousands]]+Data__1_[[#This Row],[Labor_Costs_Direct]]+Data__1_[[#This Row],[Labor_Costs_Indirect]]</f>
        <v>56459.904200000004</v>
      </c>
      <c r="P938" s="5" cm="1">
        <f t="array" ref="P938">Data__1_[[#This Row],[Output]]*1000*_xlfn.IFS(Data__1_[[#This Row],[Plant]]=$R$8,$S$8,Data__1_[[#This Row],[Plant]]=$R$9,$S$9,Data__1_[[#This Row],[Plant]]=$R$10,$S$10,Data__1_[[#This Row],[Plant]]=$R$11,$S$11)</f>
        <v>5193.5589199999995</v>
      </c>
      <c r="Q938" s="5" cm="1">
        <f t="array" ref="Q938">Data__1_[[#This Row],[Total_cost]]/(Data__1_[[#This Row],[Total Operating Cost]]+_xlfn.IFS(Data__1_[[#This Row],[Plant]]=$R$21,$S$21,Data__1_[[#This Row],[Plant]]=$R$22,$S$22,Data__1_[[#This Row],[Plant]]=$R$24,$S$24,Data__1_[[#This Row],[Plant]]=$R$23,$S$23))</f>
        <v>10.844735447857756</v>
      </c>
    </row>
    <row r="939" spans="1:17" x14ac:dyDescent="0.4">
      <c r="A939" s="1" t="s">
        <v>99</v>
      </c>
      <c r="B939" t="s">
        <v>9</v>
      </c>
      <c r="C939">
        <v>43</v>
      </c>
      <c r="D939">
        <v>36</v>
      </c>
      <c r="E939">
        <v>9976</v>
      </c>
      <c r="F939">
        <v>6912</v>
      </c>
      <c r="G939">
        <v>0.101260923</v>
      </c>
      <c r="H939">
        <f>Data__1_[[#This Row],[Output]]*1000</f>
        <v>101.26092300000001</v>
      </c>
      <c r="I939">
        <f>Data__1_[[#This Row],[Output]]*1000/(Data__1_[[#This Row],[Num_Workers_Indirect]]+Data__1_[[#This Row],[Num_Workers_Direct]])</f>
        <v>1.281783835443038</v>
      </c>
      <c r="J939">
        <v>0.123538326</v>
      </c>
      <c r="K939">
        <f>Data__1_[[#This Row],[RawMaterial_Used]]*1000</f>
        <v>123.538326</v>
      </c>
      <c r="L939" t="e">
        <f>MONTH(A:A)</f>
        <v>#VALUE!</v>
      </c>
      <c r="M939" t="e">
        <f>YEAR(Data__1_[[#This Row],[Date]])</f>
        <v>#VALUE!</v>
      </c>
      <c r="N939" cm="1">
        <f t="array" ref="N939">Data__1_[[#This Row],[RawMaterial_Used]]*1000*_xlfn.IFS(Data__1_[[#This Row],[Plant]]=$R$15,$S$15,Data__1_[[#This Row],[Plant]]=$R$16,$S$16,Data__1_[[#This Row],[Plant]]=$R$17,$S$17,Data__1_[[#This Row],[Plant]]=$R$18,$S$18)</f>
        <v>65475.31278</v>
      </c>
      <c r="O939">
        <f>Data__1_[[#This Row],[input_total thousands]]+Data__1_[[#This Row],[Labor_Costs_Direct]]+Data__1_[[#This Row],[Labor_Costs_Indirect]]</f>
        <v>82363.312780000007</v>
      </c>
      <c r="P939" s="5" cm="1">
        <f t="array" ref="P939">Data__1_[[#This Row],[Output]]*1000*_xlfn.IFS(Data__1_[[#This Row],[Plant]]=$R$8,$S$8,Data__1_[[#This Row],[Plant]]=$R$9,$S$9,Data__1_[[#This Row],[Plant]]=$R$10,$S$10,Data__1_[[#This Row],[Plant]]=$R$11,$S$11)</f>
        <v>9113.4830700000002</v>
      </c>
      <c r="Q939" s="5" cm="1">
        <f t="array" ref="Q939">Data__1_[[#This Row],[Total_cost]]/(Data__1_[[#This Row],[Total Operating Cost]]+_xlfn.IFS(Data__1_[[#This Row],[Plant]]=$R$21,$S$21,Data__1_[[#This Row],[Plant]]=$R$22,$S$22,Data__1_[[#This Row],[Plant]]=$R$24,$S$24,Data__1_[[#This Row],[Plant]]=$R$23,$S$23))</f>
        <v>9.0367743466240196</v>
      </c>
    </row>
    <row r="940" spans="1:17" x14ac:dyDescent="0.4">
      <c r="A940" s="1" t="s">
        <v>99</v>
      </c>
      <c r="B940" t="s">
        <v>10</v>
      </c>
      <c r="C940">
        <v>21</v>
      </c>
      <c r="D940">
        <v>27</v>
      </c>
      <c r="E940">
        <v>5040</v>
      </c>
      <c r="F940">
        <v>5400</v>
      </c>
      <c r="G940">
        <v>3.5672848E-2</v>
      </c>
      <c r="H940">
        <f>Data__1_[[#This Row],[Output]]*1000</f>
        <v>35.672848000000002</v>
      </c>
      <c r="I940">
        <f>Data__1_[[#This Row],[Output]]*1000/(Data__1_[[#This Row],[Num_Workers_Indirect]]+Data__1_[[#This Row],[Num_Workers_Direct]])</f>
        <v>0.74318433333333334</v>
      </c>
      <c r="J940">
        <v>4.3520874000000001E-2</v>
      </c>
      <c r="K940">
        <f>Data__1_[[#This Row],[RawMaterial_Used]]*1000</f>
        <v>43.520873999999999</v>
      </c>
      <c r="L940" t="e">
        <f>MONTH(A:A)</f>
        <v>#VALUE!</v>
      </c>
      <c r="M940" t="e">
        <f>YEAR(Data__1_[[#This Row],[Date]])</f>
        <v>#VALUE!</v>
      </c>
      <c r="N940" cm="1">
        <f t="array" ref="N940">Data__1_[[#This Row],[RawMaterial_Used]]*1000*_xlfn.IFS(Data__1_[[#This Row],[Plant]]=$R$15,$S$15,Data__1_[[#This Row],[Plant]]=$R$16,$S$16,Data__1_[[#This Row],[Plant]]=$R$17,$S$17,Data__1_[[#This Row],[Plant]]=$R$18,$S$18)</f>
        <v>26460.691392000001</v>
      </c>
      <c r="O940">
        <f>Data__1_[[#This Row],[input_total thousands]]+Data__1_[[#This Row],[Labor_Costs_Direct]]+Data__1_[[#This Row],[Labor_Costs_Indirect]]</f>
        <v>36900.691392000001</v>
      </c>
      <c r="P940" s="5" cm="1">
        <f t="array" ref="P940">Data__1_[[#This Row],[Output]]*1000*_xlfn.IFS(Data__1_[[#This Row],[Plant]]=$R$8,$S$8,Data__1_[[#This Row],[Plant]]=$R$9,$S$9,Data__1_[[#This Row],[Plant]]=$R$10,$S$10,Data__1_[[#This Row],[Plant]]=$R$11,$S$11)</f>
        <v>5350.9272000000001</v>
      </c>
      <c r="Q940" s="5" cm="1">
        <f t="array" ref="Q940">Data__1_[[#This Row],[Total_cost]]/(Data__1_[[#This Row],[Total Operating Cost]]+_xlfn.IFS(Data__1_[[#This Row],[Plant]]=$R$21,$S$21,Data__1_[[#This Row],[Plant]]=$R$22,$S$22,Data__1_[[#This Row],[Plant]]=$R$24,$S$24,Data__1_[[#This Row],[Plant]]=$R$23,$S$23))</f>
        <v>6.8948418042756634</v>
      </c>
    </row>
    <row r="941" spans="1:17" x14ac:dyDescent="0.4">
      <c r="A941" s="1" t="s">
        <v>99</v>
      </c>
      <c r="B941" t="s">
        <v>11</v>
      </c>
      <c r="C941">
        <v>14</v>
      </c>
      <c r="D941">
        <v>13</v>
      </c>
      <c r="E941">
        <v>134400</v>
      </c>
      <c r="F941">
        <v>99840</v>
      </c>
      <c r="G941">
        <v>1.0540888999999999E-2</v>
      </c>
      <c r="H941">
        <f>Data__1_[[#This Row],[Output]]*1000</f>
        <v>10.540889</v>
      </c>
      <c r="I941">
        <f>Data__1_[[#This Row],[Output]]*1000/(Data__1_[[#This Row],[Num_Workers_Indirect]]+Data__1_[[#This Row],[Num_Workers_Direct]])</f>
        <v>0.39040329629629628</v>
      </c>
      <c r="J941">
        <v>1.3176112E-2</v>
      </c>
      <c r="K941">
        <f>Data__1_[[#This Row],[RawMaterial_Used]]*1000</f>
        <v>13.176112</v>
      </c>
      <c r="L941" t="e">
        <f>MONTH(A:A)</f>
        <v>#VALUE!</v>
      </c>
      <c r="M941" t="e">
        <f>YEAR(Data__1_[[#This Row],[Date]])</f>
        <v>#VALUE!</v>
      </c>
      <c r="N941" cm="1">
        <f t="array" ref="N941">Data__1_[[#This Row],[RawMaterial_Used]]*1000*_xlfn.IFS(Data__1_[[#This Row],[Plant]]=$R$15,$S$15,Data__1_[[#This Row],[Plant]]=$R$16,$S$16,Data__1_[[#This Row],[Plant]]=$R$17,$S$17,Data__1_[[#This Row],[Plant]]=$R$18,$S$18)</f>
        <v>12095.670816</v>
      </c>
      <c r="O941">
        <f>Data__1_[[#This Row],[input_total thousands]]+Data__1_[[#This Row],[Labor_Costs_Direct]]+Data__1_[[#This Row],[Labor_Costs_Indirect]]</f>
        <v>246335.670816</v>
      </c>
      <c r="P941" s="5" cm="1">
        <f t="array" ref="P941">Data__1_[[#This Row],[Output]]*1000*_xlfn.IFS(Data__1_[[#This Row],[Plant]]=$R$8,$S$8,Data__1_[[#This Row],[Plant]]=$R$9,$S$9,Data__1_[[#This Row],[Plant]]=$R$10,$S$10,Data__1_[[#This Row],[Plant]]=$R$11,$S$11)</f>
        <v>4216.3555999999999</v>
      </c>
      <c r="Q941" s="5" cm="1">
        <f t="array" ref="Q941">Data__1_[[#This Row],[Total_cost]]/(Data__1_[[#This Row],[Total Operating Cost]]+_xlfn.IFS(Data__1_[[#This Row],[Plant]]=$R$21,$S$21,Data__1_[[#This Row],[Plant]]=$R$22,$S$22,Data__1_[[#This Row],[Plant]]=$R$24,$S$24,Data__1_[[#This Row],[Plant]]=$R$23,$S$23))</f>
        <v>57.231669574766848</v>
      </c>
    </row>
    <row r="942" spans="1:17" x14ac:dyDescent="0.4">
      <c r="A942" s="1" t="s">
        <v>98</v>
      </c>
      <c r="B942" t="s">
        <v>8</v>
      </c>
      <c r="C942">
        <v>19</v>
      </c>
      <c r="D942">
        <v>24</v>
      </c>
      <c r="E942">
        <v>9120</v>
      </c>
      <c r="F942">
        <v>9600</v>
      </c>
      <c r="G942">
        <v>5.2033692999999999E-2</v>
      </c>
      <c r="H942">
        <f>Data__1_[[#This Row],[Output]]*1000</f>
        <v>52.033693</v>
      </c>
      <c r="I942">
        <f>Data__1_[[#This Row],[Output]]*1000/(Data__1_[[#This Row],[Num_Workers_Indirect]]+Data__1_[[#This Row],[Num_Workers_Direct]])</f>
        <v>1.2100858837209303</v>
      </c>
      <c r="J942">
        <v>6.2440430999999998E-2</v>
      </c>
      <c r="K942">
        <f>Data__1_[[#This Row],[RawMaterial_Used]]*1000</f>
        <v>62.440430999999997</v>
      </c>
      <c r="L942" t="e">
        <f>MONTH(A:A)</f>
        <v>#VALUE!</v>
      </c>
      <c r="M942" t="e">
        <f>YEAR(Data__1_[[#This Row],[Date]])</f>
        <v>#VALUE!</v>
      </c>
      <c r="N942" cm="1">
        <f t="array" ref="N942">Data__1_[[#This Row],[RawMaterial_Used]]*1000*_xlfn.IFS(Data__1_[[#This Row],[Plant]]=$R$15,$S$15,Data__1_[[#This Row],[Plant]]=$R$16,$S$16,Data__1_[[#This Row],[Plant]]=$R$17,$S$17,Data__1_[[#This Row],[Plant]]=$R$18,$S$18)</f>
        <v>43708.301699999996</v>
      </c>
      <c r="O942">
        <f>Data__1_[[#This Row],[input_total thousands]]+Data__1_[[#This Row],[Labor_Costs_Direct]]+Data__1_[[#This Row],[Labor_Costs_Indirect]]</f>
        <v>62428.301699999996</v>
      </c>
      <c r="P942" s="5" cm="1">
        <f t="array" ref="P942">Data__1_[[#This Row],[Output]]*1000*_xlfn.IFS(Data__1_[[#This Row],[Plant]]=$R$8,$S$8,Data__1_[[#This Row],[Plant]]=$R$9,$S$9,Data__1_[[#This Row],[Plant]]=$R$10,$S$10,Data__1_[[#This Row],[Plant]]=$R$11,$S$11)</f>
        <v>5723.7062299999998</v>
      </c>
      <c r="Q942" s="5" cm="1">
        <f t="array" ref="Q942">Data__1_[[#This Row],[Total_cost]]/(Data__1_[[#This Row],[Total Operating Cost]]+_xlfn.IFS(Data__1_[[#This Row],[Plant]]=$R$21,$S$21,Data__1_[[#This Row],[Plant]]=$R$22,$S$22,Data__1_[[#This Row],[Plant]]=$R$24,$S$24,Data__1_[[#This Row],[Plant]]=$R$23,$S$23))</f>
        <v>10.882928746327828</v>
      </c>
    </row>
    <row r="943" spans="1:17" x14ac:dyDescent="0.4">
      <c r="A943" s="1" t="s">
        <v>98</v>
      </c>
      <c r="B943" t="s">
        <v>9</v>
      </c>
      <c r="C943">
        <v>44</v>
      </c>
      <c r="D943">
        <v>40</v>
      </c>
      <c r="E943">
        <v>10208</v>
      </c>
      <c r="F943">
        <v>7680</v>
      </c>
      <c r="G943">
        <v>0.107677382</v>
      </c>
      <c r="H943">
        <f>Data__1_[[#This Row],[Output]]*1000</f>
        <v>107.67738200000001</v>
      </c>
      <c r="I943">
        <f>Data__1_[[#This Row],[Output]]*1000/(Data__1_[[#This Row],[Num_Workers_Indirect]]+Data__1_[[#This Row],[Num_Workers_Direct]])</f>
        <v>1.2818735952380953</v>
      </c>
      <c r="J943">
        <v>0.13136640599999999</v>
      </c>
      <c r="K943">
        <f>Data__1_[[#This Row],[RawMaterial_Used]]*1000</f>
        <v>131.36640599999998</v>
      </c>
      <c r="L943" t="e">
        <f>MONTH(A:A)</f>
        <v>#VALUE!</v>
      </c>
      <c r="M943" t="e">
        <f>YEAR(Data__1_[[#This Row],[Date]])</f>
        <v>#VALUE!</v>
      </c>
      <c r="N943" cm="1">
        <f t="array" ref="N943">Data__1_[[#This Row],[RawMaterial_Used]]*1000*_xlfn.IFS(Data__1_[[#This Row],[Plant]]=$R$15,$S$15,Data__1_[[#This Row],[Plant]]=$R$16,$S$16,Data__1_[[#This Row],[Plant]]=$R$17,$S$17,Data__1_[[#This Row],[Plant]]=$R$18,$S$18)</f>
        <v>69624.195179999995</v>
      </c>
      <c r="O943">
        <f>Data__1_[[#This Row],[input_total thousands]]+Data__1_[[#This Row],[Labor_Costs_Direct]]+Data__1_[[#This Row],[Labor_Costs_Indirect]]</f>
        <v>87512.195179999995</v>
      </c>
      <c r="P943" s="5" cm="1">
        <f t="array" ref="P943">Data__1_[[#This Row],[Output]]*1000*_xlfn.IFS(Data__1_[[#This Row],[Plant]]=$R$8,$S$8,Data__1_[[#This Row],[Plant]]=$R$9,$S$9,Data__1_[[#This Row],[Plant]]=$R$10,$S$10,Data__1_[[#This Row],[Plant]]=$R$11,$S$11)</f>
        <v>9690.9643800000013</v>
      </c>
      <c r="Q943" s="5" cm="1">
        <f t="array" ref="Q943">Data__1_[[#This Row],[Total_cost]]/(Data__1_[[#This Row],[Total Operating Cost]]+_xlfn.IFS(Data__1_[[#This Row],[Plant]]=$R$21,$S$21,Data__1_[[#This Row],[Plant]]=$R$22,$S$22,Data__1_[[#This Row],[Plant]]=$R$24,$S$24,Data__1_[[#This Row],[Plant]]=$R$23,$S$23))</f>
        <v>9.0295840963566967</v>
      </c>
    </row>
    <row r="944" spans="1:17" x14ac:dyDescent="0.4">
      <c r="A944" s="1" t="s">
        <v>98</v>
      </c>
      <c r="B944" t="s">
        <v>10</v>
      </c>
      <c r="C944">
        <v>20</v>
      </c>
      <c r="D944">
        <v>29</v>
      </c>
      <c r="E944">
        <v>4800</v>
      </c>
      <c r="F944">
        <v>5800</v>
      </c>
      <c r="G944">
        <v>3.6413585999999998E-2</v>
      </c>
      <c r="H944">
        <f>Data__1_[[#This Row],[Output]]*1000</f>
        <v>36.413585999999995</v>
      </c>
      <c r="I944">
        <f>Data__1_[[#This Row],[Output]]*1000/(Data__1_[[#This Row],[Num_Workers_Indirect]]+Data__1_[[#This Row],[Num_Workers_Direct]])</f>
        <v>0.74313440816326526</v>
      </c>
      <c r="J944">
        <v>4.4424575000000001E-2</v>
      </c>
      <c r="K944">
        <f>Data__1_[[#This Row],[RawMaterial_Used]]*1000</f>
        <v>44.424575000000004</v>
      </c>
      <c r="L944" t="e">
        <f>MONTH(A:A)</f>
        <v>#VALUE!</v>
      </c>
      <c r="M944" t="e">
        <f>YEAR(Data__1_[[#This Row],[Date]])</f>
        <v>#VALUE!</v>
      </c>
      <c r="N944" cm="1">
        <f t="array" ref="N944">Data__1_[[#This Row],[RawMaterial_Used]]*1000*_xlfn.IFS(Data__1_[[#This Row],[Plant]]=$R$15,$S$15,Data__1_[[#This Row],[Plant]]=$R$16,$S$16,Data__1_[[#This Row],[Plant]]=$R$17,$S$17,Data__1_[[#This Row],[Plant]]=$R$18,$S$18)</f>
        <v>27010.141600000003</v>
      </c>
      <c r="O944">
        <f>Data__1_[[#This Row],[input_total thousands]]+Data__1_[[#This Row],[Labor_Costs_Direct]]+Data__1_[[#This Row],[Labor_Costs_Indirect]]</f>
        <v>37610.141600000003</v>
      </c>
      <c r="P944" s="5" cm="1">
        <f t="array" ref="P944">Data__1_[[#This Row],[Output]]*1000*_xlfn.IFS(Data__1_[[#This Row],[Plant]]=$R$8,$S$8,Data__1_[[#This Row],[Plant]]=$R$9,$S$9,Data__1_[[#This Row],[Plant]]=$R$10,$S$10,Data__1_[[#This Row],[Plant]]=$R$11,$S$11)</f>
        <v>5462.0378999999994</v>
      </c>
      <c r="Q944" s="5" cm="1">
        <f t="array" ref="Q944">Data__1_[[#This Row],[Total_cost]]/(Data__1_[[#This Row],[Total Operating Cost]]+_xlfn.IFS(Data__1_[[#This Row],[Plant]]=$R$21,$S$21,Data__1_[[#This Row],[Plant]]=$R$22,$S$22,Data__1_[[#This Row],[Plant]]=$R$24,$S$24,Data__1_[[#This Row],[Plant]]=$R$23,$S$23))</f>
        <v>6.8844738565698043</v>
      </c>
    </row>
    <row r="945" spans="1:17" x14ac:dyDescent="0.4">
      <c r="A945" s="1" t="s">
        <v>98</v>
      </c>
      <c r="B945" t="s">
        <v>11</v>
      </c>
      <c r="C945">
        <v>13</v>
      </c>
      <c r="D945">
        <v>14</v>
      </c>
      <c r="E945">
        <v>124800</v>
      </c>
      <c r="F945">
        <v>107520</v>
      </c>
      <c r="G945">
        <v>1.0544049999999999E-2</v>
      </c>
      <c r="H945">
        <f>Data__1_[[#This Row],[Output]]*1000</f>
        <v>10.544049999999999</v>
      </c>
      <c r="I945">
        <f>Data__1_[[#This Row],[Output]]*1000/(Data__1_[[#This Row],[Num_Workers_Indirect]]+Data__1_[[#This Row],[Num_Workers_Direct]])</f>
        <v>0.3905203703703703</v>
      </c>
      <c r="J945">
        <v>1.3180061999999999E-2</v>
      </c>
      <c r="K945">
        <f>Data__1_[[#This Row],[RawMaterial_Used]]*1000</f>
        <v>13.180062</v>
      </c>
      <c r="L945" t="e">
        <f>MONTH(A:A)</f>
        <v>#VALUE!</v>
      </c>
      <c r="M945" t="e">
        <f>YEAR(Data__1_[[#This Row],[Date]])</f>
        <v>#VALUE!</v>
      </c>
      <c r="N945" cm="1">
        <f t="array" ref="N945">Data__1_[[#This Row],[RawMaterial_Used]]*1000*_xlfn.IFS(Data__1_[[#This Row],[Plant]]=$R$15,$S$15,Data__1_[[#This Row],[Plant]]=$R$16,$S$16,Data__1_[[#This Row],[Plant]]=$R$17,$S$17,Data__1_[[#This Row],[Plant]]=$R$18,$S$18)</f>
        <v>12099.296915999999</v>
      </c>
      <c r="O945">
        <f>Data__1_[[#This Row],[input_total thousands]]+Data__1_[[#This Row],[Labor_Costs_Direct]]+Data__1_[[#This Row],[Labor_Costs_Indirect]]</f>
        <v>244419.29691599999</v>
      </c>
      <c r="P945" s="5" cm="1">
        <f t="array" ref="P945">Data__1_[[#This Row],[Output]]*1000*_xlfn.IFS(Data__1_[[#This Row],[Plant]]=$R$8,$S$8,Data__1_[[#This Row],[Plant]]=$R$9,$S$9,Data__1_[[#This Row],[Plant]]=$R$10,$S$10,Data__1_[[#This Row],[Plant]]=$R$11,$S$11)</f>
        <v>4217.619999999999</v>
      </c>
      <c r="Q945" s="5" cm="1">
        <f t="array" ref="Q945">Data__1_[[#This Row],[Total_cost]]/(Data__1_[[#This Row],[Total Operating Cost]]+_xlfn.IFS(Data__1_[[#This Row],[Plant]]=$R$21,$S$21,Data__1_[[#This Row],[Plant]]=$R$22,$S$22,Data__1_[[#This Row],[Plant]]=$R$24,$S$24,Data__1_[[#This Row],[Plant]]=$R$23,$S$23))</f>
        <v>56.769757792044466</v>
      </c>
    </row>
    <row r="946" spans="1:17" x14ac:dyDescent="0.4">
      <c r="A946" s="1" t="s">
        <v>97</v>
      </c>
      <c r="B946" t="s">
        <v>8</v>
      </c>
      <c r="C946">
        <v>18</v>
      </c>
      <c r="D946">
        <v>25</v>
      </c>
      <c r="E946">
        <v>8640</v>
      </c>
      <c r="F946">
        <v>10000</v>
      </c>
      <c r="G946">
        <v>5.2080451E-2</v>
      </c>
      <c r="H946">
        <f>Data__1_[[#This Row],[Output]]*1000</f>
        <v>52.080450999999996</v>
      </c>
      <c r="I946">
        <f>Data__1_[[#This Row],[Output]]*1000/(Data__1_[[#This Row],[Num_Workers_Indirect]]+Data__1_[[#This Row],[Num_Workers_Direct]])</f>
        <v>1.2111732790697674</v>
      </c>
      <c r="J946">
        <v>6.2496542000000002E-2</v>
      </c>
      <c r="K946">
        <f>Data__1_[[#This Row],[RawMaterial_Used]]*1000</f>
        <v>62.496542000000005</v>
      </c>
      <c r="L946" t="e">
        <f>MONTH(A:A)</f>
        <v>#VALUE!</v>
      </c>
      <c r="M946" t="e">
        <f>YEAR(Data__1_[[#This Row],[Date]])</f>
        <v>#VALUE!</v>
      </c>
      <c r="N946" cm="1">
        <f t="array" ref="N946">Data__1_[[#This Row],[RawMaterial_Used]]*1000*_xlfn.IFS(Data__1_[[#This Row],[Plant]]=$R$15,$S$15,Data__1_[[#This Row],[Plant]]=$R$16,$S$16,Data__1_[[#This Row],[Plant]]=$R$17,$S$17,Data__1_[[#This Row],[Plant]]=$R$18,$S$18)</f>
        <v>43747.579400000002</v>
      </c>
      <c r="O946">
        <f>Data__1_[[#This Row],[input_total thousands]]+Data__1_[[#This Row],[Labor_Costs_Direct]]+Data__1_[[#This Row],[Labor_Costs_Indirect]]</f>
        <v>62387.579400000002</v>
      </c>
      <c r="P946" s="5" cm="1">
        <f t="array" ref="P946">Data__1_[[#This Row],[Output]]*1000*_xlfn.IFS(Data__1_[[#This Row],[Plant]]=$R$8,$S$8,Data__1_[[#This Row],[Plant]]=$R$9,$S$9,Data__1_[[#This Row],[Plant]]=$R$10,$S$10,Data__1_[[#This Row],[Plant]]=$R$11,$S$11)</f>
        <v>5728.8496099999993</v>
      </c>
      <c r="Q946" s="5" cm="1">
        <f t="array" ref="Q946">Data__1_[[#This Row],[Total_cost]]/(Data__1_[[#This Row],[Total Operating Cost]]+_xlfn.IFS(Data__1_[[#This Row],[Plant]]=$R$21,$S$21,Data__1_[[#This Row],[Plant]]=$R$22,$S$22,Data__1_[[#This Row],[Plant]]=$R$24,$S$24,Data__1_[[#This Row],[Plant]]=$R$23,$S$23))</f>
        <v>10.866086905548798</v>
      </c>
    </row>
    <row r="947" spans="1:17" x14ac:dyDescent="0.4">
      <c r="A947" s="1" t="s">
        <v>97</v>
      </c>
      <c r="B947" t="s">
        <v>9</v>
      </c>
      <c r="C947">
        <v>46</v>
      </c>
      <c r="D947">
        <v>36</v>
      </c>
      <c r="E947">
        <v>10672</v>
      </c>
      <c r="F947">
        <v>6912</v>
      </c>
      <c r="G947">
        <v>0.10508574699999999</v>
      </c>
      <c r="H947">
        <f>Data__1_[[#This Row],[Output]]*1000</f>
        <v>105.085747</v>
      </c>
      <c r="I947">
        <f>Data__1_[[#This Row],[Output]]*1000/(Data__1_[[#This Row],[Num_Workers_Indirect]]+Data__1_[[#This Row],[Num_Workers_Direct]])</f>
        <v>1.2815334999999999</v>
      </c>
      <c r="J947">
        <v>0.128204611</v>
      </c>
      <c r="K947">
        <f>Data__1_[[#This Row],[RawMaterial_Used]]*1000</f>
        <v>128.204611</v>
      </c>
      <c r="L947" t="e">
        <f>MONTH(A:A)</f>
        <v>#VALUE!</v>
      </c>
      <c r="M947" t="e">
        <f>YEAR(Data__1_[[#This Row],[Date]])</f>
        <v>#VALUE!</v>
      </c>
      <c r="N947" cm="1">
        <f t="array" ref="N947">Data__1_[[#This Row],[RawMaterial_Used]]*1000*_xlfn.IFS(Data__1_[[#This Row],[Plant]]=$R$15,$S$15,Data__1_[[#This Row],[Plant]]=$R$16,$S$16,Data__1_[[#This Row],[Plant]]=$R$17,$S$17,Data__1_[[#This Row],[Plant]]=$R$18,$S$18)</f>
        <v>67948.443830000004</v>
      </c>
      <c r="O947">
        <f>Data__1_[[#This Row],[input_total thousands]]+Data__1_[[#This Row],[Labor_Costs_Direct]]+Data__1_[[#This Row],[Labor_Costs_Indirect]]</f>
        <v>85532.443830000004</v>
      </c>
      <c r="P947" s="5" cm="1">
        <f t="array" ref="P947">Data__1_[[#This Row],[Output]]*1000*_xlfn.IFS(Data__1_[[#This Row],[Plant]]=$R$8,$S$8,Data__1_[[#This Row],[Plant]]=$R$9,$S$9,Data__1_[[#This Row],[Plant]]=$R$10,$S$10,Data__1_[[#This Row],[Plant]]=$R$11,$S$11)</f>
        <v>9457.7172300000002</v>
      </c>
      <c r="Q947" s="5" cm="1">
        <f t="array" ref="Q947">Data__1_[[#This Row],[Total_cost]]/(Data__1_[[#This Row],[Total Operating Cost]]+_xlfn.IFS(Data__1_[[#This Row],[Plant]]=$R$21,$S$21,Data__1_[[#This Row],[Plant]]=$R$22,$S$22,Data__1_[[#This Row],[Plant]]=$R$24,$S$24,Data__1_[[#This Row],[Plant]]=$R$23,$S$23))</f>
        <v>9.0429449651193838</v>
      </c>
    </row>
    <row r="948" spans="1:17" x14ac:dyDescent="0.4">
      <c r="A948" s="1" t="s">
        <v>97</v>
      </c>
      <c r="B948" t="s">
        <v>10</v>
      </c>
      <c r="C948">
        <v>22</v>
      </c>
      <c r="D948">
        <v>30</v>
      </c>
      <c r="E948">
        <v>5280</v>
      </c>
      <c r="F948">
        <v>6000</v>
      </c>
      <c r="G948">
        <v>3.8626408000000001E-2</v>
      </c>
      <c r="H948">
        <f>Data__1_[[#This Row],[Output]]*1000</f>
        <v>38.626407999999998</v>
      </c>
      <c r="I948">
        <f>Data__1_[[#This Row],[Output]]*1000/(Data__1_[[#This Row],[Num_Workers_Indirect]]+Data__1_[[#This Row],[Num_Workers_Direct]])</f>
        <v>0.74281553846153847</v>
      </c>
      <c r="J948">
        <v>4.7124218000000002E-2</v>
      </c>
      <c r="K948">
        <f>Data__1_[[#This Row],[RawMaterial_Used]]*1000</f>
        <v>47.124217999999999</v>
      </c>
      <c r="L948" t="e">
        <f>MONTH(A:A)</f>
        <v>#VALUE!</v>
      </c>
      <c r="M948" t="e">
        <f>YEAR(Data__1_[[#This Row],[Date]])</f>
        <v>#VALUE!</v>
      </c>
      <c r="N948" cm="1">
        <f t="array" ref="N948">Data__1_[[#This Row],[RawMaterial_Used]]*1000*_xlfn.IFS(Data__1_[[#This Row],[Plant]]=$R$15,$S$15,Data__1_[[#This Row],[Plant]]=$R$16,$S$16,Data__1_[[#This Row],[Plant]]=$R$17,$S$17,Data__1_[[#This Row],[Plant]]=$R$18,$S$18)</f>
        <v>28651.524544</v>
      </c>
      <c r="O948">
        <f>Data__1_[[#This Row],[input_total thousands]]+Data__1_[[#This Row],[Labor_Costs_Direct]]+Data__1_[[#This Row],[Labor_Costs_Indirect]]</f>
        <v>39931.524544</v>
      </c>
      <c r="P948" s="5" cm="1">
        <f t="array" ref="P948">Data__1_[[#This Row],[Output]]*1000*_xlfn.IFS(Data__1_[[#This Row],[Plant]]=$R$8,$S$8,Data__1_[[#This Row],[Plant]]=$R$9,$S$9,Data__1_[[#This Row],[Plant]]=$R$10,$S$10,Data__1_[[#This Row],[Plant]]=$R$11,$S$11)</f>
        <v>5793.9611999999997</v>
      </c>
      <c r="Q948" s="5" cm="1">
        <f t="array" ref="Q948">Data__1_[[#This Row],[Total_cost]]/(Data__1_[[#This Row],[Total Operating Cost]]+_xlfn.IFS(Data__1_[[#This Row],[Plant]]=$R$21,$S$21,Data__1_[[#This Row],[Plant]]=$R$22,$S$22,Data__1_[[#This Row],[Plant]]=$R$24,$S$24,Data__1_[[#This Row],[Plant]]=$R$23,$S$23))</f>
        <v>6.890731993857008</v>
      </c>
    </row>
    <row r="949" spans="1:17" x14ac:dyDescent="0.4">
      <c r="A949" s="1" t="s">
        <v>97</v>
      </c>
      <c r="B949" t="s">
        <v>11</v>
      </c>
      <c r="C949">
        <v>14</v>
      </c>
      <c r="D949">
        <v>14</v>
      </c>
      <c r="E949">
        <v>134400</v>
      </c>
      <c r="F949">
        <v>107520</v>
      </c>
      <c r="G949">
        <v>1.0933306E-2</v>
      </c>
      <c r="H949">
        <f>Data__1_[[#This Row],[Output]]*1000</f>
        <v>10.933306</v>
      </c>
      <c r="I949">
        <f>Data__1_[[#This Row],[Output]]*1000/(Data__1_[[#This Row],[Num_Workers_Indirect]]+Data__1_[[#This Row],[Num_Workers_Direct]])</f>
        <v>0.3904752142857143</v>
      </c>
      <c r="J949">
        <v>1.3666632E-2</v>
      </c>
      <c r="K949">
        <f>Data__1_[[#This Row],[RawMaterial_Used]]*1000</f>
        <v>13.666632</v>
      </c>
      <c r="L949" t="e">
        <f>MONTH(A:A)</f>
        <v>#VALUE!</v>
      </c>
      <c r="M949" t="e">
        <f>YEAR(Data__1_[[#This Row],[Date]])</f>
        <v>#VALUE!</v>
      </c>
      <c r="N949" cm="1">
        <f t="array" ref="N949">Data__1_[[#This Row],[RawMaterial_Used]]*1000*_xlfn.IFS(Data__1_[[#This Row],[Plant]]=$R$15,$S$15,Data__1_[[#This Row],[Plant]]=$R$16,$S$16,Data__1_[[#This Row],[Plant]]=$R$17,$S$17,Data__1_[[#This Row],[Plant]]=$R$18,$S$18)</f>
        <v>12545.968176</v>
      </c>
      <c r="O949">
        <f>Data__1_[[#This Row],[input_total thousands]]+Data__1_[[#This Row],[Labor_Costs_Direct]]+Data__1_[[#This Row],[Labor_Costs_Indirect]]</f>
        <v>254465.96817599999</v>
      </c>
      <c r="P949" s="5" cm="1">
        <f t="array" ref="P949">Data__1_[[#This Row],[Output]]*1000*_xlfn.IFS(Data__1_[[#This Row],[Plant]]=$R$8,$S$8,Data__1_[[#This Row],[Plant]]=$R$9,$S$9,Data__1_[[#This Row],[Plant]]=$R$10,$S$10,Data__1_[[#This Row],[Plant]]=$R$11,$S$11)</f>
        <v>4373.3224</v>
      </c>
      <c r="Q949" s="5" cm="1">
        <f t="array" ref="Q949">Data__1_[[#This Row],[Total_cost]]/(Data__1_[[#This Row],[Total Operating Cost]]+_xlfn.IFS(Data__1_[[#This Row],[Plant]]=$R$21,$S$21,Data__1_[[#This Row],[Plant]]=$R$22,$S$22,Data__1_[[#This Row],[Plant]]=$R$24,$S$24,Data__1_[[#This Row],[Plant]]=$R$23,$S$23))</f>
        <v>57.04042417748925</v>
      </c>
    </row>
    <row r="950" spans="1:17" x14ac:dyDescent="0.4">
      <c r="A950" s="1" t="s">
        <v>96</v>
      </c>
      <c r="B950" t="s">
        <v>8</v>
      </c>
      <c r="C950">
        <v>17</v>
      </c>
      <c r="D950">
        <v>18</v>
      </c>
      <c r="E950">
        <v>8160</v>
      </c>
      <c r="F950">
        <v>7200</v>
      </c>
      <c r="G950">
        <v>4.2384480000000002E-2</v>
      </c>
      <c r="H950">
        <f>Data__1_[[#This Row],[Output]]*1000</f>
        <v>42.384480000000003</v>
      </c>
      <c r="I950">
        <f>Data__1_[[#This Row],[Output]]*1000/(Data__1_[[#This Row],[Num_Workers_Indirect]]+Data__1_[[#This Row],[Num_Workers_Direct]])</f>
        <v>1.210985142857143</v>
      </c>
      <c r="J950">
        <v>5.0861376E-2</v>
      </c>
      <c r="K950">
        <f>Data__1_[[#This Row],[RawMaterial_Used]]*1000</f>
        <v>50.861376</v>
      </c>
      <c r="L950" t="e">
        <f>MONTH(A:A)</f>
        <v>#VALUE!</v>
      </c>
      <c r="M950" t="e">
        <f>YEAR(Data__1_[[#This Row],[Date]])</f>
        <v>#VALUE!</v>
      </c>
      <c r="N950" cm="1">
        <f t="array" ref="N950">Data__1_[[#This Row],[RawMaterial_Used]]*1000*_xlfn.IFS(Data__1_[[#This Row],[Plant]]=$R$15,$S$15,Data__1_[[#This Row],[Plant]]=$R$16,$S$16,Data__1_[[#This Row],[Plant]]=$R$17,$S$17,Data__1_[[#This Row],[Plant]]=$R$18,$S$18)</f>
        <v>35602.963199999998</v>
      </c>
      <c r="O950">
        <f>Data__1_[[#This Row],[input_total thousands]]+Data__1_[[#This Row],[Labor_Costs_Direct]]+Data__1_[[#This Row],[Labor_Costs_Indirect]]</f>
        <v>50962.963199999998</v>
      </c>
      <c r="P950" s="5" cm="1">
        <f t="array" ref="P950">Data__1_[[#This Row],[Output]]*1000*_xlfn.IFS(Data__1_[[#This Row],[Plant]]=$R$8,$S$8,Data__1_[[#This Row],[Plant]]=$R$9,$S$9,Data__1_[[#This Row],[Plant]]=$R$10,$S$10,Data__1_[[#This Row],[Plant]]=$R$11,$S$11)</f>
        <v>4662.2928000000002</v>
      </c>
      <c r="Q950" s="5" cm="1">
        <f t="array" ref="Q950">Data__1_[[#This Row],[Total_cost]]/(Data__1_[[#This Row],[Total Operating Cost]]+_xlfn.IFS(Data__1_[[#This Row],[Plant]]=$R$21,$S$21,Data__1_[[#This Row],[Plant]]=$R$22,$S$22,Data__1_[[#This Row],[Plant]]=$R$24,$S$24,Data__1_[[#This Row],[Plant]]=$R$23,$S$23))</f>
        <v>10.901313638868093</v>
      </c>
    </row>
    <row r="951" spans="1:17" x14ac:dyDescent="0.4">
      <c r="A951" s="1" t="s">
        <v>96</v>
      </c>
      <c r="B951" t="s">
        <v>9</v>
      </c>
      <c r="C951">
        <v>41</v>
      </c>
      <c r="D951">
        <v>40</v>
      </c>
      <c r="E951">
        <v>9512</v>
      </c>
      <c r="F951">
        <v>7680</v>
      </c>
      <c r="G951">
        <v>0.103833815</v>
      </c>
      <c r="H951">
        <f>Data__1_[[#This Row],[Output]]*1000</f>
        <v>103.833815</v>
      </c>
      <c r="I951">
        <f>Data__1_[[#This Row],[Output]]*1000/(Data__1_[[#This Row],[Num_Workers_Indirect]]+Data__1_[[#This Row],[Num_Workers_Direct]])</f>
        <v>1.281898950617284</v>
      </c>
      <c r="J951">
        <v>0.12667725499999999</v>
      </c>
      <c r="K951">
        <f>Data__1_[[#This Row],[RawMaterial_Used]]*1000</f>
        <v>126.67725499999999</v>
      </c>
      <c r="L951" t="e">
        <f>MONTH(A:A)</f>
        <v>#VALUE!</v>
      </c>
      <c r="M951" t="e">
        <f>YEAR(Data__1_[[#This Row],[Date]])</f>
        <v>#VALUE!</v>
      </c>
      <c r="N951" cm="1">
        <f t="array" ref="N951">Data__1_[[#This Row],[RawMaterial_Used]]*1000*_xlfn.IFS(Data__1_[[#This Row],[Plant]]=$R$15,$S$15,Data__1_[[#This Row],[Plant]]=$R$16,$S$16,Data__1_[[#This Row],[Plant]]=$R$17,$S$17,Data__1_[[#This Row],[Plant]]=$R$18,$S$18)</f>
        <v>67138.94515</v>
      </c>
      <c r="O951">
        <f>Data__1_[[#This Row],[input_total thousands]]+Data__1_[[#This Row],[Labor_Costs_Direct]]+Data__1_[[#This Row],[Labor_Costs_Indirect]]</f>
        <v>84330.94515</v>
      </c>
      <c r="P951" s="5" cm="1">
        <f t="array" ref="P951">Data__1_[[#This Row],[Output]]*1000*_xlfn.IFS(Data__1_[[#This Row],[Plant]]=$R$8,$S$8,Data__1_[[#This Row],[Plant]]=$R$9,$S$9,Data__1_[[#This Row],[Plant]]=$R$10,$S$10,Data__1_[[#This Row],[Plant]]=$R$11,$S$11)</f>
        <v>9345.0433499999999</v>
      </c>
      <c r="Q951" s="5" cm="1">
        <f t="array" ref="Q951">Data__1_[[#This Row],[Total_cost]]/(Data__1_[[#This Row],[Total Operating Cost]]+_xlfn.IFS(Data__1_[[#This Row],[Plant]]=$R$21,$S$21,Data__1_[[#This Row],[Plant]]=$R$22,$S$22,Data__1_[[#This Row],[Plant]]=$R$24,$S$24,Data__1_[[#This Row],[Plant]]=$R$23,$S$23))</f>
        <v>9.0234073100881762</v>
      </c>
    </row>
    <row r="952" spans="1:17" x14ac:dyDescent="0.4">
      <c r="A952" s="1" t="s">
        <v>96</v>
      </c>
      <c r="B952" t="s">
        <v>10</v>
      </c>
      <c r="C952">
        <v>22</v>
      </c>
      <c r="D952">
        <v>32</v>
      </c>
      <c r="E952">
        <v>5280</v>
      </c>
      <c r="F952">
        <v>6400</v>
      </c>
      <c r="G952">
        <v>4.0115432999999999E-2</v>
      </c>
      <c r="H952">
        <f>Data__1_[[#This Row],[Output]]*1000</f>
        <v>40.115432999999996</v>
      </c>
      <c r="I952">
        <f>Data__1_[[#This Row],[Output]]*1000/(Data__1_[[#This Row],[Num_Workers_Indirect]]+Data__1_[[#This Row],[Num_Workers_Direct]])</f>
        <v>0.7428783888888888</v>
      </c>
      <c r="J952">
        <v>4.8940827999999999E-2</v>
      </c>
      <c r="K952">
        <f>Data__1_[[#This Row],[RawMaterial_Used]]*1000</f>
        <v>48.940827999999996</v>
      </c>
      <c r="L952" t="e">
        <f>MONTH(A:A)</f>
        <v>#VALUE!</v>
      </c>
      <c r="M952" t="e">
        <f>YEAR(Data__1_[[#This Row],[Date]])</f>
        <v>#VALUE!</v>
      </c>
      <c r="N952" cm="1">
        <f t="array" ref="N952">Data__1_[[#This Row],[RawMaterial_Used]]*1000*_xlfn.IFS(Data__1_[[#This Row],[Plant]]=$R$15,$S$15,Data__1_[[#This Row],[Plant]]=$R$16,$S$16,Data__1_[[#This Row],[Plant]]=$R$17,$S$17,Data__1_[[#This Row],[Plant]]=$R$18,$S$18)</f>
        <v>29756.023423999999</v>
      </c>
      <c r="O952">
        <f>Data__1_[[#This Row],[input_total thousands]]+Data__1_[[#This Row],[Labor_Costs_Direct]]+Data__1_[[#This Row],[Labor_Costs_Indirect]]</f>
        <v>41436.023423999999</v>
      </c>
      <c r="P952" s="5" cm="1">
        <f t="array" ref="P952">Data__1_[[#This Row],[Output]]*1000*_xlfn.IFS(Data__1_[[#This Row],[Plant]]=$R$8,$S$8,Data__1_[[#This Row],[Plant]]=$R$9,$S$9,Data__1_[[#This Row],[Plant]]=$R$10,$S$10,Data__1_[[#This Row],[Plant]]=$R$11,$S$11)</f>
        <v>6017.314949999999</v>
      </c>
      <c r="Q952" s="5" cm="1">
        <f t="array" ref="Q952">Data__1_[[#This Row],[Total_cost]]/(Data__1_[[#This Row],[Total Operating Cost]]+_xlfn.IFS(Data__1_[[#This Row],[Plant]]=$R$21,$S$21,Data__1_[[#This Row],[Plant]]=$R$22,$S$22,Data__1_[[#This Row],[Plant]]=$R$24,$S$24,Data__1_[[#This Row],[Plant]]=$R$23,$S$23))</f>
        <v>6.8849875369184534</v>
      </c>
    </row>
    <row r="953" spans="1:17" x14ac:dyDescent="0.4">
      <c r="A953" s="1" t="s">
        <v>96</v>
      </c>
      <c r="B953" t="s">
        <v>11</v>
      </c>
      <c r="C953">
        <v>14</v>
      </c>
      <c r="D953">
        <v>13</v>
      </c>
      <c r="E953">
        <v>134400</v>
      </c>
      <c r="F953">
        <v>99840</v>
      </c>
      <c r="G953">
        <v>1.054283E-2</v>
      </c>
      <c r="H953">
        <f>Data__1_[[#This Row],[Output]]*1000</f>
        <v>10.54283</v>
      </c>
      <c r="I953">
        <f>Data__1_[[#This Row],[Output]]*1000/(Data__1_[[#This Row],[Num_Workers_Indirect]]+Data__1_[[#This Row],[Num_Workers_Direct]])</f>
        <v>0.3904751851851852</v>
      </c>
      <c r="J953">
        <v>1.3178538E-2</v>
      </c>
      <c r="K953">
        <f>Data__1_[[#This Row],[RawMaterial_Used]]*1000</f>
        <v>13.178538</v>
      </c>
      <c r="L953" t="e">
        <f>MONTH(A:A)</f>
        <v>#VALUE!</v>
      </c>
      <c r="M953" t="e">
        <f>YEAR(Data__1_[[#This Row],[Date]])</f>
        <v>#VALUE!</v>
      </c>
      <c r="N953" cm="1">
        <f t="array" ref="N953">Data__1_[[#This Row],[RawMaterial_Used]]*1000*_xlfn.IFS(Data__1_[[#This Row],[Plant]]=$R$15,$S$15,Data__1_[[#This Row],[Plant]]=$R$16,$S$16,Data__1_[[#This Row],[Plant]]=$R$17,$S$17,Data__1_[[#This Row],[Plant]]=$R$18,$S$18)</f>
        <v>12097.897884</v>
      </c>
      <c r="O953">
        <f>Data__1_[[#This Row],[input_total thousands]]+Data__1_[[#This Row],[Labor_Costs_Direct]]+Data__1_[[#This Row],[Labor_Costs_Indirect]]</f>
        <v>246337.89788400001</v>
      </c>
      <c r="P953" s="5" cm="1">
        <f t="array" ref="P953">Data__1_[[#This Row],[Output]]*1000*_xlfn.IFS(Data__1_[[#This Row],[Plant]]=$R$8,$S$8,Data__1_[[#This Row],[Plant]]=$R$9,$S$9,Data__1_[[#This Row],[Plant]]=$R$10,$S$10,Data__1_[[#This Row],[Plant]]=$R$11,$S$11)</f>
        <v>4217.1320000000005</v>
      </c>
      <c r="Q953" s="5" cm="1">
        <f t="array" ref="Q953">Data__1_[[#This Row],[Total_cost]]/(Data__1_[[#This Row],[Total Operating Cost]]+_xlfn.IFS(Data__1_[[#This Row],[Plant]]=$R$21,$S$21,Data__1_[[#This Row],[Plant]]=$R$22,$S$22,Data__1_[[#This Row],[Plant]]=$R$24,$S$24,Data__1_[[#This Row],[Plant]]=$R$23,$S$23))</f>
        <v>57.221865165329021</v>
      </c>
    </row>
    <row r="954" spans="1:17" x14ac:dyDescent="0.4">
      <c r="A954" s="1" t="s">
        <v>95</v>
      </c>
      <c r="B954" t="s">
        <v>8</v>
      </c>
      <c r="C954">
        <v>16</v>
      </c>
      <c r="D954">
        <v>21</v>
      </c>
      <c r="E954">
        <v>7680</v>
      </c>
      <c r="F954">
        <v>8400</v>
      </c>
      <c r="G954">
        <v>4.4779626000000003E-2</v>
      </c>
      <c r="H954">
        <f>Data__1_[[#This Row],[Output]]*1000</f>
        <v>44.779626</v>
      </c>
      <c r="I954">
        <f>Data__1_[[#This Row],[Output]]*1000/(Data__1_[[#This Row],[Num_Workers_Indirect]]+Data__1_[[#This Row],[Num_Workers_Direct]])</f>
        <v>1.2102601621621623</v>
      </c>
      <c r="J954">
        <v>5.3735550999999999E-2</v>
      </c>
      <c r="K954">
        <f>Data__1_[[#This Row],[RawMaterial_Used]]*1000</f>
        <v>53.735551000000001</v>
      </c>
      <c r="L954">
        <f>MONTH(A:A)</f>
        <v>12</v>
      </c>
      <c r="M954">
        <f>YEAR(Data__1_[[#This Row],[Date]])</f>
        <v>2010</v>
      </c>
      <c r="N954" cm="1">
        <f t="array" ref="N954">Data__1_[[#This Row],[RawMaterial_Used]]*1000*_xlfn.IFS(Data__1_[[#This Row],[Plant]]=$R$15,$S$15,Data__1_[[#This Row],[Plant]]=$R$16,$S$16,Data__1_[[#This Row],[Plant]]=$R$17,$S$17,Data__1_[[#This Row],[Plant]]=$R$18,$S$18)</f>
        <v>37614.885699999999</v>
      </c>
      <c r="O954">
        <f>Data__1_[[#This Row],[input_total thousands]]+Data__1_[[#This Row],[Labor_Costs_Direct]]+Data__1_[[#This Row],[Labor_Costs_Indirect]]</f>
        <v>53694.885699999999</v>
      </c>
      <c r="P954" s="5" cm="1">
        <f t="array" ref="P954">Data__1_[[#This Row],[Output]]*1000*_xlfn.IFS(Data__1_[[#This Row],[Plant]]=$R$8,$S$8,Data__1_[[#This Row],[Plant]]=$R$9,$S$9,Data__1_[[#This Row],[Plant]]=$R$10,$S$10,Data__1_[[#This Row],[Plant]]=$R$11,$S$11)</f>
        <v>4925.7588599999999</v>
      </c>
      <c r="Q954" s="5" cm="1">
        <f t="array" ref="Q954">Data__1_[[#This Row],[Total_cost]]/(Data__1_[[#This Row],[Total Operating Cost]]+_xlfn.IFS(Data__1_[[#This Row],[Plant]]=$R$21,$S$21,Data__1_[[#This Row],[Plant]]=$R$22,$S$22,Data__1_[[#This Row],[Plant]]=$R$24,$S$24,Data__1_[[#This Row],[Plant]]=$R$23,$S$23))</f>
        <v>10.872923159427467</v>
      </c>
    </row>
    <row r="955" spans="1:17" x14ac:dyDescent="0.4">
      <c r="A955" s="1" t="s">
        <v>95</v>
      </c>
      <c r="B955" t="s">
        <v>9</v>
      </c>
      <c r="C955">
        <v>44</v>
      </c>
      <c r="D955">
        <v>40</v>
      </c>
      <c r="E955">
        <v>10208</v>
      </c>
      <c r="F955">
        <v>7680</v>
      </c>
      <c r="G955">
        <v>0.10769409100000001</v>
      </c>
      <c r="H955">
        <f>Data__1_[[#This Row],[Output]]*1000</f>
        <v>107.694091</v>
      </c>
      <c r="I955">
        <f>Data__1_[[#This Row],[Output]]*1000/(Data__1_[[#This Row],[Num_Workers_Indirect]]+Data__1_[[#This Row],[Num_Workers_Direct]])</f>
        <v>1.282072511904762</v>
      </c>
      <c r="J955">
        <v>0.131386791</v>
      </c>
      <c r="K955">
        <f>Data__1_[[#This Row],[RawMaterial_Used]]*1000</f>
        <v>131.38679100000002</v>
      </c>
      <c r="L955">
        <f>MONTH(A:A)</f>
        <v>12</v>
      </c>
      <c r="M955">
        <f>YEAR(Data__1_[[#This Row],[Date]])</f>
        <v>2010</v>
      </c>
      <c r="N955" cm="1">
        <f t="array" ref="N955">Data__1_[[#This Row],[RawMaterial_Used]]*1000*_xlfn.IFS(Data__1_[[#This Row],[Plant]]=$R$15,$S$15,Data__1_[[#This Row],[Plant]]=$R$16,$S$16,Data__1_[[#This Row],[Plant]]=$R$17,$S$17,Data__1_[[#This Row],[Plant]]=$R$18,$S$18)</f>
        <v>69634.999230000016</v>
      </c>
      <c r="O955">
        <f>Data__1_[[#This Row],[input_total thousands]]+Data__1_[[#This Row],[Labor_Costs_Direct]]+Data__1_[[#This Row],[Labor_Costs_Indirect]]</f>
        <v>87522.999230000016</v>
      </c>
      <c r="P955" s="5" cm="1">
        <f t="array" ref="P955">Data__1_[[#This Row],[Output]]*1000*_xlfn.IFS(Data__1_[[#This Row],[Plant]]=$R$8,$S$8,Data__1_[[#This Row],[Plant]]=$R$9,$S$9,Data__1_[[#This Row],[Plant]]=$R$10,$S$10,Data__1_[[#This Row],[Plant]]=$R$11,$S$11)</f>
        <v>9692.4681899999996</v>
      </c>
      <c r="Q955" s="5" cm="1">
        <f t="array" ref="Q955">Data__1_[[#This Row],[Total_cost]]/(Data__1_[[#This Row],[Total Operating Cost]]+_xlfn.IFS(Data__1_[[#This Row],[Plant]]=$R$21,$S$21,Data__1_[[#This Row],[Plant]]=$R$22,$S$22,Data__1_[[#This Row],[Plant]]=$R$24,$S$24,Data__1_[[#This Row],[Plant]]=$R$23,$S$23))</f>
        <v>9.029297841846148</v>
      </c>
    </row>
    <row r="956" spans="1:17" x14ac:dyDescent="0.4">
      <c r="A956" s="1" t="s">
        <v>95</v>
      </c>
      <c r="B956" t="s">
        <v>10</v>
      </c>
      <c r="C956">
        <v>22</v>
      </c>
      <c r="D956">
        <v>26</v>
      </c>
      <c r="E956">
        <v>5280</v>
      </c>
      <c r="F956">
        <v>5200</v>
      </c>
      <c r="G956">
        <v>3.5673562999999998E-2</v>
      </c>
      <c r="H956">
        <f>Data__1_[[#This Row],[Output]]*1000</f>
        <v>35.673563000000001</v>
      </c>
      <c r="I956">
        <f>Data__1_[[#This Row],[Output]]*1000/(Data__1_[[#This Row],[Num_Workers_Indirect]]+Data__1_[[#This Row],[Num_Workers_Direct]])</f>
        <v>0.7431992291666667</v>
      </c>
      <c r="J956">
        <v>4.3521746E-2</v>
      </c>
      <c r="K956">
        <f>Data__1_[[#This Row],[RawMaterial_Used]]*1000</f>
        <v>43.521746</v>
      </c>
      <c r="L956">
        <f>MONTH(A:A)</f>
        <v>12</v>
      </c>
      <c r="M956">
        <f>YEAR(Data__1_[[#This Row],[Date]])</f>
        <v>2010</v>
      </c>
      <c r="N956" cm="1">
        <f t="array" ref="N956">Data__1_[[#This Row],[RawMaterial_Used]]*1000*_xlfn.IFS(Data__1_[[#This Row],[Plant]]=$R$15,$S$15,Data__1_[[#This Row],[Plant]]=$R$16,$S$16,Data__1_[[#This Row],[Plant]]=$R$17,$S$17,Data__1_[[#This Row],[Plant]]=$R$18,$S$18)</f>
        <v>26461.221568000001</v>
      </c>
      <c r="O956">
        <f>Data__1_[[#This Row],[input_total thousands]]+Data__1_[[#This Row],[Labor_Costs_Direct]]+Data__1_[[#This Row],[Labor_Costs_Indirect]]</f>
        <v>36941.221568000001</v>
      </c>
      <c r="P956" s="5" cm="1">
        <f t="array" ref="P956">Data__1_[[#This Row],[Output]]*1000*_xlfn.IFS(Data__1_[[#This Row],[Plant]]=$R$8,$S$8,Data__1_[[#This Row],[Plant]]=$R$9,$S$9,Data__1_[[#This Row],[Plant]]=$R$10,$S$10,Data__1_[[#This Row],[Plant]]=$R$11,$S$11)</f>
        <v>5351.0344500000001</v>
      </c>
      <c r="Q956" s="5" cm="1">
        <f t="array" ref="Q956">Data__1_[[#This Row],[Total_cost]]/(Data__1_[[#This Row],[Total Operating Cost]]+_xlfn.IFS(Data__1_[[#This Row],[Plant]]=$R$21,$S$21,Data__1_[[#This Row],[Plant]]=$R$22,$S$22,Data__1_[[#This Row],[Plant]]=$R$24,$S$24,Data__1_[[#This Row],[Plant]]=$R$23,$S$23))</f>
        <v>6.9022764918861839</v>
      </c>
    </row>
    <row r="957" spans="1:17" x14ac:dyDescent="0.4">
      <c r="A957" s="1" t="s">
        <v>95</v>
      </c>
      <c r="B957" t="s">
        <v>11</v>
      </c>
      <c r="C957">
        <v>14</v>
      </c>
      <c r="D957">
        <v>17</v>
      </c>
      <c r="E957">
        <v>134400</v>
      </c>
      <c r="F957">
        <v>130560</v>
      </c>
      <c r="G957">
        <v>1.2106708000000001E-2</v>
      </c>
      <c r="H957">
        <f>Data__1_[[#This Row],[Output]]*1000</f>
        <v>12.106708000000001</v>
      </c>
      <c r="I957">
        <f>Data__1_[[#This Row],[Output]]*1000/(Data__1_[[#This Row],[Num_Workers_Indirect]]+Data__1_[[#This Row],[Num_Workers_Direct]])</f>
        <v>0.39053896774193553</v>
      </c>
      <c r="J957">
        <v>1.5133384999999999E-2</v>
      </c>
      <c r="K957">
        <f>Data__1_[[#This Row],[RawMaterial_Used]]*1000</f>
        <v>15.133384999999999</v>
      </c>
      <c r="L957">
        <f>MONTH(A:A)</f>
        <v>12</v>
      </c>
      <c r="M957">
        <f>YEAR(Data__1_[[#This Row],[Date]])</f>
        <v>2010</v>
      </c>
      <c r="N957" cm="1">
        <f t="array" ref="N957">Data__1_[[#This Row],[RawMaterial_Used]]*1000*_xlfn.IFS(Data__1_[[#This Row],[Plant]]=$R$15,$S$15,Data__1_[[#This Row],[Plant]]=$R$16,$S$16,Data__1_[[#This Row],[Plant]]=$R$17,$S$17,Data__1_[[#This Row],[Plant]]=$R$18,$S$18)</f>
        <v>13892.447429999998</v>
      </c>
      <c r="O957">
        <f>Data__1_[[#This Row],[input_total thousands]]+Data__1_[[#This Row],[Labor_Costs_Direct]]+Data__1_[[#This Row],[Labor_Costs_Indirect]]</f>
        <v>278852.44743</v>
      </c>
      <c r="P957" s="5" cm="1">
        <f t="array" ref="P957">Data__1_[[#This Row],[Output]]*1000*_xlfn.IFS(Data__1_[[#This Row],[Plant]]=$R$8,$S$8,Data__1_[[#This Row],[Plant]]=$R$9,$S$9,Data__1_[[#This Row],[Plant]]=$R$10,$S$10,Data__1_[[#This Row],[Plant]]=$R$11,$S$11)</f>
        <v>4842.6832000000004</v>
      </c>
      <c r="Q957" s="5" cm="1">
        <f t="array" ref="Q957">Data__1_[[#This Row],[Total_cost]]/(Data__1_[[#This Row],[Total Operating Cost]]+_xlfn.IFS(Data__1_[[#This Row],[Plant]]=$R$21,$S$21,Data__1_[[#This Row],[Plant]]=$R$22,$S$22,Data__1_[[#This Row],[Plant]]=$R$24,$S$24,Data__1_[[#This Row],[Plant]]=$R$23,$S$23))</f>
        <v>56.556486652644324</v>
      </c>
    </row>
    <row r="958" spans="1:17" x14ac:dyDescent="0.4">
      <c r="A958" s="1" t="s">
        <v>94</v>
      </c>
      <c r="B958" t="s">
        <v>8</v>
      </c>
      <c r="C958">
        <v>18</v>
      </c>
      <c r="D958">
        <v>25</v>
      </c>
      <c r="E958">
        <v>8640</v>
      </c>
      <c r="F958">
        <v>10000</v>
      </c>
      <c r="G958">
        <v>5.2057078999999999E-2</v>
      </c>
      <c r="H958">
        <f>Data__1_[[#This Row],[Output]]*1000</f>
        <v>52.057079000000002</v>
      </c>
      <c r="I958">
        <f>Data__1_[[#This Row],[Output]]*1000/(Data__1_[[#This Row],[Num_Workers_Indirect]]+Data__1_[[#This Row],[Num_Workers_Direct]])</f>
        <v>1.2106297441860465</v>
      </c>
      <c r="J958">
        <v>6.2468494999999999E-2</v>
      </c>
      <c r="K958">
        <f>Data__1_[[#This Row],[RawMaterial_Used]]*1000</f>
        <v>62.468494999999997</v>
      </c>
      <c r="L958">
        <f>MONTH(A:A)</f>
        <v>11</v>
      </c>
      <c r="M958">
        <f>YEAR(Data__1_[[#This Row],[Date]])</f>
        <v>2010</v>
      </c>
      <c r="N958" cm="1">
        <f t="array" ref="N958">Data__1_[[#This Row],[RawMaterial_Used]]*1000*_xlfn.IFS(Data__1_[[#This Row],[Plant]]=$R$15,$S$15,Data__1_[[#This Row],[Plant]]=$R$16,$S$16,Data__1_[[#This Row],[Plant]]=$R$17,$S$17,Data__1_[[#This Row],[Plant]]=$R$18,$S$18)</f>
        <v>43727.946499999998</v>
      </c>
      <c r="O958">
        <f>Data__1_[[#This Row],[input_total thousands]]+Data__1_[[#This Row],[Labor_Costs_Direct]]+Data__1_[[#This Row],[Labor_Costs_Indirect]]</f>
        <v>62367.946499999998</v>
      </c>
      <c r="P958" s="5" cm="1">
        <f t="array" ref="P958">Data__1_[[#This Row],[Output]]*1000*_xlfn.IFS(Data__1_[[#This Row],[Plant]]=$R$8,$S$8,Data__1_[[#This Row],[Plant]]=$R$9,$S$9,Data__1_[[#This Row],[Plant]]=$R$10,$S$10,Data__1_[[#This Row],[Plant]]=$R$11,$S$11)</f>
        <v>5726.2786900000001</v>
      </c>
      <c r="Q958" s="5" cm="1">
        <f t="array" ref="Q958">Data__1_[[#This Row],[Total_cost]]/(Data__1_[[#This Row],[Total Operating Cost]]+_xlfn.IFS(Data__1_[[#This Row],[Plant]]=$R$21,$S$21,Data__1_[[#This Row],[Plant]]=$R$22,$S$22,Data__1_[[#This Row],[Plant]]=$R$24,$S$24,Data__1_[[#This Row],[Plant]]=$R$23,$S$23))</f>
        <v>10.867533682086648</v>
      </c>
    </row>
    <row r="959" spans="1:17" x14ac:dyDescent="0.4">
      <c r="A959" s="1" t="s">
        <v>94</v>
      </c>
      <c r="B959" t="s">
        <v>9</v>
      </c>
      <c r="C959">
        <v>42</v>
      </c>
      <c r="D959">
        <v>38</v>
      </c>
      <c r="E959">
        <v>9744</v>
      </c>
      <c r="F959">
        <v>7296</v>
      </c>
      <c r="G959">
        <v>0.10255974700000001</v>
      </c>
      <c r="H959">
        <f>Data__1_[[#This Row],[Output]]*1000</f>
        <v>102.559747</v>
      </c>
      <c r="I959">
        <f>Data__1_[[#This Row],[Output]]*1000/(Data__1_[[#This Row],[Num_Workers_Indirect]]+Data__1_[[#This Row],[Num_Workers_Direct]])</f>
        <v>1.2819968374999999</v>
      </c>
      <c r="J959">
        <v>0.12512289100000001</v>
      </c>
      <c r="K959">
        <f>Data__1_[[#This Row],[RawMaterial_Used]]*1000</f>
        <v>125.12289100000001</v>
      </c>
      <c r="L959">
        <f>MONTH(A:A)</f>
        <v>11</v>
      </c>
      <c r="M959">
        <f>YEAR(Data__1_[[#This Row],[Date]])</f>
        <v>2010</v>
      </c>
      <c r="N959" cm="1">
        <f t="array" ref="N959">Data__1_[[#This Row],[RawMaterial_Used]]*1000*_xlfn.IFS(Data__1_[[#This Row],[Plant]]=$R$15,$S$15,Data__1_[[#This Row],[Plant]]=$R$16,$S$16,Data__1_[[#This Row],[Plant]]=$R$17,$S$17,Data__1_[[#This Row],[Plant]]=$R$18,$S$18)</f>
        <v>66315.132230000003</v>
      </c>
      <c r="O959">
        <f>Data__1_[[#This Row],[input_total thousands]]+Data__1_[[#This Row],[Labor_Costs_Direct]]+Data__1_[[#This Row],[Labor_Costs_Indirect]]</f>
        <v>83355.132230000003</v>
      </c>
      <c r="P959" s="5" cm="1">
        <f t="array" ref="P959">Data__1_[[#This Row],[Output]]*1000*_xlfn.IFS(Data__1_[[#This Row],[Plant]]=$R$8,$S$8,Data__1_[[#This Row],[Plant]]=$R$9,$S$9,Data__1_[[#This Row],[Plant]]=$R$10,$S$10,Data__1_[[#This Row],[Plant]]=$R$11,$S$11)</f>
        <v>9230.3772300000001</v>
      </c>
      <c r="Q959" s="5" cm="1">
        <f t="array" ref="Q959">Data__1_[[#This Row],[Total_cost]]/(Data__1_[[#This Row],[Total Operating Cost]]+_xlfn.IFS(Data__1_[[#This Row],[Plant]]=$R$21,$S$21,Data__1_[[#This Row],[Plant]]=$R$22,$S$22,Data__1_[[#This Row],[Plant]]=$R$24,$S$24,Data__1_[[#This Row],[Plant]]=$R$23,$S$23))</f>
        <v>9.0297842294043278</v>
      </c>
    </row>
    <row r="960" spans="1:17" x14ac:dyDescent="0.4">
      <c r="A960" s="1" t="s">
        <v>94</v>
      </c>
      <c r="B960" t="s">
        <v>10</v>
      </c>
      <c r="C960">
        <v>23</v>
      </c>
      <c r="D960">
        <v>29</v>
      </c>
      <c r="E960">
        <v>5520</v>
      </c>
      <c r="F960">
        <v>5800</v>
      </c>
      <c r="G960">
        <v>3.8645998000000001E-2</v>
      </c>
      <c r="H960">
        <f>Data__1_[[#This Row],[Output]]*1000</f>
        <v>38.645997999999999</v>
      </c>
      <c r="I960">
        <f>Data__1_[[#This Row],[Output]]*1000/(Data__1_[[#This Row],[Num_Workers_Indirect]]+Data__1_[[#This Row],[Num_Workers_Direct]])</f>
        <v>0.7431922692307692</v>
      </c>
      <c r="J960">
        <v>4.7148117000000003E-2</v>
      </c>
      <c r="K960">
        <f>Data__1_[[#This Row],[RawMaterial_Used]]*1000</f>
        <v>47.148117000000006</v>
      </c>
      <c r="L960">
        <f>MONTH(A:A)</f>
        <v>11</v>
      </c>
      <c r="M960">
        <f>YEAR(Data__1_[[#This Row],[Date]])</f>
        <v>2010</v>
      </c>
      <c r="N960" cm="1">
        <f t="array" ref="N960">Data__1_[[#This Row],[RawMaterial_Used]]*1000*_xlfn.IFS(Data__1_[[#This Row],[Plant]]=$R$15,$S$15,Data__1_[[#This Row],[Plant]]=$R$16,$S$16,Data__1_[[#This Row],[Plant]]=$R$17,$S$17,Data__1_[[#This Row],[Plant]]=$R$18,$S$18)</f>
        <v>28666.055136000003</v>
      </c>
      <c r="O960">
        <f>Data__1_[[#This Row],[input_total thousands]]+Data__1_[[#This Row],[Labor_Costs_Direct]]+Data__1_[[#This Row],[Labor_Costs_Indirect]]</f>
        <v>39986.055136000003</v>
      </c>
      <c r="P960" s="5" cm="1">
        <f t="array" ref="P960">Data__1_[[#This Row],[Output]]*1000*_xlfn.IFS(Data__1_[[#This Row],[Plant]]=$R$8,$S$8,Data__1_[[#This Row],[Plant]]=$R$9,$S$9,Data__1_[[#This Row],[Plant]]=$R$10,$S$10,Data__1_[[#This Row],[Plant]]=$R$11,$S$11)</f>
        <v>5796.8996999999999</v>
      </c>
      <c r="Q960" s="5" cm="1">
        <f t="array" ref="Q960">Data__1_[[#This Row],[Total_cost]]/(Data__1_[[#This Row],[Total Operating Cost]]+_xlfn.IFS(Data__1_[[#This Row],[Plant]]=$R$21,$S$21,Data__1_[[#This Row],[Plant]]=$R$22,$S$22,Data__1_[[#This Row],[Plant]]=$R$24,$S$24,Data__1_[[#This Row],[Plant]]=$R$23,$S$23))</f>
        <v>6.8966448550325907</v>
      </c>
    </row>
    <row r="961" spans="1:17" x14ac:dyDescent="0.4">
      <c r="A961" s="1" t="s">
        <v>94</v>
      </c>
      <c r="B961" t="s">
        <v>11</v>
      </c>
      <c r="C961">
        <v>13</v>
      </c>
      <c r="D961">
        <v>14</v>
      </c>
      <c r="E961">
        <v>124800</v>
      </c>
      <c r="F961">
        <v>107520</v>
      </c>
      <c r="G961">
        <v>1.0539939E-2</v>
      </c>
      <c r="H961">
        <f>Data__1_[[#This Row],[Output]]*1000</f>
        <v>10.539939</v>
      </c>
      <c r="I961">
        <f>Data__1_[[#This Row],[Output]]*1000/(Data__1_[[#This Row],[Num_Workers_Indirect]]+Data__1_[[#This Row],[Num_Workers_Direct]])</f>
        <v>0.39036811111111114</v>
      </c>
      <c r="J961">
        <v>1.3174923999999999E-2</v>
      </c>
      <c r="K961">
        <f>Data__1_[[#This Row],[RawMaterial_Used]]*1000</f>
        <v>13.174923999999999</v>
      </c>
      <c r="L961">
        <f>MONTH(A:A)</f>
        <v>11</v>
      </c>
      <c r="M961">
        <f>YEAR(Data__1_[[#This Row],[Date]])</f>
        <v>2010</v>
      </c>
      <c r="N961" cm="1">
        <f t="array" ref="N961">Data__1_[[#This Row],[RawMaterial_Used]]*1000*_xlfn.IFS(Data__1_[[#This Row],[Plant]]=$R$15,$S$15,Data__1_[[#This Row],[Plant]]=$R$16,$S$16,Data__1_[[#This Row],[Plant]]=$R$17,$S$17,Data__1_[[#This Row],[Plant]]=$R$18,$S$18)</f>
        <v>12094.580231999998</v>
      </c>
      <c r="O961">
        <f>Data__1_[[#This Row],[input_total thousands]]+Data__1_[[#This Row],[Labor_Costs_Direct]]+Data__1_[[#This Row],[Labor_Costs_Indirect]]</f>
        <v>244414.58023200001</v>
      </c>
      <c r="P961" s="5" cm="1">
        <f t="array" ref="P961">Data__1_[[#This Row],[Output]]*1000*_xlfn.IFS(Data__1_[[#This Row],[Plant]]=$R$8,$S$8,Data__1_[[#This Row],[Plant]]=$R$9,$S$9,Data__1_[[#This Row],[Plant]]=$R$10,$S$10,Data__1_[[#This Row],[Plant]]=$R$11,$S$11)</f>
        <v>4215.9755999999998</v>
      </c>
      <c r="Q961" s="5" cm="1">
        <f t="array" ref="Q961">Data__1_[[#This Row],[Total_cost]]/(Data__1_[[#This Row],[Total Operating Cost]]+_xlfn.IFS(Data__1_[[#This Row],[Plant]]=$R$21,$S$21,Data__1_[[#This Row],[Plant]]=$R$22,$S$22,Data__1_[[#This Row],[Plant]]=$R$24,$S$24,Data__1_[[#This Row],[Plant]]=$R$23,$S$23))</f>
        <v>56.79035247836299</v>
      </c>
    </row>
    <row r="962" spans="1:17" x14ac:dyDescent="0.4">
      <c r="A962" s="1" t="s">
        <v>93</v>
      </c>
      <c r="B962" t="s">
        <v>8</v>
      </c>
      <c r="C962">
        <v>16</v>
      </c>
      <c r="D962">
        <v>23</v>
      </c>
      <c r="E962">
        <v>7680</v>
      </c>
      <c r="F962">
        <v>9200</v>
      </c>
      <c r="G962">
        <v>4.7220511999999999E-2</v>
      </c>
      <c r="H962">
        <f>Data__1_[[#This Row],[Output]]*1000</f>
        <v>47.220511999999999</v>
      </c>
      <c r="I962">
        <f>Data__1_[[#This Row],[Output]]*1000/(Data__1_[[#This Row],[Num_Workers_Indirect]]+Data__1_[[#This Row],[Num_Workers_Direct]])</f>
        <v>1.2107823589743589</v>
      </c>
      <c r="J962">
        <v>5.6664615000000002E-2</v>
      </c>
      <c r="K962">
        <f>Data__1_[[#This Row],[RawMaterial_Used]]*1000</f>
        <v>56.664615000000005</v>
      </c>
      <c r="L962">
        <f>MONTH(A:A)</f>
        <v>10</v>
      </c>
      <c r="M962">
        <f>YEAR(Data__1_[[#This Row],[Date]])</f>
        <v>2010</v>
      </c>
      <c r="N962" cm="1">
        <f t="array" ref="N962">Data__1_[[#This Row],[RawMaterial_Used]]*1000*_xlfn.IFS(Data__1_[[#This Row],[Plant]]=$R$15,$S$15,Data__1_[[#This Row],[Plant]]=$R$16,$S$16,Data__1_[[#This Row],[Plant]]=$R$17,$S$17,Data__1_[[#This Row],[Plant]]=$R$18,$S$18)</f>
        <v>39665.230500000005</v>
      </c>
      <c r="O962">
        <f>Data__1_[[#This Row],[input_total thousands]]+Data__1_[[#This Row],[Labor_Costs_Direct]]+Data__1_[[#This Row],[Labor_Costs_Indirect]]</f>
        <v>56545.230500000005</v>
      </c>
      <c r="P962" s="5" cm="1">
        <f t="array" ref="P962">Data__1_[[#This Row],[Output]]*1000*_xlfn.IFS(Data__1_[[#This Row],[Plant]]=$R$8,$S$8,Data__1_[[#This Row],[Plant]]=$R$9,$S$9,Data__1_[[#This Row],[Plant]]=$R$10,$S$10,Data__1_[[#This Row],[Plant]]=$R$11,$S$11)</f>
        <v>5194.2563199999995</v>
      </c>
      <c r="Q962" s="5" cm="1">
        <f t="array" ref="Q962">Data__1_[[#This Row],[Total_cost]]/(Data__1_[[#This Row],[Total Operating Cost]]+_xlfn.IFS(Data__1_[[#This Row],[Plant]]=$R$21,$S$21,Data__1_[[#This Row],[Plant]]=$R$22,$S$22,Data__1_[[#This Row],[Plant]]=$R$24,$S$24,Data__1_[[#This Row],[Plant]]=$R$23,$S$23))</f>
        <v>10.859670084932588</v>
      </c>
    </row>
    <row r="963" spans="1:17" x14ac:dyDescent="0.4">
      <c r="A963" s="1" t="s">
        <v>93</v>
      </c>
      <c r="B963" t="s">
        <v>9</v>
      </c>
      <c r="C963">
        <v>43</v>
      </c>
      <c r="D963">
        <v>40</v>
      </c>
      <c r="E963">
        <v>9976</v>
      </c>
      <c r="F963">
        <v>7680</v>
      </c>
      <c r="G963">
        <v>0.106352936</v>
      </c>
      <c r="H963">
        <f>Data__1_[[#This Row],[Output]]*1000</f>
        <v>106.352936</v>
      </c>
      <c r="I963">
        <f>Data__1_[[#This Row],[Output]]*1000/(Data__1_[[#This Row],[Num_Workers_Indirect]]+Data__1_[[#This Row],[Num_Workers_Direct]])</f>
        <v>1.2813606746987951</v>
      </c>
      <c r="J963">
        <v>0.129750582</v>
      </c>
      <c r="K963">
        <f>Data__1_[[#This Row],[RawMaterial_Used]]*1000</f>
        <v>129.75058200000001</v>
      </c>
      <c r="L963">
        <f>MONTH(A:A)</f>
        <v>10</v>
      </c>
      <c r="M963">
        <f>YEAR(Data__1_[[#This Row],[Date]])</f>
        <v>2010</v>
      </c>
      <c r="N963" cm="1">
        <f t="array" ref="N963">Data__1_[[#This Row],[RawMaterial_Used]]*1000*_xlfn.IFS(Data__1_[[#This Row],[Plant]]=$R$15,$S$15,Data__1_[[#This Row],[Plant]]=$R$16,$S$16,Data__1_[[#This Row],[Plant]]=$R$17,$S$17,Data__1_[[#This Row],[Plant]]=$R$18,$S$18)</f>
        <v>68767.80846</v>
      </c>
      <c r="O963">
        <f>Data__1_[[#This Row],[input_total thousands]]+Data__1_[[#This Row],[Labor_Costs_Direct]]+Data__1_[[#This Row],[Labor_Costs_Indirect]]</f>
        <v>86423.80846</v>
      </c>
      <c r="P963" s="5" cm="1">
        <f t="array" ref="P963">Data__1_[[#This Row],[Output]]*1000*_xlfn.IFS(Data__1_[[#This Row],[Plant]]=$R$8,$S$8,Data__1_[[#This Row],[Plant]]=$R$9,$S$9,Data__1_[[#This Row],[Plant]]=$R$10,$S$10,Data__1_[[#This Row],[Plant]]=$R$11,$S$11)</f>
        <v>9571.7642400000004</v>
      </c>
      <c r="Q963" s="5" cm="1">
        <f t="array" ref="Q963">Data__1_[[#This Row],[Total_cost]]/(Data__1_[[#This Row],[Total Operating Cost]]+_xlfn.IFS(Data__1_[[#This Row],[Plant]]=$R$21,$S$21,Data__1_[[#This Row],[Plant]]=$R$22,$S$22,Data__1_[[#This Row],[Plant]]=$R$24,$S$24,Data__1_[[#This Row],[Plant]]=$R$23,$S$23))</f>
        <v>9.0283243410853675</v>
      </c>
    </row>
    <row r="964" spans="1:17" x14ac:dyDescent="0.4">
      <c r="A964" s="1" t="s">
        <v>93</v>
      </c>
      <c r="B964" t="s">
        <v>10</v>
      </c>
      <c r="C964">
        <v>24</v>
      </c>
      <c r="D964">
        <v>29</v>
      </c>
      <c r="E964">
        <v>5760</v>
      </c>
      <c r="F964">
        <v>5800</v>
      </c>
      <c r="G964">
        <v>3.9383161E-2</v>
      </c>
      <c r="H964">
        <f>Data__1_[[#This Row],[Output]]*1000</f>
        <v>39.383161000000001</v>
      </c>
      <c r="I964">
        <f>Data__1_[[#This Row],[Output]]*1000/(Data__1_[[#This Row],[Num_Workers_Indirect]]+Data__1_[[#This Row],[Num_Workers_Direct]])</f>
        <v>0.74307850943396225</v>
      </c>
      <c r="J964">
        <v>4.8047456000000002E-2</v>
      </c>
      <c r="K964">
        <f>Data__1_[[#This Row],[RawMaterial_Used]]*1000</f>
        <v>48.047456000000004</v>
      </c>
      <c r="L964">
        <f>MONTH(A:A)</f>
        <v>10</v>
      </c>
      <c r="M964">
        <f>YEAR(Data__1_[[#This Row],[Date]])</f>
        <v>2010</v>
      </c>
      <c r="N964" cm="1">
        <f t="array" ref="N964">Data__1_[[#This Row],[RawMaterial_Used]]*1000*_xlfn.IFS(Data__1_[[#This Row],[Plant]]=$R$15,$S$15,Data__1_[[#This Row],[Plant]]=$R$16,$S$16,Data__1_[[#This Row],[Plant]]=$R$17,$S$17,Data__1_[[#This Row],[Plant]]=$R$18,$S$18)</f>
        <v>29212.853248000003</v>
      </c>
      <c r="O964">
        <f>Data__1_[[#This Row],[input_total thousands]]+Data__1_[[#This Row],[Labor_Costs_Direct]]+Data__1_[[#This Row],[Labor_Costs_Indirect]]</f>
        <v>40772.853247999999</v>
      </c>
      <c r="P964" s="5" cm="1">
        <f t="array" ref="P964">Data__1_[[#This Row],[Output]]*1000*_xlfn.IFS(Data__1_[[#This Row],[Plant]]=$R$8,$S$8,Data__1_[[#This Row],[Plant]]=$R$9,$S$9,Data__1_[[#This Row],[Plant]]=$R$10,$S$10,Data__1_[[#This Row],[Plant]]=$R$11,$S$11)</f>
        <v>5907.47415</v>
      </c>
      <c r="Q964" s="5" cm="1">
        <f t="array" ref="Q964">Data__1_[[#This Row],[Total_cost]]/(Data__1_[[#This Row],[Total Operating Cost]]+_xlfn.IFS(Data__1_[[#This Row],[Plant]]=$R$21,$S$21,Data__1_[[#This Row],[Plant]]=$R$22,$S$22,Data__1_[[#This Row],[Plant]]=$R$24,$S$24,Data__1_[[#This Row],[Plant]]=$R$23,$S$23))</f>
        <v>6.900741581140708</v>
      </c>
    </row>
    <row r="965" spans="1:17" x14ac:dyDescent="0.4">
      <c r="A965" s="1" t="s">
        <v>93</v>
      </c>
      <c r="B965" t="s">
        <v>11</v>
      </c>
      <c r="C965">
        <v>12</v>
      </c>
      <c r="D965">
        <v>17</v>
      </c>
      <c r="E965">
        <v>115200</v>
      </c>
      <c r="F965">
        <v>130560</v>
      </c>
      <c r="G965">
        <v>1.1323097000000001E-2</v>
      </c>
      <c r="H965">
        <f>Data__1_[[#This Row],[Output]]*1000</f>
        <v>11.323097000000001</v>
      </c>
      <c r="I965">
        <f>Data__1_[[#This Row],[Output]]*1000/(Data__1_[[#This Row],[Num_Workers_Indirect]]+Data__1_[[#This Row],[Num_Workers_Direct]])</f>
        <v>0.39045162068965522</v>
      </c>
      <c r="J965">
        <v>1.4153871E-2</v>
      </c>
      <c r="K965">
        <f>Data__1_[[#This Row],[RawMaterial_Used]]*1000</f>
        <v>14.153871000000001</v>
      </c>
      <c r="L965">
        <f>MONTH(A:A)</f>
        <v>10</v>
      </c>
      <c r="M965">
        <f>YEAR(Data__1_[[#This Row],[Date]])</f>
        <v>2010</v>
      </c>
      <c r="N965" cm="1">
        <f t="array" ref="N965">Data__1_[[#This Row],[RawMaterial_Used]]*1000*_xlfn.IFS(Data__1_[[#This Row],[Plant]]=$R$15,$S$15,Data__1_[[#This Row],[Plant]]=$R$16,$S$16,Data__1_[[#This Row],[Plant]]=$R$17,$S$17,Data__1_[[#This Row],[Plant]]=$R$18,$S$18)</f>
        <v>12993.253578</v>
      </c>
      <c r="O965">
        <f>Data__1_[[#This Row],[input_total thousands]]+Data__1_[[#This Row],[Labor_Costs_Direct]]+Data__1_[[#This Row],[Labor_Costs_Indirect]]</f>
        <v>258753.253578</v>
      </c>
      <c r="P965" s="5" cm="1">
        <f t="array" ref="P965">Data__1_[[#This Row],[Output]]*1000*_xlfn.IFS(Data__1_[[#This Row],[Plant]]=$R$8,$S$8,Data__1_[[#This Row],[Plant]]=$R$9,$S$9,Data__1_[[#This Row],[Plant]]=$R$10,$S$10,Data__1_[[#This Row],[Plant]]=$R$11,$S$11)</f>
        <v>4529.2388000000001</v>
      </c>
      <c r="Q965" s="5" cm="1">
        <f t="array" ref="Q965">Data__1_[[#This Row],[Total_cost]]/(Data__1_[[#This Row],[Total Operating Cost]]+_xlfn.IFS(Data__1_[[#This Row],[Plant]]=$R$21,$S$21,Data__1_[[#This Row],[Plant]]=$R$22,$S$22,Data__1_[[#This Row],[Plant]]=$R$24,$S$24,Data__1_[[#This Row],[Plant]]=$R$23,$S$23))</f>
        <v>56.042766705310243</v>
      </c>
    </row>
    <row r="966" spans="1:17" x14ac:dyDescent="0.4">
      <c r="A966" s="1" t="s">
        <v>84</v>
      </c>
      <c r="B966" t="s">
        <v>8</v>
      </c>
      <c r="C966">
        <v>15</v>
      </c>
      <c r="D966">
        <v>21</v>
      </c>
      <c r="E966">
        <v>7200</v>
      </c>
      <c r="F966">
        <v>8400</v>
      </c>
      <c r="G966">
        <v>4.3567073999999997E-2</v>
      </c>
      <c r="H966">
        <f>Data__1_[[#This Row],[Output]]*1000</f>
        <v>43.567073999999998</v>
      </c>
      <c r="I966">
        <f>Data__1_[[#This Row],[Output]]*1000/(Data__1_[[#This Row],[Num_Workers_Indirect]]+Data__1_[[#This Row],[Num_Workers_Direct]])</f>
        <v>1.2101964999999999</v>
      </c>
      <c r="J966">
        <v>5.2280488999999999E-2</v>
      </c>
      <c r="K966">
        <f>Data__1_[[#This Row],[RawMaterial_Used]]*1000</f>
        <v>52.280489000000003</v>
      </c>
      <c r="L966">
        <f>MONTH(A:A)</f>
        <v>1</v>
      </c>
      <c r="M966">
        <f>YEAR(Data__1_[[#This Row],[Date]])</f>
        <v>2010</v>
      </c>
      <c r="N966" cm="1">
        <f t="array" ref="N966">Data__1_[[#This Row],[RawMaterial_Used]]*1000*_xlfn.IFS(Data__1_[[#This Row],[Plant]]=$R$15,$S$15,Data__1_[[#This Row],[Plant]]=$R$16,$S$16,Data__1_[[#This Row],[Plant]]=$R$17,$S$17,Data__1_[[#This Row],[Plant]]=$R$18,$S$18)</f>
        <v>36596.342300000004</v>
      </c>
      <c r="O966">
        <f>Data__1_[[#This Row],[input_total thousands]]+Data__1_[[#This Row],[Labor_Costs_Direct]]+Data__1_[[#This Row],[Labor_Costs_Indirect]]</f>
        <v>52196.342300000004</v>
      </c>
      <c r="P966" s="5" cm="1">
        <f t="array" ref="P966">Data__1_[[#This Row],[Output]]*1000*_xlfn.IFS(Data__1_[[#This Row],[Plant]]=$R$8,$S$8,Data__1_[[#This Row],[Plant]]=$R$9,$S$9,Data__1_[[#This Row],[Plant]]=$R$10,$S$10,Data__1_[[#This Row],[Plant]]=$R$11,$S$11)</f>
        <v>4792.3781399999998</v>
      </c>
      <c r="Q966" s="5" cm="1">
        <f t="array" ref="Q966">Data__1_[[#This Row],[Total_cost]]/(Data__1_[[#This Row],[Total Operating Cost]]+_xlfn.IFS(Data__1_[[#This Row],[Plant]]=$R$21,$S$21,Data__1_[[#This Row],[Plant]]=$R$22,$S$22,Data__1_[[#This Row],[Plant]]=$R$24,$S$24,Data__1_[[#This Row],[Plant]]=$R$23,$S$23))</f>
        <v>10.862870121370529</v>
      </c>
    </row>
    <row r="967" spans="1:17" x14ac:dyDescent="0.4">
      <c r="A967" s="1" t="s">
        <v>84</v>
      </c>
      <c r="B967" t="s">
        <v>9</v>
      </c>
      <c r="C967">
        <v>43</v>
      </c>
      <c r="D967">
        <v>39</v>
      </c>
      <c r="E967">
        <v>9976</v>
      </c>
      <c r="F967">
        <v>7488</v>
      </c>
      <c r="G967">
        <v>0.10514309500000001</v>
      </c>
      <c r="H967">
        <f>Data__1_[[#This Row],[Output]]*1000</f>
        <v>105.143095</v>
      </c>
      <c r="I967">
        <f>Data__1_[[#This Row],[Output]]*1000/(Data__1_[[#This Row],[Num_Workers_Indirect]]+Data__1_[[#This Row],[Num_Workers_Direct]])</f>
        <v>1.2822328658536586</v>
      </c>
      <c r="J967">
        <v>0.128274576</v>
      </c>
      <c r="K967">
        <f>Data__1_[[#This Row],[RawMaterial_Used]]*1000</f>
        <v>128.274576</v>
      </c>
      <c r="L967">
        <f>MONTH(A:A)</f>
        <v>1</v>
      </c>
      <c r="M967">
        <f>YEAR(Data__1_[[#This Row],[Date]])</f>
        <v>2010</v>
      </c>
      <c r="N967" cm="1">
        <f t="array" ref="N967">Data__1_[[#This Row],[RawMaterial_Used]]*1000*_xlfn.IFS(Data__1_[[#This Row],[Plant]]=$R$15,$S$15,Data__1_[[#This Row],[Plant]]=$R$16,$S$16,Data__1_[[#This Row],[Plant]]=$R$17,$S$17,Data__1_[[#This Row],[Plant]]=$R$18,$S$18)</f>
        <v>67985.525280000002</v>
      </c>
      <c r="O967">
        <f>Data__1_[[#This Row],[input_total thousands]]+Data__1_[[#This Row],[Labor_Costs_Direct]]+Data__1_[[#This Row],[Labor_Costs_Indirect]]</f>
        <v>85449.525280000002</v>
      </c>
      <c r="P967" s="5" cm="1">
        <f t="array" ref="P967">Data__1_[[#This Row],[Output]]*1000*_xlfn.IFS(Data__1_[[#This Row],[Plant]]=$R$8,$S$8,Data__1_[[#This Row],[Plant]]=$R$9,$S$9,Data__1_[[#This Row],[Plant]]=$R$10,$S$10,Data__1_[[#This Row],[Plant]]=$R$11,$S$11)</f>
        <v>9462.8785499999994</v>
      </c>
      <c r="Q967" s="5" cm="1">
        <f t="array" ref="Q967">Data__1_[[#This Row],[Total_cost]]/(Data__1_[[#This Row],[Total Operating Cost]]+_xlfn.IFS(Data__1_[[#This Row],[Plant]]=$R$21,$S$21,Data__1_[[#This Row],[Plant]]=$R$22,$S$22,Data__1_[[#This Row],[Plant]]=$R$24,$S$24,Data__1_[[#This Row],[Plant]]=$R$23,$S$23))</f>
        <v>9.0292512731539585</v>
      </c>
    </row>
    <row r="968" spans="1:17" x14ac:dyDescent="0.4">
      <c r="A968" s="1" t="s">
        <v>84</v>
      </c>
      <c r="B968" t="s">
        <v>10</v>
      </c>
      <c r="C968">
        <v>21</v>
      </c>
      <c r="D968">
        <v>30</v>
      </c>
      <c r="E968">
        <v>5040</v>
      </c>
      <c r="F968">
        <v>6000</v>
      </c>
      <c r="G968">
        <v>3.7887152E-2</v>
      </c>
      <c r="H968">
        <f>Data__1_[[#This Row],[Output]]*1000</f>
        <v>37.887152</v>
      </c>
      <c r="I968">
        <f>Data__1_[[#This Row],[Output]]*1000/(Data__1_[[#This Row],[Num_Workers_Indirect]]+Data__1_[[#This Row],[Num_Workers_Direct]])</f>
        <v>0.74288533333333329</v>
      </c>
      <c r="J968">
        <v>4.6222326000000001E-2</v>
      </c>
      <c r="K968">
        <f>Data__1_[[#This Row],[RawMaterial_Used]]*1000</f>
        <v>46.222326000000002</v>
      </c>
      <c r="L968">
        <f>MONTH(A:A)</f>
        <v>1</v>
      </c>
      <c r="M968">
        <f>YEAR(Data__1_[[#This Row],[Date]])</f>
        <v>2010</v>
      </c>
      <c r="N968" cm="1">
        <f t="array" ref="N968">Data__1_[[#This Row],[RawMaterial_Used]]*1000*_xlfn.IFS(Data__1_[[#This Row],[Plant]]=$R$15,$S$15,Data__1_[[#This Row],[Plant]]=$R$16,$S$16,Data__1_[[#This Row],[Plant]]=$R$17,$S$17,Data__1_[[#This Row],[Plant]]=$R$18,$S$18)</f>
        <v>28103.174208</v>
      </c>
      <c r="O968">
        <f>Data__1_[[#This Row],[input_total thousands]]+Data__1_[[#This Row],[Labor_Costs_Direct]]+Data__1_[[#This Row],[Labor_Costs_Indirect]]</f>
        <v>39143.174207999997</v>
      </c>
      <c r="P968" s="5" cm="1">
        <f t="array" ref="P968">Data__1_[[#This Row],[Output]]*1000*_xlfn.IFS(Data__1_[[#This Row],[Plant]]=$R$8,$S$8,Data__1_[[#This Row],[Plant]]=$R$9,$S$9,Data__1_[[#This Row],[Plant]]=$R$10,$S$10,Data__1_[[#This Row],[Plant]]=$R$11,$S$11)</f>
        <v>5683.0727999999999</v>
      </c>
      <c r="Q968" s="5" cm="1">
        <f t="array" ref="Q968">Data__1_[[#This Row],[Total_cost]]/(Data__1_[[#This Row],[Total Operating Cost]]+_xlfn.IFS(Data__1_[[#This Row],[Plant]]=$R$21,$S$21,Data__1_[[#This Row],[Plant]]=$R$22,$S$22,Data__1_[[#This Row],[Plant]]=$R$24,$S$24,Data__1_[[#This Row],[Plant]]=$R$23,$S$23))</f>
        <v>6.8864660227434102</v>
      </c>
    </row>
    <row r="969" spans="1:17" x14ac:dyDescent="0.4">
      <c r="A969" s="1" t="s">
        <v>84</v>
      </c>
      <c r="B969" t="s">
        <v>11</v>
      </c>
      <c r="C969">
        <v>12</v>
      </c>
      <c r="D969">
        <v>15</v>
      </c>
      <c r="E969">
        <v>115200</v>
      </c>
      <c r="F969">
        <v>115200</v>
      </c>
      <c r="G969">
        <v>1.053806E-2</v>
      </c>
      <c r="H969">
        <f>Data__1_[[#This Row],[Output]]*1000</f>
        <v>10.53806</v>
      </c>
      <c r="I969">
        <f>Data__1_[[#This Row],[Output]]*1000/(Data__1_[[#This Row],[Num_Workers_Indirect]]+Data__1_[[#This Row],[Num_Workers_Direct]])</f>
        <v>0.39029851851851849</v>
      </c>
      <c r="J969">
        <v>1.3172575000000001E-2</v>
      </c>
      <c r="K969">
        <f>Data__1_[[#This Row],[RawMaterial_Used]]*1000</f>
        <v>13.172575</v>
      </c>
      <c r="L969">
        <f>MONTH(A:A)</f>
        <v>1</v>
      </c>
      <c r="M969">
        <f>YEAR(Data__1_[[#This Row],[Date]])</f>
        <v>2010</v>
      </c>
      <c r="N969" cm="1">
        <f t="array" ref="N969">Data__1_[[#This Row],[RawMaterial_Used]]*1000*_xlfn.IFS(Data__1_[[#This Row],[Plant]]=$R$15,$S$15,Data__1_[[#This Row],[Plant]]=$R$16,$S$16,Data__1_[[#This Row],[Plant]]=$R$17,$S$17,Data__1_[[#This Row],[Plant]]=$R$18,$S$18)</f>
        <v>12092.423850000001</v>
      </c>
      <c r="O969">
        <f>Data__1_[[#This Row],[input_total thousands]]+Data__1_[[#This Row],[Labor_Costs_Direct]]+Data__1_[[#This Row],[Labor_Costs_Indirect]]</f>
        <v>242492.42385000002</v>
      </c>
      <c r="P969" s="5" cm="1">
        <f t="array" ref="P969">Data__1_[[#This Row],[Output]]*1000*_xlfn.IFS(Data__1_[[#This Row],[Plant]]=$R$8,$S$8,Data__1_[[#This Row],[Plant]]=$R$9,$S$9,Data__1_[[#This Row],[Plant]]=$R$10,$S$10,Data__1_[[#This Row],[Plant]]=$R$11,$S$11)</f>
        <v>4215.2240000000002</v>
      </c>
      <c r="Q969" s="5" cm="1">
        <f t="array" ref="Q969">Data__1_[[#This Row],[Total_cost]]/(Data__1_[[#This Row],[Total Operating Cost]]+_xlfn.IFS(Data__1_[[#This Row],[Plant]]=$R$21,$S$21,Data__1_[[#This Row],[Plant]]=$R$22,$S$22,Data__1_[[#This Row],[Plant]]=$R$24,$S$24,Data__1_[[#This Row],[Plant]]=$R$23,$S$23))</f>
        <v>56.353575902969361</v>
      </c>
    </row>
    <row r="970" spans="1:17" x14ac:dyDescent="0.4">
      <c r="A970" s="1" t="s">
        <v>395</v>
      </c>
      <c r="B970" t="s">
        <v>8</v>
      </c>
      <c r="C970">
        <v>17</v>
      </c>
      <c r="D970">
        <v>19</v>
      </c>
      <c r="E970">
        <v>8160</v>
      </c>
      <c r="F970">
        <v>7600</v>
      </c>
      <c r="G970">
        <v>4.3598101E-2</v>
      </c>
      <c r="H970">
        <f>Data__1_[[#This Row],[Output]]*1000</f>
        <v>43.598101</v>
      </c>
      <c r="I970">
        <f>Data__1_[[#This Row],[Output]]*1000/(Data__1_[[#This Row],[Num_Workers_Indirect]]+Data__1_[[#This Row],[Num_Workers_Direct]])</f>
        <v>1.2110583611111112</v>
      </c>
      <c r="J970">
        <v>5.2317720999999998E-2</v>
      </c>
      <c r="K970">
        <f>Data__1_[[#This Row],[RawMaterial_Used]]*1000</f>
        <v>52.317720999999999</v>
      </c>
      <c r="L970">
        <f>MONTH(A:A)</f>
        <v>9</v>
      </c>
      <c r="M970">
        <f>YEAR(Data__1_[[#This Row],[Date]])</f>
        <v>2010</v>
      </c>
      <c r="N970" cm="1">
        <f t="array" ref="N970">Data__1_[[#This Row],[RawMaterial_Used]]*1000*_xlfn.IFS(Data__1_[[#This Row],[Plant]]=$R$15,$S$15,Data__1_[[#This Row],[Plant]]=$R$16,$S$16,Data__1_[[#This Row],[Plant]]=$R$17,$S$17,Data__1_[[#This Row],[Plant]]=$R$18,$S$18)</f>
        <v>36622.404699999999</v>
      </c>
      <c r="O970">
        <f>Data__1_[[#This Row],[input_total thousands]]+Data__1_[[#This Row],[Labor_Costs_Direct]]+Data__1_[[#This Row],[Labor_Costs_Indirect]]</f>
        <v>52382.404699999999</v>
      </c>
      <c r="P970" s="5" cm="1">
        <f t="array" ref="P970">Data__1_[[#This Row],[Output]]*1000*_xlfn.IFS(Data__1_[[#This Row],[Plant]]=$R$8,$S$8,Data__1_[[#This Row],[Plant]]=$R$9,$S$9,Data__1_[[#This Row],[Plant]]=$R$10,$S$10,Data__1_[[#This Row],[Plant]]=$R$11,$S$11)</f>
        <v>4795.7911100000001</v>
      </c>
      <c r="Q970" s="5" cm="1">
        <f t="array" ref="Q970">Data__1_[[#This Row],[Total_cost]]/(Data__1_[[#This Row],[Total Operating Cost]]+_xlfn.IFS(Data__1_[[#This Row],[Plant]]=$R$21,$S$21,Data__1_[[#This Row],[Plant]]=$R$22,$S$22,Data__1_[[#This Row],[Plant]]=$R$24,$S$24,Data__1_[[#This Row],[Plant]]=$R$23,$S$23))</f>
        <v>10.893854779740433</v>
      </c>
    </row>
    <row r="971" spans="1:17" x14ac:dyDescent="0.4">
      <c r="A971" s="1" t="s">
        <v>395</v>
      </c>
      <c r="B971" t="s">
        <v>9</v>
      </c>
      <c r="C971">
        <v>45</v>
      </c>
      <c r="D971">
        <v>40</v>
      </c>
      <c r="E971">
        <v>10440</v>
      </c>
      <c r="F971">
        <v>7680</v>
      </c>
      <c r="G971">
        <v>0.108995565</v>
      </c>
      <c r="H971">
        <f>Data__1_[[#This Row],[Output]]*1000</f>
        <v>108.995565</v>
      </c>
      <c r="I971">
        <f>Data__1_[[#This Row],[Output]]*1000/(Data__1_[[#This Row],[Num_Workers_Indirect]]+Data__1_[[#This Row],[Num_Workers_Direct]])</f>
        <v>1.2823007647058824</v>
      </c>
      <c r="J971">
        <v>0.13297459</v>
      </c>
      <c r="K971">
        <f>Data__1_[[#This Row],[RawMaterial_Used]]*1000</f>
        <v>132.97459000000001</v>
      </c>
      <c r="L971">
        <f>MONTH(A:A)</f>
        <v>9</v>
      </c>
      <c r="M971">
        <f>YEAR(Data__1_[[#This Row],[Date]])</f>
        <v>2010</v>
      </c>
      <c r="N971" cm="1">
        <f t="array" ref="N971">Data__1_[[#This Row],[RawMaterial_Used]]*1000*_xlfn.IFS(Data__1_[[#This Row],[Plant]]=$R$15,$S$15,Data__1_[[#This Row],[Plant]]=$R$16,$S$16,Data__1_[[#This Row],[Plant]]=$R$17,$S$17,Data__1_[[#This Row],[Plant]]=$R$18,$S$18)</f>
        <v>70476.532699999996</v>
      </c>
      <c r="O971">
        <f>Data__1_[[#This Row],[input_total thousands]]+Data__1_[[#This Row],[Labor_Costs_Direct]]+Data__1_[[#This Row],[Labor_Costs_Indirect]]</f>
        <v>88596.532699999996</v>
      </c>
      <c r="P971" s="5" cm="1">
        <f t="array" ref="P971">Data__1_[[#This Row],[Output]]*1000*_xlfn.IFS(Data__1_[[#This Row],[Plant]]=$R$8,$S$8,Data__1_[[#This Row],[Plant]]=$R$9,$S$9,Data__1_[[#This Row],[Plant]]=$R$10,$S$10,Data__1_[[#This Row],[Plant]]=$R$11,$S$11)</f>
        <v>9809.6008500000007</v>
      </c>
      <c r="Q971" s="5" cm="1">
        <f t="array" ref="Q971">Data__1_[[#This Row],[Total_cost]]/(Data__1_[[#This Row],[Total Operating Cost]]+_xlfn.IFS(Data__1_[[#This Row],[Plant]]=$R$21,$S$21,Data__1_[[#This Row],[Plant]]=$R$22,$S$22,Data__1_[[#This Row],[Plant]]=$R$24,$S$24,Data__1_[[#This Row],[Plant]]=$R$23,$S$23))</f>
        <v>9.0309193728176531</v>
      </c>
    </row>
    <row r="972" spans="1:17" x14ac:dyDescent="0.4">
      <c r="A972" s="1" t="s">
        <v>395</v>
      </c>
      <c r="B972" t="s">
        <v>10</v>
      </c>
      <c r="C972">
        <v>21</v>
      </c>
      <c r="D972">
        <v>26</v>
      </c>
      <c r="E972">
        <v>5040</v>
      </c>
      <c r="F972">
        <v>5200</v>
      </c>
      <c r="G972">
        <v>3.4917709999999998E-2</v>
      </c>
      <c r="H972">
        <f>Data__1_[[#This Row],[Output]]*1000</f>
        <v>34.91771</v>
      </c>
      <c r="I972">
        <f>Data__1_[[#This Row],[Output]]*1000/(Data__1_[[#This Row],[Num_Workers_Indirect]]+Data__1_[[#This Row],[Num_Workers_Direct]])</f>
        <v>0.74292999999999998</v>
      </c>
      <c r="J972">
        <v>4.2599606999999998E-2</v>
      </c>
      <c r="K972">
        <f>Data__1_[[#This Row],[RawMaterial_Used]]*1000</f>
        <v>42.599606999999999</v>
      </c>
      <c r="L972">
        <f>MONTH(A:A)</f>
        <v>9</v>
      </c>
      <c r="M972">
        <f>YEAR(Data__1_[[#This Row],[Date]])</f>
        <v>2010</v>
      </c>
      <c r="N972" cm="1">
        <f t="array" ref="N972">Data__1_[[#This Row],[RawMaterial_Used]]*1000*_xlfn.IFS(Data__1_[[#This Row],[Plant]]=$R$15,$S$15,Data__1_[[#This Row],[Plant]]=$R$16,$S$16,Data__1_[[#This Row],[Plant]]=$R$17,$S$17,Data__1_[[#This Row],[Plant]]=$R$18,$S$18)</f>
        <v>25900.561055999999</v>
      </c>
      <c r="O972">
        <f>Data__1_[[#This Row],[input_total thousands]]+Data__1_[[#This Row],[Labor_Costs_Direct]]+Data__1_[[#This Row],[Labor_Costs_Indirect]]</f>
        <v>36140.561055999999</v>
      </c>
      <c r="P972" s="5" cm="1">
        <f t="array" ref="P972">Data__1_[[#This Row],[Output]]*1000*_xlfn.IFS(Data__1_[[#This Row],[Plant]]=$R$8,$S$8,Data__1_[[#This Row],[Plant]]=$R$9,$S$9,Data__1_[[#This Row],[Plant]]=$R$10,$S$10,Data__1_[[#This Row],[Plant]]=$R$11,$S$11)</f>
        <v>5237.6565000000001</v>
      </c>
      <c r="Q972" s="5" cm="1">
        <f t="array" ref="Q972">Data__1_[[#This Row],[Total_cost]]/(Data__1_[[#This Row],[Total Operating Cost]]+_xlfn.IFS(Data__1_[[#This Row],[Plant]]=$R$21,$S$21,Data__1_[[#This Row],[Plant]]=$R$22,$S$22,Data__1_[[#This Row],[Plant]]=$R$24,$S$24,Data__1_[[#This Row],[Plant]]=$R$23,$S$23))</f>
        <v>6.8988224473202235</v>
      </c>
    </row>
    <row r="973" spans="1:17" x14ac:dyDescent="0.4">
      <c r="A973" s="1" t="s">
        <v>395</v>
      </c>
      <c r="B973" t="s">
        <v>11</v>
      </c>
      <c r="C973">
        <v>12</v>
      </c>
      <c r="D973">
        <v>17</v>
      </c>
      <c r="E973">
        <v>115200</v>
      </c>
      <c r="F973">
        <v>130560</v>
      </c>
      <c r="G973">
        <v>1.132265E-2</v>
      </c>
      <c r="H973">
        <f>Data__1_[[#This Row],[Output]]*1000</f>
        <v>11.322649999999999</v>
      </c>
      <c r="I973">
        <f>Data__1_[[#This Row],[Output]]*1000/(Data__1_[[#This Row],[Num_Workers_Indirect]]+Data__1_[[#This Row],[Num_Workers_Direct]])</f>
        <v>0.39043620689655173</v>
      </c>
      <c r="J973">
        <v>1.4153313000000001E-2</v>
      </c>
      <c r="K973">
        <f>Data__1_[[#This Row],[RawMaterial_Used]]*1000</f>
        <v>14.153313000000001</v>
      </c>
      <c r="L973">
        <f>MONTH(A:A)</f>
        <v>9</v>
      </c>
      <c r="M973">
        <f>YEAR(Data__1_[[#This Row],[Date]])</f>
        <v>2010</v>
      </c>
      <c r="N973" cm="1">
        <f t="array" ref="N973">Data__1_[[#This Row],[RawMaterial_Used]]*1000*_xlfn.IFS(Data__1_[[#This Row],[Plant]]=$R$15,$S$15,Data__1_[[#This Row],[Plant]]=$R$16,$S$16,Data__1_[[#This Row],[Plant]]=$R$17,$S$17,Data__1_[[#This Row],[Plant]]=$R$18,$S$18)</f>
        <v>12992.741334</v>
      </c>
      <c r="O973">
        <f>Data__1_[[#This Row],[input_total thousands]]+Data__1_[[#This Row],[Labor_Costs_Direct]]+Data__1_[[#This Row],[Labor_Costs_Indirect]]</f>
        <v>258752.74133400002</v>
      </c>
      <c r="P973" s="5" cm="1">
        <f t="array" ref="P973">Data__1_[[#This Row],[Output]]*1000*_xlfn.IFS(Data__1_[[#This Row],[Plant]]=$R$8,$S$8,Data__1_[[#This Row],[Plant]]=$R$9,$S$9,Data__1_[[#This Row],[Plant]]=$R$10,$S$10,Data__1_[[#This Row],[Plant]]=$R$11,$S$11)</f>
        <v>4529.0599999999995</v>
      </c>
      <c r="Q973" s="5" cm="1">
        <f t="array" ref="Q973">Data__1_[[#This Row],[Total_cost]]/(Data__1_[[#This Row],[Total Operating Cost]]+_xlfn.IFS(Data__1_[[#This Row],[Plant]]=$R$21,$S$21,Data__1_[[#This Row],[Plant]]=$R$22,$S$22,Data__1_[[#This Row],[Plant]]=$R$24,$S$24,Data__1_[[#This Row],[Plant]]=$R$23,$S$23))</f>
        <v>56.044826144618177</v>
      </c>
    </row>
    <row r="974" spans="1:17" x14ac:dyDescent="0.4">
      <c r="A974" s="1" t="s">
        <v>394</v>
      </c>
      <c r="B974" t="s">
        <v>8</v>
      </c>
      <c r="C974">
        <v>15</v>
      </c>
      <c r="D974">
        <v>24</v>
      </c>
      <c r="E974">
        <v>7200</v>
      </c>
      <c r="F974">
        <v>9600</v>
      </c>
      <c r="G974">
        <v>4.7238747999999997E-2</v>
      </c>
      <c r="H974">
        <f>Data__1_[[#This Row],[Output]]*1000</f>
        <v>47.238747999999994</v>
      </c>
      <c r="I974">
        <f>Data__1_[[#This Row],[Output]]*1000/(Data__1_[[#This Row],[Num_Workers_Indirect]]+Data__1_[[#This Row],[Num_Workers_Direct]])</f>
        <v>1.2112499487179487</v>
      </c>
      <c r="J974">
        <v>5.6686498000000002E-2</v>
      </c>
      <c r="K974">
        <f>Data__1_[[#This Row],[RawMaterial_Used]]*1000</f>
        <v>56.686498</v>
      </c>
      <c r="L974">
        <f>MONTH(A:A)</f>
        <v>8</v>
      </c>
      <c r="M974">
        <f>YEAR(Data__1_[[#This Row],[Date]])</f>
        <v>2010</v>
      </c>
      <c r="N974" cm="1">
        <f t="array" ref="N974">Data__1_[[#This Row],[RawMaterial_Used]]*1000*_xlfn.IFS(Data__1_[[#This Row],[Plant]]=$R$15,$S$15,Data__1_[[#This Row],[Plant]]=$R$16,$S$16,Data__1_[[#This Row],[Plant]]=$R$17,$S$17,Data__1_[[#This Row],[Plant]]=$R$18,$S$18)</f>
        <v>39680.548600000002</v>
      </c>
      <c r="O974">
        <f>Data__1_[[#This Row],[input_total thousands]]+Data__1_[[#This Row],[Labor_Costs_Direct]]+Data__1_[[#This Row],[Labor_Costs_Indirect]]</f>
        <v>56480.548600000002</v>
      </c>
      <c r="P974" s="5" cm="1">
        <f t="array" ref="P974">Data__1_[[#This Row],[Output]]*1000*_xlfn.IFS(Data__1_[[#This Row],[Plant]]=$R$8,$S$8,Data__1_[[#This Row],[Plant]]=$R$9,$S$9,Data__1_[[#This Row],[Plant]]=$R$10,$S$10,Data__1_[[#This Row],[Plant]]=$R$11,$S$11)</f>
        <v>5196.262279999999</v>
      </c>
      <c r="Q974" s="5" cm="1">
        <f t="array" ref="Q974">Data__1_[[#This Row],[Total_cost]]/(Data__1_[[#This Row],[Total Operating Cost]]+_xlfn.IFS(Data__1_[[#This Row],[Plant]]=$R$21,$S$21,Data__1_[[#This Row],[Plant]]=$R$22,$S$22,Data__1_[[#This Row],[Plant]]=$R$24,$S$24,Data__1_[[#This Row],[Plant]]=$R$23,$S$23))</f>
        <v>10.843070449124985</v>
      </c>
    </row>
    <row r="975" spans="1:17" x14ac:dyDescent="0.4">
      <c r="A975" s="1" t="s">
        <v>394</v>
      </c>
      <c r="B975" t="s">
        <v>9</v>
      </c>
      <c r="C975">
        <v>44</v>
      </c>
      <c r="D975">
        <v>36</v>
      </c>
      <c r="E975">
        <v>10208</v>
      </c>
      <c r="F975">
        <v>6912</v>
      </c>
      <c r="G975">
        <v>0.102482592</v>
      </c>
      <c r="H975">
        <f>Data__1_[[#This Row],[Output]]*1000</f>
        <v>102.482592</v>
      </c>
      <c r="I975">
        <f>Data__1_[[#This Row],[Output]]*1000/(Data__1_[[#This Row],[Num_Workers_Indirect]]+Data__1_[[#This Row],[Num_Workers_Direct]])</f>
        <v>1.2810324</v>
      </c>
      <c r="J975">
        <v>0.12502876199999999</v>
      </c>
      <c r="K975">
        <f>Data__1_[[#This Row],[RawMaterial_Used]]*1000</f>
        <v>125.02876199999999</v>
      </c>
      <c r="L975">
        <f>MONTH(A:A)</f>
        <v>8</v>
      </c>
      <c r="M975">
        <f>YEAR(Data__1_[[#This Row],[Date]])</f>
        <v>2010</v>
      </c>
      <c r="N975" cm="1">
        <f t="array" ref="N975">Data__1_[[#This Row],[RawMaterial_Used]]*1000*_xlfn.IFS(Data__1_[[#This Row],[Plant]]=$R$15,$S$15,Data__1_[[#This Row],[Plant]]=$R$16,$S$16,Data__1_[[#This Row],[Plant]]=$R$17,$S$17,Data__1_[[#This Row],[Plant]]=$R$18,$S$18)</f>
        <v>66265.243859999988</v>
      </c>
      <c r="O975">
        <f>Data__1_[[#This Row],[input_total thousands]]+Data__1_[[#This Row],[Labor_Costs_Direct]]+Data__1_[[#This Row],[Labor_Costs_Indirect]]</f>
        <v>83385.243859999988</v>
      </c>
      <c r="P975" s="5" cm="1">
        <f t="array" ref="P975">Data__1_[[#This Row],[Output]]*1000*_xlfn.IFS(Data__1_[[#This Row],[Plant]]=$R$8,$S$8,Data__1_[[#This Row],[Plant]]=$R$9,$S$9,Data__1_[[#This Row],[Plant]]=$R$10,$S$10,Data__1_[[#This Row],[Plant]]=$R$11,$S$11)</f>
        <v>9223.4332799999993</v>
      </c>
      <c r="Q975" s="5" cm="1">
        <f t="array" ref="Q975">Data__1_[[#This Row],[Total_cost]]/(Data__1_[[#This Row],[Total Operating Cost]]+_xlfn.IFS(Data__1_[[#This Row],[Plant]]=$R$21,$S$21,Data__1_[[#This Row],[Plant]]=$R$22,$S$22,Data__1_[[#This Row],[Plant]]=$R$24,$S$24,Data__1_[[#This Row],[Plant]]=$R$23,$S$23))</f>
        <v>9.039846253008184</v>
      </c>
    </row>
    <row r="976" spans="1:17" x14ac:dyDescent="0.4">
      <c r="A976" s="1" t="s">
        <v>394</v>
      </c>
      <c r="B976" t="s">
        <v>10</v>
      </c>
      <c r="C976">
        <v>20</v>
      </c>
      <c r="D976">
        <v>27</v>
      </c>
      <c r="E976">
        <v>4800</v>
      </c>
      <c r="F976">
        <v>5400</v>
      </c>
      <c r="G976">
        <v>3.4921644000000002E-2</v>
      </c>
      <c r="H976">
        <f>Data__1_[[#This Row],[Output]]*1000</f>
        <v>34.921644000000001</v>
      </c>
      <c r="I976">
        <f>Data__1_[[#This Row],[Output]]*1000/(Data__1_[[#This Row],[Num_Workers_Indirect]]+Data__1_[[#This Row],[Num_Workers_Direct]])</f>
        <v>0.7430137021276596</v>
      </c>
      <c r="J976">
        <v>4.2604405999999997E-2</v>
      </c>
      <c r="K976">
        <f>Data__1_[[#This Row],[RawMaterial_Used]]*1000</f>
        <v>42.604405999999997</v>
      </c>
      <c r="L976">
        <f>MONTH(A:A)</f>
        <v>8</v>
      </c>
      <c r="M976">
        <f>YEAR(Data__1_[[#This Row],[Date]])</f>
        <v>2010</v>
      </c>
      <c r="N976" cm="1">
        <f t="array" ref="N976">Data__1_[[#This Row],[RawMaterial_Used]]*1000*_xlfn.IFS(Data__1_[[#This Row],[Plant]]=$R$15,$S$15,Data__1_[[#This Row],[Plant]]=$R$16,$S$16,Data__1_[[#This Row],[Plant]]=$R$17,$S$17,Data__1_[[#This Row],[Plant]]=$R$18,$S$18)</f>
        <v>25903.478847999999</v>
      </c>
      <c r="O976">
        <f>Data__1_[[#This Row],[input_total thousands]]+Data__1_[[#This Row],[Labor_Costs_Direct]]+Data__1_[[#This Row],[Labor_Costs_Indirect]]</f>
        <v>36103.478847999999</v>
      </c>
      <c r="P976" s="5" cm="1">
        <f t="array" ref="P976">Data__1_[[#This Row],[Output]]*1000*_xlfn.IFS(Data__1_[[#This Row],[Plant]]=$R$8,$S$8,Data__1_[[#This Row],[Plant]]=$R$9,$S$9,Data__1_[[#This Row],[Plant]]=$R$10,$S$10,Data__1_[[#This Row],[Plant]]=$R$11,$S$11)</f>
        <v>5238.2466000000004</v>
      </c>
      <c r="Q976" s="5" cm="1">
        <f t="array" ref="Q976">Data__1_[[#This Row],[Total_cost]]/(Data__1_[[#This Row],[Total Operating Cost]]+_xlfn.IFS(Data__1_[[#This Row],[Plant]]=$R$21,$S$21,Data__1_[[#This Row],[Plant]]=$R$22,$S$22,Data__1_[[#This Row],[Plant]]=$R$24,$S$24,Data__1_[[#This Row],[Plant]]=$R$23,$S$23))</f>
        <v>6.8909676532499917</v>
      </c>
    </row>
    <row r="977" spans="1:17" x14ac:dyDescent="0.4">
      <c r="A977" s="1" t="s">
        <v>394</v>
      </c>
      <c r="B977" t="s">
        <v>11</v>
      </c>
      <c r="C977">
        <v>14</v>
      </c>
      <c r="D977">
        <v>14</v>
      </c>
      <c r="E977">
        <v>134400</v>
      </c>
      <c r="F977">
        <v>107520</v>
      </c>
      <c r="G977">
        <v>1.0934879E-2</v>
      </c>
      <c r="H977">
        <f>Data__1_[[#This Row],[Output]]*1000</f>
        <v>10.934879</v>
      </c>
      <c r="I977">
        <f>Data__1_[[#This Row],[Output]]*1000/(Data__1_[[#This Row],[Num_Workers_Indirect]]+Data__1_[[#This Row],[Num_Workers_Direct]])</f>
        <v>0.39053139285714289</v>
      </c>
      <c r="J977">
        <v>1.3668598000000001E-2</v>
      </c>
      <c r="K977">
        <f>Data__1_[[#This Row],[RawMaterial_Used]]*1000</f>
        <v>13.668598000000001</v>
      </c>
      <c r="L977">
        <f>MONTH(A:A)</f>
        <v>8</v>
      </c>
      <c r="M977">
        <f>YEAR(Data__1_[[#This Row],[Date]])</f>
        <v>2010</v>
      </c>
      <c r="N977" cm="1">
        <f t="array" ref="N977">Data__1_[[#This Row],[RawMaterial_Used]]*1000*_xlfn.IFS(Data__1_[[#This Row],[Plant]]=$R$15,$S$15,Data__1_[[#This Row],[Plant]]=$R$16,$S$16,Data__1_[[#This Row],[Plant]]=$R$17,$S$17,Data__1_[[#This Row],[Plant]]=$R$18,$S$18)</f>
        <v>12547.772964000002</v>
      </c>
      <c r="O977">
        <f>Data__1_[[#This Row],[input_total thousands]]+Data__1_[[#This Row],[Labor_Costs_Direct]]+Data__1_[[#This Row],[Labor_Costs_Indirect]]</f>
        <v>254467.772964</v>
      </c>
      <c r="P977" s="5" cm="1">
        <f t="array" ref="P977">Data__1_[[#This Row],[Output]]*1000*_xlfn.IFS(Data__1_[[#This Row],[Plant]]=$R$8,$S$8,Data__1_[[#This Row],[Plant]]=$R$9,$S$9,Data__1_[[#This Row],[Plant]]=$R$10,$S$10,Data__1_[[#This Row],[Plant]]=$R$11,$S$11)</f>
        <v>4373.9516000000003</v>
      </c>
      <c r="Q977" s="5" cm="1">
        <f t="array" ref="Q977">Data__1_[[#This Row],[Total_cost]]/(Data__1_[[#This Row],[Total Operating Cost]]+_xlfn.IFS(Data__1_[[#This Row],[Plant]]=$R$21,$S$21,Data__1_[[#This Row],[Plant]]=$R$22,$S$22,Data__1_[[#This Row],[Plant]]=$R$24,$S$24,Data__1_[[#This Row],[Plant]]=$R$23,$S$23))</f>
        <v>57.032784840204826</v>
      </c>
    </row>
    <row r="978" spans="1:17" x14ac:dyDescent="0.4">
      <c r="A978" s="1" t="s">
        <v>393</v>
      </c>
      <c r="B978" t="s">
        <v>8</v>
      </c>
      <c r="C978">
        <v>16</v>
      </c>
      <c r="D978">
        <v>25</v>
      </c>
      <c r="E978">
        <v>7680</v>
      </c>
      <c r="F978">
        <v>10000</v>
      </c>
      <c r="G978">
        <v>4.9661608000000003E-2</v>
      </c>
      <c r="H978">
        <f>Data__1_[[#This Row],[Output]]*1000</f>
        <v>49.661608000000001</v>
      </c>
      <c r="I978">
        <f>Data__1_[[#This Row],[Output]]*1000/(Data__1_[[#This Row],[Num_Workers_Indirect]]+Data__1_[[#This Row],[Num_Workers_Direct]])</f>
        <v>1.2112587317073171</v>
      </c>
      <c r="J978">
        <v>5.9593928999999997E-2</v>
      </c>
      <c r="K978">
        <f>Data__1_[[#This Row],[RawMaterial_Used]]*1000</f>
        <v>59.593928999999996</v>
      </c>
      <c r="L978">
        <f>MONTH(A:A)</f>
        <v>7</v>
      </c>
      <c r="M978">
        <f>YEAR(Data__1_[[#This Row],[Date]])</f>
        <v>2010</v>
      </c>
      <c r="N978" cm="1">
        <f t="array" ref="N978">Data__1_[[#This Row],[RawMaterial_Used]]*1000*_xlfn.IFS(Data__1_[[#This Row],[Plant]]=$R$15,$S$15,Data__1_[[#This Row],[Plant]]=$R$16,$S$16,Data__1_[[#This Row],[Plant]]=$R$17,$S$17,Data__1_[[#This Row],[Plant]]=$R$18,$S$18)</f>
        <v>41715.7503</v>
      </c>
      <c r="O978">
        <f>Data__1_[[#This Row],[input_total thousands]]+Data__1_[[#This Row],[Labor_Costs_Direct]]+Data__1_[[#This Row],[Labor_Costs_Indirect]]</f>
        <v>59395.7503</v>
      </c>
      <c r="P978" s="5" cm="1">
        <f t="array" ref="P978">Data__1_[[#This Row],[Output]]*1000*_xlfn.IFS(Data__1_[[#This Row],[Plant]]=$R$8,$S$8,Data__1_[[#This Row],[Plant]]=$R$9,$S$9,Data__1_[[#This Row],[Plant]]=$R$10,$S$10,Data__1_[[#This Row],[Plant]]=$R$11,$S$11)</f>
        <v>5462.7768800000003</v>
      </c>
      <c r="Q978" s="5" cm="1">
        <f t="array" ref="Q978">Data__1_[[#This Row],[Total_cost]]/(Data__1_[[#This Row],[Total Operating Cost]]+_xlfn.IFS(Data__1_[[#This Row],[Plant]]=$R$21,$S$21,Data__1_[[#This Row],[Plant]]=$R$22,$S$22,Data__1_[[#This Row],[Plant]]=$R$24,$S$24,Data__1_[[#This Row],[Plant]]=$R$23,$S$23))</f>
        <v>10.847702990148402</v>
      </c>
    </row>
    <row r="979" spans="1:17" x14ac:dyDescent="0.4">
      <c r="A979" s="1" t="s">
        <v>393</v>
      </c>
      <c r="B979" t="s">
        <v>9</v>
      </c>
      <c r="C979">
        <v>41</v>
      </c>
      <c r="D979">
        <v>38</v>
      </c>
      <c r="E979">
        <v>9512</v>
      </c>
      <c r="F979">
        <v>7296</v>
      </c>
      <c r="G979">
        <v>0.10119043</v>
      </c>
      <c r="H979">
        <f>Data__1_[[#This Row],[Output]]*1000</f>
        <v>101.19042999999999</v>
      </c>
      <c r="I979">
        <f>Data__1_[[#This Row],[Output]]*1000/(Data__1_[[#This Row],[Num_Workers_Indirect]]+Data__1_[[#This Row],[Num_Workers_Direct]])</f>
        <v>1.2808915189873418</v>
      </c>
      <c r="J979">
        <v>0.123452324</v>
      </c>
      <c r="K979">
        <f>Data__1_[[#This Row],[RawMaterial_Used]]*1000</f>
        <v>123.452324</v>
      </c>
      <c r="L979">
        <f>MONTH(A:A)</f>
        <v>7</v>
      </c>
      <c r="M979">
        <f>YEAR(Data__1_[[#This Row],[Date]])</f>
        <v>2010</v>
      </c>
      <c r="N979" cm="1">
        <f t="array" ref="N979">Data__1_[[#This Row],[RawMaterial_Used]]*1000*_xlfn.IFS(Data__1_[[#This Row],[Plant]]=$R$15,$S$15,Data__1_[[#This Row],[Plant]]=$R$16,$S$16,Data__1_[[#This Row],[Plant]]=$R$17,$S$17,Data__1_[[#This Row],[Plant]]=$R$18,$S$18)</f>
        <v>65429.731720000003</v>
      </c>
      <c r="O979">
        <f>Data__1_[[#This Row],[input_total thousands]]+Data__1_[[#This Row],[Labor_Costs_Direct]]+Data__1_[[#This Row],[Labor_Costs_Indirect]]</f>
        <v>82237.731720000011</v>
      </c>
      <c r="P979" s="5" cm="1">
        <f t="array" ref="P979">Data__1_[[#This Row],[Output]]*1000*_xlfn.IFS(Data__1_[[#This Row],[Plant]]=$R$8,$S$8,Data__1_[[#This Row],[Plant]]=$R$9,$S$9,Data__1_[[#This Row],[Plant]]=$R$10,$S$10,Data__1_[[#This Row],[Plant]]=$R$11,$S$11)</f>
        <v>9107.1386999999995</v>
      </c>
      <c r="Q979" s="5" cm="1">
        <f t="array" ref="Q979">Data__1_[[#This Row],[Total_cost]]/(Data__1_[[#This Row],[Total Operating Cost]]+_xlfn.IFS(Data__1_[[#This Row],[Plant]]=$R$21,$S$21,Data__1_[[#This Row],[Plant]]=$R$22,$S$22,Data__1_[[#This Row],[Plant]]=$R$24,$S$24,Data__1_[[#This Row],[Plant]]=$R$23,$S$23))</f>
        <v>9.0292810202648752</v>
      </c>
    </row>
    <row r="980" spans="1:17" x14ac:dyDescent="0.4">
      <c r="A980" s="1" t="s">
        <v>393</v>
      </c>
      <c r="B980" t="s">
        <v>10</v>
      </c>
      <c r="C980">
        <v>23</v>
      </c>
      <c r="D980">
        <v>26</v>
      </c>
      <c r="E980">
        <v>5520</v>
      </c>
      <c r="F980">
        <v>5200</v>
      </c>
      <c r="G980">
        <v>3.6387515000000002E-2</v>
      </c>
      <c r="H980">
        <f>Data__1_[[#This Row],[Output]]*1000</f>
        <v>36.387515</v>
      </c>
      <c r="I980">
        <f>Data__1_[[#This Row],[Output]]*1000/(Data__1_[[#This Row],[Num_Workers_Indirect]]+Data__1_[[#This Row],[Num_Workers_Direct]])</f>
        <v>0.74260234693877547</v>
      </c>
      <c r="J980">
        <v>4.4392767999999999E-2</v>
      </c>
      <c r="K980">
        <f>Data__1_[[#This Row],[RawMaterial_Used]]*1000</f>
        <v>44.392767999999997</v>
      </c>
      <c r="L980">
        <f>MONTH(A:A)</f>
        <v>7</v>
      </c>
      <c r="M980">
        <f>YEAR(Data__1_[[#This Row],[Date]])</f>
        <v>2010</v>
      </c>
      <c r="N980" cm="1">
        <f t="array" ref="N980">Data__1_[[#This Row],[RawMaterial_Used]]*1000*_xlfn.IFS(Data__1_[[#This Row],[Plant]]=$R$15,$S$15,Data__1_[[#This Row],[Plant]]=$R$16,$S$16,Data__1_[[#This Row],[Plant]]=$R$17,$S$17,Data__1_[[#This Row],[Plant]]=$R$18,$S$18)</f>
        <v>26990.802943999999</v>
      </c>
      <c r="O980">
        <f>Data__1_[[#This Row],[input_total thousands]]+Data__1_[[#This Row],[Labor_Costs_Direct]]+Data__1_[[#This Row],[Labor_Costs_Indirect]]</f>
        <v>37710.802943999995</v>
      </c>
      <c r="P980" s="5" cm="1">
        <f t="array" ref="P980">Data__1_[[#This Row],[Output]]*1000*_xlfn.IFS(Data__1_[[#This Row],[Plant]]=$R$8,$S$8,Data__1_[[#This Row],[Plant]]=$R$9,$S$9,Data__1_[[#This Row],[Plant]]=$R$10,$S$10,Data__1_[[#This Row],[Plant]]=$R$11,$S$11)</f>
        <v>5458.1272500000005</v>
      </c>
      <c r="Q980" s="5" cm="1">
        <f t="array" ref="Q980">Data__1_[[#This Row],[Total_cost]]/(Data__1_[[#This Row],[Total Operating Cost]]+_xlfn.IFS(Data__1_[[#This Row],[Plant]]=$R$21,$S$21,Data__1_[[#This Row],[Plant]]=$R$22,$S$22,Data__1_[[#This Row],[Plant]]=$R$24,$S$24,Data__1_[[#This Row],[Plant]]=$R$23,$S$23))</f>
        <v>6.9078446456803135</v>
      </c>
    </row>
    <row r="981" spans="1:17" x14ac:dyDescent="0.4">
      <c r="A981" s="1" t="s">
        <v>393</v>
      </c>
      <c r="B981" t="s">
        <v>11</v>
      </c>
      <c r="C981">
        <v>13</v>
      </c>
      <c r="D981">
        <v>13</v>
      </c>
      <c r="E981">
        <v>124800</v>
      </c>
      <c r="F981">
        <v>99840</v>
      </c>
      <c r="G981">
        <v>1.0153624999999999E-2</v>
      </c>
      <c r="H981">
        <f>Data__1_[[#This Row],[Output]]*1000</f>
        <v>10.153625</v>
      </c>
      <c r="I981">
        <f>Data__1_[[#This Row],[Output]]*1000/(Data__1_[[#This Row],[Num_Workers_Indirect]]+Data__1_[[#This Row],[Num_Workers_Direct]])</f>
        <v>0.39052403846153844</v>
      </c>
      <c r="J981">
        <v>1.2692030999999999E-2</v>
      </c>
      <c r="K981">
        <f>Data__1_[[#This Row],[RawMaterial_Used]]*1000</f>
        <v>12.692031</v>
      </c>
      <c r="L981">
        <f>MONTH(A:A)</f>
        <v>7</v>
      </c>
      <c r="M981">
        <f>YEAR(Data__1_[[#This Row],[Date]])</f>
        <v>2010</v>
      </c>
      <c r="N981" cm="1">
        <f t="array" ref="N981">Data__1_[[#This Row],[RawMaterial_Used]]*1000*_xlfn.IFS(Data__1_[[#This Row],[Plant]]=$R$15,$S$15,Data__1_[[#This Row],[Plant]]=$R$16,$S$16,Data__1_[[#This Row],[Plant]]=$R$17,$S$17,Data__1_[[#This Row],[Plant]]=$R$18,$S$18)</f>
        <v>11651.284458</v>
      </c>
      <c r="O981">
        <f>Data__1_[[#This Row],[input_total thousands]]+Data__1_[[#This Row],[Labor_Costs_Direct]]+Data__1_[[#This Row],[Labor_Costs_Indirect]]</f>
        <v>236291.28445800001</v>
      </c>
      <c r="P981" s="5" cm="1">
        <f t="array" ref="P981">Data__1_[[#This Row],[Output]]*1000*_xlfn.IFS(Data__1_[[#This Row],[Plant]]=$R$8,$S$8,Data__1_[[#This Row],[Plant]]=$R$9,$S$9,Data__1_[[#This Row],[Plant]]=$R$10,$S$10,Data__1_[[#This Row],[Plant]]=$R$11,$S$11)</f>
        <v>4061.45</v>
      </c>
      <c r="Q981" s="5" cm="1">
        <f t="array" ref="Q981">Data__1_[[#This Row],[Total_cost]]/(Data__1_[[#This Row],[Total Operating Cost]]+_xlfn.IFS(Data__1_[[#This Row],[Plant]]=$R$21,$S$21,Data__1_[[#This Row],[Plant]]=$R$22,$S$22,Data__1_[[#This Row],[Plant]]=$R$24,$S$24,Data__1_[[#This Row],[Plant]]=$R$23,$S$23))</f>
        <v>56.947552685177364</v>
      </c>
    </row>
    <row r="982" spans="1:17" x14ac:dyDescent="0.4">
      <c r="A982" s="1" t="s">
        <v>392</v>
      </c>
      <c r="B982" t="s">
        <v>8</v>
      </c>
      <c r="C982">
        <v>19</v>
      </c>
      <c r="D982">
        <v>20</v>
      </c>
      <c r="E982">
        <v>9120</v>
      </c>
      <c r="F982">
        <v>8000</v>
      </c>
      <c r="G982">
        <v>4.7203676E-2</v>
      </c>
      <c r="H982">
        <f>Data__1_[[#This Row],[Output]]*1000</f>
        <v>47.203676000000002</v>
      </c>
      <c r="I982">
        <f>Data__1_[[#This Row],[Output]]*1000/(Data__1_[[#This Row],[Num_Workers_Indirect]]+Data__1_[[#This Row],[Num_Workers_Direct]])</f>
        <v>1.2103506666666668</v>
      </c>
      <c r="J982">
        <v>5.6644410999999999E-2</v>
      </c>
      <c r="K982">
        <f>Data__1_[[#This Row],[RawMaterial_Used]]*1000</f>
        <v>56.644410999999998</v>
      </c>
      <c r="L982">
        <f>MONTH(A:A)</f>
        <v>6</v>
      </c>
      <c r="M982">
        <f>YEAR(Data__1_[[#This Row],[Date]])</f>
        <v>2010</v>
      </c>
      <c r="N982" cm="1">
        <f t="array" ref="N982">Data__1_[[#This Row],[RawMaterial_Used]]*1000*_xlfn.IFS(Data__1_[[#This Row],[Plant]]=$R$15,$S$15,Data__1_[[#This Row],[Plant]]=$R$16,$S$16,Data__1_[[#This Row],[Plant]]=$R$17,$S$17,Data__1_[[#This Row],[Plant]]=$R$18,$S$18)</f>
        <v>39651.087699999996</v>
      </c>
      <c r="O982">
        <f>Data__1_[[#This Row],[input_total thousands]]+Data__1_[[#This Row],[Labor_Costs_Direct]]+Data__1_[[#This Row],[Labor_Costs_Indirect]]</f>
        <v>56771.087699999996</v>
      </c>
      <c r="P982" s="5" cm="1">
        <f t="array" ref="P982">Data__1_[[#This Row],[Output]]*1000*_xlfn.IFS(Data__1_[[#This Row],[Plant]]=$R$8,$S$8,Data__1_[[#This Row],[Plant]]=$R$9,$S$9,Data__1_[[#This Row],[Plant]]=$R$10,$S$10,Data__1_[[#This Row],[Plant]]=$R$11,$S$11)</f>
        <v>5192.4043600000005</v>
      </c>
      <c r="Q982" s="5" cm="1">
        <f t="array" ref="Q982">Data__1_[[#This Row],[Total_cost]]/(Data__1_[[#This Row],[Total Operating Cost]]+_xlfn.IFS(Data__1_[[#This Row],[Plant]]=$R$21,$S$21,Data__1_[[#This Row],[Plant]]=$R$22,$S$22,Data__1_[[#This Row],[Plant]]=$R$24,$S$24,Data__1_[[#This Row],[Plant]]=$R$23,$S$23))</f>
        <v>10.906925904733397</v>
      </c>
    </row>
    <row r="983" spans="1:17" x14ac:dyDescent="0.4">
      <c r="A983" s="1" t="s">
        <v>392</v>
      </c>
      <c r="B983" t="s">
        <v>9</v>
      </c>
      <c r="C983">
        <v>40</v>
      </c>
      <c r="D983">
        <v>39</v>
      </c>
      <c r="E983">
        <v>9280</v>
      </c>
      <c r="F983">
        <v>7488</v>
      </c>
      <c r="G983">
        <v>0.10128722900000001</v>
      </c>
      <c r="H983">
        <f>Data__1_[[#This Row],[Output]]*1000</f>
        <v>101.28722900000001</v>
      </c>
      <c r="I983">
        <f>Data__1_[[#This Row],[Output]]*1000/(Data__1_[[#This Row],[Num_Workers_Indirect]]+Data__1_[[#This Row],[Num_Workers_Direct]])</f>
        <v>1.2821168227848103</v>
      </c>
      <c r="J983">
        <v>0.12357042</v>
      </c>
      <c r="K983">
        <f>Data__1_[[#This Row],[RawMaterial_Used]]*1000</f>
        <v>123.57042</v>
      </c>
      <c r="L983">
        <f>MONTH(A:A)</f>
        <v>6</v>
      </c>
      <c r="M983">
        <f>YEAR(Data__1_[[#This Row],[Date]])</f>
        <v>2010</v>
      </c>
      <c r="N983" cm="1">
        <f t="array" ref="N983">Data__1_[[#This Row],[RawMaterial_Used]]*1000*_xlfn.IFS(Data__1_[[#This Row],[Plant]]=$R$15,$S$15,Data__1_[[#This Row],[Plant]]=$R$16,$S$16,Data__1_[[#This Row],[Plant]]=$R$17,$S$17,Data__1_[[#This Row],[Plant]]=$R$18,$S$18)</f>
        <v>65492.3226</v>
      </c>
      <c r="O983">
        <f>Data__1_[[#This Row],[input_total thousands]]+Data__1_[[#This Row],[Labor_Costs_Direct]]+Data__1_[[#This Row],[Labor_Costs_Indirect]]</f>
        <v>82260.3226</v>
      </c>
      <c r="P983" s="5" cm="1">
        <f t="array" ref="P983">Data__1_[[#This Row],[Output]]*1000*_xlfn.IFS(Data__1_[[#This Row],[Plant]]=$R$8,$S$8,Data__1_[[#This Row],[Plant]]=$R$9,$S$9,Data__1_[[#This Row],[Plant]]=$R$10,$S$10,Data__1_[[#This Row],[Plant]]=$R$11,$S$11)</f>
        <v>9115.8506100000013</v>
      </c>
      <c r="Q983" s="5" cm="1">
        <f t="array" ref="Q983">Data__1_[[#This Row],[Total_cost]]/(Data__1_[[#This Row],[Total Operating Cost]]+_xlfn.IFS(Data__1_[[#This Row],[Plant]]=$R$21,$S$21,Data__1_[[#This Row],[Plant]]=$R$22,$S$22,Data__1_[[#This Row],[Plant]]=$R$24,$S$24,Data__1_[[#This Row],[Plant]]=$R$23,$S$23))</f>
        <v>9.0231305508893236</v>
      </c>
    </row>
    <row r="984" spans="1:17" x14ac:dyDescent="0.4">
      <c r="A984" s="1" t="s">
        <v>392</v>
      </c>
      <c r="B984" t="s">
        <v>10</v>
      </c>
      <c r="C984">
        <v>23</v>
      </c>
      <c r="D984">
        <v>30</v>
      </c>
      <c r="E984">
        <v>5520</v>
      </c>
      <c r="F984">
        <v>6000</v>
      </c>
      <c r="G984">
        <v>3.9383103000000003E-2</v>
      </c>
      <c r="H984">
        <f>Data__1_[[#This Row],[Output]]*1000</f>
        <v>39.383103000000006</v>
      </c>
      <c r="I984">
        <f>Data__1_[[#This Row],[Output]]*1000/(Data__1_[[#This Row],[Num_Workers_Indirect]]+Data__1_[[#This Row],[Num_Workers_Direct]])</f>
        <v>0.74307741509433978</v>
      </c>
      <c r="J984">
        <v>4.8047384999999998E-2</v>
      </c>
      <c r="K984">
        <f>Data__1_[[#This Row],[RawMaterial_Used]]*1000</f>
        <v>48.047384999999998</v>
      </c>
      <c r="L984">
        <f>MONTH(A:A)</f>
        <v>6</v>
      </c>
      <c r="M984">
        <f>YEAR(Data__1_[[#This Row],[Date]])</f>
        <v>2010</v>
      </c>
      <c r="N984" cm="1">
        <f t="array" ref="N984">Data__1_[[#This Row],[RawMaterial_Used]]*1000*_xlfn.IFS(Data__1_[[#This Row],[Plant]]=$R$15,$S$15,Data__1_[[#This Row],[Plant]]=$R$16,$S$16,Data__1_[[#This Row],[Plant]]=$R$17,$S$17,Data__1_[[#This Row],[Plant]]=$R$18,$S$18)</f>
        <v>29212.810079999999</v>
      </c>
      <c r="O984">
        <f>Data__1_[[#This Row],[input_total thousands]]+Data__1_[[#This Row],[Labor_Costs_Direct]]+Data__1_[[#This Row],[Labor_Costs_Indirect]]</f>
        <v>40732.810079999996</v>
      </c>
      <c r="P984" s="5" cm="1">
        <f t="array" ref="P984">Data__1_[[#This Row],[Output]]*1000*_xlfn.IFS(Data__1_[[#This Row],[Plant]]=$R$8,$S$8,Data__1_[[#This Row],[Plant]]=$R$9,$S$9,Data__1_[[#This Row],[Plant]]=$R$10,$S$10,Data__1_[[#This Row],[Plant]]=$R$11,$S$11)</f>
        <v>5907.4654500000006</v>
      </c>
      <c r="Q984" s="5" cm="1">
        <f t="array" ref="Q984">Data__1_[[#This Row],[Total_cost]]/(Data__1_[[#This Row],[Total Operating Cost]]+_xlfn.IFS(Data__1_[[#This Row],[Plant]]=$R$21,$S$21,Data__1_[[#This Row],[Plant]]=$R$22,$S$22,Data__1_[[#This Row],[Plant]]=$R$24,$S$24,Data__1_[[#This Row],[Plant]]=$R$23,$S$23))</f>
        <v>6.8939744887566352</v>
      </c>
    </row>
    <row r="985" spans="1:17" x14ac:dyDescent="0.4">
      <c r="A985" s="1" t="s">
        <v>392</v>
      </c>
      <c r="B985" t="s">
        <v>11</v>
      </c>
      <c r="C985">
        <v>12</v>
      </c>
      <c r="D985">
        <v>16</v>
      </c>
      <c r="E985">
        <v>115200</v>
      </c>
      <c r="F985">
        <v>122880</v>
      </c>
      <c r="G985">
        <v>1.0927869999999999E-2</v>
      </c>
      <c r="H985">
        <f>Data__1_[[#This Row],[Output]]*1000</f>
        <v>10.927869999999999</v>
      </c>
      <c r="I985">
        <f>Data__1_[[#This Row],[Output]]*1000/(Data__1_[[#This Row],[Num_Workers_Indirect]]+Data__1_[[#This Row],[Num_Workers_Direct]])</f>
        <v>0.39028107142857138</v>
      </c>
      <c r="J985">
        <v>1.3659836999999999E-2</v>
      </c>
      <c r="K985">
        <f>Data__1_[[#This Row],[RawMaterial_Used]]*1000</f>
        <v>13.659837</v>
      </c>
      <c r="L985">
        <f>MONTH(A:A)</f>
        <v>6</v>
      </c>
      <c r="M985">
        <f>YEAR(Data__1_[[#This Row],[Date]])</f>
        <v>2010</v>
      </c>
      <c r="N985" cm="1">
        <f t="array" ref="N985">Data__1_[[#This Row],[RawMaterial_Used]]*1000*_xlfn.IFS(Data__1_[[#This Row],[Plant]]=$R$15,$S$15,Data__1_[[#This Row],[Plant]]=$R$16,$S$16,Data__1_[[#This Row],[Plant]]=$R$17,$S$17,Data__1_[[#This Row],[Plant]]=$R$18,$S$18)</f>
        <v>12539.730366</v>
      </c>
      <c r="O985">
        <f>Data__1_[[#This Row],[input_total thousands]]+Data__1_[[#This Row],[Labor_Costs_Direct]]+Data__1_[[#This Row],[Labor_Costs_Indirect]]</f>
        <v>250619.730366</v>
      </c>
      <c r="P985" s="5" cm="1">
        <f t="array" ref="P985">Data__1_[[#This Row],[Output]]*1000*_xlfn.IFS(Data__1_[[#This Row],[Plant]]=$R$8,$S$8,Data__1_[[#This Row],[Plant]]=$R$9,$S$9,Data__1_[[#This Row],[Plant]]=$R$10,$S$10,Data__1_[[#This Row],[Plant]]=$R$11,$S$11)</f>
        <v>4371.1479999999992</v>
      </c>
      <c r="Q985" s="5" cm="1">
        <f t="array" ref="Q985">Data__1_[[#This Row],[Total_cost]]/(Data__1_[[#This Row],[Total Operating Cost]]+_xlfn.IFS(Data__1_[[#This Row],[Plant]]=$R$21,$S$21,Data__1_[[#This Row],[Plant]]=$R$22,$S$22,Data__1_[[#This Row],[Plant]]=$R$24,$S$24,Data__1_[[#This Row],[Plant]]=$R$23,$S$23))</f>
        <v>56.205656671025679</v>
      </c>
    </row>
    <row r="986" spans="1:17" x14ac:dyDescent="0.4">
      <c r="A986" s="1" t="s">
        <v>391</v>
      </c>
      <c r="B986" t="s">
        <v>8</v>
      </c>
      <c r="C986">
        <v>19</v>
      </c>
      <c r="D986">
        <v>23</v>
      </c>
      <c r="E986">
        <v>9120</v>
      </c>
      <c r="F986">
        <v>9200</v>
      </c>
      <c r="G986">
        <v>5.0872012000000001E-2</v>
      </c>
      <c r="H986">
        <f>Data__1_[[#This Row],[Output]]*1000</f>
        <v>50.872011999999998</v>
      </c>
      <c r="I986">
        <f>Data__1_[[#This Row],[Output]]*1000/(Data__1_[[#This Row],[Num_Workers_Indirect]]+Data__1_[[#This Row],[Num_Workers_Direct]])</f>
        <v>1.211238380952381</v>
      </c>
      <c r="J986">
        <v>6.1046414E-2</v>
      </c>
      <c r="K986">
        <f>Data__1_[[#This Row],[RawMaterial_Used]]*1000</f>
        <v>61.046413999999999</v>
      </c>
      <c r="L986">
        <f>MONTH(A:A)</f>
        <v>5</v>
      </c>
      <c r="M986">
        <f>YEAR(Data__1_[[#This Row],[Date]])</f>
        <v>2010</v>
      </c>
      <c r="N986" cm="1">
        <f t="array" ref="N986">Data__1_[[#This Row],[RawMaterial_Used]]*1000*_xlfn.IFS(Data__1_[[#This Row],[Plant]]=$R$15,$S$15,Data__1_[[#This Row],[Plant]]=$R$16,$S$16,Data__1_[[#This Row],[Plant]]=$R$17,$S$17,Data__1_[[#This Row],[Plant]]=$R$18,$S$18)</f>
        <v>42732.489799999996</v>
      </c>
      <c r="O986">
        <f>Data__1_[[#This Row],[input_total thousands]]+Data__1_[[#This Row],[Labor_Costs_Direct]]+Data__1_[[#This Row],[Labor_Costs_Indirect]]</f>
        <v>61052.489799999996</v>
      </c>
      <c r="P986" s="5" cm="1">
        <f t="array" ref="P986">Data__1_[[#This Row],[Output]]*1000*_xlfn.IFS(Data__1_[[#This Row],[Plant]]=$R$8,$S$8,Data__1_[[#This Row],[Plant]]=$R$9,$S$9,Data__1_[[#This Row],[Plant]]=$R$10,$S$10,Data__1_[[#This Row],[Plant]]=$R$11,$S$11)</f>
        <v>5595.9213199999995</v>
      </c>
      <c r="Q986" s="5" cm="1">
        <f t="array" ref="Q986">Data__1_[[#This Row],[Total_cost]]/(Data__1_[[#This Row],[Total Operating Cost]]+_xlfn.IFS(Data__1_[[#This Row],[Plant]]=$R$21,$S$21,Data__1_[[#This Row],[Plant]]=$R$22,$S$22,Data__1_[[#This Row],[Plant]]=$R$24,$S$24,Data__1_[[#This Row],[Plant]]=$R$23,$S$23))</f>
        <v>10.885578651764966</v>
      </c>
    </row>
    <row r="987" spans="1:17" x14ac:dyDescent="0.4">
      <c r="A987" s="1" t="s">
        <v>391</v>
      </c>
      <c r="B987" t="s">
        <v>9</v>
      </c>
      <c r="C987">
        <v>42</v>
      </c>
      <c r="D987">
        <v>38</v>
      </c>
      <c r="E987">
        <v>9744</v>
      </c>
      <c r="F987">
        <v>7296</v>
      </c>
      <c r="G987">
        <v>0.10254540700000001</v>
      </c>
      <c r="H987">
        <f>Data__1_[[#This Row],[Output]]*1000</f>
        <v>102.54540700000001</v>
      </c>
      <c r="I987">
        <f>Data__1_[[#This Row],[Output]]*1000/(Data__1_[[#This Row],[Num_Workers_Indirect]]+Data__1_[[#This Row],[Num_Workers_Direct]])</f>
        <v>1.2818175875000002</v>
      </c>
      <c r="J987">
        <v>0.12510539700000001</v>
      </c>
      <c r="K987">
        <f>Data__1_[[#This Row],[RawMaterial_Used]]*1000</f>
        <v>125.10539700000001</v>
      </c>
      <c r="L987">
        <f>MONTH(A:A)</f>
        <v>5</v>
      </c>
      <c r="M987">
        <f>YEAR(Data__1_[[#This Row],[Date]])</f>
        <v>2010</v>
      </c>
      <c r="N987" cm="1">
        <f t="array" ref="N987">Data__1_[[#This Row],[RawMaterial_Used]]*1000*_xlfn.IFS(Data__1_[[#This Row],[Plant]]=$R$15,$S$15,Data__1_[[#This Row],[Plant]]=$R$16,$S$16,Data__1_[[#This Row],[Plant]]=$R$17,$S$17,Data__1_[[#This Row],[Plant]]=$R$18,$S$18)</f>
        <v>66305.860410000008</v>
      </c>
      <c r="O987">
        <f>Data__1_[[#This Row],[input_total thousands]]+Data__1_[[#This Row],[Labor_Costs_Direct]]+Data__1_[[#This Row],[Labor_Costs_Indirect]]</f>
        <v>83345.860410000008</v>
      </c>
      <c r="P987" s="5" cm="1">
        <f t="array" ref="P987">Data__1_[[#This Row],[Output]]*1000*_xlfn.IFS(Data__1_[[#This Row],[Plant]]=$R$8,$S$8,Data__1_[[#This Row],[Plant]]=$R$9,$S$9,Data__1_[[#This Row],[Plant]]=$R$10,$S$10,Data__1_[[#This Row],[Plant]]=$R$11,$S$11)</f>
        <v>9229.0866300000016</v>
      </c>
      <c r="Q987" s="5" cm="1">
        <f t="array" ref="Q987">Data__1_[[#This Row],[Total_cost]]/(Data__1_[[#This Row],[Total Operating Cost]]+_xlfn.IFS(Data__1_[[#This Row],[Plant]]=$R$21,$S$21,Data__1_[[#This Row],[Plant]]=$R$22,$S$22,Data__1_[[#This Row],[Plant]]=$R$24,$S$24,Data__1_[[#This Row],[Plant]]=$R$23,$S$23))</f>
        <v>9.0300423074539804</v>
      </c>
    </row>
    <row r="988" spans="1:17" x14ac:dyDescent="0.4">
      <c r="A988" s="1" t="s">
        <v>391</v>
      </c>
      <c r="B988" t="s">
        <v>10</v>
      </c>
      <c r="C988">
        <v>21</v>
      </c>
      <c r="D988">
        <v>32</v>
      </c>
      <c r="E988">
        <v>5040</v>
      </c>
      <c r="F988">
        <v>6400</v>
      </c>
      <c r="G988">
        <v>3.9389265E-2</v>
      </c>
      <c r="H988">
        <f>Data__1_[[#This Row],[Output]]*1000</f>
        <v>39.389265000000002</v>
      </c>
      <c r="I988">
        <f>Data__1_[[#This Row],[Output]]*1000/(Data__1_[[#This Row],[Num_Workers_Indirect]]+Data__1_[[#This Row],[Num_Workers_Direct]])</f>
        <v>0.74319367924528301</v>
      </c>
      <c r="J988">
        <v>4.8054903000000003E-2</v>
      </c>
      <c r="K988">
        <f>Data__1_[[#This Row],[RawMaterial_Used]]*1000</f>
        <v>48.054903000000003</v>
      </c>
      <c r="L988">
        <f>MONTH(A:A)</f>
        <v>5</v>
      </c>
      <c r="M988">
        <f>YEAR(Data__1_[[#This Row],[Date]])</f>
        <v>2010</v>
      </c>
      <c r="N988" cm="1">
        <f t="array" ref="N988">Data__1_[[#This Row],[RawMaterial_Used]]*1000*_xlfn.IFS(Data__1_[[#This Row],[Plant]]=$R$15,$S$15,Data__1_[[#This Row],[Plant]]=$R$16,$S$16,Data__1_[[#This Row],[Plant]]=$R$17,$S$17,Data__1_[[#This Row],[Plant]]=$R$18,$S$18)</f>
        <v>29217.381024000002</v>
      </c>
      <c r="O988">
        <f>Data__1_[[#This Row],[input_total thousands]]+Data__1_[[#This Row],[Labor_Costs_Direct]]+Data__1_[[#This Row],[Labor_Costs_Indirect]]</f>
        <v>40657.381024000002</v>
      </c>
      <c r="P988" s="5" cm="1">
        <f t="array" ref="P988">Data__1_[[#This Row],[Output]]*1000*_xlfn.IFS(Data__1_[[#This Row],[Plant]]=$R$8,$S$8,Data__1_[[#This Row],[Plant]]=$R$9,$S$9,Data__1_[[#This Row],[Plant]]=$R$10,$S$10,Data__1_[[#This Row],[Plant]]=$R$11,$S$11)</f>
        <v>5908.3897500000003</v>
      </c>
      <c r="Q988" s="5" cm="1">
        <f t="array" ref="Q988">Data__1_[[#This Row],[Total_cost]]/(Data__1_[[#This Row],[Total Operating Cost]]+_xlfn.IFS(Data__1_[[#This Row],[Plant]]=$R$21,$S$21,Data__1_[[#This Row],[Plant]]=$R$22,$S$22,Data__1_[[#This Row],[Plant]]=$R$24,$S$24,Data__1_[[#This Row],[Plant]]=$R$23,$S$23))</f>
        <v>6.880131916159363</v>
      </c>
    </row>
    <row r="989" spans="1:17" x14ac:dyDescent="0.4">
      <c r="A989" s="1" t="s">
        <v>391</v>
      </c>
      <c r="B989" t="s">
        <v>11</v>
      </c>
      <c r="C989">
        <v>12</v>
      </c>
      <c r="D989">
        <v>17</v>
      </c>
      <c r="E989">
        <v>115200</v>
      </c>
      <c r="F989">
        <v>130560</v>
      </c>
      <c r="G989">
        <v>1.1316796E-2</v>
      </c>
      <c r="H989">
        <f>Data__1_[[#This Row],[Output]]*1000</f>
        <v>11.316796</v>
      </c>
      <c r="I989">
        <f>Data__1_[[#This Row],[Output]]*1000/(Data__1_[[#This Row],[Num_Workers_Indirect]]+Data__1_[[#This Row],[Num_Workers_Direct]])</f>
        <v>0.39023434482758623</v>
      </c>
      <c r="J989">
        <v>1.4145995E-2</v>
      </c>
      <c r="K989">
        <f>Data__1_[[#This Row],[RawMaterial_Used]]*1000</f>
        <v>14.145994999999999</v>
      </c>
      <c r="L989">
        <f>MONTH(A:A)</f>
        <v>5</v>
      </c>
      <c r="M989">
        <f>YEAR(Data__1_[[#This Row],[Date]])</f>
        <v>2010</v>
      </c>
      <c r="N989" cm="1">
        <f t="array" ref="N989">Data__1_[[#This Row],[RawMaterial_Used]]*1000*_xlfn.IFS(Data__1_[[#This Row],[Plant]]=$R$15,$S$15,Data__1_[[#This Row],[Plant]]=$R$16,$S$16,Data__1_[[#This Row],[Plant]]=$R$17,$S$17,Data__1_[[#This Row],[Plant]]=$R$18,$S$18)</f>
        <v>12986.02341</v>
      </c>
      <c r="O989">
        <f>Data__1_[[#This Row],[input_total thousands]]+Data__1_[[#This Row],[Labor_Costs_Direct]]+Data__1_[[#This Row],[Labor_Costs_Indirect]]</f>
        <v>258746.02340999999</v>
      </c>
      <c r="P989" s="5" cm="1">
        <f t="array" ref="P989">Data__1_[[#This Row],[Output]]*1000*_xlfn.IFS(Data__1_[[#This Row],[Plant]]=$R$8,$S$8,Data__1_[[#This Row],[Plant]]=$R$9,$S$9,Data__1_[[#This Row],[Plant]]=$R$10,$S$10,Data__1_[[#This Row],[Plant]]=$R$11,$S$11)</f>
        <v>4526.7183999999997</v>
      </c>
      <c r="Q989" s="5" cm="1">
        <f t="array" ref="Q989">Data__1_[[#This Row],[Total_cost]]/(Data__1_[[#This Row],[Total Operating Cost]]+_xlfn.IFS(Data__1_[[#This Row],[Plant]]=$R$21,$S$21,Data__1_[[#This Row],[Plant]]=$R$22,$S$22,Data__1_[[#This Row],[Plant]]=$R$24,$S$24,Data__1_[[#This Row],[Plant]]=$R$23,$S$23))</f>
        <v>56.071809644863549</v>
      </c>
    </row>
    <row r="990" spans="1:17" x14ac:dyDescent="0.4">
      <c r="A990" s="1" t="s">
        <v>390</v>
      </c>
      <c r="B990" t="s">
        <v>8</v>
      </c>
      <c r="C990">
        <v>20</v>
      </c>
      <c r="D990">
        <v>24</v>
      </c>
      <c r="E990">
        <v>9600</v>
      </c>
      <c r="F990">
        <v>9600</v>
      </c>
      <c r="G990">
        <v>5.3278525E-2</v>
      </c>
      <c r="H990">
        <f>Data__1_[[#This Row],[Output]]*1000</f>
        <v>53.278525000000002</v>
      </c>
      <c r="I990">
        <f>Data__1_[[#This Row],[Output]]*1000/(Data__1_[[#This Row],[Num_Workers_Indirect]]+Data__1_[[#This Row],[Num_Workers_Direct]])</f>
        <v>1.2108755681818182</v>
      </c>
      <c r="J990">
        <v>6.3934229999999995E-2</v>
      </c>
      <c r="K990">
        <f>Data__1_[[#This Row],[RawMaterial_Used]]*1000</f>
        <v>63.934229999999992</v>
      </c>
      <c r="L990">
        <f>MONTH(A:A)</f>
        <v>4</v>
      </c>
      <c r="M990">
        <f>YEAR(Data__1_[[#This Row],[Date]])</f>
        <v>2010</v>
      </c>
      <c r="N990" cm="1">
        <f t="array" ref="N990">Data__1_[[#This Row],[RawMaterial_Used]]*1000*_xlfn.IFS(Data__1_[[#This Row],[Plant]]=$R$15,$S$15,Data__1_[[#This Row],[Plant]]=$R$16,$S$16,Data__1_[[#This Row],[Plant]]=$R$17,$S$17,Data__1_[[#This Row],[Plant]]=$R$18,$S$18)</f>
        <v>44753.960999999996</v>
      </c>
      <c r="O990">
        <f>Data__1_[[#This Row],[input_total thousands]]+Data__1_[[#This Row],[Labor_Costs_Direct]]+Data__1_[[#This Row],[Labor_Costs_Indirect]]</f>
        <v>63953.960999999996</v>
      </c>
      <c r="P990" s="5" cm="1">
        <f t="array" ref="P990">Data__1_[[#This Row],[Output]]*1000*_xlfn.IFS(Data__1_[[#This Row],[Plant]]=$R$8,$S$8,Data__1_[[#This Row],[Plant]]=$R$9,$S$9,Data__1_[[#This Row],[Plant]]=$R$10,$S$10,Data__1_[[#This Row],[Plant]]=$R$11,$S$11)</f>
        <v>5860.6377499999999</v>
      </c>
      <c r="Q990" s="5" cm="1">
        <f t="array" ref="Q990">Data__1_[[#This Row],[Total_cost]]/(Data__1_[[#This Row],[Total Operating Cost]]+_xlfn.IFS(Data__1_[[#This Row],[Plant]]=$R$21,$S$21,Data__1_[[#This Row],[Plant]]=$R$22,$S$22,Data__1_[[#This Row],[Plant]]=$R$24,$S$24,Data__1_[[#This Row],[Plant]]=$R$23,$S$23))</f>
        <v>10.888963416583339</v>
      </c>
    </row>
    <row r="991" spans="1:17" x14ac:dyDescent="0.4">
      <c r="A991" s="1" t="s">
        <v>390</v>
      </c>
      <c r="B991" t="s">
        <v>9</v>
      </c>
      <c r="C991">
        <v>43</v>
      </c>
      <c r="D991">
        <v>36</v>
      </c>
      <c r="E991">
        <v>9976</v>
      </c>
      <c r="F991">
        <v>6912</v>
      </c>
      <c r="G991">
        <v>0.101279273</v>
      </c>
      <c r="H991">
        <f>Data__1_[[#This Row],[Output]]*1000</f>
        <v>101.279273</v>
      </c>
      <c r="I991">
        <f>Data__1_[[#This Row],[Output]]*1000/(Data__1_[[#This Row],[Num_Workers_Indirect]]+Data__1_[[#This Row],[Num_Workers_Direct]])</f>
        <v>1.2820161139240507</v>
      </c>
      <c r="J991">
        <v>0.123560713</v>
      </c>
      <c r="K991">
        <f>Data__1_[[#This Row],[RawMaterial_Used]]*1000</f>
        <v>123.56071300000001</v>
      </c>
      <c r="L991">
        <f>MONTH(A:A)</f>
        <v>4</v>
      </c>
      <c r="M991">
        <f>YEAR(Data__1_[[#This Row],[Date]])</f>
        <v>2010</v>
      </c>
      <c r="N991" cm="1">
        <f t="array" ref="N991">Data__1_[[#This Row],[RawMaterial_Used]]*1000*_xlfn.IFS(Data__1_[[#This Row],[Plant]]=$R$15,$S$15,Data__1_[[#This Row],[Plant]]=$R$16,$S$16,Data__1_[[#This Row],[Plant]]=$R$17,$S$17,Data__1_[[#This Row],[Plant]]=$R$18,$S$18)</f>
        <v>65487.177890000006</v>
      </c>
      <c r="O991">
        <f>Data__1_[[#This Row],[input_total thousands]]+Data__1_[[#This Row],[Labor_Costs_Direct]]+Data__1_[[#This Row],[Labor_Costs_Indirect]]</f>
        <v>82375.177890000006</v>
      </c>
      <c r="P991" s="5" cm="1">
        <f t="array" ref="P991">Data__1_[[#This Row],[Output]]*1000*_xlfn.IFS(Data__1_[[#This Row],[Plant]]=$R$8,$S$8,Data__1_[[#This Row],[Plant]]=$R$9,$S$9,Data__1_[[#This Row],[Plant]]=$R$10,$S$10,Data__1_[[#This Row],[Plant]]=$R$11,$S$11)</f>
        <v>9115.1345700000002</v>
      </c>
      <c r="Q991" s="5" cm="1">
        <f t="array" ref="Q991">Data__1_[[#This Row],[Total_cost]]/(Data__1_[[#This Row],[Total Operating Cost]]+_xlfn.IFS(Data__1_[[#This Row],[Plant]]=$R$21,$S$21,Data__1_[[#This Row],[Plant]]=$R$22,$S$22,Data__1_[[#This Row],[Plant]]=$R$24,$S$24,Data__1_[[#This Row],[Plant]]=$R$23,$S$23))</f>
        <v>9.0364387652405505</v>
      </c>
    </row>
    <row r="992" spans="1:17" x14ac:dyDescent="0.4">
      <c r="A992" s="1" t="s">
        <v>390</v>
      </c>
      <c r="B992" t="s">
        <v>10</v>
      </c>
      <c r="C992">
        <v>22</v>
      </c>
      <c r="D992">
        <v>30</v>
      </c>
      <c r="E992">
        <v>5280</v>
      </c>
      <c r="F992">
        <v>6000</v>
      </c>
      <c r="G992">
        <v>3.8642704E-2</v>
      </c>
      <c r="H992">
        <f>Data__1_[[#This Row],[Output]]*1000</f>
        <v>38.642704000000002</v>
      </c>
      <c r="I992">
        <f>Data__1_[[#This Row],[Output]]*1000/(Data__1_[[#This Row],[Num_Workers_Indirect]]+Data__1_[[#This Row],[Num_Workers_Direct]])</f>
        <v>0.74312892307692313</v>
      </c>
      <c r="J992">
        <v>4.7144098000000002E-2</v>
      </c>
      <c r="K992">
        <f>Data__1_[[#This Row],[RawMaterial_Used]]*1000</f>
        <v>47.144098</v>
      </c>
      <c r="L992">
        <f>MONTH(A:A)</f>
        <v>4</v>
      </c>
      <c r="M992">
        <f>YEAR(Data__1_[[#This Row],[Date]])</f>
        <v>2010</v>
      </c>
      <c r="N992" cm="1">
        <f t="array" ref="N992">Data__1_[[#This Row],[RawMaterial_Used]]*1000*_xlfn.IFS(Data__1_[[#This Row],[Plant]]=$R$15,$S$15,Data__1_[[#This Row],[Plant]]=$R$16,$S$16,Data__1_[[#This Row],[Plant]]=$R$17,$S$17,Data__1_[[#This Row],[Plant]]=$R$18,$S$18)</f>
        <v>28663.611583999998</v>
      </c>
      <c r="O992">
        <f>Data__1_[[#This Row],[input_total thousands]]+Data__1_[[#This Row],[Labor_Costs_Direct]]+Data__1_[[#This Row],[Labor_Costs_Indirect]]</f>
        <v>39943.611583999998</v>
      </c>
      <c r="P992" s="5" cm="1">
        <f t="array" ref="P992">Data__1_[[#This Row],[Output]]*1000*_xlfn.IFS(Data__1_[[#This Row],[Plant]]=$R$8,$S$8,Data__1_[[#This Row],[Plant]]=$R$9,$S$9,Data__1_[[#This Row],[Plant]]=$R$10,$S$10,Data__1_[[#This Row],[Plant]]=$R$11,$S$11)</f>
        <v>5796.4056</v>
      </c>
      <c r="Q992" s="5" cm="1">
        <f t="array" ref="Q992">Data__1_[[#This Row],[Total_cost]]/(Data__1_[[#This Row],[Total Operating Cost]]+_xlfn.IFS(Data__1_[[#This Row],[Plant]]=$R$21,$S$21,Data__1_[[#This Row],[Plant]]=$R$22,$S$22,Data__1_[[#This Row],[Plant]]=$R$24,$S$24,Data__1_[[#This Row],[Plant]]=$R$23,$S$23))</f>
        <v>6.8899115121426036</v>
      </c>
    </row>
    <row r="993" spans="1:17" x14ac:dyDescent="0.4">
      <c r="A993" s="1" t="s">
        <v>390</v>
      </c>
      <c r="B993" t="s">
        <v>11</v>
      </c>
      <c r="C993">
        <v>14</v>
      </c>
      <c r="D993">
        <v>15</v>
      </c>
      <c r="E993">
        <v>134400</v>
      </c>
      <c r="F993">
        <v>115200</v>
      </c>
      <c r="G993">
        <v>1.1324508E-2</v>
      </c>
      <c r="H993">
        <f>Data__1_[[#This Row],[Output]]*1000</f>
        <v>11.324508</v>
      </c>
      <c r="I993">
        <f>Data__1_[[#This Row],[Output]]*1000/(Data__1_[[#This Row],[Num_Workers_Indirect]]+Data__1_[[#This Row],[Num_Workers_Direct]])</f>
        <v>0.39050027586206898</v>
      </c>
      <c r="J993">
        <v>1.4155635E-2</v>
      </c>
      <c r="K993">
        <f>Data__1_[[#This Row],[RawMaterial_Used]]*1000</f>
        <v>14.155635</v>
      </c>
      <c r="L993">
        <f>MONTH(A:A)</f>
        <v>4</v>
      </c>
      <c r="M993">
        <f>YEAR(Data__1_[[#This Row],[Date]])</f>
        <v>2010</v>
      </c>
      <c r="N993" cm="1">
        <f t="array" ref="N993">Data__1_[[#This Row],[RawMaterial_Used]]*1000*_xlfn.IFS(Data__1_[[#This Row],[Plant]]=$R$15,$S$15,Data__1_[[#This Row],[Plant]]=$R$16,$S$16,Data__1_[[#This Row],[Plant]]=$R$17,$S$17,Data__1_[[#This Row],[Plant]]=$R$18,$S$18)</f>
        <v>12994.87293</v>
      </c>
      <c r="O993">
        <f>Data__1_[[#This Row],[input_total thousands]]+Data__1_[[#This Row],[Labor_Costs_Direct]]+Data__1_[[#This Row],[Labor_Costs_Indirect]]</f>
        <v>262594.87293000001</v>
      </c>
      <c r="P993" s="5" cm="1">
        <f t="array" ref="P993">Data__1_[[#This Row],[Output]]*1000*_xlfn.IFS(Data__1_[[#This Row],[Plant]]=$R$8,$S$8,Data__1_[[#This Row],[Plant]]=$R$9,$S$9,Data__1_[[#This Row],[Plant]]=$R$10,$S$10,Data__1_[[#This Row],[Plant]]=$R$11,$S$11)</f>
        <v>4529.8032000000003</v>
      </c>
      <c r="Q993" s="5" cm="1">
        <f t="array" ref="Q993">Data__1_[[#This Row],[Total_cost]]/(Data__1_[[#This Row],[Total Operating Cost]]+_xlfn.IFS(Data__1_[[#This Row],[Plant]]=$R$21,$S$21,Data__1_[[#This Row],[Plant]]=$R$22,$S$22,Data__1_[[#This Row],[Plant]]=$R$24,$S$24,Data__1_[[#This Row],[Plant]]=$R$23,$S$23))</f>
        <v>56.867862479389331</v>
      </c>
    </row>
    <row r="994" spans="1:17" x14ac:dyDescent="0.4">
      <c r="A994" s="1" t="s">
        <v>417</v>
      </c>
      <c r="B994" t="s">
        <v>8</v>
      </c>
      <c r="C994">
        <v>19</v>
      </c>
      <c r="D994">
        <v>24</v>
      </c>
      <c r="E994">
        <v>9120</v>
      </c>
      <c r="F994">
        <v>9600</v>
      </c>
      <c r="G994">
        <v>5.2068503000000002E-2</v>
      </c>
      <c r="H994">
        <f>Data__1_[[#This Row],[Output]]*1000</f>
        <v>52.068503</v>
      </c>
      <c r="I994">
        <f>Data__1_[[#This Row],[Output]]*1000/(Data__1_[[#This Row],[Num_Workers_Indirect]]+Data__1_[[#This Row],[Num_Workers_Direct]])</f>
        <v>1.2108954186046512</v>
      </c>
      <c r="J994">
        <v>6.2482204E-2</v>
      </c>
      <c r="K994">
        <f>Data__1_[[#This Row],[RawMaterial_Used]]*1000</f>
        <v>62.482204000000003</v>
      </c>
      <c r="L994" t="e">
        <f>MONTH(A:A)</f>
        <v>#VALUE!</v>
      </c>
      <c r="M994" t="e">
        <f>YEAR(Data__1_[[#This Row],[Date]])</f>
        <v>#VALUE!</v>
      </c>
      <c r="N994" cm="1">
        <f t="array" ref="N994">Data__1_[[#This Row],[RawMaterial_Used]]*1000*_xlfn.IFS(Data__1_[[#This Row],[Plant]]=$R$15,$S$15,Data__1_[[#This Row],[Plant]]=$R$16,$S$16,Data__1_[[#This Row],[Plant]]=$R$17,$S$17,Data__1_[[#This Row],[Plant]]=$R$18,$S$18)</f>
        <v>43737.542800000003</v>
      </c>
      <c r="O994">
        <f>Data__1_[[#This Row],[input_total thousands]]+Data__1_[[#This Row],[Labor_Costs_Direct]]+Data__1_[[#This Row],[Labor_Costs_Indirect]]</f>
        <v>62457.542800000003</v>
      </c>
      <c r="P994" s="5" cm="1">
        <f t="array" ref="P994">Data__1_[[#This Row],[Output]]*1000*_xlfn.IFS(Data__1_[[#This Row],[Plant]]=$R$8,$S$8,Data__1_[[#This Row],[Plant]]=$R$9,$S$9,Data__1_[[#This Row],[Plant]]=$R$10,$S$10,Data__1_[[#This Row],[Plant]]=$R$11,$S$11)</f>
        <v>5727.5353299999997</v>
      </c>
      <c r="Q994" s="5" cm="1">
        <f t="array" ref="Q994">Data__1_[[#This Row],[Total_cost]]/(Data__1_[[#This Row],[Total Operating Cost]]+_xlfn.IFS(Data__1_[[#This Row],[Plant]]=$R$21,$S$21,Data__1_[[#This Row],[Plant]]=$R$22,$S$22,Data__1_[[#This Row],[Plant]]=$R$24,$S$24,Data__1_[[#This Row],[Plant]]=$R$23,$S$23))</f>
        <v>10.880763183270934</v>
      </c>
    </row>
    <row r="995" spans="1:17" x14ac:dyDescent="0.4">
      <c r="A995" s="1" t="s">
        <v>417</v>
      </c>
      <c r="B995" t="s">
        <v>9</v>
      </c>
      <c r="C995">
        <v>41</v>
      </c>
      <c r="D995">
        <v>39</v>
      </c>
      <c r="E995">
        <v>9512</v>
      </c>
      <c r="F995">
        <v>7488</v>
      </c>
      <c r="G995">
        <v>0.102526694</v>
      </c>
      <c r="H995">
        <f>Data__1_[[#This Row],[Output]]*1000</f>
        <v>102.52669400000001</v>
      </c>
      <c r="I995">
        <f>Data__1_[[#This Row],[Output]]*1000/(Data__1_[[#This Row],[Num_Workers_Indirect]]+Data__1_[[#This Row],[Num_Workers_Direct]])</f>
        <v>1.281583675</v>
      </c>
      <c r="J995">
        <v>0.12508256700000001</v>
      </c>
      <c r="K995">
        <f>Data__1_[[#This Row],[RawMaterial_Used]]*1000</f>
        <v>125.08256700000001</v>
      </c>
      <c r="L995" t="e">
        <f>MONTH(A:A)</f>
        <v>#VALUE!</v>
      </c>
      <c r="M995" t="e">
        <f>YEAR(Data__1_[[#This Row],[Date]])</f>
        <v>#VALUE!</v>
      </c>
      <c r="N995" cm="1">
        <f t="array" ref="N995">Data__1_[[#This Row],[RawMaterial_Used]]*1000*_xlfn.IFS(Data__1_[[#This Row],[Plant]]=$R$15,$S$15,Data__1_[[#This Row],[Plant]]=$R$16,$S$16,Data__1_[[#This Row],[Plant]]=$R$17,$S$17,Data__1_[[#This Row],[Plant]]=$R$18,$S$18)</f>
        <v>66293.760510000007</v>
      </c>
      <c r="O995">
        <f>Data__1_[[#This Row],[input_total thousands]]+Data__1_[[#This Row],[Labor_Costs_Direct]]+Data__1_[[#This Row],[Labor_Costs_Indirect]]</f>
        <v>83293.760510000007</v>
      </c>
      <c r="P995" s="5" cm="1">
        <f t="array" ref="P995">Data__1_[[#This Row],[Output]]*1000*_xlfn.IFS(Data__1_[[#This Row],[Plant]]=$R$8,$S$8,Data__1_[[#This Row],[Plant]]=$R$9,$S$9,Data__1_[[#This Row],[Plant]]=$R$10,$S$10,Data__1_[[#This Row],[Plant]]=$R$11,$S$11)</f>
        <v>9227.4024600000012</v>
      </c>
      <c r="Q995" s="5" cm="1">
        <f t="array" ref="Q995">Data__1_[[#This Row],[Total_cost]]/(Data__1_[[#This Row],[Total Operating Cost]]+_xlfn.IFS(Data__1_[[#This Row],[Plant]]=$R$21,$S$21,Data__1_[[#This Row],[Plant]]=$R$22,$S$22,Data__1_[[#This Row],[Plant]]=$R$24,$S$24,Data__1_[[#This Row],[Plant]]=$R$23,$S$23))</f>
        <v>9.0260445675143472</v>
      </c>
    </row>
    <row r="996" spans="1:17" x14ac:dyDescent="0.4">
      <c r="A996" s="1" t="s">
        <v>417</v>
      </c>
      <c r="B996" t="s">
        <v>10</v>
      </c>
      <c r="C996">
        <v>21</v>
      </c>
      <c r="D996">
        <v>27</v>
      </c>
      <c r="E996">
        <v>5040</v>
      </c>
      <c r="F996">
        <v>5400</v>
      </c>
      <c r="G996">
        <v>3.563496E-2</v>
      </c>
      <c r="H996">
        <f>Data__1_[[#This Row],[Output]]*1000</f>
        <v>35.63496</v>
      </c>
      <c r="I996">
        <f>Data__1_[[#This Row],[Output]]*1000/(Data__1_[[#This Row],[Num_Workers_Indirect]]+Data__1_[[#This Row],[Num_Workers_Direct]])</f>
        <v>0.74239500000000003</v>
      </c>
      <c r="J996">
        <v>4.3474651000000003E-2</v>
      </c>
      <c r="K996">
        <f>Data__1_[[#This Row],[RawMaterial_Used]]*1000</f>
        <v>43.474651000000001</v>
      </c>
      <c r="L996" t="e">
        <f>MONTH(A:A)</f>
        <v>#VALUE!</v>
      </c>
      <c r="M996" t="e">
        <f>YEAR(Data__1_[[#This Row],[Date]])</f>
        <v>#VALUE!</v>
      </c>
      <c r="N996" cm="1">
        <f t="array" ref="N996">Data__1_[[#This Row],[RawMaterial_Used]]*1000*_xlfn.IFS(Data__1_[[#This Row],[Plant]]=$R$15,$S$15,Data__1_[[#This Row],[Plant]]=$R$16,$S$16,Data__1_[[#This Row],[Plant]]=$R$17,$S$17,Data__1_[[#This Row],[Plant]]=$R$18,$S$18)</f>
        <v>26432.587808</v>
      </c>
      <c r="O996">
        <f>Data__1_[[#This Row],[input_total thousands]]+Data__1_[[#This Row],[Labor_Costs_Direct]]+Data__1_[[#This Row],[Labor_Costs_Indirect]]</f>
        <v>36872.587807999997</v>
      </c>
      <c r="P996" s="5" cm="1">
        <f t="array" ref="P996">Data__1_[[#This Row],[Output]]*1000*_xlfn.IFS(Data__1_[[#This Row],[Plant]]=$R$8,$S$8,Data__1_[[#This Row],[Plant]]=$R$9,$S$9,Data__1_[[#This Row],[Plant]]=$R$10,$S$10,Data__1_[[#This Row],[Plant]]=$R$11,$S$11)</f>
        <v>5345.2439999999997</v>
      </c>
      <c r="Q996" s="5" cm="1">
        <f t="array" ref="Q996">Data__1_[[#This Row],[Total_cost]]/(Data__1_[[#This Row],[Total Operating Cost]]+_xlfn.IFS(Data__1_[[#This Row],[Plant]]=$R$21,$S$21,Data__1_[[#This Row],[Plant]]=$R$22,$S$22,Data__1_[[#This Row],[Plant]]=$R$24,$S$24,Data__1_[[#This Row],[Plant]]=$R$23,$S$23))</f>
        <v>6.8969145082042642</v>
      </c>
    </row>
    <row r="997" spans="1:17" x14ac:dyDescent="0.4">
      <c r="A997" s="1" t="s">
        <v>417</v>
      </c>
      <c r="B997" t="s">
        <v>11</v>
      </c>
      <c r="C997">
        <v>13</v>
      </c>
      <c r="D997">
        <v>13</v>
      </c>
      <c r="E997">
        <v>124800</v>
      </c>
      <c r="F997">
        <v>99840</v>
      </c>
      <c r="G997">
        <v>1.0151485E-2</v>
      </c>
      <c r="H997">
        <f>Data__1_[[#This Row],[Output]]*1000</f>
        <v>10.151484999999999</v>
      </c>
      <c r="I997">
        <f>Data__1_[[#This Row],[Output]]*1000/(Data__1_[[#This Row],[Num_Workers_Indirect]]+Data__1_[[#This Row],[Num_Workers_Direct]])</f>
        <v>0.39044173076923072</v>
      </c>
      <c r="J997">
        <v>1.2689356000000001E-2</v>
      </c>
      <c r="K997">
        <f>Data__1_[[#This Row],[RawMaterial_Used]]*1000</f>
        <v>12.689356</v>
      </c>
      <c r="L997" t="e">
        <f>MONTH(A:A)</f>
        <v>#VALUE!</v>
      </c>
      <c r="M997" t="e">
        <f>YEAR(Data__1_[[#This Row],[Date]])</f>
        <v>#VALUE!</v>
      </c>
      <c r="N997" cm="1">
        <f t="array" ref="N997">Data__1_[[#This Row],[RawMaterial_Used]]*1000*_xlfn.IFS(Data__1_[[#This Row],[Plant]]=$R$15,$S$15,Data__1_[[#This Row],[Plant]]=$R$16,$S$16,Data__1_[[#This Row],[Plant]]=$R$17,$S$17,Data__1_[[#This Row],[Plant]]=$R$18,$S$18)</f>
        <v>11648.828808</v>
      </c>
      <c r="O997">
        <f>Data__1_[[#This Row],[input_total thousands]]+Data__1_[[#This Row],[Labor_Costs_Direct]]+Data__1_[[#This Row],[Labor_Costs_Indirect]]</f>
        <v>236288.82880799999</v>
      </c>
      <c r="P997" s="5" cm="1">
        <f t="array" ref="P997">Data__1_[[#This Row],[Output]]*1000*_xlfn.IFS(Data__1_[[#This Row],[Plant]]=$R$8,$S$8,Data__1_[[#This Row],[Plant]]=$R$9,$S$9,Data__1_[[#This Row],[Plant]]=$R$10,$S$10,Data__1_[[#This Row],[Plant]]=$R$11,$S$11)</f>
        <v>4060.5939999999996</v>
      </c>
      <c r="Q997" s="5" cm="1">
        <f t="array" ref="Q997">Data__1_[[#This Row],[Total_cost]]/(Data__1_[[#This Row],[Total Operating Cost]]+_xlfn.IFS(Data__1_[[#This Row],[Plant]]=$R$21,$S$21,Data__1_[[#This Row],[Plant]]=$R$22,$S$22,Data__1_[[#This Row],[Plant]]=$R$24,$S$24,Data__1_[[#This Row],[Plant]]=$R$23,$S$23))</f>
        <v>56.958711493017951</v>
      </c>
    </row>
    <row r="998" spans="1:17" x14ac:dyDescent="0.4">
      <c r="A998" s="1" t="s">
        <v>416</v>
      </c>
      <c r="B998" t="s">
        <v>8</v>
      </c>
      <c r="C998">
        <v>19</v>
      </c>
      <c r="D998">
        <v>21</v>
      </c>
      <c r="E998">
        <v>9120</v>
      </c>
      <c r="F998">
        <v>8400</v>
      </c>
      <c r="G998">
        <v>4.8423023000000003E-2</v>
      </c>
      <c r="H998">
        <f>Data__1_[[#This Row],[Output]]*1000</f>
        <v>48.423023000000001</v>
      </c>
      <c r="I998">
        <f>Data__1_[[#This Row],[Output]]*1000/(Data__1_[[#This Row],[Num_Workers_Indirect]]+Data__1_[[#This Row],[Num_Workers_Direct]])</f>
        <v>1.210575575</v>
      </c>
      <c r="J998">
        <v>5.8107627000000002E-2</v>
      </c>
      <c r="K998">
        <f>Data__1_[[#This Row],[RawMaterial_Used]]*1000</f>
        <v>58.107627000000001</v>
      </c>
      <c r="L998" t="e">
        <f>MONTH(A:A)</f>
        <v>#VALUE!</v>
      </c>
      <c r="M998" t="e">
        <f>YEAR(Data__1_[[#This Row],[Date]])</f>
        <v>#VALUE!</v>
      </c>
      <c r="N998" cm="1">
        <f t="array" ref="N998">Data__1_[[#This Row],[RawMaterial_Used]]*1000*_xlfn.IFS(Data__1_[[#This Row],[Plant]]=$R$15,$S$15,Data__1_[[#This Row],[Plant]]=$R$16,$S$16,Data__1_[[#This Row],[Plant]]=$R$17,$S$17,Data__1_[[#This Row],[Plant]]=$R$18,$S$18)</f>
        <v>40675.338900000002</v>
      </c>
      <c r="O998">
        <f>Data__1_[[#This Row],[input_total thousands]]+Data__1_[[#This Row],[Labor_Costs_Direct]]+Data__1_[[#This Row],[Labor_Costs_Indirect]]</f>
        <v>58195.338900000002</v>
      </c>
      <c r="P998" s="5" cm="1">
        <f t="array" ref="P998">Data__1_[[#This Row],[Output]]*1000*_xlfn.IFS(Data__1_[[#This Row],[Plant]]=$R$8,$S$8,Data__1_[[#This Row],[Plant]]=$R$9,$S$9,Data__1_[[#This Row],[Plant]]=$R$10,$S$10,Data__1_[[#This Row],[Plant]]=$R$11,$S$11)</f>
        <v>5326.5325300000004</v>
      </c>
      <c r="Q998" s="5" cm="1">
        <f t="array" ref="Q998">Data__1_[[#This Row],[Total_cost]]/(Data__1_[[#This Row],[Total Operating Cost]]+_xlfn.IFS(Data__1_[[#This Row],[Plant]]=$R$21,$S$21,Data__1_[[#This Row],[Plant]]=$R$22,$S$22,Data__1_[[#This Row],[Plant]]=$R$24,$S$24,Data__1_[[#This Row],[Plant]]=$R$23,$S$23))</f>
        <v>10.899682314927631</v>
      </c>
    </row>
    <row r="999" spans="1:17" x14ac:dyDescent="0.4">
      <c r="A999" s="1" t="s">
        <v>416</v>
      </c>
      <c r="B999" t="s">
        <v>9</v>
      </c>
      <c r="C999">
        <v>43</v>
      </c>
      <c r="D999">
        <v>39</v>
      </c>
      <c r="E999">
        <v>9976</v>
      </c>
      <c r="F999">
        <v>7488</v>
      </c>
      <c r="G999">
        <v>0.105104369</v>
      </c>
      <c r="H999">
        <f>Data__1_[[#This Row],[Output]]*1000</f>
        <v>105.10436900000001</v>
      </c>
      <c r="I999">
        <f>Data__1_[[#This Row],[Output]]*1000/(Data__1_[[#This Row],[Num_Workers_Indirect]]+Data__1_[[#This Row],[Num_Workers_Direct]])</f>
        <v>1.2817605975609756</v>
      </c>
      <c r="J999">
        <v>0.12822733</v>
      </c>
      <c r="K999">
        <f>Data__1_[[#This Row],[RawMaterial_Used]]*1000</f>
        <v>128.22732999999999</v>
      </c>
      <c r="L999" t="e">
        <f>MONTH(A:A)</f>
        <v>#VALUE!</v>
      </c>
      <c r="M999" t="e">
        <f>YEAR(Data__1_[[#This Row],[Date]])</f>
        <v>#VALUE!</v>
      </c>
      <c r="N999" cm="1">
        <f t="array" ref="N999">Data__1_[[#This Row],[RawMaterial_Used]]*1000*_xlfn.IFS(Data__1_[[#This Row],[Plant]]=$R$15,$S$15,Data__1_[[#This Row],[Plant]]=$R$16,$S$16,Data__1_[[#This Row],[Plant]]=$R$17,$S$17,Data__1_[[#This Row],[Plant]]=$R$18,$S$18)</f>
        <v>67960.484899999996</v>
      </c>
      <c r="O999">
        <f>Data__1_[[#This Row],[input_total thousands]]+Data__1_[[#This Row],[Labor_Costs_Direct]]+Data__1_[[#This Row],[Labor_Costs_Indirect]]</f>
        <v>85424.484899999996</v>
      </c>
      <c r="P999" s="5" cm="1">
        <f t="array" ref="P999">Data__1_[[#This Row],[Output]]*1000*_xlfn.IFS(Data__1_[[#This Row],[Plant]]=$R$8,$S$8,Data__1_[[#This Row],[Plant]]=$R$9,$S$9,Data__1_[[#This Row],[Plant]]=$R$10,$S$10,Data__1_[[#This Row],[Plant]]=$R$11,$S$11)</f>
        <v>9459.3932100000002</v>
      </c>
      <c r="Q999" s="5" cm="1">
        <f t="array" ref="Q999">Data__1_[[#This Row],[Total_cost]]/(Data__1_[[#This Row],[Total Operating Cost]]+_xlfn.IFS(Data__1_[[#This Row],[Plant]]=$R$21,$S$21,Data__1_[[#This Row],[Plant]]=$R$22,$S$22,Data__1_[[#This Row],[Plant]]=$R$24,$S$24,Data__1_[[#This Row],[Plant]]=$R$23,$S$23))</f>
        <v>9.0299309274775101</v>
      </c>
    </row>
    <row r="1000" spans="1:17" x14ac:dyDescent="0.4">
      <c r="A1000" s="1" t="s">
        <v>416</v>
      </c>
      <c r="B1000" t="s">
        <v>10</v>
      </c>
      <c r="C1000">
        <v>20</v>
      </c>
      <c r="D1000">
        <v>34</v>
      </c>
      <c r="E1000">
        <v>4800</v>
      </c>
      <c r="F1000">
        <v>6800</v>
      </c>
      <c r="G1000">
        <v>4.0091732999999997E-2</v>
      </c>
      <c r="H1000">
        <f>Data__1_[[#This Row],[Output]]*1000</f>
        <v>40.091732999999998</v>
      </c>
      <c r="I1000">
        <f>Data__1_[[#This Row],[Output]]*1000/(Data__1_[[#This Row],[Num_Workers_Indirect]]+Data__1_[[#This Row],[Num_Workers_Direct]])</f>
        <v>0.74243949999999992</v>
      </c>
      <c r="J1000">
        <v>4.8911914000000001E-2</v>
      </c>
      <c r="K1000">
        <f>Data__1_[[#This Row],[RawMaterial_Used]]*1000</f>
        <v>48.911914000000003</v>
      </c>
      <c r="L1000" t="e">
        <f>MONTH(A:A)</f>
        <v>#VALUE!</v>
      </c>
      <c r="M1000" t="e">
        <f>YEAR(Data__1_[[#This Row],[Date]])</f>
        <v>#VALUE!</v>
      </c>
      <c r="N1000" cm="1">
        <f t="array" ref="N1000">Data__1_[[#This Row],[RawMaterial_Used]]*1000*_xlfn.IFS(Data__1_[[#This Row],[Plant]]=$R$15,$S$15,Data__1_[[#This Row],[Plant]]=$R$16,$S$16,Data__1_[[#This Row],[Plant]]=$R$17,$S$17,Data__1_[[#This Row],[Plant]]=$R$18,$S$18)</f>
        <v>29738.443712</v>
      </c>
      <c r="O1000">
        <f>Data__1_[[#This Row],[input_total thousands]]+Data__1_[[#This Row],[Labor_Costs_Direct]]+Data__1_[[#This Row],[Labor_Costs_Indirect]]</f>
        <v>41338.443712</v>
      </c>
      <c r="P1000" s="5" cm="1">
        <f t="array" ref="P1000">Data__1_[[#This Row],[Output]]*1000*_xlfn.IFS(Data__1_[[#This Row],[Plant]]=$R$8,$S$8,Data__1_[[#This Row],[Plant]]=$R$9,$S$9,Data__1_[[#This Row],[Plant]]=$R$10,$S$10,Data__1_[[#This Row],[Plant]]=$R$11,$S$11)</f>
        <v>6013.7599499999997</v>
      </c>
      <c r="Q1000" s="5" cm="1">
        <f t="array" ref="Q1000">Data__1_[[#This Row],[Total_cost]]/(Data__1_[[#This Row],[Total Operating Cost]]+_xlfn.IFS(Data__1_[[#This Row],[Plant]]=$R$21,$S$21,Data__1_[[#This Row],[Plant]]=$R$22,$S$22,Data__1_[[#This Row],[Plant]]=$R$24,$S$24,Data__1_[[#This Row],[Plant]]=$R$23,$S$23))</f>
        <v>6.8728335055167085</v>
      </c>
    </row>
    <row r="1001" spans="1:17" x14ac:dyDescent="0.4">
      <c r="A1001" s="1" t="s">
        <v>416</v>
      </c>
      <c r="B1001" t="s">
        <v>11</v>
      </c>
      <c r="C1001">
        <v>14</v>
      </c>
      <c r="D1001">
        <v>17</v>
      </c>
      <c r="E1001">
        <v>134400</v>
      </c>
      <c r="F1001">
        <v>130560</v>
      </c>
      <c r="G1001">
        <v>1.2105583E-2</v>
      </c>
      <c r="H1001">
        <f>Data__1_[[#This Row],[Output]]*1000</f>
        <v>12.105582999999999</v>
      </c>
      <c r="I1001">
        <f>Data__1_[[#This Row],[Output]]*1000/(Data__1_[[#This Row],[Num_Workers_Indirect]]+Data__1_[[#This Row],[Num_Workers_Direct]])</f>
        <v>0.39050267741935479</v>
      </c>
      <c r="J1001">
        <v>1.5131979E-2</v>
      </c>
      <c r="K1001">
        <f>Data__1_[[#This Row],[RawMaterial_Used]]*1000</f>
        <v>15.131978999999999</v>
      </c>
      <c r="L1001" t="e">
        <f>MONTH(A:A)</f>
        <v>#VALUE!</v>
      </c>
      <c r="M1001" t="e">
        <f>YEAR(Data__1_[[#This Row],[Date]])</f>
        <v>#VALUE!</v>
      </c>
      <c r="N1001" cm="1">
        <f t="array" ref="N1001">Data__1_[[#This Row],[RawMaterial_Used]]*1000*_xlfn.IFS(Data__1_[[#This Row],[Plant]]=$R$15,$S$15,Data__1_[[#This Row],[Plant]]=$R$16,$S$16,Data__1_[[#This Row],[Plant]]=$R$17,$S$17,Data__1_[[#This Row],[Plant]]=$R$18,$S$18)</f>
        <v>13891.156722</v>
      </c>
      <c r="O1001">
        <f>Data__1_[[#This Row],[input_total thousands]]+Data__1_[[#This Row],[Labor_Costs_Direct]]+Data__1_[[#This Row],[Labor_Costs_Indirect]]</f>
        <v>278851.15672199999</v>
      </c>
      <c r="P1001" s="5" cm="1">
        <f t="array" ref="P1001">Data__1_[[#This Row],[Output]]*1000*_xlfn.IFS(Data__1_[[#This Row],[Plant]]=$R$8,$S$8,Data__1_[[#This Row],[Plant]]=$R$9,$S$9,Data__1_[[#This Row],[Plant]]=$R$10,$S$10,Data__1_[[#This Row],[Plant]]=$R$11,$S$11)</f>
        <v>4842.2331999999997</v>
      </c>
      <c r="Q1001" s="5" cm="1">
        <f t="array" ref="Q1001">Data__1_[[#This Row],[Total_cost]]/(Data__1_[[#This Row],[Total Operating Cost]]+_xlfn.IFS(Data__1_[[#This Row],[Plant]]=$R$21,$S$21,Data__1_[[#This Row],[Plant]]=$R$22,$S$22,Data__1_[[#This Row],[Plant]]=$R$24,$S$24,Data__1_[[#This Row],[Plant]]=$R$23,$S$23))</f>
        <v>56.561387140713968</v>
      </c>
    </row>
    <row r="1002" spans="1:17" x14ac:dyDescent="0.4">
      <c r="A1002" s="1" t="s">
        <v>389</v>
      </c>
      <c r="B1002" t="s">
        <v>8</v>
      </c>
      <c r="C1002">
        <v>16</v>
      </c>
      <c r="D1002">
        <v>20</v>
      </c>
      <c r="E1002">
        <v>7680</v>
      </c>
      <c r="F1002">
        <v>8000</v>
      </c>
      <c r="G1002">
        <v>4.3587029999999999E-2</v>
      </c>
      <c r="H1002">
        <f>Data__1_[[#This Row],[Output]]*1000</f>
        <v>43.587029999999999</v>
      </c>
      <c r="I1002">
        <f>Data__1_[[#This Row],[Output]]*1000/(Data__1_[[#This Row],[Num_Workers_Indirect]]+Data__1_[[#This Row],[Num_Workers_Direct]])</f>
        <v>1.2107508333333332</v>
      </c>
      <c r="J1002">
        <v>5.2304437000000002E-2</v>
      </c>
      <c r="K1002">
        <f>Data__1_[[#This Row],[RawMaterial_Used]]*1000</f>
        <v>52.304437</v>
      </c>
      <c r="L1002">
        <f>MONTH(A:A)</f>
        <v>3</v>
      </c>
      <c r="M1002">
        <f>YEAR(Data__1_[[#This Row],[Date]])</f>
        <v>2010</v>
      </c>
      <c r="N1002" cm="1">
        <f t="array" ref="N1002">Data__1_[[#This Row],[RawMaterial_Used]]*1000*_xlfn.IFS(Data__1_[[#This Row],[Plant]]=$R$15,$S$15,Data__1_[[#This Row],[Plant]]=$R$16,$S$16,Data__1_[[#This Row],[Plant]]=$R$17,$S$17,Data__1_[[#This Row],[Plant]]=$R$18,$S$18)</f>
        <v>36613.105900000002</v>
      </c>
      <c r="O1002">
        <f>Data__1_[[#This Row],[input_total thousands]]+Data__1_[[#This Row],[Labor_Costs_Direct]]+Data__1_[[#This Row],[Labor_Costs_Indirect]]</f>
        <v>52293.105900000002</v>
      </c>
      <c r="P1002" s="5" cm="1">
        <f t="array" ref="P1002">Data__1_[[#This Row],[Output]]*1000*_xlfn.IFS(Data__1_[[#This Row],[Plant]]=$R$8,$S$8,Data__1_[[#This Row],[Plant]]=$R$9,$S$9,Data__1_[[#This Row],[Plant]]=$R$10,$S$10,Data__1_[[#This Row],[Plant]]=$R$11,$S$11)</f>
        <v>4794.5733</v>
      </c>
      <c r="Q1002" s="5" cm="1">
        <f t="array" ref="Q1002">Data__1_[[#This Row],[Total_cost]]/(Data__1_[[#This Row],[Total Operating Cost]]+_xlfn.IFS(Data__1_[[#This Row],[Plant]]=$R$21,$S$21,Data__1_[[#This Row],[Plant]]=$R$22,$S$22,Data__1_[[#This Row],[Plant]]=$R$24,$S$24,Data__1_[[#This Row],[Plant]]=$R$23,$S$23))</f>
        <v>10.878038532179826</v>
      </c>
    </row>
    <row r="1003" spans="1:17" x14ac:dyDescent="0.4">
      <c r="A1003" s="1" t="s">
        <v>389</v>
      </c>
      <c r="B1003" t="s">
        <v>9</v>
      </c>
      <c r="C1003">
        <v>42</v>
      </c>
      <c r="D1003">
        <v>40</v>
      </c>
      <c r="E1003">
        <v>9744</v>
      </c>
      <c r="F1003">
        <v>7680</v>
      </c>
      <c r="G1003">
        <v>0.105115919</v>
      </c>
      <c r="H1003">
        <f>Data__1_[[#This Row],[Output]]*1000</f>
        <v>105.11591900000001</v>
      </c>
      <c r="I1003">
        <f>Data__1_[[#This Row],[Output]]*1000/(Data__1_[[#This Row],[Num_Workers_Indirect]]+Data__1_[[#This Row],[Num_Workers_Direct]])</f>
        <v>1.2819014512195122</v>
      </c>
      <c r="J1003">
        <v>0.12824142099999999</v>
      </c>
      <c r="K1003">
        <f>Data__1_[[#This Row],[RawMaterial_Used]]*1000</f>
        <v>128.241421</v>
      </c>
      <c r="L1003">
        <f>MONTH(A:A)</f>
        <v>3</v>
      </c>
      <c r="M1003">
        <f>YEAR(Data__1_[[#This Row],[Date]])</f>
        <v>2010</v>
      </c>
      <c r="N1003" cm="1">
        <f t="array" ref="N1003">Data__1_[[#This Row],[RawMaterial_Used]]*1000*_xlfn.IFS(Data__1_[[#This Row],[Plant]]=$R$15,$S$15,Data__1_[[#This Row],[Plant]]=$R$16,$S$16,Data__1_[[#This Row],[Plant]]=$R$17,$S$17,Data__1_[[#This Row],[Plant]]=$R$18,$S$18)</f>
        <v>67967.953129999994</v>
      </c>
      <c r="O1003">
        <f>Data__1_[[#This Row],[input_total thousands]]+Data__1_[[#This Row],[Labor_Costs_Direct]]+Data__1_[[#This Row],[Labor_Costs_Indirect]]</f>
        <v>85391.953129999994</v>
      </c>
      <c r="P1003" s="5" cm="1">
        <f t="array" ref="P1003">Data__1_[[#This Row],[Output]]*1000*_xlfn.IFS(Data__1_[[#This Row],[Plant]]=$R$8,$S$8,Data__1_[[#This Row],[Plant]]=$R$9,$S$9,Data__1_[[#This Row],[Plant]]=$R$10,$S$10,Data__1_[[#This Row],[Plant]]=$R$11,$S$11)</f>
        <v>9460.432710000001</v>
      </c>
      <c r="Q1003" s="5" cm="1">
        <f t="array" ref="Q1003">Data__1_[[#This Row],[Total_cost]]/(Data__1_[[#This Row],[Total Operating Cost]]+_xlfn.IFS(Data__1_[[#This Row],[Plant]]=$R$21,$S$21,Data__1_[[#This Row],[Plant]]=$R$22,$S$22,Data__1_[[#This Row],[Plant]]=$R$24,$S$24,Data__1_[[#This Row],[Plant]]=$R$23,$S$23))</f>
        <v>9.0255003650064989</v>
      </c>
    </row>
    <row r="1004" spans="1:17" x14ac:dyDescent="0.4">
      <c r="A1004" s="1" t="s">
        <v>389</v>
      </c>
      <c r="B1004" t="s">
        <v>10</v>
      </c>
      <c r="C1004">
        <v>23</v>
      </c>
      <c r="D1004">
        <v>28</v>
      </c>
      <c r="E1004">
        <v>5520</v>
      </c>
      <c r="F1004">
        <v>5600</v>
      </c>
      <c r="G1004">
        <v>3.7886348E-2</v>
      </c>
      <c r="H1004">
        <f>Data__1_[[#This Row],[Output]]*1000</f>
        <v>37.886347999999998</v>
      </c>
      <c r="I1004">
        <f>Data__1_[[#This Row],[Output]]*1000/(Data__1_[[#This Row],[Num_Workers_Indirect]]+Data__1_[[#This Row],[Num_Workers_Direct]])</f>
        <v>0.7428695686274509</v>
      </c>
      <c r="J1004">
        <v>4.6221343999999998E-2</v>
      </c>
      <c r="K1004">
        <f>Data__1_[[#This Row],[RawMaterial_Used]]*1000</f>
        <v>46.221343999999995</v>
      </c>
      <c r="L1004">
        <f>MONTH(A:A)</f>
        <v>3</v>
      </c>
      <c r="M1004">
        <f>YEAR(Data__1_[[#This Row],[Date]])</f>
        <v>2010</v>
      </c>
      <c r="N1004" cm="1">
        <f t="array" ref="N1004">Data__1_[[#This Row],[RawMaterial_Used]]*1000*_xlfn.IFS(Data__1_[[#This Row],[Plant]]=$R$15,$S$15,Data__1_[[#This Row],[Plant]]=$R$16,$S$16,Data__1_[[#This Row],[Plant]]=$R$17,$S$17,Data__1_[[#This Row],[Plant]]=$R$18,$S$18)</f>
        <v>28102.577151999998</v>
      </c>
      <c r="O1004">
        <f>Data__1_[[#This Row],[input_total thousands]]+Data__1_[[#This Row],[Labor_Costs_Direct]]+Data__1_[[#This Row],[Labor_Costs_Indirect]]</f>
        <v>39222.577151999998</v>
      </c>
      <c r="P1004" s="5" cm="1">
        <f t="array" ref="P1004">Data__1_[[#This Row],[Output]]*1000*_xlfn.IFS(Data__1_[[#This Row],[Plant]]=$R$8,$S$8,Data__1_[[#This Row],[Plant]]=$R$9,$S$9,Data__1_[[#This Row],[Plant]]=$R$10,$S$10,Data__1_[[#This Row],[Plant]]=$R$11,$S$11)</f>
        <v>5682.9521999999997</v>
      </c>
      <c r="Q1004" s="5" cm="1">
        <f t="array" ref="Q1004">Data__1_[[#This Row],[Total_cost]]/(Data__1_[[#This Row],[Total Operating Cost]]+_xlfn.IFS(Data__1_[[#This Row],[Plant]]=$R$21,$S$21,Data__1_[[#This Row],[Plant]]=$R$22,$S$22,Data__1_[[#This Row],[Plant]]=$R$24,$S$24,Data__1_[[#This Row],[Plant]]=$R$23,$S$23))</f>
        <v>6.9005818085521549</v>
      </c>
    </row>
    <row r="1005" spans="1:17" x14ac:dyDescent="0.4">
      <c r="A1005" s="1" t="s">
        <v>389</v>
      </c>
      <c r="B1005" t="s">
        <v>11</v>
      </c>
      <c r="C1005">
        <v>12</v>
      </c>
      <c r="D1005">
        <v>16</v>
      </c>
      <c r="E1005">
        <v>115200</v>
      </c>
      <c r="F1005">
        <v>122880</v>
      </c>
      <c r="G1005">
        <v>1.092711E-2</v>
      </c>
      <c r="H1005">
        <f>Data__1_[[#This Row],[Output]]*1000</f>
        <v>10.927110000000001</v>
      </c>
      <c r="I1005">
        <f>Data__1_[[#This Row],[Output]]*1000/(Data__1_[[#This Row],[Num_Workers_Indirect]]+Data__1_[[#This Row],[Num_Workers_Direct]])</f>
        <v>0.3902539285714286</v>
      </c>
      <c r="J1005">
        <v>1.3658887E-2</v>
      </c>
      <c r="K1005">
        <f>Data__1_[[#This Row],[RawMaterial_Used]]*1000</f>
        <v>13.658887</v>
      </c>
      <c r="L1005">
        <f>MONTH(A:A)</f>
        <v>3</v>
      </c>
      <c r="M1005">
        <f>YEAR(Data__1_[[#This Row],[Date]])</f>
        <v>2010</v>
      </c>
      <c r="N1005" cm="1">
        <f t="array" ref="N1005">Data__1_[[#This Row],[RawMaterial_Used]]*1000*_xlfn.IFS(Data__1_[[#This Row],[Plant]]=$R$15,$S$15,Data__1_[[#This Row],[Plant]]=$R$16,$S$16,Data__1_[[#This Row],[Plant]]=$R$17,$S$17,Data__1_[[#This Row],[Plant]]=$R$18,$S$18)</f>
        <v>12538.858265999999</v>
      </c>
      <c r="O1005">
        <f>Data__1_[[#This Row],[input_total thousands]]+Data__1_[[#This Row],[Labor_Costs_Direct]]+Data__1_[[#This Row],[Labor_Costs_Indirect]]</f>
        <v>250618.858266</v>
      </c>
      <c r="P1005" s="5" cm="1">
        <f t="array" ref="P1005">Data__1_[[#This Row],[Output]]*1000*_xlfn.IFS(Data__1_[[#This Row],[Plant]]=$R$8,$S$8,Data__1_[[#This Row],[Plant]]=$R$9,$S$9,Data__1_[[#This Row],[Plant]]=$R$10,$S$10,Data__1_[[#This Row],[Plant]]=$R$11,$S$11)</f>
        <v>4370.8440000000001</v>
      </c>
      <c r="Q1005" s="5" cm="1">
        <f t="array" ref="Q1005">Data__1_[[#This Row],[Total_cost]]/(Data__1_[[#This Row],[Total Operating Cost]]+_xlfn.IFS(Data__1_[[#This Row],[Plant]]=$R$21,$S$21,Data__1_[[#This Row],[Plant]]=$R$22,$S$22,Data__1_[[#This Row],[Plant]]=$R$24,$S$24,Data__1_[[#This Row],[Plant]]=$R$23,$S$23))</f>
        <v>56.209293273133063</v>
      </c>
    </row>
    <row r="1006" spans="1:17" x14ac:dyDescent="0.4">
      <c r="A1006" s="1" t="s">
        <v>415</v>
      </c>
      <c r="B1006" t="s">
        <v>8</v>
      </c>
      <c r="C1006">
        <v>16</v>
      </c>
      <c r="D1006">
        <v>19</v>
      </c>
      <c r="E1006">
        <v>7680</v>
      </c>
      <c r="F1006">
        <v>7600</v>
      </c>
      <c r="G1006">
        <v>4.2392050000000001E-2</v>
      </c>
      <c r="H1006">
        <f>Data__1_[[#This Row],[Output]]*1000</f>
        <v>42.392049999999998</v>
      </c>
      <c r="I1006">
        <f>Data__1_[[#This Row],[Output]]*1000/(Data__1_[[#This Row],[Num_Workers_Indirect]]+Data__1_[[#This Row],[Num_Workers_Direct]])</f>
        <v>1.2112014285714285</v>
      </c>
      <c r="J1006">
        <v>5.0870459999999999E-2</v>
      </c>
      <c r="K1006">
        <f>Data__1_[[#This Row],[RawMaterial_Used]]*1000</f>
        <v>50.870460000000001</v>
      </c>
      <c r="L1006" t="e">
        <f>MONTH(A:A)</f>
        <v>#VALUE!</v>
      </c>
      <c r="M1006" t="e">
        <f>YEAR(Data__1_[[#This Row],[Date]])</f>
        <v>#VALUE!</v>
      </c>
      <c r="N1006" cm="1">
        <f t="array" ref="N1006">Data__1_[[#This Row],[RawMaterial_Used]]*1000*_xlfn.IFS(Data__1_[[#This Row],[Plant]]=$R$15,$S$15,Data__1_[[#This Row],[Plant]]=$R$16,$S$16,Data__1_[[#This Row],[Plant]]=$R$17,$S$17,Data__1_[[#This Row],[Plant]]=$R$18,$S$18)</f>
        <v>35609.322</v>
      </c>
      <c r="O1006">
        <f>Data__1_[[#This Row],[input_total thousands]]+Data__1_[[#This Row],[Labor_Costs_Direct]]+Data__1_[[#This Row],[Labor_Costs_Indirect]]</f>
        <v>50889.322</v>
      </c>
      <c r="P1006" s="5" cm="1">
        <f t="array" ref="P1006">Data__1_[[#This Row],[Output]]*1000*_xlfn.IFS(Data__1_[[#This Row],[Plant]]=$R$8,$S$8,Data__1_[[#This Row],[Plant]]=$R$9,$S$9,Data__1_[[#This Row],[Plant]]=$R$10,$S$10,Data__1_[[#This Row],[Plant]]=$R$11,$S$11)</f>
        <v>4663.1255000000001</v>
      </c>
      <c r="Q1006" s="5" cm="1">
        <f t="array" ref="Q1006">Data__1_[[#This Row],[Total_cost]]/(Data__1_[[#This Row],[Total Operating Cost]]+_xlfn.IFS(Data__1_[[#This Row],[Plant]]=$R$21,$S$21,Data__1_[[#This Row],[Plant]]=$R$22,$S$22,Data__1_[[#This Row],[Plant]]=$R$24,$S$24,Data__1_[[#This Row],[Plant]]=$R$23,$S$23))</f>
        <v>10.883622709882786</v>
      </c>
    </row>
    <row r="1007" spans="1:17" x14ac:dyDescent="0.4">
      <c r="A1007" s="1" t="s">
        <v>415</v>
      </c>
      <c r="B1007" t="s">
        <v>9</v>
      </c>
      <c r="C1007">
        <v>42</v>
      </c>
      <c r="D1007">
        <v>38</v>
      </c>
      <c r="E1007">
        <v>9744</v>
      </c>
      <c r="F1007">
        <v>7296</v>
      </c>
      <c r="G1007">
        <v>0.102560266</v>
      </c>
      <c r="H1007">
        <f>Data__1_[[#This Row],[Output]]*1000</f>
        <v>102.560266</v>
      </c>
      <c r="I1007">
        <f>Data__1_[[#This Row],[Output]]*1000/(Data__1_[[#This Row],[Num_Workers_Indirect]]+Data__1_[[#This Row],[Num_Workers_Direct]])</f>
        <v>1.282003325</v>
      </c>
      <c r="J1007">
        <v>0.12512352500000001</v>
      </c>
      <c r="K1007">
        <f>Data__1_[[#This Row],[RawMaterial_Used]]*1000</f>
        <v>125.12352500000001</v>
      </c>
      <c r="L1007" t="e">
        <f>MONTH(A:A)</f>
        <v>#VALUE!</v>
      </c>
      <c r="M1007" t="e">
        <f>YEAR(Data__1_[[#This Row],[Date]])</f>
        <v>#VALUE!</v>
      </c>
      <c r="N1007" cm="1">
        <f t="array" ref="N1007">Data__1_[[#This Row],[RawMaterial_Used]]*1000*_xlfn.IFS(Data__1_[[#This Row],[Plant]]=$R$15,$S$15,Data__1_[[#This Row],[Plant]]=$R$16,$S$16,Data__1_[[#This Row],[Plant]]=$R$17,$S$17,Data__1_[[#This Row],[Plant]]=$R$18,$S$18)</f>
        <v>66315.468250000005</v>
      </c>
      <c r="O1007">
        <f>Data__1_[[#This Row],[input_total thousands]]+Data__1_[[#This Row],[Labor_Costs_Direct]]+Data__1_[[#This Row],[Labor_Costs_Indirect]]</f>
        <v>83355.468250000005</v>
      </c>
      <c r="P1007" s="5" cm="1">
        <f t="array" ref="P1007">Data__1_[[#This Row],[Output]]*1000*_xlfn.IFS(Data__1_[[#This Row],[Plant]]=$R$8,$S$8,Data__1_[[#This Row],[Plant]]=$R$9,$S$9,Data__1_[[#This Row],[Plant]]=$R$10,$S$10,Data__1_[[#This Row],[Plant]]=$R$11,$S$11)</f>
        <v>9230.4239400000006</v>
      </c>
      <c r="Q1007" s="5" cm="1">
        <f t="array" ref="Q1007">Data__1_[[#This Row],[Total_cost]]/(Data__1_[[#This Row],[Total Operating Cost]]+_xlfn.IFS(Data__1_[[#This Row],[Plant]]=$R$21,$S$21,Data__1_[[#This Row],[Plant]]=$R$22,$S$22,Data__1_[[#This Row],[Plant]]=$R$24,$S$24,Data__1_[[#This Row],[Plant]]=$R$23,$S$23))</f>
        <v>9.0297749390177025</v>
      </c>
    </row>
    <row r="1008" spans="1:17" x14ac:dyDescent="0.4">
      <c r="A1008" s="1" t="s">
        <v>415</v>
      </c>
      <c r="B1008" t="s">
        <v>10</v>
      </c>
      <c r="C1008">
        <v>22</v>
      </c>
      <c r="D1008">
        <v>26</v>
      </c>
      <c r="E1008">
        <v>5280</v>
      </c>
      <c r="F1008">
        <v>5200</v>
      </c>
      <c r="G1008">
        <v>3.5660791999999997E-2</v>
      </c>
      <c r="H1008">
        <f>Data__1_[[#This Row],[Output]]*1000</f>
        <v>35.660791999999994</v>
      </c>
      <c r="I1008">
        <f>Data__1_[[#This Row],[Output]]*1000/(Data__1_[[#This Row],[Num_Workers_Indirect]]+Data__1_[[#This Row],[Num_Workers_Direct]])</f>
        <v>0.74293316666666653</v>
      </c>
      <c r="J1008">
        <v>4.3506165999999999E-2</v>
      </c>
      <c r="K1008">
        <f>Data__1_[[#This Row],[RawMaterial_Used]]*1000</f>
        <v>43.506166</v>
      </c>
      <c r="L1008" t="e">
        <f>MONTH(A:A)</f>
        <v>#VALUE!</v>
      </c>
      <c r="M1008" t="e">
        <f>YEAR(Data__1_[[#This Row],[Date]])</f>
        <v>#VALUE!</v>
      </c>
      <c r="N1008" cm="1">
        <f t="array" ref="N1008">Data__1_[[#This Row],[RawMaterial_Used]]*1000*_xlfn.IFS(Data__1_[[#This Row],[Plant]]=$R$15,$S$15,Data__1_[[#This Row],[Plant]]=$R$16,$S$16,Data__1_[[#This Row],[Plant]]=$R$17,$S$17,Data__1_[[#This Row],[Plant]]=$R$18,$S$18)</f>
        <v>26451.748928000001</v>
      </c>
      <c r="O1008">
        <f>Data__1_[[#This Row],[input_total thousands]]+Data__1_[[#This Row],[Labor_Costs_Direct]]+Data__1_[[#This Row],[Labor_Costs_Indirect]]</f>
        <v>36931.748928000001</v>
      </c>
      <c r="P1008" s="5" cm="1">
        <f t="array" ref="P1008">Data__1_[[#This Row],[Output]]*1000*_xlfn.IFS(Data__1_[[#This Row],[Plant]]=$R$8,$S$8,Data__1_[[#This Row],[Plant]]=$R$9,$S$9,Data__1_[[#This Row],[Plant]]=$R$10,$S$10,Data__1_[[#This Row],[Plant]]=$R$11,$S$11)</f>
        <v>5349.1187999999993</v>
      </c>
      <c r="Q1008" s="5" cm="1">
        <f t="array" ref="Q1008">Data__1_[[#This Row],[Total_cost]]/(Data__1_[[#This Row],[Total Operating Cost]]+_xlfn.IFS(Data__1_[[#This Row],[Plant]]=$R$21,$S$21,Data__1_[[#This Row],[Plant]]=$R$22,$S$22,Data__1_[[#This Row],[Plant]]=$R$24,$S$24,Data__1_[[#This Row],[Plant]]=$R$23,$S$23))</f>
        <v>6.9029773559420784</v>
      </c>
    </row>
    <row r="1009" spans="1:17" x14ac:dyDescent="0.4">
      <c r="A1009" s="1" t="s">
        <v>415</v>
      </c>
      <c r="B1009" t="s">
        <v>11</v>
      </c>
      <c r="C1009">
        <v>14</v>
      </c>
      <c r="D1009">
        <v>14</v>
      </c>
      <c r="E1009">
        <v>134400</v>
      </c>
      <c r="F1009">
        <v>107520</v>
      </c>
      <c r="G1009">
        <v>1.0924319E-2</v>
      </c>
      <c r="H1009">
        <f>Data__1_[[#This Row],[Output]]*1000</f>
        <v>10.924319000000001</v>
      </c>
      <c r="I1009">
        <f>Data__1_[[#This Row],[Output]]*1000/(Data__1_[[#This Row],[Num_Workers_Indirect]]+Data__1_[[#This Row],[Num_Workers_Direct]])</f>
        <v>0.39015425000000004</v>
      </c>
      <c r="J1009">
        <v>1.3655399E-2</v>
      </c>
      <c r="K1009">
        <f>Data__1_[[#This Row],[RawMaterial_Used]]*1000</f>
        <v>13.655399000000001</v>
      </c>
      <c r="L1009" t="e">
        <f>MONTH(A:A)</f>
        <v>#VALUE!</v>
      </c>
      <c r="M1009" t="e">
        <f>YEAR(Data__1_[[#This Row],[Date]])</f>
        <v>#VALUE!</v>
      </c>
      <c r="N1009" cm="1">
        <f t="array" ref="N1009">Data__1_[[#This Row],[RawMaterial_Used]]*1000*_xlfn.IFS(Data__1_[[#This Row],[Plant]]=$R$15,$S$15,Data__1_[[#This Row],[Plant]]=$R$16,$S$16,Data__1_[[#This Row],[Plant]]=$R$17,$S$17,Data__1_[[#This Row],[Plant]]=$R$18,$S$18)</f>
        <v>12535.656282000002</v>
      </c>
      <c r="O1009">
        <f>Data__1_[[#This Row],[input_total thousands]]+Data__1_[[#This Row],[Labor_Costs_Direct]]+Data__1_[[#This Row],[Labor_Costs_Indirect]]</f>
        <v>254455.65628200001</v>
      </c>
      <c r="P1009" s="5" cm="1">
        <f t="array" ref="P1009">Data__1_[[#This Row],[Output]]*1000*_xlfn.IFS(Data__1_[[#This Row],[Plant]]=$R$8,$S$8,Data__1_[[#This Row],[Plant]]=$R$9,$S$9,Data__1_[[#This Row],[Plant]]=$R$10,$S$10,Data__1_[[#This Row],[Plant]]=$R$11,$S$11)</f>
        <v>4369.7276000000002</v>
      </c>
      <c r="Q1009" s="5" cm="1">
        <f t="array" ref="Q1009">Data__1_[[#This Row],[Total_cost]]/(Data__1_[[#This Row],[Total Operating Cost]]+_xlfn.IFS(Data__1_[[#This Row],[Plant]]=$R$21,$S$21,Data__1_[[#This Row],[Plant]]=$R$22,$S$22,Data__1_[[#This Row],[Plant]]=$R$24,$S$24,Data__1_[[#This Row],[Plant]]=$R$23,$S$23))</f>
        <v>57.084111120877303</v>
      </c>
    </row>
    <row r="1010" spans="1:17" x14ac:dyDescent="0.4">
      <c r="A1010" s="1" t="s">
        <v>414</v>
      </c>
      <c r="B1010" t="s">
        <v>8</v>
      </c>
      <c r="C1010">
        <v>16</v>
      </c>
      <c r="D1010">
        <v>25</v>
      </c>
      <c r="E1010">
        <v>7680</v>
      </c>
      <c r="F1010">
        <v>10000</v>
      </c>
      <c r="G1010">
        <v>4.9609528E-2</v>
      </c>
      <c r="H1010">
        <f>Data__1_[[#This Row],[Output]]*1000</f>
        <v>49.609527999999997</v>
      </c>
      <c r="I1010">
        <f>Data__1_[[#This Row],[Output]]*1000/(Data__1_[[#This Row],[Num_Workers_Indirect]]+Data__1_[[#This Row],[Num_Workers_Direct]])</f>
        <v>1.2099884878048779</v>
      </c>
      <c r="J1010">
        <v>5.9531434000000001E-2</v>
      </c>
      <c r="K1010">
        <f>Data__1_[[#This Row],[RawMaterial_Used]]*1000</f>
        <v>59.531434000000004</v>
      </c>
      <c r="L1010" t="e">
        <f>MONTH(A:A)</f>
        <v>#VALUE!</v>
      </c>
      <c r="M1010" t="e">
        <f>YEAR(Data__1_[[#This Row],[Date]])</f>
        <v>#VALUE!</v>
      </c>
      <c r="N1010" cm="1">
        <f t="array" ref="N1010">Data__1_[[#This Row],[RawMaterial_Used]]*1000*_xlfn.IFS(Data__1_[[#This Row],[Plant]]=$R$15,$S$15,Data__1_[[#This Row],[Plant]]=$R$16,$S$16,Data__1_[[#This Row],[Plant]]=$R$17,$S$17,Data__1_[[#This Row],[Plant]]=$R$18,$S$18)</f>
        <v>41672.003800000006</v>
      </c>
      <c r="O1010">
        <f>Data__1_[[#This Row],[input_total thousands]]+Data__1_[[#This Row],[Labor_Costs_Direct]]+Data__1_[[#This Row],[Labor_Costs_Indirect]]</f>
        <v>59352.003800000006</v>
      </c>
      <c r="P1010" s="5" cm="1">
        <f t="array" ref="P1010">Data__1_[[#This Row],[Output]]*1000*_xlfn.IFS(Data__1_[[#This Row],[Plant]]=$R$8,$S$8,Data__1_[[#This Row],[Plant]]=$R$9,$S$9,Data__1_[[#This Row],[Plant]]=$R$10,$S$10,Data__1_[[#This Row],[Plant]]=$R$11,$S$11)</f>
        <v>5457.0480799999996</v>
      </c>
      <c r="Q1010" s="5" cm="1">
        <f t="array" ref="Q1010">Data__1_[[#This Row],[Total_cost]]/(Data__1_[[#This Row],[Total Operating Cost]]+_xlfn.IFS(Data__1_[[#This Row],[Plant]]=$R$21,$S$21,Data__1_[[#This Row],[Plant]]=$R$22,$S$22,Data__1_[[#This Row],[Plant]]=$R$24,$S$24,Data__1_[[#This Row],[Plant]]=$R$23,$S$23))</f>
        <v>10.851066583063195</v>
      </c>
    </row>
    <row r="1011" spans="1:17" x14ac:dyDescent="0.4">
      <c r="A1011" s="1" t="s">
        <v>414</v>
      </c>
      <c r="B1011" t="s">
        <v>9</v>
      </c>
      <c r="C1011">
        <v>42</v>
      </c>
      <c r="D1011">
        <v>36</v>
      </c>
      <c r="E1011">
        <v>9744</v>
      </c>
      <c r="F1011">
        <v>6912</v>
      </c>
      <c r="G1011">
        <v>9.9992249000000005E-2</v>
      </c>
      <c r="H1011">
        <f>Data__1_[[#This Row],[Output]]*1000</f>
        <v>99.992249000000001</v>
      </c>
      <c r="I1011">
        <f>Data__1_[[#This Row],[Output]]*1000/(Data__1_[[#This Row],[Num_Workers_Indirect]]+Data__1_[[#This Row],[Num_Workers_Direct]])</f>
        <v>1.2819519102564103</v>
      </c>
      <c r="J1011">
        <v>0.12199054400000001</v>
      </c>
      <c r="K1011">
        <f>Data__1_[[#This Row],[RawMaterial_Used]]*1000</f>
        <v>121.990544</v>
      </c>
      <c r="L1011" t="e">
        <f>MONTH(A:A)</f>
        <v>#VALUE!</v>
      </c>
      <c r="M1011" t="e">
        <f>YEAR(Data__1_[[#This Row],[Date]])</f>
        <v>#VALUE!</v>
      </c>
      <c r="N1011" cm="1">
        <f t="array" ref="N1011">Data__1_[[#This Row],[RawMaterial_Used]]*1000*_xlfn.IFS(Data__1_[[#This Row],[Plant]]=$R$15,$S$15,Data__1_[[#This Row],[Plant]]=$R$16,$S$16,Data__1_[[#This Row],[Plant]]=$R$17,$S$17,Data__1_[[#This Row],[Plant]]=$R$18,$S$18)</f>
        <v>64654.988319999997</v>
      </c>
      <c r="O1011">
        <f>Data__1_[[#This Row],[input_total thousands]]+Data__1_[[#This Row],[Labor_Costs_Direct]]+Data__1_[[#This Row],[Labor_Costs_Indirect]]</f>
        <v>81310.988320000004</v>
      </c>
      <c r="P1011" s="5" cm="1">
        <f t="array" ref="P1011">Data__1_[[#This Row],[Output]]*1000*_xlfn.IFS(Data__1_[[#This Row],[Plant]]=$R$8,$S$8,Data__1_[[#This Row],[Plant]]=$R$9,$S$9,Data__1_[[#This Row],[Plant]]=$R$10,$S$10,Data__1_[[#This Row],[Plant]]=$R$11,$S$11)</f>
        <v>8999.3024100000002</v>
      </c>
      <c r="Q1011" s="5" cm="1">
        <f t="array" ref="Q1011">Data__1_[[#This Row],[Total_cost]]/(Data__1_[[#This Row],[Total Operating Cost]]+_xlfn.IFS(Data__1_[[#This Row],[Plant]]=$R$21,$S$21,Data__1_[[#This Row],[Plant]]=$R$22,$S$22,Data__1_[[#This Row],[Plant]]=$R$24,$S$24,Data__1_[[#This Row],[Plant]]=$R$23,$S$23))</f>
        <v>9.0344966277276235</v>
      </c>
    </row>
    <row r="1012" spans="1:17" x14ac:dyDescent="0.4">
      <c r="A1012" s="1" t="s">
        <v>414</v>
      </c>
      <c r="B1012" t="s">
        <v>10</v>
      </c>
      <c r="C1012">
        <v>20</v>
      </c>
      <c r="D1012">
        <v>32</v>
      </c>
      <c r="E1012">
        <v>4800</v>
      </c>
      <c r="F1012">
        <v>6400</v>
      </c>
      <c r="G1012">
        <v>3.8629856999999997E-2</v>
      </c>
      <c r="H1012">
        <f>Data__1_[[#This Row],[Output]]*1000</f>
        <v>38.629856999999994</v>
      </c>
      <c r="I1012">
        <f>Data__1_[[#This Row],[Output]]*1000/(Data__1_[[#This Row],[Num_Workers_Indirect]]+Data__1_[[#This Row],[Num_Workers_Direct]])</f>
        <v>0.74288186538461531</v>
      </c>
      <c r="J1012">
        <v>4.7128426000000001E-2</v>
      </c>
      <c r="K1012">
        <f>Data__1_[[#This Row],[RawMaterial_Used]]*1000</f>
        <v>47.128426000000005</v>
      </c>
      <c r="L1012" t="e">
        <f>MONTH(A:A)</f>
        <v>#VALUE!</v>
      </c>
      <c r="M1012" t="e">
        <f>YEAR(Data__1_[[#This Row],[Date]])</f>
        <v>#VALUE!</v>
      </c>
      <c r="N1012" cm="1">
        <f t="array" ref="N1012">Data__1_[[#This Row],[RawMaterial_Used]]*1000*_xlfn.IFS(Data__1_[[#This Row],[Plant]]=$R$15,$S$15,Data__1_[[#This Row],[Plant]]=$R$16,$S$16,Data__1_[[#This Row],[Plant]]=$R$17,$S$17,Data__1_[[#This Row],[Plant]]=$R$18,$S$18)</f>
        <v>28654.083008000001</v>
      </c>
      <c r="O1012">
        <f>Data__1_[[#This Row],[input_total thousands]]+Data__1_[[#This Row],[Labor_Costs_Direct]]+Data__1_[[#This Row],[Labor_Costs_Indirect]]</f>
        <v>39854.083008000001</v>
      </c>
      <c r="P1012" s="5" cm="1">
        <f t="array" ref="P1012">Data__1_[[#This Row],[Output]]*1000*_xlfn.IFS(Data__1_[[#This Row],[Plant]]=$R$8,$S$8,Data__1_[[#This Row],[Plant]]=$R$9,$S$9,Data__1_[[#This Row],[Plant]]=$R$10,$S$10,Data__1_[[#This Row],[Plant]]=$R$11,$S$11)</f>
        <v>5794.4785499999989</v>
      </c>
      <c r="Q1012" s="5" cm="1">
        <f t="array" ref="Q1012">Data__1_[[#This Row],[Total_cost]]/(Data__1_[[#This Row],[Total Operating Cost]]+_xlfn.IFS(Data__1_[[#This Row],[Plant]]=$R$21,$S$21,Data__1_[[#This Row],[Plant]]=$R$22,$S$22,Data__1_[[#This Row],[Plant]]=$R$24,$S$24,Data__1_[[#This Row],[Plant]]=$R$23,$S$23))</f>
        <v>6.8767544671526757</v>
      </c>
    </row>
    <row r="1013" spans="1:17" x14ac:dyDescent="0.4">
      <c r="A1013" s="1" t="s">
        <v>414</v>
      </c>
      <c r="B1013" t="s">
        <v>11</v>
      </c>
      <c r="C1013">
        <v>12</v>
      </c>
      <c r="D1013">
        <v>15</v>
      </c>
      <c r="E1013">
        <v>115200</v>
      </c>
      <c r="F1013">
        <v>115200</v>
      </c>
      <c r="G1013">
        <v>1.0544159000000001E-2</v>
      </c>
      <c r="H1013">
        <f>Data__1_[[#This Row],[Output]]*1000</f>
        <v>10.544159000000001</v>
      </c>
      <c r="I1013">
        <f>Data__1_[[#This Row],[Output]]*1000/(Data__1_[[#This Row],[Num_Workers_Indirect]]+Data__1_[[#This Row],[Num_Workers_Direct]])</f>
        <v>0.3905244074074074</v>
      </c>
      <c r="J1013">
        <v>1.3180199E-2</v>
      </c>
      <c r="K1013">
        <f>Data__1_[[#This Row],[RawMaterial_Used]]*1000</f>
        <v>13.180199</v>
      </c>
      <c r="L1013" t="e">
        <f>MONTH(A:A)</f>
        <v>#VALUE!</v>
      </c>
      <c r="M1013" t="e">
        <f>YEAR(Data__1_[[#This Row],[Date]])</f>
        <v>#VALUE!</v>
      </c>
      <c r="N1013" cm="1">
        <f t="array" ref="N1013">Data__1_[[#This Row],[RawMaterial_Used]]*1000*_xlfn.IFS(Data__1_[[#This Row],[Plant]]=$R$15,$S$15,Data__1_[[#This Row],[Plant]]=$R$16,$S$16,Data__1_[[#This Row],[Plant]]=$R$17,$S$17,Data__1_[[#This Row],[Plant]]=$R$18,$S$18)</f>
        <v>12099.422682</v>
      </c>
      <c r="O1013">
        <f>Data__1_[[#This Row],[input_total thousands]]+Data__1_[[#This Row],[Labor_Costs_Direct]]+Data__1_[[#This Row],[Labor_Costs_Indirect]]</f>
        <v>242499.422682</v>
      </c>
      <c r="P1013" s="5" cm="1">
        <f t="array" ref="P1013">Data__1_[[#This Row],[Output]]*1000*_xlfn.IFS(Data__1_[[#This Row],[Plant]]=$R$8,$S$8,Data__1_[[#This Row],[Plant]]=$R$9,$S$9,Data__1_[[#This Row],[Plant]]=$R$10,$S$10,Data__1_[[#This Row],[Plant]]=$R$11,$S$11)</f>
        <v>4217.6635999999999</v>
      </c>
      <c r="Q1013" s="5" cm="1">
        <f t="array" ref="Q1013">Data__1_[[#This Row],[Total_cost]]/(Data__1_[[#This Row],[Total Operating Cost]]+_xlfn.IFS(Data__1_[[#This Row],[Plant]]=$R$21,$S$21,Data__1_[[#This Row],[Plant]]=$R$22,$S$22,Data__1_[[#This Row],[Plant]]=$R$24,$S$24,Data__1_[[#This Row],[Plant]]=$R$23,$S$23))</f>
        <v>56.323270113621845</v>
      </c>
    </row>
    <row r="1014" spans="1:17" x14ac:dyDescent="0.4">
      <c r="A1014" s="1" t="s">
        <v>413</v>
      </c>
      <c r="B1014" t="s">
        <v>8</v>
      </c>
      <c r="C1014">
        <v>20</v>
      </c>
      <c r="D1014">
        <v>22</v>
      </c>
      <c r="E1014">
        <v>9600</v>
      </c>
      <c r="F1014">
        <v>8800</v>
      </c>
      <c r="G1014">
        <v>5.0856879000000001E-2</v>
      </c>
      <c r="H1014">
        <f>Data__1_[[#This Row],[Output]]*1000</f>
        <v>50.856878999999999</v>
      </c>
      <c r="I1014">
        <f>Data__1_[[#This Row],[Output]]*1000/(Data__1_[[#This Row],[Num_Workers_Indirect]]+Data__1_[[#This Row],[Num_Workers_Direct]])</f>
        <v>1.2108780714285714</v>
      </c>
      <c r="J1014">
        <v>6.1028255000000003E-2</v>
      </c>
      <c r="K1014">
        <f>Data__1_[[#This Row],[RawMaterial_Used]]*1000</f>
        <v>61.028255000000001</v>
      </c>
      <c r="L1014" t="e">
        <f>MONTH(A:A)</f>
        <v>#VALUE!</v>
      </c>
      <c r="M1014" t="e">
        <f>YEAR(Data__1_[[#This Row],[Date]])</f>
        <v>#VALUE!</v>
      </c>
      <c r="N1014" cm="1">
        <f t="array" ref="N1014">Data__1_[[#This Row],[RawMaterial_Used]]*1000*_xlfn.IFS(Data__1_[[#This Row],[Plant]]=$R$15,$S$15,Data__1_[[#This Row],[Plant]]=$R$16,$S$16,Data__1_[[#This Row],[Plant]]=$R$17,$S$17,Data__1_[[#This Row],[Plant]]=$R$18,$S$18)</f>
        <v>42719.7785</v>
      </c>
      <c r="O1014">
        <f>Data__1_[[#This Row],[input_total thousands]]+Data__1_[[#This Row],[Labor_Costs_Direct]]+Data__1_[[#This Row],[Labor_Costs_Indirect]]</f>
        <v>61119.7785</v>
      </c>
      <c r="P1014" s="5" cm="1">
        <f t="array" ref="P1014">Data__1_[[#This Row],[Output]]*1000*_xlfn.IFS(Data__1_[[#This Row],[Plant]]=$R$8,$S$8,Data__1_[[#This Row],[Plant]]=$R$9,$S$9,Data__1_[[#This Row],[Plant]]=$R$10,$S$10,Data__1_[[#This Row],[Plant]]=$R$11,$S$11)</f>
        <v>5594.2566900000002</v>
      </c>
      <c r="Q1014" s="5" cm="1">
        <f t="array" ref="Q1014">Data__1_[[#This Row],[Total_cost]]/(Data__1_[[#This Row],[Total Operating Cost]]+_xlfn.IFS(Data__1_[[#This Row],[Plant]]=$R$21,$S$21,Data__1_[[#This Row],[Plant]]=$R$22,$S$22,Data__1_[[#This Row],[Plant]]=$R$24,$S$24,Data__1_[[#This Row],[Plant]]=$R$23,$S$23))</f>
        <v>10.900811513961107</v>
      </c>
    </row>
    <row r="1015" spans="1:17" x14ac:dyDescent="0.4">
      <c r="A1015" s="1" t="s">
        <v>413</v>
      </c>
      <c r="B1015" t="s">
        <v>9</v>
      </c>
      <c r="C1015">
        <v>46</v>
      </c>
      <c r="D1015">
        <v>38</v>
      </c>
      <c r="E1015">
        <v>10672</v>
      </c>
      <c r="F1015">
        <v>7296</v>
      </c>
      <c r="G1015">
        <v>0.107713264</v>
      </c>
      <c r="H1015">
        <f>Data__1_[[#This Row],[Output]]*1000</f>
        <v>107.71326400000001</v>
      </c>
      <c r="I1015">
        <f>Data__1_[[#This Row],[Output]]*1000/(Data__1_[[#This Row],[Num_Workers_Indirect]]+Data__1_[[#This Row],[Num_Workers_Direct]])</f>
        <v>1.2823007619047619</v>
      </c>
      <c r="J1015">
        <v>0.13141018300000001</v>
      </c>
      <c r="K1015">
        <f>Data__1_[[#This Row],[RawMaterial_Used]]*1000</f>
        <v>131.41018300000002</v>
      </c>
      <c r="L1015" t="e">
        <f>MONTH(A:A)</f>
        <v>#VALUE!</v>
      </c>
      <c r="M1015" t="e">
        <f>YEAR(Data__1_[[#This Row],[Date]])</f>
        <v>#VALUE!</v>
      </c>
      <c r="N1015" cm="1">
        <f t="array" ref="N1015">Data__1_[[#This Row],[RawMaterial_Used]]*1000*_xlfn.IFS(Data__1_[[#This Row],[Plant]]=$R$15,$S$15,Data__1_[[#This Row],[Plant]]=$R$16,$S$16,Data__1_[[#This Row],[Plant]]=$R$17,$S$17,Data__1_[[#This Row],[Plant]]=$R$18,$S$18)</f>
        <v>69647.396990000008</v>
      </c>
      <c r="O1015">
        <f>Data__1_[[#This Row],[input_total thousands]]+Data__1_[[#This Row],[Labor_Costs_Direct]]+Data__1_[[#This Row],[Labor_Costs_Indirect]]</f>
        <v>87615.396990000008</v>
      </c>
      <c r="P1015" s="5" cm="1">
        <f t="array" ref="P1015">Data__1_[[#This Row],[Output]]*1000*_xlfn.IFS(Data__1_[[#This Row],[Plant]]=$R$8,$S$8,Data__1_[[#This Row],[Plant]]=$R$9,$S$9,Data__1_[[#This Row],[Plant]]=$R$10,$S$10,Data__1_[[#This Row],[Plant]]=$R$11,$S$11)</f>
        <v>9694.1937600000001</v>
      </c>
      <c r="Q1015" s="5" cm="1">
        <f t="array" ref="Q1015">Data__1_[[#This Row],[Total_cost]]/(Data__1_[[#This Row],[Total Operating Cost]]+_xlfn.IFS(Data__1_[[#This Row],[Plant]]=$R$21,$S$21,Data__1_[[#This Row],[Plant]]=$R$22,$S$22,Data__1_[[#This Row],[Plant]]=$R$24,$S$24,Data__1_[[#This Row],[Plant]]=$R$23,$S$23))</f>
        <v>9.0372212539677221</v>
      </c>
    </row>
    <row r="1016" spans="1:17" x14ac:dyDescent="0.4">
      <c r="A1016" s="1" t="s">
        <v>413</v>
      </c>
      <c r="B1016" t="s">
        <v>10</v>
      </c>
      <c r="C1016">
        <v>20</v>
      </c>
      <c r="D1016">
        <v>33</v>
      </c>
      <c r="E1016">
        <v>4800</v>
      </c>
      <c r="F1016">
        <v>6600</v>
      </c>
      <c r="G1016">
        <v>3.9362398E-2</v>
      </c>
      <c r="H1016">
        <f>Data__1_[[#This Row],[Output]]*1000</f>
        <v>39.362397999999999</v>
      </c>
      <c r="I1016">
        <f>Data__1_[[#This Row],[Output]]*1000/(Data__1_[[#This Row],[Num_Workers_Indirect]]+Data__1_[[#This Row],[Num_Workers_Direct]])</f>
        <v>0.74268675471698109</v>
      </c>
      <c r="J1016">
        <v>4.8022125999999998E-2</v>
      </c>
      <c r="K1016">
        <f>Data__1_[[#This Row],[RawMaterial_Used]]*1000</f>
        <v>48.022126</v>
      </c>
      <c r="L1016" t="e">
        <f>MONTH(A:A)</f>
        <v>#VALUE!</v>
      </c>
      <c r="M1016" t="e">
        <f>YEAR(Data__1_[[#This Row],[Date]])</f>
        <v>#VALUE!</v>
      </c>
      <c r="N1016" cm="1">
        <f t="array" ref="N1016">Data__1_[[#This Row],[RawMaterial_Used]]*1000*_xlfn.IFS(Data__1_[[#This Row],[Plant]]=$R$15,$S$15,Data__1_[[#This Row],[Plant]]=$R$16,$S$16,Data__1_[[#This Row],[Plant]]=$R$17,$S$17,Data__1_[[#This Row],[Plant]]=$R$18,$S$18)</f>
        <v>29197.452608</v>
      </c>
      <c r="O1016">
        <f>Data__1_[[#This Row],[input_total thousands]]+Data__1_[[#This Row],[Labor_Costs_Direct]]+Data__1_[[#This Row],[Labor_Costs_Indirect]]</f>
        <v>40597.452608</v>
      </c>
      <c r="P1016" s="5" cm="1">
        <f t="array" ref="P1016">Data__1_[[#This Row],[Output]]*1000*_xlfn.IFS(Data__1_[[#This Row],[Plant]]=$R$8,$S$8,Data__1_[[#This Row],[Plant]]=$R$9,$S$9,Data__1_[[#This Row],[Plant]]=$R$10,$S$10,Data__1_[[#This Row],[Plant]]=$R$11,$S$11)</f>
        <v>5904.3597</v>
      </c>
      <c r="Q1016" s="5" cm="1">
        <f t="array" ref="Q1016">Data__1_[[#This Row],[Total_cost]]/(Data__1_[[#This Row],[Total Operating Cost]]+_xlfn.IFS(Data__1_[[#This Row],[Plant]]=$R$21,$S$21,Data__1_[[#This Row],[Plant]]=$R$22,$S$22,Data__1_[[#This Row],[Plant]]=$R$24,$S$24,Data__1_[[#This Row],[Plant]]=$R$23,$S$23))</f>
        <v>6.8746790492711218</v>
      </c>
    </row>
    <row r="1017" spans="1:17" x14ac:dyDescent="0.4">
      <c r="A1017" s="1" t="s">
        <v>413</v>
      </c>
      <c r="B1017" t="s">
        <v>11</v>
      </c>
      <c r="C1017">
        <v>14</v>
      </c>
      <c r="D1017">
        <v>17</v>
      </c>
      <c r="E1017">
        <v>134400</v>
      </c>
      <c r="F1017">
        <v>130560</v>
      </c>
      <c r="G1017">
        <v>1.2101552E-2</v>
      </c>
      <c r="H1017">
        <f>Data__1_[[#This Row],[Output]]*1000</f>
        <v>12.101552</v>
      </c>
      <c r="I1017">
        <f>Data__1_[[#This Row],[Output]]*1000/(Data__1_[[#This Row],[Num_Workers_Indirect]]+Data__1_[[#This Row],[Num_Workers_Direct]])</f>
        <v>0.39037264516129033</v>
      </c>
      <c r="J1017">
        <v>1.512694E-2</v>
      </c>
      <c r="K1017">
        <f>Data__1_[[#This Row],[RawMaterial_Used]]*1000</f>
        <v>15.126939999999999</v>
      </c>
      <c r="L1017" t="e">
        <f>MONTH(A:A)</f>
        <v>#VALUE!</v>
      </c>
      <c r="M1017" t="e">
        <f>YEAR(Data__1_[[#This Row],[Date]])</f>
        <v>#VALUE!</v>
      </c>
      <c r="N1017" cm="1">
        <f t="array" ref="N1017">Data__1_[[#This Row],[RawMaterial_Used]]*1000*_xlfn.IFS(Data__1_[[#This Row],[Plant]]=$R$15,$S$15,Data__1_[[#This Row],[Plant]]=$R$16,$S$16,Data__1_[[#This Row],[Plant]]=$R$17,$S$17,Data__1_[[#This Row],[Plant]]=$R$18,$S$18)</f>
        <v>13886.530919999999</v>
      </c>
      <c r="O1017">
        <f>Data__1_[[#This Row],[input_total thousands]]+Data__1_[[#This Row],[Labor_Costs_Direct]]+Data__1_[[#This Row],[Labor_Costs_Indirect]]</f>
        <v>278846.53091999999</v>
      </c>
      <c r="P1017" s="5" cm="1">
        <f t="array" ref="P1017">Data__1_[[#This Row],[Output]]*1000*_xlfn.IFS(Data__1_[[#This Row],[Plant]]=$R$8,$S$8,Data__1_[[#This Row],[Plant]]=$R$9,$S$9,Data__1_[[#This Row],[Plant]]=$R$10,$S$10,Data__1_[[#This Row],[Plant]]=$R$11,$S$11)</f>
        <v>4840.6207999999997</v>
      </c>
      <c r="Q1017" s="5" cm="1">
        <f t="array" ref="Q1017">Data__1_[[#This Row],[Total_cost]]/(Data__1_[[#This Row],[Total Operating Cost]]+_xlfn.IFS(Data__1_[[#This Row],[Plant]]=$R$21,$S$21,Data__1_[[#This Row],[Plant]]=$R$22,$S$22,Data__1_[[#This Row],[Plant]]=$R$24,$S$24,Data__1_[[#This Row],[Plant]]=$R$23,$S$23))</f>
        <v>56.578953268429359</v>
      </c>
    </row>
    <row r="1018" spans="1:17" x14ac:dyDescent="0.4">
      <c r="A1018" s="1" t="s">
        <v>412</v>
      </c>
      <c r="B1018" t="s">
        <v>8</v>
      </c>
      <c r="C1018">
        <v>18</v>
      </c>
      <c r="D1018">
        <v>18</v>
      </c>
      <c r="E1018">
        <v>8640</v>
      </c>
      <c r="F1018">
        <v>7200</v>
      </c>
      <c r="G1018">
        <v>4.3594994999999997E-2</v>
      </c>
      <c r="H1018">
        <f>Data__1_[[#This Row],[Output]]*1000</f>
        <v>43.594994999999997</v>
      </c>
      <c r="I1018">
        <f>Data__1_[[#This Row],[Output]]*1000/(Data__1_[[#This Row],[Num_Workers_Indirect]]+Data__1_[[#This Row],[Num_Workers_Direct]])</f>
        <v>1.2109720833333333</v>
      </c>
      <c r="J1018">
        <v>5.2313994000000003E-2</v>
      </c>
      <c r="K1018">
        <f>Data__1_[[#This Row],[RawMaterial_Used]]*1000</f>
        <v>52.313994000000001</v>
      </c>
      <c r="L1018" t="e">
        <f>MONTH(A:A)</f>
        <v>#VALUE!</v>
      </c>
      <c r="M1018" t="e">
        <f>YEAR(Data__1_[[#This Row],[Date]])</f>
        <v>#VALUE!</v>
      </c>
      <c r="N1018" cm="1">
        <f t="array" ref="N1018">Data__1_[[#This Row],[RawMaterial_Used]]*1000*_xlfn.IFS(Data__1_[[#This Row],[Plant]]=$R$15,$S$15,Data__1_[[#This Row],[Plant]]=$R$16,$S$16,Data__1_[[#This Row],[Plant]]=$R$17,$S$17,Data__1_[[#This Row],[Plant]]=$R$18,$S$18)</f>
        <v>36619.7958</v>
      </c>
      <c r="O1018">
        <f>Data__1_[[#This Row],[input_total thousands]]+Data__1_[[#This Row],[Labor_Costs_Direct]]+Data__1_[[#This Row],[Labor_Costs_Indirect]]</f>
        <v>52459.7958</v>
      </c>
      <c r="P1018" s="5" cm="1">
        <f t="array" ref="P1018">Data__1_[[#This Row],[Output]]*1000*_xlfn.IFS(Data__1_[[#This Row],[Plant]]=$R$8,$S$8,Data__1_[[#This Row],[Plant]]=$R$9,$S$9,Data__1_[[#This Row],[Plant]]=$R$10,$S$10,Data__1_[[#This Row],[Plant]]=$R$11,$S$11)</f>
        <v>4795.4494500000001</v>
      </c>
      <c r="Q1018" s="5" cm="1">
        <f t="array" ref="Q1018">Data__1_[[#This Row],[Total_cost]]/(Data__1_[[#This Row],[Total Operating Cost]]+_xlfn.IFS(Data__1_[[#This Row],[Plant]]=$R$21,$S$21,Data__1_[[#This Row],[Plant]]=$R$22,$S$22,Data__1_[[#This Row],[Plant]]=$R$24,$S$24,Data__1_[[#This Row],[Plant]]=$R$23,$S$23))</f>
        <v>10.91072489226995</v>
      </c>
    </row>
    <row r="1019" spans="1:17" x14ac:dyDescent="0.4">
      <c r="A1019" s="1" t="s">
        <v>412</v>
      </c>
      <c r="B1019" t="s">
        <v>9</v>
      </c>
      <c r="C1019">
        <v>44</v>
      </c>
      <c r="D1019">
        <v>36</v>
      </c>
      <c r="E1019">
        <v>10208</v>
      </c>
      <c r="F1019">
        <v>6912</v>
      </c>
      <c r="G1019">
        <v>0.102497173</v>
      </c>
      <c r="H1019">
        <f>Data__1_[[#This Row],[Output]]*1000</f>
        <v>102.497173</v>
      </c>
      <c r="I1019">
        <f>Data__1_[[#This Row],[Output]]*1000/(Data__1_[[#This Row],[Num_Workers_Indirect]]+Data__1_[[#This Row],[Num_Workers_Direct]])</f>
        <v>1.2812146625</v>
      </c>
      <c r="J1019">
        <v>0.12504655100000001</v>
      </c>
      <c r="K1019">
        <f>Data__1_[[#This Row],[RawMaterial_Used]]*1000</f>
        <v>125.04655100000001</v>
      </c>
      <c r="L1019" t="e">
        <f>MONTH(A:A)</f>
        <v>#VALUE!</v>
      </c>
      <c r="M1019" t="e">
        <f>YEAR(Data__1_[[#This Row],[Date]])</f>
        <v>#VALUE!</v>
      </c>
      <c r="N1019" cm="1">
        <f t="array" ref="N1019">Data__1_[[#This Row],[RawMaterial_Used]]*1000*_xlfn.IFS(Data__1_[[#This Row],[Plant]]=$R$15,$S$15,Data__1_[[#This Row],[Plant]]=$R$16,$S$16,Data__1_[[#This Row],[Plant]]=$R$17,$S$17,Data__1_[[#This Row],[Plant]]=$R$18,$S$18)</f>
        <v>66274.672030000002</v>
      </c>
      <c r="O1019">
        <f>Data__1_[[#This Row],[input_total thousands]]+Data__1_[[#This Row],[Labor_Costs_Direct]]+Data__1_[[#This Row],[Labor_Costs_Indirect]]</f>
        <v>83394.672030000002</v>
      </c>
      <c r="P1019" s="5" cm="1">
        <f t="array" ref="P1019">Data__1_[[#This Row],[Output]]*1000*_xlfn.IFS(Data__1_[[#This Row],[Plant]]=$R$8,$S$8,Data__1_[[#This Row],[Plant]]=$R$9,$S$9,Data__1_[[#This Row],[Plant]]=$R$10,$S$10,Data__1_[[#This Row],[Plant]]=$R$11,$S$11)</f>
        <v>9224.745570000001</v>
      </c>
      <c r="Q1019" s="5" cm="1">
        <f t="array" ref="Q1019">Data__1_[[#This Row],[Total_cost]]/(Data__1_[[#This Row],[Total Operating Cost]]+_xlfn.IFS(Data__1_[[#This Row],[Plant]]=$R$21,$S$21,Data__1_[[#This Row],[Plant]]=$R$22,$S$22,Data__1_[[#This Row],[Plant]]=$R$24,$S$24,Data__1_[[#This Row],[Plant]]=$R$23,$S$23))</f>
        <v>9.03958233997486</v>
      </c>
    </row>
    <row r="1020" spans="1:17" x14ac:dyDescent="0.4">
      <c r="A1020" s="1" t="s">
        <v>412</v>
      </c>
      <c r="B1020" t="s">
        <v>10</v>
      </c>
      <c r="C1020">
        <v>22</v>
      </c>
      <c r="D1020">
        <v>33</v>
      </c>
      <c r="E1020">
        <v>5280</v>
      </c>
      <c r="F1020">
        <v>6600</v>
      </c>
      <c r="G1020">
        <v>4.0836023999999999E-2</v>
      </c>
      <c r="H1020">
        <f>Data__1_[[#This Row],[Output]]*1000</f>
        <v>40.836024000000002</v>
      </c>
      <c r="I1020">
        <f>Data__1_[[#This Row],[Output]]*1000/(Data__1_[[#This Row],[Num_Workers_Indirect]]+Data__1_[[#This Row],[Num_Workers_Direct]])</f>
        <v>0.74247316363636362</v>
      </c>
      <c r="J1020">
        <v>4.9819949000000002E-2</v>
      </c>
      <c r="K1020">
        <f>Data__1_[[#This Row],[RawMaterial_Used]]*1000</f>
        <v>49.819949000000001</v>
      </c>
      <c r="L1020" t="e">
        <f>MONTH(A:A)</f>
        <v>#VALUE!</v>
      </c>
      <c r="M1020" t="e">
        <f>YEAR(Data__1_[[#This Row],[Date]])</f>
        <v>#VALUE!</v>
      </c>
      <c r="N1020" cm="1">
        <f t="array" ref="N1020">Data__1_[[#This Row],[RawMaterial_Used]]*1000*_xlfn.IFS(Data__1_[[#This Row],[Plant]]=$R$15,$S$15,Data__1_[[#This Row],[Plant]]=$R$16,$S$16,Data__1_[[#This Row],[Plant]]=$R$17,$S$17,Data__1_[[#This Row],[Plant]]=$R$18,$S$18)</f>
        <v>30290.528992</v>
      </c>
      <c r="O1020">
        <f>Data__1_[[#This Row],[input_total thousands]]+Data__1_[[#This Row],[Labor_Costs_Direct]]+Data__1_[[#This Row],[Labor_Costs_Indirect]]</f>
        <v>42170.528992</v>
      </c>
      <c r="P1020" s="5" cm="1">
        <f t="array" ref="P1020">Data__1_[[#This Row],[Output]]*1000*_xlfn.IFS(Data__1_[[#This Row],[Plant]]=$R$8,$S$8,Data__1_[[#This Row],[Plant]]=$R$9,$S$9,Data__1_[[#This Row],[Plant]]=$R$10,$S$10,Data__1_[[#This Row],[Plant]]=$R$11,$S$11)</f>
        <v>6125.4036000000006</v>
      </c>
      <c r="Q1020" s="5" cm="1">
        <f t="array" ref="Q1020">Data__1_[[#This Row],[Total_cost]]/(Data__1_[[#This Row],[Total Operating Cost]]+_xlfn.IFS(Data__1_[[#This Row],[Plant]]=$R$21,$S$21,Data__1_[[#This Row],[Plant]]=$R$22,$S$22,Data__1_[[#This Row],[Plant]]=$R$24,$S$24,Data__1_[[#This Row],[Plant]]=$R$23,$S$23))</f>
        <v>6.8834069293116755</v>
      </c>
    </row>
    <row r="1021" spans="1:17" x14ac:dyDescent="0.4">
      <c r="A1021" s="1" t="s">
        <v>412</v>
      </c>
      <c r="B1021" t="s">
        <v>11</v>
      </c>
      <c r="C1021">
        <v>14</v>
      </c>
      <c r="D1021">
        <v>13</v>
      </c>
      <c r="E1021">
        <v>134400</v>
      </c>
      <c r="F1021">
        <v>99840</v>
      </c>
      <c r="G1021">
        <v>1.054135E-2</v>
      </c>
      <c r="H1021">
        <f>Data__1_[[#This Row],[Output]]*1000</f>
        <v>10.54135</v>
      </c>
      <c r="I1021">
        <f>Data__1_[[#This Row],[Output]]*1000/(Data__1_[[#This Row],[Num_Workers_Indirect]]+Data__1_[[#This Row],[Num_Workers_Direct]])</f>
        <v>0.39042037037037036</v>
      </c>
      <c r="J1021">
        <v>1.3176686999999999E-2</v>
      </c>
      <c r="K1021">
        <f>Data__1_[[#This Row],[RawMaterial_Used]]*1000</f>
        <v>13.176686999999999</v>
      </c>
      <c r="L1021" t="e">
        <f>MONTH(A:A)</f>
        <v>#VALUE!</v>
      </c>
      <c r="M1021" t="e">
        <f>YEAR(Data__1_[[#This Row],[Date]])</f>
        <v>#VALUE!</v>
      </c>
      <c r="N1021" cm="1">
        <f t="array" ref="N1021">Data__1_[[#This Row],[RawMaterial_Used]]*1000*_xlfn.IFS(Data__1_[[#This Row],[Plant]]=$R$15,$S$15,Data__1_[[#This Row],[Plant]]=$R$16,$S$16,Data__1_[[#This Row],[Plant]]=$R$17,$S$17,Data__1_[[#This Row],[Plant]]=$R$18,$S$18)</f>
        <v>12096.198666</v>
      </c>
      <c r="O1021">
        <f>Data__1_[[#This Row],[input_total thousands]]+Data__1_[[#This Row],[Labor_Costs_Direct]]+Data__1_[[#This Row],[Labor_Costs_Indirect]]</f>
        <v>246336.19866600001</v>
      </c>
      <c r="P1021" s="5" cm="1">
        <f t="array" ref="P1021">Data__1_[[#This Row],[Output]]*1000*_xlfn.IFS(Data__1_[[#This Row],[Plant]]=$R$8,$S$8,Data__1_[[#This Row],[Plant]]=$R$9,$S$9,Data__1_[[#This Row],[Plant]]=$R$10,$S$10,Data__1_[[#This Row],[Plant]]=$R$11,$S$11)</f>
        <v>4216.54</v>
      </c>
      <c r="Q1021" s="5" cm="1">
        <f t="array" ref="Q1021">Data__1_[[#This Row],[Total_cost]]/(Data__1_[[#This Row],[Total Operating Cost]]+_xlfn.IFS(Data__1_[[#This Row],[Plant]]=$R$21,$S$21,Data__1_[[#This Row],[Plant]]=$R$22,$S$22,Data__1_[[#This Row],[Plant]]=$R$24,$S$24,Data__1_[[#This Row],[Plant]]=$R$23,$S$23))</f>
        <v>57.229340390194245</v>
      </c>
    </row>
    <row r="1022" spans="1:17" x14ac:dyDescent="0.4">
      <c r="A1022" s="1" t="s">
        <v>411</v>
      </c>
      <c r="B1022" t="s">
        <v>8</v>
      </c>
      <c r="C1022">
        <v>15</v>
      </c>
      <c r="D1022">
        <v>21</v>
      </c>
      <c r="E1022">
        <v>7200</v>
      </c>
      <c r="F1022">
        <v>8400</v>
      </c>
      <c r="G1022">
        <v>4.3603808000000001E-2</v>
      </c>
      <c r="H1022">
        <f>Data__1_[[#This Row],[Output]]*1000</f>
        <v>43.603808000000001</v>
      </c>
      <c r="I1022">
        <f>Data__1_[[#This Row],[Output]]*1000/(Data__1_[[#This Row],[Num_Workers_Indirect]]+Data__1_[[#This Row],[Num_Workers_Direct]])</f>
        <v>1.211216888888889</v>
      </c>
      <c r="J1022">
        <v>5.2324570000000001E-2</v>
      </c>
      <c r="K1022">
        <f>Data__1_[[#This Row],[RawMaterial_Used]]*1000</f>
        <v>52.324570000000001</v>
      </c>
      <c r="L1022" t="e">
        <f>MONTH(A:A)</f>
        <v>#VALUE!</v>
      </c>
      <c r="M1022" t="e">
        <f>YEAR(Data__1_[[#This Row],[Date]])</f>
        <v>#VALUE!</v>
      </c>
      <c r="N1022" cm="1">
        <f t="array" ref="N1022">Data__1_[[#This Row],[RawMaterial_Used]]*1000*_xlfn.IFS(Data__1_[[#This Row],[Plant]]=$R$15,$S$15,Data__1_[[#This Row],[Plant]]=$R$16,$S$16,Data__1_[[#This Row],[Plant]]=$R$17,$S$17,Data__1_[[#This Row],[Plant]]=$R$18,$S$18)</f>
        <v>36627.199000000001</v>
      </c>
      <c r="O1022">
        <f>Data__1_[[#This Row],[input_total thousands]]+Data__1_[[#This Row],[Labor_Costs_Direct]]+Data__1_[[#This Row],[Labor_Costs_Indirect]]</f>
        <v>52227.199000000001</v>
      </c>
      <c r="P1022" s="5" cm="1">
        <f t="array" ref="P1022">Data__1_[[#This Row],[Output]]*1000*_xlfn.IFS(Data__1_[[#This Row],[Plant]]=$R$8,$S$8,Data__1_[[#This Row],[Plant]]=$R$9,$S$9,Data__1_[[#This Row],[Plant]]=$R$10,$S$10,Data__1_[[#This Row],[Plant]]=$R$11,$S$11)</f>
        <v>4796.4188800000002</v>
      </c>
      <c r="Q1022" s="5" cm="1">
        <f t="array" ref="Q1022">Data__1_[[#This Row],[Total_cost]]/(Data__1_[[#This Row],[Total Operating Cost]]+_xlfn.IFS(Data__1_[[#This Row],[Plant]]=$R$21,$S$21,Data__1_[[#This Row],[Plant]]=$R$22,$S$22,Data__1_[[#This Row],[Plant]]=$R$24,$S$24,Data__1_[[#This Row],[Plant]]=$R$23,$S$23))</f>
        <v>10.860159129348059</v>
      </c>
    </row>
    <row r="1023" spans="1:17" x14ac:dyDescent="0.4">
      <c r="A1023" s="1" t="s">
        <v>411</v>
      </c>
      <c r="B1023" t="s">
        <v>9</v>
      </c>
      <c r="C1023">
        <v>44</v>
      </c>
      <c r="D1023">
        <v>40</v>
      </c>
      <c r="E1023">
        <v>10208</v>
      </c>
      <c r="F1023">
        <v>7680</v>
      </c>
      <c r="G1023">
        <v>0.107693441</v>
      </c>
      <c r="H1023">
        <f>Data__1_[[#This Row],[Output]]*1000</f>
        <v>107.69344100000001</v>
      </c>
      <c r="I1023">
        <f>Data__1_[[#This Row],[Output]]*1000/(Data__1_[[#This Row],[Num_Workers_Indirect]]+Data__1_[[#This Row],[Num_Workers_Direct]])</f>
        <v>1.2820647738095239</v>
      </c>
      <c r="J1023">
        <v>0.131385998</v>
      </c>
      <c r="K1023">
        <f>Data__1_[[#This Row],[RawMaterial_Used]]*1000</f>
        <v>131.385998</v>
      </c>
      <c r="L1023" t="e">
        <f>MONTH(A:A)</f>
        <v>#VALUE!</v>
      </c>
      <c r="M1023" t="e">
        <f>YEAR(Data__1_[[#This Row],[Date]])</f>
        <v>#VALUE!</v>
      </c>
      <c r="N1023" cm="1">
        <f t="array" ref="N1023">Data__1_[[#This Row],[RawMaterial_Used]]*1000*_xlfn.IFS(Data__1_[[#This Row],[Plant]]=$R$15,$S$15,Data__1_[[#This Row],[Plant]]=$R$16,$S$16,Data__1_[[#This Row],[Plant]]=$R$17,$S$17,Data__1_[[#This Row],[Plant]]=$R$18,$S$18)</f>
        <v>69634.578940000007</v>
      </c>
      <c r="O1023">
        <f>Data__1_[[#This Row],[input_total thousands]]+Data__1_[[#This Row],[Labor_Costs_Direct]]+Data__1_[[#This Row],[Labor_Costs_Indirect]]</f>
        <v>87522.578940000007</v>
      </c>
      <c r="P1023" s="5" cm="1">
        <f t="array" ref="P1023">Data__1_[[#This Row],[Output]]*1000*_xlfn.IFS(Data__1_[[#This Row],[Plant]]=$R$8,$S$8,Data__1_[[#This Row],[Plant]]=$R$9,$S$9,Data__1_[[#This Row],[Plant]]=$R$10,$S$10,Data__1_[[#This Row],[Plant]]=$R$11,$S$11)</f>
        <v>9692.4096900000004</v>
      </c>
      <c r="Q1023" s="5" cm="1">
        <f t="array" ref="Q1023">Data__1_[[#This Row],[Total_cost]]/(Data__1_[[#This Row],[Total Operating Cost]]+_xlfn.IFS(Data__1_[[#This Row],[Plant]]=$R$21,$S$21,Data__1_[[#This Row],[Plant]]=$R$22,$S$22,Data__1_[[#This Row],[Plant]]=$R$24,$S$24,Data__1_[[#This Row],[Plant]]=$R$23,$S$23))</f>
        <v>9.029308975869677</v>
      </c>
    </row>
    <row r="1024" spans="1:17" x14ac:dyDescent="0.4">
      <c r="A1024" s="1" t="s">
        <v>411</v>
      </c>
      <c r="B1024" t="s">
        <v>10</v>
      </c>
      <c r="C1024">
        <v>23</v>
      </c>
      <c r="D1024">
        <v>26</v>
      </c>
      <c r="E1024">
        <v>5520</v>
      </c>
      <c r="F1024">
        <v>5200</v>
      </c>
      <c r="G1024">
        <v>3.6408549999999998E-2</v>
      </c>
      <c r="H1024">
        <f>Data__1_[[#This Row],[Output]]*1000</f>
        <v>36.408549999999998</v>
      </c>
      <c r="I1024">
        <f>Data__1_[[#This Row],[Output]]*1000/(Data__1_[[#This Row],[Num_Workers_Indirect]]+Data__1_[[#This Row],[Num_Workers_Direct]])</f>
        <v>0.74303163265306116</v>
      </c>
      <c r="J1024">
        <v>4.4418431000000001E-2</v>
      </c>
      <c r="K1024">
        <f>Data__1_[[#This Row],[RawMaterial_Used]]*1000</f>
        <v>44.418430999999998</v>
      </c>
      <c r="L1024" t="e">
        <f>MONTH(A:A)</f>
        <v>#VALUE!</v>
      </c>
      <c r="M1024" t="e">
        <f>YEAR(Data__1_[[#This Row],[Date]])</f>
        <v>#VALUE!</v>
      </c>
      <c r="N1024" cm="1">
        <f t="array" ref="N1024">Data__1_[[#This Row],[RawMaterial_Used]]*1000*_xlfn.IFS(Data__1_[[#This Row],[Plant]]=$R$15,$S$15,Data__1_[[#This Row],[Plant]]=$R$16,$S$16,Data__1_[[#This Row],[Plant]]=$R$17,$S$17,Data__1_[[#This Row],[Plant]]=$R$18,$S$18)</f>
        <v>27006.406047999997</v>
      </c>
      <c r="O1024">
        <f>Data__1_[[#This Row],[input_total thousands]]+Data__1_[[#This Row],[Labor_Costs_Direct]]+Data__1_[[#This Row],[Labor_Costs_Indirect]]</f>
        <v>37726.406047999997</v>
      </c>
      <c r="P1024" s="5" cm="1">
        <f t="array" ref="P1024">Data__1_[[#This Row],[Output]]*1000*_xlfn.IFS(Data__1_[[#This Row],[Plant]]=$R$8,$S$8,Data__1_[[#This Row],[Plant]]=$R$9,$S$9,Data__1_[[#This Row],[Plant]]=$R$10,$S$10,Data__1_[[#This Row],[Plant]]=$R$11,$S$11)</f>
        <v>5461.2824999999993</v>
      </c>
      <c r="Q1024" s="5" cm="1">
        <f t="array" ref="Q1024">Data__1_[[#This Row],[Total_cost]]/(Data__1_[[#This Row],[Total Operating Cost]]+_xlfn.IFS(Data__1_[[#This Row],[Plant]]=$R$21,$S$21,Data__1_[[#This Row],[Plant]]=$R$22,$S$22,Data__1_[[#This Row],[Plant]]=$R$24,$S$24,Data__1_[[#This Row],[Plant]]=$R$23,$S$23))</f>
        <v>6.9067108938433703</v>
      </c>
    </row>
    <row r="1025" spans="1:17" x14ac:dyDescent="0.4">
      <c r="A1025" s="1" t="s">
        <v>411</v>
      </c>
      <c r="B1025" t="s">
        <v>11</v>
      </c>
      <c r="C1025">
        <v>12</v>
      </c>
      <c r="D1025">
        <v>16</v>
      </c>
      <c r="E1025">
        <v>115200</v>
      </c>
      <c r="F1025">
        <v>122880</v>
      </c>
      <c r="G1025">
        <v>1.0931832000000001E-2</v>
      </c>
      <c r="H1025">
        <f>Data__1_[[#This Row],[Output]]*1000</f>
        <v>10.931832</v>
      </c>
      <c r="I1025">
        <f>Data__1_[[#This Row],[Output]]*1000/(Data__1_[[#This Row],[Num_Workers_Indirect]]+Data__1_[[#This Row],[Num_Workers_Direct]])</f>
        <v>0.39042257142857145</v>
      </c>
      <c r="J1025">
        <v>1.3664791000000001E-2</v>
      </c>
      <c r="K1025">
        <f>Data__1_[[#This Row],[RawMaterial_Used]]*1000</f>
        <v>13.664791000000001</v>
      </c>
      <c r="L1025" t="e">
        <f>MONTH(A:A)</f>
        <v>#VALUE!</v>
      </c>
      <c r="M1025" t="e">
        <f>YEAR(Data__1_[[#This Row],[Date]])</f>
        <v>#VALUE!</v>
      </c>
      <c r="N1025" cm="1">
        <f t="array" ref="N1025">Data__1_[[#This Row],[RawMaterial_Used]]*1000*_xlfn.IFS(Data__1_[[#This Row],[Plant]]=$R$15,$S$15,Data__1_[[#This Row],[Plant]]=$R$16,$S$16,Data__1_[[#This Row],[Plant]]=$R$17,$S$17,Data__1_[[#This Row],[Plant]]=$R$18,$S$18)</f>
        <v>12544.278138000001</v>
      </c>
      <c r="O1025">
        <f>Data__1_[[#This Row],[input_total thousands]]+Data__1_[[#This Row],[Labor_Costs_Direct]]+Data__1_[[#This Row],[Labor_Costs_Indirect]]</f>
        <v>250624.27813799999</v>
      </c>
      <c r="P1025" s="5" cm="1">
        <f t="array" ref="P1025">Data__1_[[#This Row],[Output]]*1000*_xlfn.IFS(Data__1_[[#This Row],[Plant]]=$R$8,$S$8,Data__1_[[#This Row],[Plant]]=$R$9,$S$9,Data__1_[[#This Row],[Plant]]=$R$10,$S$10,Data__1_[[#This Row],[Plant]]=$R$11,$S$11)</f>
        <v>4372.7327999999998</v>
      </c>
      <c r="Q1025" s="5" cm="1">
        <f t="array" ref="Q1025">Data__1_[[#This Row],[Total_cost]]/(Data__1_[[#This Row],[Total Operating Cost]]+_xlfn.IFS(Data__1_[[#This Row],[Plant]]=$R$21,$S$21,Data__1_[[#This Row],[Plant]]=$R$22,$S$22,Data__1_[[#This Row],[Plant]]=$R$24,$S$24,Data__1_[[#This Row],[Plant]]=$R$23,$S$23))</f>
        <v>56.186706826480922</v>
      </c>
    </row>
    <row r="1026" spans="1:17" x14ac:dyDescent="0.4">
      <c r="A1026" s="1" t="s">
        <v>410</v>
      </c>
      <c r="B1026" t="s">
        <v>8</v>
      </c>
      <c r="C1026">
        <v>19</v>
      </c>
      <c r="D1026">
        <v>21</v>
      </c>
      <c r="E1026">
        <v>9120</v>
      </c>
      <c r="F1026">
        <v>8400</v>
      </c>
      <c r="G1026">
        <v>4.8448731000000002E-2</v>
      </c>
      <c r="H1026">
        <f>Data__1_[[#This Row],[Output]]*1000</f>
        <v>48.448731000000002</v>
      </c>
      <c r="I1026">
        <f>Data__1_[[#This Row],[Output]]*1000/(Data__1_[[#This Row],[Num_Workers_Indirect]]+Data__1_[[#This Row],[Num_Workers_Direct]])</f>
        <v>1.211218275</v>
      </c>
      <c r="J1026">
        <v>5.8138477000000001E-2</v>
      </c>
      <c r="K1026">
        <f>Data__1_[[#This Row],[RawMaterial_Used]]*1000</f>
        <v>58.138477000000002</v>
      </c>
      <c r="L1026" t="e">
        <f>MONTH(A:A)</f>
        <v>#VALUE!</v>
      </c>
      <c r="M1026" t="e">
        <f>YEAR(Data__1_[[#This Row],[Date]])</f>
        <v>#VALUE!</v>
      </c>
      <c r="N1026" cm="1">
        <f t="array" ref="N1026">Data__1_[[#This Row],[RawMaterial_Used]]*1000*_xlfn.IFS(Data__1_[[#This Row],[Plant]]=$R$15,$S$15,Data__1_[[#This Row],[Plant]]=$R$16,$S$16,Data__1_[[#This Row],[Plant]]=$R$17,$S$17,Data__1_[[#This Row],[Plant]]=$R$18,$S$18)</f>
        <v>40696.933900000004</v>
      </c>
      <c r="O1026">
        <f>Data__1_[[#This Row],[input_total thousands]]+Data__1_[[#This Row],[Labor_Costs_Direct]]+Data__1_[[#This Row],[Labor_Costs_Indirect]]</f>
        <v>58216.933900000004</v>
      </c>
      <c r="P1026" s="5" cm="1">
        <f t="array" ref="P1026">Data__1_[[#This Row],[Output]]*1000*_xlfn.IFS(Data__1_[[#This Row],[Plant]]=$R$8,$S$8,Data__1_[[#This Row],[Plant]]=$R$9,$S$9,Data__1_[[#This Row],[Plant]]=$R$10,$S$10,Data__1_[[#This Row],[Plant]]=$R$11,$S$11)</f>
        <v>5329.3604100000002</v>
      </c>
      <c r="Q1026" s="5" cm="1">
        <f t="array" ref="Q1026">Data__1_[[#This Row],[Total_cost]]/(Data__1_[[#This Row],[Total Operating Cost]]+_xlfn.IFS(Data__1_[[#This Row],[Plant]]=$R$21,$S$21,Data__1_[[#This Row],[Plant]]=$R$22,$S$22,Data__1_[[#This Row],[Plant]]=$R$24,$S$24,Data__1_[[#This Row],[Plant]]=$R$23,$S$23))</f>
        <v>10.897954874965205</v>
      </c>
    </row>
    <row r="1027" spans="1:17" x14ac:dyDescent="0.4">
      <c r="A1027" s="1" t="s">
        <v>410</v>
      </c>
      <c r="B1027" t="s">
        <v>9</v>
      </c>
      <c r="C1027">
        <v>44</v>
      </c>
      <c r="D1027">
        <v>40</v>
      </c>
      <c r="E1027">
        <v>10208</v>
      </c>
      <c r="F1027">
        <v>7680</v>
      </c>
      <c r="G1027">
        <v>0.10771001400000001</v>
      </c>
      <c r="H1027">
        <f>Data__1_[[#This Row],[Output]]*1000</f>
        <v>107.710014</v>
      </c>
      <c r="I1027">
        <f>Data__1_[[#This Row],[Output]]*1000/(Data__1_[[#This Row],[Num_Workers_Indirect]]+Data__1_[[#This Row],[Num_Workers_Direct]])</f>
        <v>1.2822620714285715</v>
      </c>
      <c r="J1027">
        <v>0.13140621699999999</v>
      </c>
      <c r="K1027">
        <f>Data__1_[[#This Row],[RawMaterial_Used]]*1000</f>
        <v>131.406217</v>
      </c>
      <c r="L1027" t="e">
        <f>MONTH(A:A)</f>
        <v>#VALUE!</v>
      </c>
      <c r="M1027" t="e">
        <f>YEAR(Data__1_[[#This Row],[Date]])</f>
        <v>#VALUE!</v>
      </c>
      <c r="N1027" cm="1">
        <f t="array" ref="N1027">Data__1_[[#This Row],[RawMaterial_Used]]*1000*_xlfn.IFS(Data__1_[[#This Row],[Plant]]=$R$15,$S$15,Data__1_[[#This Row],[Plant]]=$R$16,$S$16,Data__1_[[#This Row],[Plant]]=$R$17,$S$17,Data__1_[[#This Row],[Plant]]=$R$18,$S$18)</f>
        <v>69645.295010000002</v>
      </c>
      <c r="O1027">
        <f>Data__1_[[#This Row],[input_total thousands]]+Data__1_[[#This Row],[Labor_Costs_Direct]]+Data__1_[[#This Row],[Labor_Costs_Indirect]]</f>
        <v>87533.295010000002</v>
      </c>
      <c r="P1027" s="5" cm="1">
        <f t="array" ref="P1027">Data__1_[[#This Row],[Output]]*1000*_xlfn.IFS(Data__1_[[#This Row],[Plant]]=$R$8,$S$8,Data__1_[[#This Row],[Plant]]=$R$9,$S$9,Data__1_[[#This Row],[Plant]]=$R$10,$S$10,Data__1_[[#This Row],[Plant]]=$R$11,$S$11)</f>
        <v>9693.9012600000005</v>
      </c>
      <c r="Q1027" s="5" cm="1">
        <f t="array" ref="Q1027">Data__1_[[#This Row],[Total_cost]]/(Data__1_[[#This Row],[Total Operating Cost]]+_xlfn.IFS(Data__1_[[#This Row],[Plant]]=$R$21,$S$21,Data__1_[[#This Row],[Plant]]=$R$22,$S$22,Data__1_[[#This Row],[Plant]]=$R$24,$S$24,Data__1_[[#This Row],[Plant]]=$R$23,$S$23))</f>
        <v>9.0290251312118208</v>
      </c>
    </row>
    <row r="1028" spans="1:17" x14ac:dyDescent="0.4">
      <c r="A1028" s="1" t="s">
        <v>410</v>
      </c>
      <c r="B1028" t="s">
        <v>10</v>
      </c>
      <c r="C1028">
        <v>22</v>
      </c>
      <c r="D1028">
        <v>32</v>
      </c>
      <c r="E1028">
        <v>5280</v>
      </c>
      <c r="F1028">
        <v>6400</v>
      </c>
      <c r="G1028">
        <v>4.0096089000000001E-2</v>
      </c>
      <c r="H1028">
        <f>Data__1_[[#This Row],[Output]]*1000</f>
        <v>40.096088999999999</v>
      </c>
      <c r="I1028">
        <f>Data__1_[[#This Row],[Output]]*1000/(Data__1_[[#This Row],[Num_Workers_Indirect]]+Data__1_[[#This Row],[Num_Workers_Direct]])</f>
        <v>0.74252016666666665</v>
      </c>
      <c r="J1028">
        <v>4.8917228E-2</v>
      </c>
      <c r="K1028">
        <f>Data__1_[[#This Row],[RawMaterial_Used]]*1000</f>
        <v>48.917228000000001</v>
      </c>
      <c r="L1028" t="e">
        <f>MONTH(A:A)</f>
        <v>#VALUE!</v>
      </c>
      <c r="M1028" t="e">
        <f>YEAR(Data__1_[[#This Row],[Date]])</f>
        <v>#VALUE!</v>
      </c>
      <c r="N1028" cm="1">
        <f t="array" ref="N1028">Data__1_[[#This Row],[RawMaterial_Used]]*1000*_xlfn.IFS(Data__1_[[#This Row],[Plant]]=$R$15,$S$15,Data__1_[[#This Row],[Plant]]=$R$16,$S$16,Data__1_[[#This Row],[Plant]]=$R$17,$S$17,Data__1_[[#This Row],[Plant]]=$R$18,$S$18)</f>
        <v>29741.674623999999</v>
      </c>
      <c r="O1028">
        <f>Data__1_[[#This Row],[input_total thousands]]+Data__1_[[#This Row],[Labor_Costs_Direct]]+Data__1_[[#This Row],[Labor_Costs_Indirect]]</f>
        <v>41421.674623999999</v>
      </c>
      <c r="P1028" s="5" cm="1">
        <f t="array" ref="P1028">Data__1_[[#This Row],[Output]]*1000*_xlfn.IFS(Data__1_[[#This Row],[Plant]]=$R$8,$S$8,Data__1_[[#This Row],[Plant]]=$R$9,$S$9,Data__1_[[#This Row],[Plant]]=$R$10,$S$10,Data__1_[[#This Row],[Plant]]=$R$11,$S$11)</f>
        <v>6014.4133499999998</v>
      </c>
      <c r="Q1028" s="5" cm="1">
        <f t="array" ref="Q1028">Data__1_[[#This Row],[Total_cost]]/(Data__1_[[#This Row],[Total Operating Cost]]+_xlfn.IFS(Data__1_[[#This Row],[Plant]]=$R$21,$S$21,Data__1_[[#This Row],[Plant]]=$R$22,$S$22,Data__1_[[#This Row],[Plant]]=$R$24,$S$24,Data__1_[[#This Row],[Plant]]=$R$23,$S$23))</f>
        <v>6.8859232464881241</v>
      </c>
    </row>
    <row r="1029" spans="1:17" x14ac:dyDescent="0.4">
      <c r="A1029" s="1" t="s">
        <v>410</v>
      </c>
      <c r="B1029" t="s">
        <v>11</v>
      </c>
      <c r="C1029">
        <v>14</v>
      </c>
      <c r="D1029">
        <v>17</v>
      </c>
      <c r="E1029">
        <v>134400</v>
      </c>
      <c r="F1029">
        <v>130560</v>
      </c>
      <c r="G1029">
        <v>1.2094081E-2</v>
      </c>
      <c r="H1029">
        <f>Data__1_[[#This Row],[Output]]*1000</f>
        <v>12.094080999999999</v>
      </c>
      <c r="I1029">
        <f>Data__1_[[#This Row],[Output]]*1000/(Data__1_[[#This Row],[Num_Workers_Indirect]]+Data__1_[[#This Row],[Num_Workers_Direct]])</f>
        <v>0.39013164516129029</v>
      </c>
      <c r="J1029">
        <v>1.5117601E-2</v>
      </c>
      <c r="K1029">
        <f>Data__1_[[#This Row],[RawMaterial_Used]]*1000</f>
        <v>15.117600999999999</v>
      </c>
      <c r="L1029" t="e">
        <f>MONTH(A:A)</f>
        <v>#VALUE!</v>
      </c>
      <c r="M1029" t="e">
        <f>YEAR(Data__1_[[#This Row],[Date]])</f>
        <v>#VALUE!</v>
      </c>
      <c r="N1029" cm="1">
        <f t="array" ref="N1029">Data__1_[[#This Row],[RawMaterial_Used]]*1000*_xlfn.IFS(Data__1_[[#This Row],[Plant]]=$R$15,$S$15,Data__1_[[#This Row],[Plant]]=$R$16,$S$16,Data__1_[[#This Row],[Plant]]=$R$17,$S$17,Data__1_[[#This Row],[Plant]]=$R$18,$S$18)</f>
        <v>13877.957718</v>
      </c>
      <c r="O1029">
        <f>Data__1_[[#This Row],[input_total thousands]]+Data__1_[[#This Row],[Labor_Costs_Direct]]+Data__1_[[#This Row],[Labor_Costs_Indirect]]</f>
        <v>278837.95771799999</v>
      </c>
      <c r="P1029" s="5" cm="1">
        <f t="array" ref="P1029">Data__1_[[#This Row],[Output]]*1000*_xlfn.IFS(Data__1_[[#This Row],[Plant]]=$R$8,$S$8,Data__1_[[#This Row],[Plant]]=$R$9,$S$9,Data__1_[[#This Row],[Plant]]=$R$10,$S$10,Data__1_[[#This Row],[Plant]]=$R$11,$S$11)</f>
        <v>4837.6323999999995</v>
      </c>
      <c r="Q1029" s="5" cm="1">
        <f t="array" ref="Q1029">Data__1_[[#This Row],[Total_cost]]/(Data__1_[[#This Row],[Total Operating Cost]]+_xlfn.IFS(Data__1_[[#This Row],[Plant]]=$R$21,$S$21,Data__1_[[#This Row],[Plant]]=$R$22,$S$22,Data__1_[[#This Row],[Plant]]=$R$24,$S$24,Data__1_[[#This Row],[Plant]]=$R$23,$S$23))</f>
        <v>56.611540538719893</v>
      </c>
    </row>
    <row r="1030" spans="1:17" x14ac:dyDescent="0.4">
      <c r="A1030" s="1" t="s">
        <v>409</v>
      </c>
      <c r="B1030" t="s">
        <v>8</v>
      </c>
      <c r="C1030">
        <v>18</v>
      </c>
      <c r="D1030">
        <v>20</v>
      </c>
      <c r="E1030">
        <v>8640</v>
      </c>
      <c r="F1030">
        <v>8000</v>
      </c>
      <c r="G1030">
        <v>4.6021212999999998E-2</v>
      </c>
      <c r="H1030">
        <f>Data__1_[[#This Row],[Output]]*1000</f>
        <v>46.021212999999996</v>
      </c>
      <c r="I1030">
        <f>Data__1_[[#This Row],[Output]]*1000/(Data__1_[[#This Row],[Num_Workers_Indirect]]+Data__1_[[#This Row],[Num_Workers_Direct]])</f>
        <v>1.2110845526315788</v>
      </c>
      <c r="J1030">
        <v>5.5225455999999999E-2</v>
      </c>
      <c r="K1030">
        <f>Data__1_[[#This Row],[RawMaterial_Used]]*1000</f>
        <v>55.225456000000001</v>
      </c>
      <c r="L1030" t="e">
        <f>MONTH(A:A)</f>
        <v>#VALUE!</v>
      </c>
      <c r="M1030" t="e">
        <f>YEAR(Data__1_[[#This Row],[Date]])</f>
        <v>#VALUE!</v>
      </c>
      <c r="N1030" cm="1">
        <f t="array" ref="N1030">Data__1_[[#This Row],[RawMaterial_Used]]*1000*_xlfn.IFS(Data__1_[[#This Row],[Plant]]=$R$15,$S$15,Data__1_[[#This Row],[Plant]]=$R$16,$S$16,Data__1_[[#This Row],[Plant]]=$R$17,$S$17,Data__1_[[#This Row],[Plant]]=$R$18,$S$18)</f>
        <v>38657.819199999998</v>
      </c>
      <c r="O1030">
        <f>Data__1_[[#This Row],[input_total thousands]]+Data__1_[[#This Row],[Labor_Costs_Direct]]+Data__1_[[#This Row],[Labor_Costs_Indirect]]</f>
        <v>55297.819199999998</v>
      </c>
      <c r="P1030" s="5" cm="1">
        <f t="array" ref="P1030">Data__1_[[#This Row],[Output]]*1000*_xlfn.IFS(Data__1_[[#This Row],[Plant]]=$R$8,$S$8,Data__1_[[#This Row],[Plant]]=$R$9,$S$9,Data__1_[[#This Row],[Plant]]=$R$10,$S$10,Data__1_[[#This Row],[Plant]]=$R$11,$S$11)</f>
        <v>5062.3334299999997</v>
      </c>
      <c r="Q1030" s="5" cm="1">
        <f t="array" ref="Q1030">Data__1_[[#This Row],[Total_cost]]/(Data__1_[[#This Row],[Total Operating Cost]]+_xlfn.IFS(Data__1_[[#This Row],[Plant]]=$R$21,$S$21,Data__1_[[#This Row],[Plant]]=$R$22,$S$22,Data__1_[[#This Row],[Plant]]=$R$24,$S$24,Data__1_[[#This Row],[Plant]]=$R$23,$S$23))</f>
        <v>10.896168321251366</v>
      </c>
    </row>
    <row r="1031" spans="1:17" x14ac:dyDescent="0.4">
      <c r="A1031" s="1" t="s">
        <v>409</v>
      </c>
      <c r="B1031" t="s">
        <v>9</v>
      </c>
      <c r="C1031">
        <v>43</v>
      </c>
      <c r="D1031">
        <v>39</v>
      </c>
      <c r="E1031">
        <v>9976</v>
      </c>
      <c r="F1031">
        <v>7488</v>
      </c>
      <c r="G1031">
        <v>0.10514828499999999</v>
      </c>
      <c r="H1031">
        <f>Data__1_[[#This Row],[Output]]*1000</f>
        <v>105.14828499999999</v>
      </c>
      <c r="I1031">
        <f>Data__1_[[#This Row],[Output]]*1000/(Data__1_[[#This Row],[Num_Workers_Indirect]]+Data__1_[[#This Row],[Num_Workers_Direct]])</f>
        <v>1.2822961585365853</v>
      </c>
      <c r="J1031">
        <v>0.128280908</v>
      </c>
      <c r="K1031">
        <f>Data__1_[[#This Row],[RawMaterial_Used]]*1000</f>
        <v>128.28090800000001</v>
      </c>
      <c r="L1031" t="e">
        <f>MONTH(A:A)</f>
        <v>#VALUE!</v>
      </c>
      <c r="M1031" t="e">
        <f>YEAR(Data__1_[[#This Row],[Date]])</f>
        <v>#VALUE!</v>
      </c>
      <c r="N1031" cm="1">
        <f t="array" ref="N1031">Data__1_[[#This Row],[RawMaterial_Used]]*1000*_xlfn.IFS(Data__1_[[#This Row],[Plant]]=$R$15,$S$15,Data__1_[[#This Row],[Plant]]=$R$16,$S$16,Data__1_[[#This Row],[Plant]]=$R$17,$S$17,Data__1_[[#This Row],[Plant]]=$R$18,$S$18)</f>
        <v>67988.881240000002</v>
      </c>
      <c r="O1031">
        <f>Data__1_[[#This Row],[input_total thousands]]+Data__1_[[#This Row],[Labor_Costs_Direct]]+Data__1_[[#This Row],[Labor_Costs_Indirect]]</f>
        <v>85452.881240000002</v>
      </c>
      <c r="P1031" s="5" cm="1">
        <f t="array" ref="P1031">Data__1_[[#This Row],[Output]]*1000*_xlfn.IFS(Data__1_[[#This Row],[Plant]]=$R$8,$S$8,Data__1_[[#This Row],[Plant]]=$R$9,$S$9,Data__1_[[#This Row],[Plant]]=$R$10,$S$10,Data__1_[[#This Row],[Plant]]=$R$11,$S$11)</f>
        <v>9463.3456499999993</v>
      </c>
      <c r="Q1031" s="5" cm="1">
        <f t="array" ref="Q1031">Data__1_[[#This Row],[Total_cost]]/(Data__1_[[#This Row],[Total Operating Cost]]+_xlfn.IFS(Data__1_[[#This Row],[Plant]]=$R$21,$S$21,Data__1_[[#This Row],[Plant]]=$R$22,$S$22,Data__1_[[#This Row],[Plant]]=$R$24,$S$24,Data__1_[[#This Row],[Plant]]=$R$23,$S$23))</f>
        <v>9.0291602340471737</v>
      </c>
    </row>
    <row r="1032" spans="1:17" x14ac:dyDescent="0.4">
      <c r="A1032" s="1" t="s">
        <v>409</v>
      </c>
      <c r="B1032" t="s">
        <v>10</v>
      </c>
      <c r="C1032">
        <v>20</v>
      </c>
      <c r="D1032">
        <v>34</v>
      </c>
      <c r="E1032">
        <v>4800</v>
      </c>
      <c r="F1032">
        <v>6800</v>
      </c>
      <c r="G1032">
        <v>4.0092897000000002E-2</v>
      </c>
      <c r="H1032">
        <f>Data__1_[[#This Row],[Output]]*1000</f>
        <v>40.092897000000001</v>
      </c>
      <c r="I1032">
        <f>Data__1_[[#This Row],[Output]]*1000/(Data__1_[[#This Row],[Num_Workers_Indirect]]+Data__1_[[#This Row],[Num_Workers_Direct]])</f>
        <v>0.74246105555555553</v>
      </c>
      <c r="J1032">
        <v>4.8913334000000003E-2</v>
      </c>
      <c r="K1032">
        <f>Data__1_[[#This Row],[RawMaterial_Used]]*1000</f>
        <v>48.913334000000006</v>
      </c>
      <c r="L1032" t="e">
        <f>MONTH(A:A)</f>
        <v>#VALUE!</v>
      </c>
      <c r="M1032" t="e">
        <f>YEAR(Data__1_[[#This Row],[Date]])</f>
        <v>#VALUE!</v>
      </c>
      <c r="N1032" cm="1">
        <f t="array" ref="N1032">Data__1_[[#This Row],[RawMaterial_Used]]*1000*_xlfn.IFS(Data__1_[[#This Row],[Plant]]=$R$15,$S$15,Data__1_[[#This Row],[Plant]]=$R$16,$S$16,Data__1_[[#This Row],[Plant]]=$R$17,$S$17,Data__1_[[#This Row],[Plant]]=$R$18,$S$18)</f>
        <v>29739.307072000003</v>
      </c>
      <c r="O1032">
        <f>Data__1_[[#This Row],[input_total thousands]]+Data__1_[[#This Row],[Labor_Costs_Direct]]+Data__1_[[#This Row],[Labor_Costs_Indirect]]</f>
        <v>41339.307072000003</v>
      </c>
      <c r="P1032" s="5" cm="1">
        <f t="array" ref="P1032">Data__1_[[#This Row],[Output]]*1000*_xlfn.IFS(Data__1_[[#This Row],[Plant]]=$R$8,$S$8,Data__1_[[#This Row],[Plant]]=$R$9,$S$9,Data__1_[[#This Row],[Plant]]=$R$10,$S$10,Data__1_[[#This Row],[Plant]]=$R$11,$S$11)</f>
        <v>6013.9345499999999</v>
      </c>
      <c r="Q1032" s="5" cm="1">
        <f t="array" ref="Q1032">Data__1_[[#This Row],[Total_cost]]/(Data__1_[[#This Row],[Total Operating Cost]]+_xlfn.IFS(Data__1_[[#This Row],[Plant]]=$R$21,$S$21,Data__1_[[#This Row],[Plant]]=$R$22,$S$22,Data__1_[[#This Row],[Plant]]=$R$24,$S$24,Data__1_[[#This Row],[Plant]]=$R$23,$S$23))</f>
        <v>6.8727775387015644</v>
      </c>
    </row>
    <row r="1033" spans="1:17" x14ac:dyDescent="0.4">
      <c r="A1033" s="1" t="s">
        <v>409</v>
      </c>
      <c r="B1033" t="s">
        <v>11</v>
      </c>
      <c r="C1033">
        <v>13</v>
      </c>
      <c r="D1033">
        <v>15</v>
      </c>
      <c r="E1033">
        <v>124800</v>
      </c>
      <c r="F1033">
        <v>115200</v>
      </c>
      <c r="G1033">
        <v>1.0932858E-2</v>
      </c>
      <c r="H1033">
        <f>Data__1_[[#This Row],[Output]]*1000</f>
        <v>10.932858</v>
      </c>
      <c r="I1033">
        <f>Data__1_[[#This Row],[Output]]*1000/(Data__1_[[#This Row],[Num_Workers_Indirect]]+Data__1_[[#This Row],[Num_Workers_Direct]])</f>
        <v>0.39045921428571428</v>
      </c>
      <c r="J1033">
        <v>1.3666072E-2</v>
      </c>
      <c r="K1033">
        <f>Data__1_[[#This Row],[RawMaterial_Used]]*1000</f>
        <v>13.666072</v>
      </c>
      <c r="L1033" t="e">
        <f>MONTH(A:A)</f>
        <v>#VALUE!</v>
      </c>
      <c r="M1033" t="e">
        <f>YEAR(Data__1_[[#This Row],[Date]])</f>
        <v>#VALUE!</v>
      </c>
      <c r="N1033" cm="1">
        <f t="array" ref="N1033">Data__1_[[#This Row],[RawMaterial_Used]]*1000*_xlfn.IFS(Data__1_[[#This Row],[Plant]]=$R$15,$S$15,Data__1_[[#This Row],[Plant]]=$R$16,$S$16,Data__1_[[#This Row],[Plant]]=$R$17,$S$17,Data__1_[[#This Row],[Plant]]=$R$18,$S$18)</f>
        <v>12545.454095999999</v>
      </c>
      <c r="O1033">
        <f>Data__1_[[#This Row],[input_total thousands]]+Data__1_[[#This Row],[Labor_Costs_Direct]]+Data__1_[[#This Row],[Labor_Costs_Indirect]]</f>
        <v>252545.454096</v>
      </c>
      <c r="P1033" s="5" cm="1">
        <f t="array" ref="P1033">Data__1_[[#This Row],[Output]]*1000*_xlfn.IFS(Data__1_[[#This Row],[Plant]]=$R$8,$S$8,Data__1_[[#This Row],[Plant]]=$R$9,$S$9,Data__1_[[#This Row],[Plant]]=$R$10,$S$10,Data__1_[[#This Row],[Plant]]=$R$11,$S$11)</f>
        <v>4373.1431999999995</v>
      </c>
      <c r="Q1033" s="5" cm="1">
        <f t="array" ref="Q1033">Data__1_[[#This Row],[Total_cost]]/(Data__1_[[#This Row],[Total Operating Cost]]+_xlfn.IFS(Data__1_[[#This Row],[Plant]]=$R$21,$S$21,Data__1_[[#This Row],[Plant]]=$R$22,$S$22,Data__1_[[#This Row],[Plant]]=$R$24,$S$24,Data__1_[[#This Row],[Plant]]=$R$23,$S$23))</f>
        <v>56.61220083281399</v>
      </c>
    </row>
    <row r="1034" spans="1:17" x14ac:dyDescent="0.4">
      <c r="A1034" s="1" t="s">
        <v>408</v>
      </c>
      <c r="B1034" t="s">
        <v>8</v>
      </c>
      <c r="C1034">
        <v>19</v>
      </c>
      <c r="D1034">
        <v>23</v>
      </c>
      <c r="E1034">
        <v>9120</v>
      </c>
      <c r="F1034">
        <v>9200</v>
      </c>
      <c r="G1034">
        <v>5.0837128000000002E-2</v>
      </c>
      <c r="H1034">
        <f>Data__1_[[#This Row],[Output]]*1000</f>
        <v>50.837128</v>
      </c>
      <c r="I1034">
        <f>Data__1_[[#This Row],[Output]]*1000/(Data__1_[[#This Row],[Num_Workers_Indirect]]+Data__1_[[#This Row],[Num_Workers_Direct]])</f>
        <v>1.2104078095238096</v>
      </c>
      <c r="J1034">
        <v>6.1004554000000003E-2</v>
      </c>
      <c r="K1034">
        <f>Data__1_[[#This Row],[RawMaterial_Used]]*1000</f>
        <v>61.004554000000006</v>
      </c>
      <c r="L1034" t="e">
        <f>MONTH(A:A)</f>
        <v>#VALUE!</v>
      </c>
      <c r="M1034" t="e">
        <f>YEAR(Data__1_[[#This Row],[Date]])</f>
        <v>#VALUE!</v>
      </c>
      <c r="N1034" cm="1">
        <f t="array" ref="N1034">Data__1_[[#This Row],[RawMaterial_Used]]*1000*_xlfn.IFS(Data__1_[[#This Row],[Plant]]=$R$15,$S$15,Data__1_[[#This Row],[Plant]]=$R$16,$S$16,Data__1_[[#This Row],[Plant]]=$R$17,$S$17,Data__1_[[#This Row],[Plant]]=$R$18,$S$18)</f>
        <v>42703.187800000007</v>
      </c>
      <c r="O1034">
        <f>Data__1_[[#This Row],[input_total thousands]]+Data__1_[[#This Row],[Labor_Costs_Direct]]+Data__1_[[#This Row],[Labor_Costs_Indirect]]</f>
        <v>61023.187800000007</v>
      </c>
      <c r="P1034" s="5" cm="1">
        <f t="array" ref="P1034">Data__1_[[#This Row],[Output]]*1000*_xlfn.IFS(Data__1_[[#This Row],[Plant]]=$R$8,$S$8,Data__1_[[#This Row],[Plant]]=$R$9,$S$9,Data__1_[[#This Row],[Plant]]=$R$10,$S$10,Data__1_[[#This Row],[Plant]]=$R$11,$S$11)</f>
        <v>5592.0840799999996</v>
      </c>
      <c r="Q1034" s="5" cm="1">
        <f t="array" ref="Q1034">Data__1_[[#This Row],[Total_cost]]/(Data__1_[[#This Row],[Total Operating Cost]]+_xlfn.IFS(Data__1_[[#This Row],[Plant]]=$R$21,$S$21,Data__1_[[#This Row],[Plant]]=$R$22,$S$22,Data__1_[[#This Row],[Plant]]=$R$24,$S$24,Data__1_[[#This Row],[Plant]]=$R$23,$S$23))</f>
        <v>10.887803304847699</v>
      </c>
    </row>
    <row r="1035" spans="1:17" x14ac:dyDescent="0.4">
      <c r="A1035" s="1" t="s">
        <v>408</v>
      </c>
      <c r="B1035" t="s">
        <v>9</v>
      </c>
      <c r="C1035">
        <v>44</v>
      </c>
      <c r="D1035">
        <v>36</v>
      </c>
      <c r="E1035">
        <v>10208</v>
      </c>
      <c r="F1035">
        <v>6912</v>
      </c>
      <c r="G1035">
        <v>0.102550503</v>
      </c>
      <c r="H1035">
        <f>Data__1_[[#This Row],[Output]]*1000</f>
        <v>102.55050300000001</v>
      </c>
      <c r="I1035">
        <f>Data__1_[[#This Row],[Output]]*1000/(Data__1_[[#This Row],[Num_Workers_Indirect]]+Data__1_[[#This Row],[Num_Workers_Direct]])</f>
        <v>1.2818812875000001</v>
      </c>
      <c r="J1035">
        <v>0.12511161400000001</v>
      </c>
      <c r="K1035">
        <f>Data__1_[[#This Row],[RawMaterial_Used]]*1000</f>
        <v>125.111614</v>
      </c>
      <c r="L1035" t="e">
        <f>MONTH(A:A)</f>
        <v>#VALUE!</v>
      </c>
      <c r="M1035" t="e">
        <f>YEAR(Data__1_[[#This Row],[Date]])</f>
        <v>#VALUE!</v>
      </c>
      <c r="N1035" cm="1">
        <f t="array" ref="N1035">Data__1_[[#This Row],[RawMaterial_Used]]*1000*_xlfn.IFS(Data__1_[[#This Row],[Plant]]=$R$15,$S$15,Data__1_[[#This Row],[Plant]]=$R$16,$S$16,Data__1_[[#This Row],[Plant]]=$R$17,$S$17,Data__1_[[#This Row],[Plant]]=$R$18,$S$18)</f>
        <v>66309.155419999996</v>
      </c>
      <c r="O1035">
        <f>Data__1_[[#This Row],[input_total thousands]]+Data__1_[[#This Row],[Labor_Costs_Direct]]+Data__1_[[#This Row],[Labor_Costs_Indirect]]</f>
        <v>83429.155419999996</v>
      </c>
      <c r="P1035" s="5" cm="1">
        <f t="array" ref="P1035">Data__1_[[#This Row],[Output]]*1000*_xlfn.IFS(Data__1_[[#This Row],[Plant]]=$R$8,$S$8,Data__1_[[#This Row],[Plant]]=$R$9,$S$9,Data__1_[[#This Row],[Plant]]=$R$10,$S$10,Data__1_[[#This Row],[Plant]]=$R$11,$S$11)</f>
        <v>9229.5452700000005</v>
      </c>
      <c r="Q1035" s="5" cm="1">
        <f t="array" ref="Q1035">Data__1_[[#This Row],[Total_cost]]/(Data__1_[[#This Row],[Total Operating Cost]]+_xlfn.IFS(Data__1_[[#This Row],[Plant]]=$R$21,$S$21,Data__1_[[#This Row],[Plant]]=$R$22,$S$22,Data__1_[[#This Row],[Plant]]=$R$24,$S$24,Data__1_[[#This Row],[Plant]]=$R$23,$S$23))</f>
        <v>9.0386177025203107</v>
      </c>
    </row>
    <row r="1036" spans="1:17" x14ac:dyDescent="0.4">
      <c r="A1036" s="1" t="s">
        <v>408</v>
      </c>
      <c r="B1036" t="s">
        <v>10</v>
      </c>
      <c r="C1036">
        <v>22</v>
      </c>
      <c r="D1036">
        <v>34</v>
      </c>
      <c r="E1036">
        <v>5280</v>
      </c>
      <c r="F1036">
        <v>6800</v>
      </c>
      <c r="G1036">
        <v>4.1619420999999997E-2</v>
      </c>
      <c r="H1036">
        <f>Data__1_[[#This Row],[Output]]*1000</f>
        <v>41.619420999999996</v>
      </c>
      <c r="I1036">
        <f>Data__1_[[#This Row],[Output]]*1000/(Data__1_[[#This Row],[Num_Workers_Indirect]]+Data__1_[[#This Row],[Num_Workers_Direct]])</f>
        <v>0.74320394642857135</v>
      </c>
      <c r="J1036">
        <v>5.0775694000000003E-2</v>
      </c>
      <c r="K1036">
        <f>Data__1_[[#This Row],[RawMaterial_Used]]*1000</f>
        <v>50.775694000000001</v>
      </c>
      <c r="L1036" t="e">
        <f>MONTH(A:A)</f>
        <v>#VALUE!</v>
      </c>
      <c r="M1036" t="e">
        <f>YEAR(Data__1_[[#This Row],[Date]])</f>
        <v>#VALUE!</v>
      </c>
      <c r="N1036" cm="1">
        <f t="array" ref="N1036">Data__1_[[#This Row],[RawMaterial_Used]]*1000*_xlfn.IFS(Data__1_[[#This Row],[Plant]]=$R$15,$S$15,Data__1_[[#This Row],[Plant]]=$R$16,$S$16,Data__1_[[#This Row],[Plant]]=$R$17,$S$17,Data__1_[[#This Row],[Plant]]=$R$18,$S$18)</f>
        <v>30871.621952000001</v>
      </c>
      <c r="O1036">
        <f>Data__1_[[#This Row],[input_total thousands]]+Data__1_[[#This Row],[Labor_Costs_Direct]]+Data__1_[[#This Row],[Labor_Costs_Indirect]]</f>
        <v>42951.621952000001</v>
      </c>
      <c r="P1036" s="5" cm="1">
        <f t="array" ref="P1036">Data__1_[[#This Row],[Output]]*1000*_xlfn.IFS(Data__1_[[#This Row],[Plant]]=$R$8,$S$8,Data__1_[[#This Row],[Plant]]=$R$9,$S$9,Data__1_[[#This Row],[Plant]]=$R$10,$S$10,Data__1_[[#This Row],[Plant]]=$R$11,$S$11)</f>
        <v>6242.9131499999994</v>
      </c>
      <c r="Q1036" s="5" cm="1">
        <f t="array" ref="Q1036">Data__1_[[#This Row],[Total_cost]]/(Data__1_[[#This Row],[Total Operating Cost]]+_xlfn.IFS(Data__1_[[#This Row],[Plant]]=$R$21,$S$21,Data__1_[[#This Row],[Plant]]=$R$22,$S$22,Data__1_[[#This Row],[Plant]]=$R$24,$S$24,Data__1_[[#This Row],[Plant]]=$R$23,$S$23))</f>
        <v>6.8789589028796794</v>
      </c>
    </row>
    <row r="1037" spans="1:17" x14ac:dyDescent="0.4">
      <c r="A1037" s="1" t="s">
        <v>408</v>
      </c>
      <c r="B1037" t="s">
        <v>11</v>
      </c>
      <c r="C1037">
        <v>14</v>
      </c>
      <c r="D1037">
        <v>16</v>
      </c>
      <c r="E1037">
        <v>134400</v>
      </c>
      <c r="F1037">
        <v>122880</v>
      </c>
      <c r="G1037">
        <v>1.1709743999999999E-2</v>
      </c>
      <c r="H1037">
        <f>Data__1_[[#This Row],[Output]]*1000</f>
        <v>11.709743999999999</v>
      </c>
      <c r="I1037">
        <f>Data__1_[[#This Row],[Output]]*1000/(Data__1_[[#This Row],[Num_Workers_Indirect]]+Data__1_[[#This Row],[Num_Workers_Direct]])</f>
        <v>0.39032479999999997</v>
      </c>
      <c r="J1037">
        <v>1.463718E-2</v>
      </c>
      <c r="K1037">
        <f>Data__1_[[#This Row],[RawMaterial_Used]]*1000</f>
        <v>14.637179999999999</v>
      </c>
      <c r="L1037" t="e">
        <f>MONTH(A:A)</f>
        <v>#VALUE!</v>
      </c>
      <c r="M1037" t="e">
        <f>YEAR(Data__1_[[#This Row],[Date]])</f>
        <v>#VALUE!</v>
      </c>
      <c r="N1037" cm="1">
        <f t="array" ref="N1037">Data__1_[[#This Row],[RawMaterial_Used]]*1000*_xlfn.IFS(Data__1_[[#This Row],[Plant]]=$R$15,$S$15,Data__1_[[#This Row],[Plant]]=$R$16,$S$16,Data__1_[[#This Row],[Plant]]=$R$17,$S$17,Data__1_[[#This Row],[Plant]]=$R$18,$S$18)</f>
        <v>13436.93124</v>
      </c>
      <c r="O1037">
        <f>Data__1_[[#This Row],[input_total thousands]]+Data__1_[[#This Row],[Labor_Costs_Direct]]+Data__1_[[#This Row],[Labor_Costs_Indirect]]</f>
        <v>270716.93124000001</v>
      </c>
      <c r="P1037" s="5" cm="1">
        <f t="array" ref="P1037">Data__1_[[#This Row],[Output]]*1000*_xlfn.IFS(Data__1_[[#This Row],[Plant]]=$R$8,$S$8,Data__1_[[#This Row],[Plant]]=$R$9,$S$9,Data__1_[[#This Row],[Plant]]=$R$10,$S$10,Data__1_[[#This Row],[Plant]]=$R$11,$S$11)</f>
        <v>4683.8975999999993</v>
      </c>
      <c r="Q1037" s="5" cm="1">
        <f t="array" ref="Q1037">Data__1_[[#This Row],[Total_cost]]/(Data__1_[[#This Row],[Total Operating Cost]]+_xlfn.IFS(Data__1_[[#This Row],[Plant]]=$R$21,$S$21,Data__1_[[#This Row],[Plant]]=$R$22,$S$22,Data__1_[[#This Row],[Plant]]=$R$24,$S$24,Data__1_[[#This Row],[Plant]]=$R$23,$S$23))</f>
        <v>56.733537759686413</v>
      </c>
    </row>
    <row r="1038" spans="1:17" x14ac:dyDescent="0.4">
      <c r="A1038" s="1" t="s">
        <v>407</v>
      </c>
      <c r="B1038" t="s">
        <v>8</v>
      </c>
      <c r="C1038">
        <v>17</v>
      </c>
      <c r="D1038">
        <v>18</v>
      </c>
      <c r="E1038">
        <v>8160</v>
      </c>
      <c r="F1038">
        <v>7200</v>
      </c>
      <c r="G1038">
        <v>4.2371809000000003E-2</v>
      </c>
      <c r="H1038">
        <f>Data__1_[[#This Row],[Output]]*1000</f>
        <v>42.371809000000006</v>
      </c>
      <c r="I1038">
        <f>Data__1_[[#This Row],[Output]]*1000/(Data__1_[[#This Row],[Num_Workers_Indirect]]+Data__1_[[#This Row],[Num_Workers_Direct]])</f>
        <v>1.2106231142857145</v>
      </c>
      <c r="J1038">
        <v>5.0846171000000003E-2</v>
      </c>
      <c r="K1038">
        <f>Data__1_[[#This Row],[RawMaterial_Used]]*1000</f>
        <v>50.846171000000005</v>
      </c>
      <c r="L1038" t="e">
        <f>MONTH(A:A)</f>
        <v>#VALUE!</v>
      </c>
      <c r="M1038" t="e">
        <f>YEAR(Data__1_[[#This Row],[Date]])</f>
        <v>#VALUE!</v>
      </c>
      <c r="N1038" cm="1">
        <f t="array" ref="N1038">Data__1_[[#This Row],[RawMaterial_Used]]*1000*_xlfn.IFS(Data__1_[[#This Row],[Plant]]=$R$15,$S$15,Data__1_[[#This Row],[Plant]]=$R$16,$S$16,Data__1_[[#This Row],[Plant]]=$R$17,$S$17,Data__1_[[#This Row],[Plant]]=$R$18,$S$18)</f>
        <v>35592.319700000007</v>
      </c>
      <c r="O1038">
        <f>Data__1_[[#This Row],[input_total thousands]]+Data__1_[[#This Row],[Labor_Costs_Direct]]+Data__1_[[#This Row],[Labor_Costs_Indirect]]</f>
        <v>50952.319700000007</v>
      </c>
      <c r="P1038" s="5" cm="1">
        <f t="array" ref="P1038">Data__1_[[#This Row],[Output]]*1000*_xlfn.IFS(Data__1_[[#This Row],[Plant]]=$R$8,$S$8,Data__1_[[#This Row],[Plant]]=$R$9,$S$9,Data__1_[[#This Row],[Plant]]=$R$10,$S$10,Data__1_[[#This Row],[Plant]]=$R$11,$S$11)</f>
        <v>4660.8989900000006</v>
      </c>
      <c r="Q1038" s="5" cm="1">
        <f t="array" ref="Q1038">Data__1_[[#This Row],[Total_cost]]/(Data__1_[[#This Row],[Total Operating Cost]]+_xlfn.IFS(Data__1_[[#This Row],[Plant]]=$R$21,$S$21,Data__1_[[#This Row],[Plant]]=$R$22,$S$22,Data__1_[[#This Row],[Plant]]=$R$24,$S$24,Data__1_[[#This Row],[Plant]]=$R$23,$S$23))</f>
        <v>10.902287388119781</v>
      </c>
    </row>
    <row r="1039" spans="1:17" x14ac:dyDescent="0.4">
      <c r="A1039" s="1" t="s">
        <v>407</v>
      </c>
      <c r="B1039" t="s">
        <v>9</v>
      </c>
      <c r="C1039">
        <v>40</v>
      </c>
      <c r="D1039">
        <v>38</v>
      </c>
      <c r="E1039">
        <v>9280</v>
      </c>
      <c r="F1039">
        <v>7296</v>
      </c>
      <c r="G1039">
        <v>9.9993679000000002E-2</v>
      </c>
      <c r="H1039">
        <f>Data__1_[[#This Row],[Output]]*1000</f>
        <v>99.993679</v>
      </c>
      <c r="I1039">
        <f>Data__1_[[#This Row],[Output]]*1000/(Data__1_[[#This Row],[Num_Workers_Indirect]]+Data__1_[[#This Row],[Num_Workers_Direct]])</f>
        <v>1.2819702435897435</v>
      </c>
      <c r="J1039">
        <v>0.121992288</v>
      </c>
      <c r="K1039">
        <f>Data__1_[[#This Row],[RawMaterial_Used]]*1000</f>
        <v>121.992288</v>
      </c>
      <c r="L1039" t="e">
        <f>MONTH(A:A)</f>
        <v>#VALUE!</v>
      </c>
      <c r="M1039" t="e">
        <f>YEAR(Data__1_[[#This Row],[Date]])</f>
        <v>#VALUE!</v>
      </c>
      <c r="N1039" cm="1">
        <f t="array" ref="N1039">Data__1_[[#This Row],[RawMaterial_Used]]*1000*_xlfn.IFS(Data__1_[[#This Row],[Plant]]=$R$15,$S$15,Data__1_[[#This Row],[Plant]]=$R$16,$S$16,Data__1_[[#This Row],[Plant]]=$R$17,$S$17,Data__1_[[#This Row],[Plant]]=$R$18,$S$18)</f>
        <v>64655.912640000002</v>
      </c>
      <c r="O1039">
        <f>Data__1_[[#This Row],[input_total thousands]]+Data__1_[[#This Row],[Labor_Costs_Direct]]+Data__1_[[#This Row],[Labor_Costs_Indirect]]</f>
        <v>81231.912639999995</v>
      </c>
      <c r="P1039" s="5" cm="1">
        <f t="array" ref="P1039">Data__1_[[#This Row],[Output]]*1000*_xlfn.IFS(Data__1_[[#This Row],[Plant]]=$R$8,$S$8,Data__1_[[#This Row],[Plant]]=$R$9,$S$9,Data__1_[[#This Row],[Plant]]=$R$10,$S$10,Data__1_[[#This Row],[Plant]]=$R$11,$S$11)</f>
        <v>8999.4311099999995</v>
      </c>
      <c r="Q1039" s="5" cm="1">
        <f t="array" ref="Q1039">Data__1_[[#This Row],[Total_cost]]/(Data__1_[[#This Row],[Total Operating Cost]]+_xlfn.IFS(Data__1_[[#This Row],[Plant]]=$R$21,$S$21,Data__1_[[#This Row],[Plant]]=$R$22,$S$22,Data__1_[[#This Row],[Plant]]=$R$24,$S$24,Data__1_[[#This Row],[Plant]]=$R$23,$S$23))</f>
        <v>9.0255814321155192</v>
      </c>
    </row>
    <row r="1040" spans="1:17" x14ac:dyDescent="0.4">
      <c r="A1040" s="1" t="s">
        <v>407</v>
      </c>
      <c r="B1040" t="s">
        <v>10</v>
      </c>
      <c r="C1040">
        <v>22</v>
      </c>
      <c r="D1040">
        <v>34</v>
      </c>
      <c r="E1040">
        <v>5280</v>
      </c>
      <c r="F1040">
        <v>6800</v>
      </c>
      <c r="G1040">
        <v>4.1603991999999999E-2</v>
      </c>
      <c r="H1040">
        <f>Data__1_[[#This Row],[Output]]*1000</f>
        <v>41.603991999999998</v>
      </c>
      <c r="I1040">
        <f>Data__1_[[#This Row],[Output]]*1000/(Data__1_[[#This Row],[Num_Workers_Indirect]]+Data__1_[[#This Row],[Num_Workers_Direct]])</f>
        <v>0.74292842857142849</v>
      </c>
      <c r="J1040">
        <v>5.0756870000000003E-2</v>
      </c>
      <c r="K1040">
        <f>Data__1_[[#This Row],[RawMaterial_Used]]*1000</f>
        <v>50.756869999999999</v>
      </c>
      <c r="L1040" t="e">
        <f>MONTH(A:A)</f>
        <v>#VALUE!</v>
      </c>
      <c r="M1040" t="e">
        <f>YEAR(Data__1_[[#This Row],[Date]])</f>
        <v>#VALUE!</v>
      </c>
      <c r="N1040" cm="1">
        <f t="array" ref="N1040">Data__1_[[#This Row],[RawMaterial_Used]]*1000*_xlfn.IFS(Data__1_[[#This Row],[Plant]]=$R$15,$S$15,Data__1_[[#This Row],[Plant]]=$R$16,$S$16,Data__1_[[#This Row],[Plant]]=$R$17,$S$17,Data__1_[[#This Row],[Plant]]=$R$18,$S$18)</f>
        <v>30860.176960000001</v>
      </c>
      <c r="O1040">
        <f>Data__1_[[#This Row],[input_total thousands]]+Data__1_[[#This Row],[Labor_Costs_Direct]]+Data__1_[[#This Row],[Labor_Costs_Indirect]]</f>
        <v>42940.176959999997</v>
      </c>
      <c r="P1040" s="5" cm="1">
        <f t="array" ref="P1040">Data__1_[[#This Row],[Output]]*1000*_xlfn.IFS(Data__1_[[#This Row],[Plant]]=$R$8,$S$8,Data__1_[[#This Row],[Plant]]=$R$9,$S$9,Data__1_[[#This Row],[Plant]]=$R$10,$S$10,Data__1_[[#This Row],[Plant]]=$R$11,$S$11)</f>
        <v>6240.5987999999998</v>
      </c>
      <c r="Q1040" s="5" cm="1">
        <f t="array" ref="Q1040">Data__1_[[#This Row],[Total_cost]]/(Data__1_[[#This Row],[Total Operating Cost]]+_xlfn.IFS(Data__1_[[#This Row],[Plant]]=$R$21,$S$21,Data__1_[[#This Row],[Plant]]=$R$22,$S$22,Data__1_[[#This Row],[Plant]]=$R$24,$S$24,Data__1_[[#This Row],[Plant]]=$R$23,$S$23))</f>
        <v>6.879675918932822</v>
      </c>
    </row>
    <row r="1041" spans="1:17" x14ac:dyDescent="0.4">
      <c r="A1041" s="1" t="s">
        <v>407</v>
      </c>
      <c r="B1041" t="s">
        <v>11</v>
      </c>
      <c r="C1041">
        <v>14</v>
      </c>
      <c r="D1041">
        <v>14</v>
      </c>
      <c r="E1041">
        <v>134400</v>
      </c>
      <c r="F1041">
        <v>107520</v>
      </c>
      <c r="G1041">
        <v>1.0930560000000001E-2</v>
      </c>
      <c r="H1041">
        <f>Data__1_[[#This Row],[Output]]*1000</f>
        <v>10.93056</v>
      </c>
      <c r="I1041">
        <f>Data__1_[[#This Row],[Output]]*1000/(Data__1_[[#This Row],[Num_Workers_Indirect]]+Data__1_[[#This Row],[Num_Workers_Direct]])</f>
        <v>0.39037714285714287</v>
      </c>
      <c r="J1041">
        <v>1.3663198999999999E-2</v>
      </c>
      <c r="K1041">
        <f>Data__1_[[#This Row],[RawMaterial_Used]]*1000</f>
        <v>13.663198999999999</v>
      </c>
      <c r="L1041" t="e">
        <f>MONTH(A:A)</f>
        <v>#VALUE!</v>
      </c>
      <c r="M1041" t="e">
        <f>YEAR(Data__1_[[#This Row],[Date]])</f>
        <v>#VALUE!</v>
      </c>
      <c r="N1041" cm="1">
        <f t="array" ref="N1041">Data__1_[[#This Row],[RawMaterial_Used]]*1000*_xlfn.IFS(Data__1_[[#This Row],[Plant]]=$R$15,$S$15,Data__1_[[#This Row],[Plant]]=$R$16,$S$16,Data__1_[[#This Row],[Plant]]=$R$17,$S$17,Data__1_[[#This Row],[Plant]]=$R$18,$S$18)</f>
        <v>12542.816681999999</v>
      </c>
      <c r="O1041">
        <f>Data__1_[[#This Row],[input_total thousands]]+Data__1_[[#This Row],[Labor_Costs_Direct]]+Data__1_[[#This Row],[Labor_Costs_Indirect]]</f>
        <v>254462.816682</v>
      </c>
      <c r="P1041" s="5" cm="1">
        <f t="array" ref="P1041">Data__1_[[#This Row],[Output]]*1000*_xlfn.IFS(Data__1_[[#This Row],[Plant]]=$R$8,$S$8,Data__1_[[#This Row],[Plant]]=$R$9,$S$9,Data__1_[[#This Row],[Plant]]=$R$10,$S$10,Data__1_[[#This Row],[Plant]]=$R$11,$S$11)</f>
        <v>4372.2240000000002</v>
      </c>
      <c r="Q1041" s="5" cm="1">
        <f t="array" ref="Q1041">Data__1_[[#This Row],[Total_cost]]/(Data__1_[[#This Row],[Total Operating Cost]]+_xlfn.IFS(Data__1_[[#This Row],[Plant]]=$R$21,$S$21,Data__1_[[#This Row],[Plant]]=$R$22,$S$22,Data__1_[[#This Row],[Plant]]=$R$24,$S$24,Data__1_[[#This Row],[Plant]]=$R$23,$S$23))</f>
        <v>57.053765209068146</v>
      </c>
    </row>
    <row r="1042" spans="1:17" x14ac:dyDescent="0.4">
      <c r="A1042" s="1" t="s">
        <v>406</v>
      </c>
      <c r="B1042" t="s">
        <v>8</v>
      </c>
      <c r="C1042">
        <v>19</v>
      </c>
      <c r="D1042">
        <v>19</v>
      </c>
      <c r="E1042">
        <v>9120</v>
      </c>
      <c r="F1042">
        <v>7600</v>
      </c>
      <c r="G1042">
        <v>4.6025653999999999E-2</v>
      </c>
      <c r="H1042">
        <f>Data__1_[[#This Row],[Output]]*1000</f>
        <v>46.025653999999996</v>
      </c>
      <c r="I1042">
        <f>Data__1_[[#This Row],[Output]]*1000/(Data__1_[[#This Row],[Num_Workers_Indirect]]+Data__1_[[#This Row],[Num_Workers_Direct]])</f>
        <v>1.2112014210526314</v>
      </c>
      <c r="J1042">
        <v>5.5230784999999998E-2</v>
      </c>
      <c r="K1042">
        <f>Data__1_[[#This Row],[RawMaterial_Used]]*1000</f>
        <v>55.230784999999997</v>
      </c>
      <c r="L1042" t="e">
        <f>MONTH(A:A)</f>
        <v>#VALUE!</v>
      </c>
      <c r="M1042" t="e">
        <f>YEAR(Data__1_[[#This Row],[Date]])</f>
        <v>#VALUE!</v>
      </c>
      <c r="N1042" cm="1">
        <f t="array" ref="N1042">Data__1_[[#This Row],[RawMaterial_Used]]*1000*_xlfn.IFS(Data__1_[[#This Row],[Plant]]=$R$15,$S$15,Data__1_[[#This Row],[Plant]]=$R$16,$S$16,Data__1_[[#This Row],[Plant]]=$R$17,$S$17,Data__1_[[#This Row],[Plant]]=$R$18,$S$18)</f>
        <v>38661.549500000001</v>
      </c>
      <c r="O1042">
        <f>Data__1_[[#This Row],[input_total thousands]]+Data__1_[[#This Row],[Labor_Costs_Direct]]+Data__1_[[#This Row],[Labor_Costs_Indirect]]</f>
        <v>55381.549500000001</v>
      </c>
      <c r="P1042" s="5" cm="1">
        <f t="array" ref="P1042">Data__1_[[#This Row],[Output]]*1000*_xlfn.IFS(Data__1_[[#This Row],[Plant]]=$R$8,$S$8,Data__1_[[#This Row],[Plant]]=$R$9,$S$9,Data__1_[[#This Row],[Plant]]=$R$10,$S$10,Data__1_[[#This Row],[Plant]]=$R$11,$S$11)</f>
        <v>5062.8219399999998</v>
      </c>
      <c r="Q1042" s="5" cm="1">
        <f t="array" ref="Q1042">Data__1_[[#This Row],[Total_cost]]/(Data__1_[[#This Row],[Total Operating Cost]]+_xlfn.IFS(Data__1_[[#This Row],[Plant]]=$R$21,$S$21,Data__1_[[#This Row],[Plant]]=$R$22,$S$22,Data__1_[[#This Row],[Plant]]=$R$24,$S$24,Data__1_[[#This Row],[Plant]]=$R$23,$S$23))</f>
        <v>10.911616636399566</v>
      </c>
    </row>
    <row r="1043" spans="1:17" x14ac:dyDescent="0.4">
      <c r="A1043" s="1" t="s">
        <v>406</v>
      </c>
      <c r="B1043" t="s">
        <v>9</v>
      </c>
      <c r="C1043">
        <v>43</v>
      </c>
      <c r="D1043">
        <v>38</v>
      </c>
      <c r="E1043">
        <v>9976</v>
      </c>
      <c r="F1043">
        <v>7296</v>
      </c>
      <c r="G1043">
        <v>0.10385103</v>
      </c>
      <c r="H1043">
        <f>Data__1_[[#This Row],[Output]]*1000</f>
        <v>103.85102999999999</v>
      </c>
      <c r="I1043">
        <f>Data__1_[[#This Row],[Output]]*1000/(Data__1_[[#This Row],[Num_Workers_Indirect]]+Data__1_[[#This Row],[Num_Workers_Direct]])</f>
        <v>1.2821114814814814</v>
      </c>
      <c r="J1043">
        <v>0.12669825600000001</v>
      </c>
      <c r="K1043">
        <f>Data__1_[[#This Row],[RawMaterial_Used]]*1000</f>
        <v>126.69825600000001</v>
      </c>
      <c r="L1043" t="e">
        <f>MONTH(A:A)</f>
        <v>#VALUE!</v>
      </c>
      <c r="M1043" t="e">
        <f>YEAR(Data__1_[[#This Row],[Date]])</f>
        <v>#VALUE!</v>
      </c>
      <c r="N1043" cm="1">
        <f t="array" ref="N1043">Data__1_[[#This Row],[RawMaterial_Used]]*1000*_xlfn.IFS(Data__1_[[#This Row],[Plant]]=$R$15,$S$15,Data__1_[[#This Row],[Plant]]=$R$16,$S$16,Data__1_[[#This Row],[Plant]]=$R$17,$S$17,Data__1_[[#This Row],[Plant]]=$R$18,$S$18)</f>
        <v>67150.075680000009</v>
      </c>
      <c r="O1043">
        <f>Data__1_[[#This Row],[input_total thousands]]+Data__1_[[#This Row],[Labor_Costs_Direct]]+Data__1_[[#This Row],[Labor_Costs_Indirect]]</f>
        <v>84422.075680000009</v>
      </c>
      <c r="P1043" s="5" cm="1">
        <f t="array" ref="P1043">Data__1_[[#This Row],[Output]]*1000*_xlfn.IFS(Data__1_[[#This Row],[Plant]]=$R$8,$S$8,Data__1_[[#This Row],[Plant]]=$R$9,$S$9,Data__1_[[#This Row],[Plant]]=$R$10,$S$10,Data__1_[[#This Row],[Plant]]=$R$11,$S$11)</f>
        <v>9346.5926999999992</v>
      </c>
      <c r="Q1043" s="5" cm="1">
        <f t="array" ref="Q1043">Data__1_[[#This Row],[Total_cost]]/(Data__1_[[#This Row],[Total Operating Cost]]+_xlfn.IFS(Data__1_[[#This Row],[Plant]]=$R$21,$S$21,Data__1_[[#This Row],[Plant]]=$R$22,$S$22,Data__1_[[#This Row],[Plant]]=$R$24,$S$24,Data__1_[[#This Row],[Plant]]=$R$23,$S$23))</f>
        <v>9.0316610004782447</v>
      </c>
    </row>
    <row r="1044" spans="1:17" x14ac:dyDescent="0.4">
      <c r="A1044" s="1" t="s">
        <v>406</v>
      </c>
      <c r="B1044" t="s">
        <v>10</v>
      </c>
      <c r="C1044">
        <v>20</v>
      </c>
      <c r="D1044">
        <v>28</v>
      </c>
      <c r="E1044">
        <v>4800</v>
      </c>
      <c r="F1044">
        <v>5600</v>
      </c>
      <c r="G1044">
        <v>3.5646753000000003E-2</v>
      </c>
      <c r="H1044">
        <f>Data__1_[[#This Row],[Output]]*1000</f>
        <v>35.646753000000004</v>
      </c>
      <c r="I1044">
        <f>Data__1_[[#This Row],[Output]]*1000/(Data__1_[[#This Row],[Num_Workers_Indirect]]+Data__1_[[#This Row],[Num_Workers_Direct]])</f>
        <v>0.74264068750000012</v>
      </c>
      <c r="J1044">
        <v>4.3489038000000001E-2</v>
      </c>
      <c r="K1044">
        <f>Data__1_[[#This Row],[RawMaterial_Used]]*1000</f>
        <v>43.489038000000001</v>
      </c>
      <c r="L1044" t="e">
        <f>MONTH(A:A)</f>
        <v>#VALUE!</v>
      </c>
      <c r="M1044" t="e">
        <f>YEAR(Data__1_[[#This Row],[Date]])</f>
        <v>#VALUE!</v>
      </c>
      <c r="N1044" cm="1">
        <f t="array" ref="N1044">Data__1_[[#This Row],[RawMaterial_Used]]*1000*_xlfn.IFS(Data__1_[[#This Row],[Plant]]=$R$15,$S$15,Data__1_[[#This Row],[Plant]]=$R$16,$S$16,Data__1_[[#This Row],[Plant]]=$R$17,$S$17,Data__1_[[#This Row],[Plant]]=$R$18,$S$18)</f>
        <v>26441.335104000002</v>
      </c>
      <c r="O1044">
        <f>Data__1_[[#This Row],[input_total thousands]]+Data__1_[[#This Row],[Labor_Costs_Direct]]+Data__1_[[#This Row],[Labor_Costs_Indirect]]</f>
        <v>36841.335103999998</v>
      </c>
      <c r="P1044" s="5" cm="1">
        <f t="array" ref="P1044">Data__1_[[#This Row],[Output]]*1000*_xlfn.IFS(Data__1_[[#This Row],[Plant]]=$R$8,$S$8,Data__1_[[#This Row],[Plant]]=$R$9,$S$9,Data__1_[[#This Row],[Plant]]=$R$10,$S$10,Data__1_[[#This Row],[Plant]]=$R$11,$S$11)</f>
        <v>5347.0129500000003</v>
      </c>
      <c r="Q1044" s="5" cm="1">
        <f t="array" ref="Q1044">Data__1_[[#This Row],[Total_cost]]/(Data__1_[[#This Row],[Total Operating Cost]]+_xlfn.IFS(Data__1_[[#This Row],[Plant]]=$R$21,$S$21,Data__1_[[#This Row],[Plant]]=$R$22,$S$22,Data__1_[[#This Row],[Plant]]=$R$24,$S$24,Data__1_[[#This Row],[Plant]]=$R$23,$S$23))</f>
        <v>6.8887894342140656</v>
      </c>
    </row>
    <row r="1045" spans="1:17" x14ac:dyDescent="0.4">
      <c r="A1045" s="1" t="s">
        <v>406</v>
      </c>
      <c r="B1045" t="s">
        <v>11</v>
      </c>
      <c r="C1045">
        <v>13</v>
      </c>
      <c r="D1045">
        <v>13</v>
      </c>
      <c r="E1045">
        <v>124800</v>
      </c>
      <c r="F1045">
        <v>99840</v>
      </c>
      <c r="G1045">
        <v>1.0150929E-2</v>
      </c>
      <c r="H1045">
        <f>Data__1_[[#This Row],[Output]]*1000</f>
        <v>10.150929</v>
      </c>
      <c r="I1045">
        <f>Data__1_[[#This Row],[Output]]*1000/(Data__1_[[#This Row],[Num_Workers_Indirect]]+Data__1_[[#This Row],[Num_Workers_Direct]])</f>
        <v>0.39042034615384613</v>
      </c>
      <c r="J1045">
        <v>1.2688662E-2</v>
      </c>
      <c r="K1045">
        <f>Data__1_[[#This Row],[RawMaterial_Used]]*1000</f>
        <v>12.688661999999999</v>
      </c>
      <c r="L1045" t="e">
        <f>MONTH(A:A)</f>
        <v>#VALUE!</v>
      </c>
      <c r="M1045" t="e">
        <f>YEAR(Data__1_[[#This Row],[Date]])</f>
        <v>#VALUE!</v>
      </c>
      <c r="N1045" cm="1">
        <f t="array" ref="N1045">Data__1_[[#This Row],[RawMaterial_Used]]*1000*_xlfn.IFS(Data__1_[[#This Row],[Plant]]=$R$15,$S$15,Data__1_[[#This Row],[Plant]]=$R$16,$S$16,Data__1_[[#This Row],[Plant]]=$R$17,$S$17,Data__1_[[#This Row],[Plant]]=$R$18,$S$18)</f>
        <v>11648.191715999999</v>
      </c>
      <c r="O1045">
        <f>Data__1_[[#This Row],[input_total thousands]]+Data__1_[[#This Row],[Labor_Costs_Direct]]+Data__1_[[#This Row],[Labor_Costs_Indirect]]</f>
        <v>236288.191716</v>
      </c>
      <c r="P1045" s="5" cm="1">
        <f t="array" ref="P1045">Data__1_[[#This Row],[Output]]*1000*_xlfn.IFS(Data__1_[[#This Row],[Plant]]=$R$8,$S$8,Data__1_[[#This Row],[Plant]]=$R$9,$S$9,Data__1_[[#This Row],[Plant]]=$R$10,$S$10,Data__1_[[#This Row],[Plant]]=$R$11,$S$11)</f>
        <v>4060.3715999999999</v>
      </c>
      <c r="Q1045" s="5" cm="1">
        <f t="array" ref="Q1045">Data__1_[[#This Row],[Total_cost]]/(Data__1_[[#This Row],[Total Operating Cost]]+_xlfn.IFS(Data__1_[[#This Row],[Plant]]=$R$21,$S$21,Data__1_[[#This Row],[Plant]]=$R$22,$S$22,Data__1_[[#This Row],[Plant]]=$R$24,$S$24,Data__1_[[#This Row],[Plant]]=$R$23,$S$23))</f>
        <v>56.961611672299547</v>
      </c>
    </row>
    <row r="1046" spans="1:17" x14ac:dyDescent="0.4">
      <c r="A1046" s="1" t="s">
        <v>388</v>
      </c>
      <c r="B1046" t="s">
        <v>8</v>
      </c>
      <c r="C1046">
        <v>20</v>
      </c>
      <c r="D1046">
        <v>19</v>
      </c>
      <c r="E1046">
        <v>9600</v>
      </c>
      <c r="F1046">
        <v>7600</v>
      </c>
      <c r="G1046">
        <v>4.7227653000000001E-2</v>
      </c>
      <c r="H1046">
        <f>Data__1_[[#This Row],[Output]]*1000</f>
        <v>47.227653000000004</v>
      </c>
      <c r="I1046">
        <f>Data__1_[[#This Row],[Output]]*1000/(Data__1_[[#This Row],[Num_Workers_Indirect]]+Data__1_[[#This Row],[Num_Workers_Direct]])</f>
        <v>1.2109654615384617</v>
      </c>
      <c r="J1046">
        <v>5.6673183000000002E-2</v>
      </c>
      <c r="K1046">
        <f>Data__1_[[#This Row],[RawMaterial_Used]]*1000</f>
        <v>56.673183000000002</v>
      </c>
      <c r="L1046">
        <f>MONTH(A:A)</f>
        <v>2</v>
      </c>
      <c r="M1046">
        <f>YEAR(Data__1_[[#This Row],[Date]])</f>
        <v>2010</v>
      </c>
      <c r="N1046" cm="1">
        <f t="array" ref="N1046">Data__1_[[#This Row],[RawMaterial_Used]]*1000*_xlfn.IFS(Data__1_[[#This Row],[Plant]]=$R$15,$S$15,Data__1_[[#This Row],[Plant]]=$R$16,$S$16,Data__1_[[#This Row],[Plant]]=$R$17,$S$17,Data__1_[[#This Row],[Plant]]=$R$18,$S$18)</f>
        <v>39671.2281</v>
      </c>
      <c r="O1046">
        <f>Data__1_[[#This Row],[input_total thousands]]+Data__1_[[#This Row],[Labor_Costs_Direct]]+Data__1_[[#This Row],[Labor_Costs_Indirect]]</f>
        <v>56871.2281</v>
      </c>
      <c r="P1046" s="5" cm="1">
        <f t="array" ref="P1046">Data__1_[[#This Row],[Output]]*1000*_xlfn.IFS(Data__1_[[#This Row],[Plant]]=$R$8,$S$8,Data__1_[[#This Row],[Plant]]=$R$9,$S$9,Data__1_[[#This Row],[Plant]]=$R$10,$S$10,Data__1_[[#This Row],[Plant]]=$R$11,$S$11)</f>
        <v>5195.0418300000001</v>
      </c>
      <c r="Q1046" s="5" cm="1">
        <f t="array" ref="Q1046">Data__1_[[#This Row],[Total_cost]]/(Data__1_[[#This Row],[Total Operating Cost]]+_xlfn.IFS(Data__1_[[#This Row],[Plant]]=$R$21,$S$21,Data__1_[[#This Row],[Plant]]=$R$22,$S$22,Data__1_[[#This Row],[Plant]]=$R$24,$S$24,Data__1_[[#This Row],[Plant]]=$R$23,$S$23))</f>
        <v>10.920631358318449</v>
      </c>
    </row>
    <row r="1047" spans="1:17" x14ac:dyDescent="0.4">
      <c r="A1047" s="1" t="s">
        <v>388</v>
      </c>
      <c r="B1047" t="s">
        <v>9</v>
      </c>
      <c r="C1047">
        <v>40</v>
      </c>
      <c r="D1047">
        <v>37</v>
      </c>
      <c r="E1047">
        <v>9280</v>
      </c>
      <c r="F1047">
        <v>7104</v>
      </c>
      <c r="G1047">
        <v>9.8717924999999998E-2</v>
      </c>
      <c r="H1047">
        <f>Data__1_[[#This Row],[Output]]*1000</f>
        <v>98.717924999999994</v>
      </c>
      <c r="I1047">
        <f>Data__1_[[#This Row],[Output]]*1000/(Data__1_[[#This Row],[Num_Workers_Indirect]]+Data__1_[[#This Row],[Num_Workers_Direct]])</f>
        <v>1.282050974025974</v>
      </c>
      <c r="J1047">
        <v>0.120435869</v>
      </c>
      <c r="K1047">
        <f>Data__1_[[#This Row],[RawMaterial_Used]]*1000</f>
        <v>120.435869</v>
      </c>
      <c r="L1047">
        <f>MONTH(A:A)</f>
        <v>2</v>
      </c>
      <c r="M1047">
        <f>YEAR(Data__1_[[#This Row],[Date]])</f>
        <v>2010</v>
      </c>
      <c r="N1047" cm="1">
        <f t="array" ref="N1047">Data__1_[[#This Row],[RawMaterial_Used]]*1000*_xlfn.IFS(Data__1_[[#This Row],[Plant]]=$R$15,$S$15,Data__1_[[#This Row],[Plant]]=$R$16,$S$16,Data__1_[[#This Row],[Plant]]=$R$17,$S$17,Data__1_[[#This Row],[Plant]]=$R$18,$S$18)</f>
        <v>63831.010569999999</v>
      </c>
      <c r="O1047">
        <f>Data__1_[[#This Row],[input_total thousands]]+Data__1_[[#This Row],[Labor_Costs_Direct]]+Data__1_[[#This Row],[Labor_Costs_Indirect]]</f>
        <v>80215.010569999999</v>
      </c>
      <c r="P1047" s="5" cm="1">
        <f t="array" ref="P1047">Data__1_[[#This Row],[Output]]*1000*_xlfn.IFS(Data__1_[[#This Row],[Plant]]=$R$8,$S$8,Data__1_[[#This Row],[Plant]]=$R$9,$S$9,Data__1_[[#This Row],[Plant]]=$R$10,$S$10,Data__1_[[#This Row],[Plant]]=$R$11,$S$11)</f>
        <v>8884.6132500000003</v>
      </c>
      <c r="Q1047" s="5" cm="1">
        <f t="array" ref="Q1047">Data__1_[[#This Row],[Total_cost]]/(Data__1_[[#This Row],[Total Operating Cost]]+_xlfn.IFS(Data__1_[[#This Row],[Plant]]=$R$21,$S$21,Data__1_[[#This Row],[Plant]]=$R$22,$S$22,Data__1_[[#This Row],[Plant]]=$R$24,$S$24,Data__1_[[#This Row],[Plant]]=$R$23,$S$23))</f>
        <v>9.0277643326712997</v>
      </c>
    </row>
    <row r="1048" spans="1:17" x14ac:dyDescent="0.4">
      <c r="A1048" s="1" t="s">
        <v>388</v>
      </c>
      <c r="B1048" t="s">
        <v>10</v>
      </c>
      <c r="C1048">
        <v>20</v>
      </c>
      <c r="D1048">
        <v>25</v>
      </c>
      <c r="E1048">
        <v>4800</v>
      </c>
      <c r="F1048">
        <v>5000</v>
      </c>
      <c r="G1048">
        <v>3.3444356000000001E-2</v>
      </c>
      <c r="H1048">
        <f>Data__1_[[#This Row],[Output]]*1000</f>
        <v>33.444355999999999</v>
      </c>
      <c r="I1048">
        <f>Data__1_[[#This Row],[Output]]*1000/(Data__1_[[#This Row],[Num_Workers_Indirect]]+Data__1_[[#This Row],[Num_Workers_Direct]])</f>
        <v>0.74320791111111106</v>
      </c>
      <c r="J1048">
        <v>4.0802114E-2</v>
      </c>
      <c r="K1048">
        <f>Data__1_[[#This Row],[RawMaterial_Used]]*1000</f>
        <v>40.802114000000003</v>
      </c>
      <c r="L1048">
        <f>MONTH(A:A)</f>
        <v>2</v>
      </c>
      <c r="M1048">
        <f>YEAR(Data__1_[[#This Row],[Date]])</f>
        <v>2010</v>
      </c>
      <c r="N1048" cm="1">
        <f t="array" ref="N1048">Data__1_[[#This Row],[RawMaterial_Used]]*1000*_xlfn.IFS(Data__1_[[#This Row],[Plant]]=$R$15,$S$15,Data__1_[[#This Row],[Plant]]=$R$16,$S$16,Data__1_[[#This Row],[Plant]]=$R$17,$S$17,Data__1_[[#This Row],[Plant]]=$R$18,$S$18)</f>
        <v>24807.685312000001</v>
      </c>
      <c r="O1048">
        <f>Data__1_[[#This Row],[input_total thousands]]+Data__1_[[#This Row],[Labor_Costs_Direct]]+Data__1_[[#This Row],[Labor_Costs_Indirect]]</f>
        <v>34607.685312000001</v>
      </c>
      <c r="P1048" s="5" cm="1">
        <f t="array" ref="P1048">Data__1_[[#This Row],[Output]]*1000*_xlfn.IFS(Data__1_[[#This Row],[Plant]]=$R$8,$S$8,Data__1_[[#This Row],[Plant]]=$R$9,$S$9,Data__1_[[#This Row],[Plant]]=$R$10,$S$10,Data__1_[[#This Row],[Plant]]=$R$11,$S$11)</f>
        <v>5016.6534000000001</v>
      </c>
      <c r="Q1048" s="5" cm="1">
        <f t="array" ref="Q1048">Data__1_[[#This Row],[Total_cost]]/(Data__1_[[#This Row],[Total Operating Cost]]+_xlfn.IFS(Data__1_[[#This Row],[Plant]]=$R$21,$S$21,Data__1_[[#This Row],[Plant]]=$R$22,$S$22,Data__1_[[#This Row],[Plant]]=$R$24,$S$24,Data__1_[[#This Row],[Plant]]=$R$23,$S$23))</f>
        <v>6.8971853081761285</v>
      </c>
    </row>
    <row r="1049" spans="1:17" x14ac:dyDescent="0.4">
      <c r="A1049" s="1" t="s">
        <v>388</v>
      </c>
      <c r="B1049" t="s">
        <v>11</v>
      </c>
      <c r="C1049">
        <v>13</v>
      </c>
      <c r="D1049">
        <v>14</v>
      </c>
      <c r="E1049">
        <v>124800</v>
      </c>
      <c r="F1049">
        <v>107520</v>
      </c>
      <c r="G1049">
        <v>1.0537524E-2</v>
      </c>
      <c r="H1049">
        <f>Data__1_[[#This Row],[Output]]*1000</f>
        <v>10.537523999999999</v>
      </c>
      <c r="I1049">
        <f>Data__1_[[#This Row],[Output]]*1000/(Data__1_[[#This Row],[Num_Workers_Indirect]]+Data__1_[[#This Row],[Num_Workers_Direct]])</f>
        <v>0.39027866666666666</v>
      </c>
      <c r="J1049">
        <v>1.3171904999999999E-2</v>
      </c>
      <c r="K1049">
        <f>Data__1_[[#This Row],[RawMaterial_Used]]*1000</f>
        <v>13.171904999999999</v>
      </c>
      <c r="L1049">
        <f>MONTH(A:A)</f>
        <v>2</v>
      </c>
      <c r="M1049">
        <f>YEAR(Data__1_[[#This Row],[Date]])</f>
        <v>2010</v>
      </c>
      <c r="N1049" cm="1">
        <f t="array" ref="N1049">Data__1_[[#This Row],[RawMaterial_Used]]*1000*_xlfn.IFS(Data__1_[[#This Row],[Plant]]=$R$15,$S$15,Data__1_[[#This Row],[Plant]]=$R$16,$S$16,Data__1_[[#This Row],[Plant]]=$R$17,$S$17,Data__1_[[#This Row],[Plant]]=$R$18,$S$18)</f>
        <v>12091.808789999999</v>
      </c>
      <c r="O1049">
        <f>Data__1_[[#This Row],[input_total thousands]]+Data__1_[[#This Row],[Labor_Costs_Direct]]+Data__1_[[#This Row],[Labor_Costs_Indirect]]</f>
        <v>244411.80879000001</v>
      </c>
      <c r="P1049" s="5" cm="1">
        <f t="array" ref="P1049">Data__1_[[#This Row],[Output]]*1000*_xlfn.IFS(Data__1_[[#This Row],[Plant]]=$R$8,$S$8,Data__1_[[#This Row],[Plant]]=$R$9,$S$9,Data__1_[[#This Row],[Plant]]=$R$10,$S$10,Data__1_[[#This Row],[Plant]]=$R$11,$S$11)</f>
        <v>4215.0095999999994</v>
      </c>
      <c r="Q1049" s="5" cm="1">
        <f t="array" ref="Q1049">Data__1_[[#This Row],[Total_cost]]/(Data__1_[[#This Row],[Total Operating Cost]]+_xlfn.IFS(Data__1_[[#This Row],[Plant]]=$R$21,$S$21,Data__1_[[#This Row],[Plant]]=$R$22,$S$22,Data__1_[[#This Row],[Plant]]=$R$24,$S$24,Data__1_[[#This Row],[Plant]]=$R$23,$S$23))</f>
        <v>56.802457984364104</v>
      </c>
    </row>
    <row r="1050" spans="1:17" x14ac:dyDescent="0.4">
      <c r="A1050" s="1" t="s">
        <v>405</v>
      </c>
      <c r="B1050" t="s">
        <v>8</v>
      </c>
      <c r="C1050">
        <v>16</v>
      </c>
      <c r="D1050">
        <v>24</v>
      </c>
      <c r="E1050">
        <v>7680</v>
      </c>
      <c r="F1050">
        <v>9600</v>
      </c>
      <c r="G1050">
        <v>4.8440833000000003E-2</v>
      </c>
      <c r="H1050">
        <f>Data__1_[[#This Row],[Output]]*1000</f>
        <v>48.440833000000005</v>
      </c>
      <c r="I1050">
        <f>Data__1_[[#This Row],[Output]]*1000/(Data__1_[[#This Row],[Num_Workers_Indirect]]+Data__1_[[#This Row],[Num_Workers_Direct]])</f>
        <v>1.2110208250000001</v>
      </c>
      <c r="J1050">
        <v>5.8128999000000001E-2</v>
      </c>
      <c r="K1050">
        <f>Data__1_[[#This Row],[RawMaterial_Used]]*1000</f>
        <v>58.128999</v>
      </c>
      <c r="L1050" t="e">
        <f>MONTH(A:A)</f>
        <v>#VALUE!</v>
      </c>
      <c r="M1050" t="e">
        <f>YEAR(Data__1_[[#This Row],[Date]])</f>
        <v>#VALUE!</v>
      </c>
      <c r="N1050" cm="1">
        <f t="array" ref="N1050">Data__1_[[#This Row],[RawMaterial_Used]]*1000*_xlfn.IFS(Data__1_[[#This Row],[Plant]]=$R$15,$S$15,Data__1_[[#This Row],[Plant]]=$R$16,$S$16,Data__1_[[#This Row],[Plant]]=$R$17,$S$17,Data__1_[[#This Row],[Plant]]=$R$18,$S$18)</f>
        <v>40690.299299999999</v>
      </c>
      <c r="O1050">
        <f>Data__1_[[#This Row],[input_total thousands]]+Data__1_[[#This Row],[Labor_Costs_Direct]]+Data__1_[[#This Row],[Labor_Costs_Indirect]]</f>
        <v>57970.299299999999</v>
      </c>
      <c r="P1050" s="5" cm="1">
        <f t="array" ref="P1050">Data__1_[[#This Row],[Output]]*1000*_xlfn.IFS(Data__1_[[#This Row],[Plant]]=$R$8,$S$8,Data__1_[[#This Row],[Plant]]=$R$9,$S$9,Data__1_[[#This Row],[Plant]]=$R$10,$S$10,Data__1_[[#This Row],[Plant]]=$R$11,$S$11)</f>
        <v>5328.4916300000004</v>
      </c>
      <c r="Q1050" s="5" cm="1">
        <f t="array" ref="Q1050">Data__1_[[#This Row],[Total_cost]]/(Data__1_[[#This Row],[Total Operating Cost]]+_xlfn.IFS(Data__1_[[#This Row],[Plant]]=$R$21,$S$21,Data__1_[[#This Row],[Plant]]=$R$22,$S$22,Data__1_[[#This Row],[Plant]]=$R$24,$S$24,Data__1_[[#This Row],[Plant]]=$R$23,$S$23))</f>
        <v>10.853551091427518</v>
      </c>
    </row>
    <row r="1051" spans="1:17" x14ac:dyDescent="0.4">
      <c r="A1051" s="1" t="s">
        <v>405</v>
      </c>
      <c r="B1051" t="s">
        <v>9</v>
      </c>
      <c r="C1051">
        <v>43</v>
      </c>
      <c r="D1051">
        <v>39</v>
      </c>
      <c r="E1051">
        <v>9976</v>
      </c>
      <c r="F1051">
        <v>7488</v>
      </c>
      <c r="G1051">
        <v>0.105078582</v>
      </c>
      <c r="H1051">
        <f>Data__1_[[#This Row],[Output]]*1000</f>
        <v>105.078582</v>
      </c>
      <c r="I1051">
        <f>Data__1_[[#This Row],[Output]]*1000/(Data__1_[[#This Row],[Num_Workers_Indirect]]+Data__1_[[#This Row],[Num_Workers_Direct]])</f>
        <v>1.2814461219512194</v>
      </c>
      <c r="J1051">
        <v>0.12819586999999999</v>
      </c>
      <c r="K1051">
        <f>Data__1_[[#This Row],[RawMaterial_Used]]*1000</f>
        <v>128.19586999999999</v>
      </c>
      <c r="L1051" t="e">
        <f>MONTH(A:A)</f>
        <v>#VALUE!</v>
      </c>
      <c r="M1051" t="e">
        <f>YEAR(Data__1_[[#This Row],[Date]])</f>
        <v>#VALUE!</v>
      </c>
      <c r="N1051" cm="1">
        <f t="array" ref="N1051">Data__1_[[#This Row],[RawMaterial_Used]]*1000*_xlfn.IFS(Data__1_[[#This Row],[Plant]]=$R$15,$S$15,Data__1_[[#This Row],[Plant]]=$R$16,$S$16,Data__1_[[#This Row],[Plant]]=$R$17,$S$17,Data__1_[[#This Row],[Plant]]=$R$18,$S$18)</f>
        <v>67943.811099999992</v>
      </c>
      <c r="O1051">
        <f>Data__1_[[#This Row],[input_total thousands]]+Data__1_[[#This Row],[Labor_Costs_Direct]]+Data__1_[[#This Row],[Labor_Costs_Indirect]]</f>
        <v>85407.811099999992</v>
      </c>
      <c r="P1051" s="5" cm="1">
        <f t="array" ref="P1051">Data__1_[[#This Row],[Output]]*1000*_xlfn.IFS(Data__1_[[#This Row],[Plant]]=$R$8,$S$8,Data__1_[[#This Row],[Plant]]=$R$9,$S$9,Data__1_[[#This Row],[Plant]]=$R$10,$S$10,Data__1_[[#This Row],[Plant]]=$R$11,$S$11)</f>
        <v>9457.0723799999996</v>
      </c>
      <c r="Q1051" s="5" cm="1">
        <f t="array" ref="Q1051">Data__1_[[#This Row],[Total_cost]]/(Data__1_[[#This Row],[Total Operating Cost]]+_xlfn.IFS(Data__1_[[#This Row],[Plant]]=$R$21,$S$21,Data__1_[[#This Row],[Plant]]=$R$22,$S$22,Data__1_[[#This Row],[Plant]]=$R$24,$S$24,Data__1_[[#This Row],[Plant]]=$R$23,$S$23))</f>
        <v>9.0303837941267222</v>
      </c>
    </row>
    <row r="1052" spans="1:17" x14ac:dyDescent="0.4">
      <c r="A1052" s="1" t="s">
        <v>405</v>
      </c>
      <c r="B1052" t="s">
        <v>10</v>
      </c>
      <c r="C1052">
        <v>23</v>
      </c>
      <c r="D1052">
        <v>26</v>
      </c>
      <c r="E1052">
        <v>5520</v>
      </c>
      <c r="F1052">
        <v>5200</v>
      </c>
      <c r="G1052">
        <v>3.6377988E-2</v>
      </c>
      <c r="H1052">
        <f>Data__1_[[#This Row],[Output]]*1000</f>
        <v>36.377988000000002</v>
      </c>
      <c r="I1052">
        <f>Data__1_[[#This Row],[Output]]*1000/(Data__1_[[#This Row],[Num_Workers_Indirect]]+Data__1_[[#This Row],[Num_Workers_Direct]])</f>
        <v>0.74240791836734699</v>
      </c>
      <c r="J1052">
        <v>4.4381144999999997E-2</v>
      </c>
      <c r="K1052">
        <f>Data__1_[[#This Row],[RawMaterial_Used]]*1000</f>
        <v>44.381144999999997</v>
      </c>
      <c r="L1052" t="e">
        <f>MONTH(A:A)</f>
        <v>#VALUE!</v>
      </c>
      <c r="M1052" t="e">
        <f>YEAR(Data__1_[[#This Row],[Date]])</f>
        <v>#VALUE!</v>
      </c>
      <c r="N1052" cm="1">
        <f t="array" ref="N1052">Data__1_[[#This Row],[RawMaterial_Used]]*1000*_xlfn.IFS(Data__1_[[#This Row],[Plant]]=$R$15,$S$15,Data__1_[[#This Row],[Plant]]=$R$16,$S$16,Data__1_[[#This Row],[Plant]]=$R$17,$S$17,Data__1_[[#This Row],[Plant]]=$R$18,$S$18)</f>
        <v>26983.736159999997</v>
      </c>
      <c r="O1052">
        <f>Data__1_[[#This Row],[input_total thousands]]+Data__1_[[#This Row],[Labor_Costs_Direct]]+Data__1_[[#This Row],[Labor_Costs_Indirect]]</f>
        <v>37703.73616</v>
      </c>
      <c r="P1052" s="5" cm="1">
        <f t="array" ref="P1052">Data__1_[[#This Row],[Output]]*1000*_xlfn.IFS(Data__1_[[#This Row],[Plant]]=$R$8,$S$8,Data__1_[[#This Row],[Plant]]=$R$9,$S$9,Data__1_[[#This Row],[Plant]]=$R$10,$S$10,Data__1_[[#This Row],[Plant]]=$R$11,$S$11)</f>
        <v>5456.6982000000007</v>
      </c>
      <c r="Q1052" s="5" cm="1">
        <f t="array" ref="Q1052">Data__1_[[#This Row],[Total_cost]]/(Data__1_[[#This Row],[Total Operating Cost]]+_xlfn.IFS(Data__1_[[#This Row],[Plant]]=$R$21,$S$21,Data__1_[[#This Row],[Plant]]=$R$22,$S$22,Data__1_[[#This Row],[Plant]]=$R$24,$S$24,Data__1_[[#This Row],[Plant]]=$R$23,$S$23))</f>
        <v>6.9083585750490926</v>
      </c>
    </row>
    <row r="1053" spans="1:17" x14ac:dyDescent="0.4">
      <c r="A1053" s="1" t="s">
        <v>405</v>
      </c>
      <c r="B1053" t="s">
        <v>11</v>
      </c>
      <c r="C1053">
        <v>12</v>
      </c>
      <c r="D1053">
        <v>15</v>
      </c>
      <c r="E1053">
        <v>115200</v>
      </c>
      <c r="F1053">
        <v>115200</v>
      </c>
      <c r="G1053">
        <v>1.053425E-2</v>
      </c>
      <c r="H1053">
        <f>Data__1_[[#This Row],[Output]]*1000</f>
        <v>10.53425</v>
      </c>
      <c r="I1053">
        <f>Data__1_[[#This Row],[Output]]*1000/(Data__1_[[#This Row],[Num_Workers_Indirect]]+Data__1_[[#This Row],[Num_Workers_Direct]])</f>
        <v>0.3901574074074074</v>
      </c>
      <c r="J1053">
        <v>1.3167811999999999E-2</v>
      </c>
      <c r="K1053">
        <f>Data__1_[[#This Row],[RawMaterial_Used]]*1000</f>
        <v>13.167812</v>
      </c>
      <c r="L1053" t="e">
        <f>MONTH(A:A)</f>
        <v>#VALUE!</v>
      </c>
      <c r="M1053" t="e">
        <f>YEAR(Data__1_[[#This Row],[Date]])</f>
        <v>#VALUE!</v>
      </c>
      <c r="N1053" cm="1">
        <f t="array" ref="N1053">Data__1_[[#This Row],[RawMaterial_Used]]*1000*_xlfn.IFS(Data__1_[[#This Row],[Plant]]=$R$15,$S$15,Data__1_[[#This Row],[Plant]]=$R$16,$S$16,Data__1_[[#This Row],[Plant]]=$R$17,$S$17,Data__1_[[#This Row],[Plant]]=$R$18,$S$18)</f>
        <v>12088.051416</v>
      </c>
      <c r="O1053">
        <f>Data__1_[[#This Row],[input_total thousands]]+Data__1_[[#This Row],[Labor_Costs_Direct]]+Data__1_[[#This Row],[Labor_Costs_Indirect]]</f>
        <v>242488.051416</v>
      </c>
      <c r="P1053" s="5" cm="1">
        <f t="array" ref="P1053">Data__1_[[#This Row],[Output]]*1000*_xlfn.IFS(Data__1_[[#This Row],[Plant]]=$R$8,$S$8,Data__1_[[#This Row],[Plant]]=$R$9,$S$9,Data__1_[[#This Row],[Plant]]=$R$10,$S$10,Data__1_[[#This Row],[Plant]]=$R$11,$S$11)</f>
        <v>4213.7</v>
      </c>
      <c r="Q1053" s="5" cm="1">
        <f t="array" ref="Q1053">Data__1_[[#This Row],[Total_cost]]/(Data__1_[[#This Row],[Total Operating Cost]]+_xlfn.IFS(Data__1_[[#This Row],[Plant]]=$R$21,$S$21,Data__1_[[#This Row],[Plant]]=$R$22,$S$22,Data__1_[[#This Row],[Plant]]=$R$24,$S$24,Data__1_[[#This Row],[Plant]]=$R$23,$S$23))</f>
        <v>56.372525075618469</v>
      </c>
    </row>
    <row r="1054" spans="1:17" x14ac:dyDescent="0.4">
      <c r="A1054" s="1" t="s">
        <v>404</v>
      </c>
      <c r="B1054" t="s">
        <v>8</v>
      </c>
      <c r="C1054">
        <v>17</v>
      </c>
      <c r="D1054">
        <v>23</v>
      </c>
      <c r="E1054">
        <v>8160</v>
      </c>
      <c r="F1054">
        <v>9200</v>
      </c>
      <c r="G1054">
        <v>4.8443014E-2</v>
      </c>
      <c r="H1054">
        <f>Data__1_[[#This Row],[Output]]*1000</f>
        <v>48.443013999999998</v>
      </c>
      <c r="I1054">
        <f>Data__1_[[#This Row],[Output]]*1000/(Data__1_[[#This Row],[Num_Workers_Indirect]]+Data__1_[[#This Row],[Num_Workers_Direct]])</f>
        <v>1.21107535</v>
      </c>
      <c r="J1054">
        <v>5.8131616999999997E-2</v>
      </c>
      <c r="K1054">
        <f>Data__1_[[#This Row],[RawMaterial_Used]]*1000</f>
        <v>58.131616999999999</v>
      </c>
      <c r="L1054" t="e">
        <f>MONTH(A:A)</f>
        <v>#VALUE!</v>
      </c>
      <c r="M1054" t="e">
        <f>YEAR(Data__1_[[#This Row],[Date]])</f>
        <v>#VALUE!</v>
      </c>
      <c r="N1054" cm="1">
        <f t="array" ref="N1054">Data__1_[[#This Row],[RawMaterial_Used]]*1000*_xlfn.IFS(Data__1_[[#This Row],[Plant]]=$R$15,$S$15,Data__1_[[#This Row],[Plant]]=$R$16,$S$16,Data__1_[[#This Row],[Plant]]=$R$17,$S$17,Data__1_[[#This Row],[Plant]]=$R$18,$S$18)</f>
        <v>40692.1319</v>
      </c>
      <c r="O1054">
        <f>Data__1_[[#This Row],[input_total thousands]]+Data__1_[[#This Row],[Labor_Costs_Direct]]+Data__1_[[#This Row],[Labor_Costs_Indirect]]</f>
        <v>58052.1319</v>
      </c>
      <c r="P1054" s="5" cm="1">
        <f t="array" ref="P1054">Data__1_[[#This Row],[Output]]*1000*_xlfn.IFS(Data__1_[[#This Row],[Plant]]=$R$8,$S$8,Data__1_[[#This Row],[Plant]]=$R$9,$S$9,Data__1_[[#This Row],[Plant]]=$R$10,$S$10,Data__1_[[#This Row],[Plant]]=$R$11,$S$11)</f>
        <v>5328.7315399999998</v>
      </c>
      <c r="Q1054" s="5" cm="1">
        <f t="array" ref="Q1054">Data__1_[[#This Row],[Total_cost]]/(Data__1_[[#This Row],[Total Operating Cost]]+_xlfn.IFS(Data__1_[[#This Row],[Plant]]=$R$21,$S$21,Data__1_[[#This Row],[Plant]]=$R$22,$S$22,Data__1_[[#This Row],[Plant]]=$R$24,$S$24,Data__1_[[#This Row],[Plant]]=$R$23,$S$23))</f>
        <v>10.86838410759186</v>
      </c>
    </row>
    <row r="1055" spans="1:17" x14ac:dyDescent="0.4">
      <c r="A1055" s="1" t="s">
        <v>404</v>
      </c>
      <c r="B1055" t="s">
        <v>9</v>
      </c>
      <c r="C1055">
        <v>40</v>
      </c>
      <c r="D1055">
        <v>39</v>
      </c>
      <c r="E1055">
        <v>9280</v>
      </c>
      <c r="F1055">
        <v>7488</v>
      </c>
      <c r="G1055">
        <v>0.10127383299999999</v>
      </c>
      <c r="H1055">
        <f>Data__1_[[#This Row],[Output]]*1000</f>
        <v>101.273833</v>
      </c>
      <c r="I1055">
        <f>Data__1_[[#This Row],[Output]]*1000/(Data__1_[[#This Row],[Num_Workers_Indirect]]+Data__1_[[#This Row],[Num_Workers_Direct]])</f>
        <v>1.2819472531645568</v>
      </c>
      <c r="J1055">
        <v>0.123554076</v>
      </c>
      <c r="K1055">
        <f>Data__1_[[#This Row],[RawMaterial_Used]]*1000</f>
        <v>123.55407599999999</v>
      </c>
      <c r="L1055" t="e">
        <f>MONTH(A:A)</f>
        <v>#VALUE!</v>
      </c>
      <c r="M1055" t="e">
        <f>YEAR(Data__1_[[#This Row],[Date]])</f>
        <v>#VALUE!</v>
      </c>
      <c r="N1055" cm="1">
        <f t="array" ref="N1055">Data__1_[[#This Row],[RawMaterial_Used]]*1000*_xlfn.IFS(Data__1_[[#This Row],[Plant]]=$R$15,$S$15,Data__1_[[#This Row],[Plant]]=$R$16,$S$16,Data__1_[[#This Row],[Plant]]=$R$17,$S$17,Data__1_[[#This Row],[Plant]]=$R$18,$S$18)</f>
        <v>65483.660279999996</v>
      </c>
      <c r="O1055">
        <f>Data__1_[[#This Row],[input_total thousands]]+Data__1_[[#This Row],[Labor_Costs_Direct]]+Data__1_[[#This Row],[Labor_Costs_Indirect]]</f>
        <v>82251.660279999996</v>
      </c>
      <c r="P1055" s="5" cm="1">
        <f t="array" ref="P1055">Data__1_[[#This Row],[Output]]*1000*_xlfn.IFS(Data__1_[[#This Row],[Plant]]=$R$8,$S$8,Data__1_[[#This Row],[Plant]]=$R$9,$S$9,Data__1_[[#This Row],[Plant]]=$R$10,$S$10,Data__1_[[#This Row],[Plant]]=$R$11,$S$11)</f>
        <v>9114.6449699999994</v>
      </c>
      <c r="Q1055" s="5" cm="1">
        <f t="array" ref="Q1055">Data__1_[[#This Row],[Total_cost]]/(Data__1_[[#This Row],[Total Operating Cost]]+_xlfn.IFS(Data__1_[[#This Row],[Plant]]=$R$21,$S$21,Data__1_[[#This Row],[Plant]]=$R$22,$S$22,Data__1_[[#This Row],[Plant]]=$R$24,$S$24,Data__1_[[#This Row],[Plant]]=$R$23,$S$23))</f>
        <v>9.0233736918512868</v>
      </c>
    </row>
    <row r="1056" spans="1:17" x14ac:dyDescent="0.4">
      <c r="A1056" s="1" t="s">
        <v>404</v>
      </c>
      <c r="B1056" t="s">
        <v>10</v>
      </c>
      <c r="C1056">
        <v>22</v>
      </c>
      <c r="D1056">
        <v>26</v>
      </c>
      <c r="E1056">
        <v>5280</v>
      </c>
      <c r="F1056">
        <v>5200</v>
      </c>
      <c r="G1056">
        <v>3.5670624999999997E-2</v>
      </c>
      <c r="H1056">
        <f>Data__1_[[#This Row],[Output]]*1000</f>
        <v>35.670624999999994</v>
      </c>
      <c r="I1056">
        <f>Data__1_[[#This Row],[Output]]*1000/(Data__1_[[#This Row],[Num_Workers_Indirect]]+Data__1_[[#This Row],[Num_Workers_Direct]])</f>
        <v>0.74313802083333325</v>
      </c>
      <c r="J1056">
        <v>4.3518161999999999E-2</v>
      </c>
      <c r="K1056">
        <f>Data__1_[[#This Row],[RawMaterial_Used]]*1000</f>
        <v>43.518161999999997</v>
      </c>
      <c r="L1056" t="e">
        <f>MONTH(A:A)</f>
        <v>#VALUE!</v>
      </c>
      <c r="M1056" t="e">
        <f>YEAR(Data__1_[[#This Row],[Date]])</f>
        <v>#VALUE!</v>
      </c>
      <c r="N1056" cm="1">
        <f t="array" ref="N1056">Data__1_[[#This Row],[RawMaterial_Used]]*1000*_xlfn.IFS(Data__1_[[#This Row],[Plant]]=$R$15,$S$15,Data__1_[[#This Row],[Plant]]=$R$16,$S$16,Data__1_[[#This Row],[Plant]]=$R$17,$S$17,Data__1_[[#This Row],[Plant]]=$R$18,$S$18)</f>
        <v>26459.042495999998</v>
      </c>
      <c r="O1056">
        <f>Data__1_[[#This Row],[input_total thousands]]+Data__1_[[#This Row],[Labor_Costs_Direct]]+Data__1_[[#This Row],[Labor_Costs_Indirect]]</f>
        <v>36939.042495999995</v>
      </c>
      <c r="P1056" s="5" cm="1">
        <f t="array" ref="P1056">Data__1_[[#This Row],[Output]]*1000*_xlfn.IFS(Data__1_[[#This Row],[Plant]]=$R$8,$S$8,Data__1_[[#This Row],[Plant]]=$R$9,$S$9,Data__1_[[#This Row],[Plant]]=$R$10,$S$10,Data__1_[[#This Row],[Plant]]=$R$11,$S$11)</f>
        <v>5350.5937499999991</v>
      </c>
      <c r="Q1056" s="5" cm="1">
        <f t="array" ref="Q1056">Data__1_[[#This Row],[Total_cost]]/(Data__1_[[#This Row],[Total Operating Cost]]+_xlfn.IFS(Data__1_[[#This Row],[Plant]]=$R$21,$S$21,Data__1_[[#This Row],[Plant]]=$R$22,$S$22,Data__1_[[#This Row],[Plant]]=$R$24,$S$24,Data__1_[[#This Row],[Plant]]=$R$23,$S$23))</f>
        <v>6.902437707645503</v>
      </c>
    </row>
    <row r="1057" spans="1:17" x14ac:dyDescent="0.4">
      <c r="A1057" s="1" t="s">
        <v>404</v>
      </c>
      <c r="B1057" t="s">
        <v>11</v>
      </c>
      <c r="C1057">
        <v>14</v>
      </c>
      <c r="D1057">
        <v>16</v>
      </c>
      <c r="E1057">
        <v>134400</v>
      </c>
      <c r="F1057">
        <v>122880</v>
      </c>
      <c r="G1057">
        <v>1.1715484999999999E-2</v>
      </c>
      <c r="H1057">
        <f>Data__1_[[#This Row],[Output]]*1000</f>
        <v>11.715484999999999</v>
      </c>
      <c r="I1057">
        <f>Data__1_[[#This Row],[Output]]*1000/(Data__1_[[#This Row],[Num_Workers_Indirect]]+Data__1_[[#This Row],[Num_Workers_Direct]])</f>
        <v>0.39051616666666666</v>
      </c>
      <c r="J1057">
        <v>1.4644356000000001E-2</v>
      </c>
      <c r="K1057">
        <f>Data__1_[[#This Row],[RawMaterial_Used]]*1000</f>
        <v>14.644356</v>
      </c>
      <c r="L1057" t="e">
        <f>MONTH(A:A)</f>
        <v>#VALUE!</v>
      </c>
      <c r="M1057" t="e">
        <f>YEAR(Data__1_[[#This Row],[Date]])</f>
        <v>#VALUE!</v>
      </c>
      <c r="N1057" cm="1">
        <f t="array" ref="N1057">Data__1_[[#This Row],[RawMaterial_Used]]*1000*_xlfn.IFS(Data__1_[[#This Row],[Plant]]=$R$15,$S$15,Data__1_[[#This Row],[Plant]]=$R$16,$S$16,Data__1_[[#This Row],[Plant]]=$R$17,$S$17,Data__1_[[#This Row],[Plant]]=$R$18,$S$18)</f>
        <v>13443.518808000001</v>
      </c>
      <c r="O1057">
        <f>Data__1_[[#This Row],[input_total thousands]]+Data__1_[[#This Row],[Labor_Costs_Direct]]+Data__1_[[#This Row],[Labor_Costs_Indirect]]</f>
        <v>270723.51880800002</v>
      </c>
      <c r="P1057" s="5" cm="1">
        <f t="array" ref="P1057">Data__1_[[#This Row],[Output]]*1000*_xlfn.IFS(Data__1_[[#This Row],[Plant]]=$R$8,$S$8,Data__1_[[#This Row],[Plant]]=$R$9,$S$9,Data__1_[[#This Row],[Plant]]=$R$10,$S$10,Data__1_[[#This Row],[Plant]]=$R$11,$S$11)</f>
        <v>4686.1939999999995</v>
      </c>
      <c r="Q1057" s="5" cm="1">
        <f t="array" ref="Q1057">Data__1_[[#This Row],[Total_cost]]/(Data__1_[[#This Row],[Total Operating Cost]]+_xlfn.IFS(Data__1_[[#This Row],[Plant]]=$R$21,$S$21,Data__1_[[#This Row],[Plant]]=$R$22,$S$22,Data__1_[[#This Row],[Plant]]=$R$24,$S$24,Data__1_[[#This Row],[Plant]]=$R$23,$S$23))</f>
        <v>56.707627677537388</v>
      </c>
    </row>
    <row r="1058" spans="1:17" x14ac:dyDescent="0.4">
      <c r="A1058" s="1" t="s">
        <v>403</v>
      </c>
      <c r="B1058" t="s">
        <v>8</v>
      </c>
      <c r="C1058">
        <v>17</v>
      </c>
      <c r="D1058">
        <v>19</v>
      </c>
      <c r="E1058">
        <v>8160</v>
      </c>
      <c r="F1058">
        <v>7600</v>
      </c>
      <c r="G1058">
        <v>4.3587239999999999E-2</v>
      </c>
      <c r="H1058">
        <f>Data__1_[[#This Row],[Output]]*1000</f>
        <v>43.587240000000001</v>
      </c>
      <c r="I1058">
        <f>Data__1_[[#This Row],[Output]]*1000/(Data__1_[[#This Row],[Num_Workers_Indirect]]+Data__1_[[#This Row],[Num_Workers_Direct]])</f>
        <v>1.2107566666666667</v>
      </c>
      <c r="J1058">
        <v>5.2304688000000002E-2</v>
      </c>
      <c r="K1058">
        <f>Data__1_[[#This Row],[RawMaterial_Used]]*1000</f>
        <v>52.304687999999999</v>
      </c>
      <c r="L1058" t="e">
        <f>MONTH(A:A)</f>
        <v>#VALUE!</v>
      </c>
      <c r="M1058" t="e">
        <f>YEAR(Data__1_[[#This Row],[Date]])</f>
        <v>#VALUE!</v>
      </c>
      <c r="N1058" cm="1">
        <f t="array" ref="N1058">Data__1_[[#This Row],[RawMaterial_Used]]*1000*_xlfn.IFS(Data__1_[[#This Row],[Plant]]=$R$15,$S$15,Data__1_[[#This Row],[Plant]]=$R$16,$S$16,Data__1_[[#This Row],[Plant]]=$R$17,$S$17,Data__1_[[#This Row],[Plant]]=$R$18,$S$18)</f>
        <v>36613.281600000002</v>
      </c>
      <c r="O1058">
        <f>Data__1_[[#This Row],[input_total thousands]]+Data__1_[[#This Row],[Labor_Costs_Direct]]+Data__1_[[#This Row],[Labor_Costs_Indirect]]</f>
        <v>52373.281600000002</v>
      </c>
      <c r="P1058" s="5" cm="1">
        <f t="array" ref="P1058">Data__1_[[#This Row],[Output]]*1000*_xlfn.IFS(Data__1_[[#This Row],[Plant]]=$R$8,$S$8,Data__1_[[#This Row],[Plant]]=$R$9,$S$9,Data__1_[[#This Row],[Plant]]=$R$10,$S$10,Data__1_[[#This Row],[Plant]]=$R$11,$S$11)</f>
        <v>4794.5964000000004</v>
      </c>
      <c r="Q1058" s="5" cm="1">
        <f t="array" ref="Q1058">Data__1_[[#This Row],[Total_cost]]/(Data__1_[[#This Row],[Total Operating Cost]]+_xlfn.IFS(Data__1_[[#This Row],[Plant]]=$R$21,$S$21,Data__1_[[#This Row],[Plant]]=$R$22,$S$22,Data__1_[[#This Row],[Plant]]=$R$24,$S$24,Data__1_[[#This Row],[Plant]]=$R$23,$S$23))</f>
        <v>10.894664370297692</v>
      </c>
    </row>
    <row r="1059" spans="1:17" x14ac:dyDescent="0.4">
      <c r="A1059" s="1" t="s">
        <v>403</v>
      </c>
      <c r="B1059" t="s">
        <v>9</v>
      </c>
      <c r="C1059">
        <v>42</v>
      </c>
      <c r="D1059">
        <v>38</v>
      </c>
      <c r="E1059">
        <v>9744</v>
      </c>
      <c r="F1059">
        <v>7296</v>
      </c>
      <c r="G1059">
        <v>0.102489099</v>
      </c>
      <c r="H1059">
        <f>Data__1_[[#This Row],[Output]]*1000</f>
        <v>102.489099</v>
      </c>
      <c r="I1059">
        <f>Data__1_[[#This Row],[Output]]*1000/(Data__1_[[#This Row],[Num_Workers_Indirect]]+Data__1_[[#This Row],[Num_Workers_Direct]])</f>
        <v>1.2811137374999999</v>
      </c>
      <c r="J1059">
        <v>0.125036701</v>
      </c>
      <c r="K1059">
        <f>Data__1_[[#This Row],[RawMaterial_Used]]*1000</f>
        <v>125.03670099999999</v>
      </c>
      <c r="L1059" t="e">
        <f>MONTH(A:A)</f>
        <v>#VALUE!</v>
      </c>
      <c r="M1059" t="e">
        <f>YEAR(Data__1_[[#This Row],[Date]])</f>
        <v>#VALUE!</v>
      </c>
      <c r="N1059" cm="1">
        <f t="array" ref="N1059">Data__1_[[#This Row],[RawMaterial_Used]]*1000*_xlfn.IFS(Data__1_[[#This Row],[Plant]]=$R$15,$S$15,Data__1_[[#This Row],[Plant]]=$R$16,$S$16,Data__1_[[#This Row],[Plant]]=$R$17,$S$17,Data__1_[[#This Row],[Plant]]=$R$18,$S$18)</f>
        <v>66269.451529999991</v>
      </c>
      <c r="O1059">
        <f>Data__1_[[#This Row],[input_total thousands]]+Data__1_[[#This Row],[Labor_Costs_Direct]]+Data__1_[[#This Row],[Labor_Costs_Indirect]]</f>
        <v>83309.451529999991</v>
      </c>
      <c r="P1059" s="5" cm="1">
        <f t="array" ref="P1059">Data__1_[[#This Row],[Output]]*1000*_xlfn.IFS(Data__1_[[#This Row],[Plant]]=$R$8,$S$8,Data__1_[[#This Row],[Plant]]=$R$9,$S$9,Data__1_[[#This Row],[Plant]]=$R$10,$S$10,Data__1_[[#This Row],[Plant]]=$R$11,$S$11)</f>
        <v>9224.0189099999989</v>
      </c>
      <c r="Q1059" s="5" cm="1">
        <f t="array" ref="Q1059">Data__1_[[#This Row],[Total_cost]]/(Data__1_[[#This Row],[Total Operating Cost]]+_xlfn.IFS(Data__1_[[#This Row],[Plant]]=$R$21,$S$21,Data__1_[[#This Row],[Plant]]=$R$22,$S$22,Data__1_[[#This Row],[Plant]]=$R$24,$S$24,Data__1_[[#This Row],[Plant]]=$R$23,$S$23))</f>
        <v>9.0310561909478828</v>
      </c>
    </row>
    <row r="1060" spans="1:17" x14ac:dyDescent="0.4">
      <c r="A1060" s="1" t="s">
        <v>403</v>
      </c>
      <c r="B1060" t="s">
        <v>10</v>
      </c>
      <c r="C1060">
        <v>23</v>
      </c>
      <c r="D1060">
        <v>25</v>
      </c>
      <c r="E1060">
        <v>5520</v>
      </c>
      <c r="F1060">
        <v>5000</v>
      </c>
      <c r="G1060">
        <v>3.5667821000000002E-2</v>
      </c>
      <c r="H1060">
        <f>Data__1_[[#This Row],[Output]]*1000</f>
        <v>35.667821000000004</v>
      </c>
      <c r="I1060">
        <f>Data__1_[[#This Row],[Output]]*1000/(Data__1_[[#This Row],[Num_Workers_Indirect]]+Data__1_[[#This Row],[Num_Workers_Direct]])</f>
        <v>0.74307960416666674</v>
      </c>
      <c r="J1060">
        <v>4.3514741000000003E-2</v>
      </c>
      <c r="K1060">
        <f>Data__1_[[#This Row],[RawMaterial_Used]]*1000</f>
        <v>43.514741000000001</v>
      </c>
      <c r="L1060" t="e">
        <f>MONTH(A:A)</f>
        <v>#VALUE!</v>
      </c>
      <c r="M1060" t="e">
        <f>YEAR(Data__1_[[#This Row],[Date]])</f>
        <v>#VALUE!</v>
      </c>
      <c r="N1060" cm="1">
        <f t="array" ref="N1060">Data__1_[[#This Row],[RawMaterial_Used]]*1000*_xlfn.IFS(Data__1_[[#This Row],[Plant]]=$R$15,$S$15,Data__1_[[#This Row],[Plant]]=$R$16,$S$16,Data__1_[[#This Row],[Plant]]=$R$17,$S$17,Data__1_[[#This Row],[Plant]]=$R$18,$S$18)</f>
        <v>26456.962528</v>
      </c>
      <c r="O1060">
        <f>Data__1_[[#This Row],[input_total thousands]]+Data__1_[[#This Row],[Labor_Costs_Direct]]+Data__1_[[#This Row],[Labor_Costs_Indirect]]</f>
        <v>36976.962528000004</v>
      </c>
      <c r="P1060" s="5" cm="1">
        <f t="array" ref="P1060">Data__1_[[#This Row],[Output]]*1000*_xlfn.IFS(Data__1_[[#This Row],[Plant]]=$R$8,$S$8,Data__1_[[#This Row],[Plant]]=$R$9,$S$9,Data__1_[[#This Row],[Plant]]=$R$10,$S$10,Data__1_[[#This Row],[Plant]]=$R$11,$S$11)</f>
        <v>5350.1731500000005</v>
      </c>
      <c r="Q1060" s="5" cm="1">
        <f t="array" ref="Q1060">Data__1_[[#This Row],[Total_cost]]/(Data__1_[[#This Row],[Total Operating Cost]]+_xlfn.IFS(Data__1_[[#This Row],[Plant]]=$R$21,$S$21,Data__1_[[#This Row],[Plant]]=$R$22,$S$22,Data__1_[[#This Row],[Plant]]=$R$24,$S$24,Data__1_[[#This Row],[Plant]]=$R$23,$S$23))</f>
        <v>6.9100665389607139</v>
      </c>
    </row>
    <row r="1061" spans="1:17" x14ac:dyDescent="0.4">
      <c r="A1061" s="1" t="s">
        <v>403</v>
      </c>
      <c r="B1061" t="s">
        <v>11</v>
      </c>
      <c r="C1061">
        <v>12</v>
      </c>
      <c r="D1061">
        <v>17</v>
      </c>
      <c r="E1061">
        <v>115200</v>
      </c>
      <c r="F1061">
        <v>130560</v>
      </c>
      <c r="G1061">
        <v>1.1321115E-2</v>
      </c>
      <c r="H1061">
        <f>Data__1_[[#This Row],[Output]]*1000</f>
        <v>11.321114999999999</v>
      </c>
      <c r="I1061">
        <f>Data__1_[[#This Row],[Output]]*1000/(Data__1_[[#This Row],[Num_Workers_Indirect]]+Data__1_[[#This Row],[Num_Workers_Direct]])</f>
        <v>0.39038327586206895</v>
      </c>
      <c r="J1061">
        <v>1.4151393999999999E-2</v>
      </c>
      <c r="K1061">
        <f>Data__1_[[#This Row],[RawMaterial_Used]]*1000</f>
        <v>14.151394</v>
      </c>
      <c r="L1061" t="e">
        <f>MONTH(A:A)</f>
        <v>#VALUE!</v>
      </c>
      <c r="M1061" t="e">
        <f>YEAR(Data__1_[[#This Row],[Date]])</f>
        <v>#VALUE!</v>
      </c>
      <c r="N1061" cm="1">
        <f t="array" ref="N1061">Data__1_[[#This Row],[RawMaterial_Used]]*1000*_xlfn.IFS(Data__1_[[#This Row],[Plant]]=$R$15,$S$15,Data__1_[[#This Row],[Plant]]=$R$16,$S$16,Data__1_[[#This Row],[Plant]]=$R$17,$S$17,Data__1_[[#This Row],[Plant]]=$R$18,$S$18)</f>
        <v>12990.979691999999</v>
      </c>
      <c r="O1061">
        <f>Data__1_[[#This Row],[input_total thousands]]+Data__1_[[#This Row],[Labor_Costs_Direct]]+Data__1_[[#This Row],[Labor_Costs_Indirect]]</f>
        <v>258750.97969199999</v>
      </c>
      <c r="P1061" s="5" cm="1">
        <f t="array" ref="P1061">Data__1_[[#This Row],[Output]]*1000*_xlfn.IFS(Data__1_[[#This Row],[Plant]]=$R$8,$S$8,Data__1_[[#This Row],[Plant]]=$R$9,$S$9,Data__1_[[#This Row],[Plant]]=$R$10,$S$10,Data__1_[[#This Row],[Plant]]=$R$11,$S$11)</f>
        <v>4528.4459999999999</v>
      </c>
      <c r="Q1061" s="5" cm="1">
        <f t="array" ref="Q1061">Data__1_[[#This Row],[Total_cost]]/(Data__1_[[#This Row],[Total Operating Cost]]+_xlfn.IFS(Data__1_[[#This Row],[Plant]]=$R$21,$S$21,Data__1_[[#This Row],[Plant]]=$R$22,$S$22,Data__1_[[#This Row],[Plant]]=$R$24,$S$24,Data__1_[[#This Row],[Plant]]=$R$23,$S$23))</f>
        <v>56.051898921099806</v>
      </c>
    </row>
    <row r="1062" spans="1:17" x14ac:dyDescent="0.4">
      <c r="A1062" s="1" t="s">
        <v>402</v>
      </c>
      <c r="B1062" t="s">
        <v>8</v>
      </c>
      <c r="C1062">
        <v>18</v>
      </c>
      <c r="D1062">
        <v>19</v>
      </c>
      <c r="E1062">
        <v>8640</v>
      </c>
      <c r="F1062">
        <v>7600</v>
      </c>
      <c r="G1062">
        <v>4.4770156999999998E-2</v>
      </c>
      <c r="H1062">
        <f>Data__1_[[#This Row],[Output]]*1000</f>
        <v>44.770156999999998</v>
      </c>
      <c r="I1062">
        <f>Data__1_[[#This Row],[Output]]*1000/(Data__1_[[#This Row],[Num_Workers_Indirect]]+Data__1_[[#This Row],[Num_Workers_Direct]])</f>
        <v>1.2100042432432432</v>
      </c>
      <c r="J1062">
        <v>5.3724187999999999E-2</v>
      </c>
      <c r="K1062">
        <f>Data__1_[[#This Row],[RawMaterial_Used]]*1000</f>
        <v>53.724187999999998</v>
      </c>
      <c r="L1062" t="e">
        <f>MONTH(A:A)</f>
        <v>#VALUE!</v>
      </c>
      <c r="M1062" t="e">
        <f>YEAR(Data__1_[[#This Row],[Date]])</f>
        <v>#VALUE!</v>
      </c>
      <c r="N1062" cm="1">
        <f t="array" ref="N1062">Data__1_[[#This Row],[RawMaterial_Used]]*1000*_xlfn.IFS(Data__1_[[#This Row],[Plant]]=$R$15,$S$15,Data__1_[[#This Row],[Plant]]=$R$16,$S$16,Data__1_[[#This Row],[Plant]]=$R$17,$S$17,Data__1_[[#This Row],[Plant]]=$R$18,$S$18)</f>
        <v>37606.931599999996</v>
      </c>
      <c r="O1062">
        <f>Data__1_[[#This Row],[input_total thousands]]+Data__1_[[#This Row],[Labor_Costs_Direct]]+Data__1_[[#This Row],[Labor_Costs_Indirect]]</f>
        <v>53846.931599999996</v>
      </c>
      <c r="P1062" s="5" cm="1">
        <f t="array" ref="P1062">Data__1_[[#This Row],[Output]]*1000*_xlfn.IFS(Data__1_[[#This Row],[Plant]]=$R$8,$S$8,Data__1_[[#This Row],[Plant]]=$R$9,$S$9,Data__1_[[#This Row],[Plant]]=$R$10,$S$10,Data__1_[[#This Row],[Plant]]=$R$11,$S$11)</f>
        <v>4924.7172700000001</v>
      </c>
      <c r="Q1062" s="5" cm="1">
        <f t="array" ref="Q1062">Data__1_[[#This Row],[Total_cost]]/(Data__1_[[#This Row],[Total Operating Cost]]+_xlfn.IFS(Data__1_[[#This Row],[Plant]]=$R$21,$S$21,Data__1_[[#This Row],[Plant]]=$R$22,$S$22,Data__1_[[#This Row],[Plant]]=$R$24,$S$24,Data__1_[[#This Row],[Plant]]=$R$23,$S$23))</f>
        <v>10.906011885573061</v>
      </c>
    </row>
    <row r="1063" spans="1:17" x14ac:dyDescent="0.4">
      <c r="A1063" s="1" t="s">
        <v>402</v>
      </c>
      <c r="B1063" t="s">
        <v>9</v>
      </c>
      <c r="C1063">
        <v>43</v>
      </c>
      <c r="D1063">
        <v>37</v>
      </c>
      <c r="E1063">
        <v>9976</v>
      </c>
      <c r="F1063">
        <v>7104</v>
      </c>
      <c r="G1063">
        <v>0.102523264</v>
      </c>
      <c r="H1063">
        <f>Data__1_[[#This Row],[Output]]*1000</f>
        <v>102.523264</v>
      </c>
      <c r="I1063">
        <f>Data__1_[[#This Row],[Output]]*1000/(Data__1_[[#This Row],[Num_Workers_Indirect]]+Data__1_[[#This Row],[Num_Workers_Direct]])</f>
        <v>1.2815407999999999</v>
      </c>
      <c r="J1063">
        <v>0.12507838299999999</v>
      </c>
      <c r="K1063">
        <f>Data__1_[[#This Row],[RawMaterial_Used]]*1000</f>
        <v>125.07838299999999</v>
      </c>
      <c r="L1063" t="e">
        <f>MONTH(A:A)</f>
        <v>#VALUE!</v>
      </c>
      <c r="M1063" t="e">
        <f>YEAR(Data__1_[[#This Row],[Date]])</f>
        <v>#VALUE!</v>
      </c>
      <c r="N1063" cm="1">
        <f t="array" ref="N1063">Data__1_[[#This Row],[RawMaterial_Used]]*1000*_xlfn.IFS(Data__1_[[#This Row],[Plant]]=$R$15,$S$15,Data__1_[[#This Row],[Plant]]=$R$16,$S$16,Data__1_[[#This Row],[Plant]]=$R$17,$S$17,Data__1_[[#This Row],[Plant]]=$R$18,$S$18)</f>
        <v>66291.542989999987</v>
      </c>
      <c r="O1063">
        <f>Data__1_[[#This Row],[input_total thousands]]+Data__1_[[#This Row],[Labor_Costs_Direct]]+Data__1_[[#This Row],[Labor_Costs_Indirect]]</f>
        <v>83371.542989999987</v>
      </c>
      <c r="P1063" s="5" cm="1">
        <f t="array" ref="P1063">Data__1_[[#This Row],[Output]]*1000*_xlfn.IFS(Data__1_[[#This Row],[Plant]]=$R$8,$S$8,Data__1_[[#This Row],[Plant]]=$R$9,$S$9,Data__1_[[#This Row],[Plant]]=$R$10,$S$10,Data__1_[[#This Row],[Plant]]=$R$11,$S$11)</f>
        <v>9227.0937599999997</v>
      </c>
      <c r="Q1063" s="5" cm="1">
        <f t="array" ref="Q1063">Data__1_[[#This Row],[Total_cost]]/(Data__1_[[#This Row],[Total Operating Cost]]+_xlfn.IFS(Data__1_[[#This Row],[Plant]]=$R$21,$S$21,Data__1_[[#This Row],[Plant]]=$R$22,$S$22,Data__1_[[#This Row],[Plant]]=$R$24,$S$24,Data__1_[[#This Row],[Plant]]=$R$23,$S$23))</f>
        <v>9.0347756187109418</v>
      </c>
    </row>
    <row r="1064" spans="1:17" x14ac:dyDescent="0.4">
      <c r="A1064" s="1" t="s">
        <v>402</v>
      </c>
      <c r="B1064" t="s">
        <v>10</v>
      </c>
      <c r="C1064">
        <v>22</v>
      </c>
      <c r="D1064">
        <v>30</v>
      </c>
      <c r="E1064">
        <v>5280</v>
      </c>
      <c r="F1064">
        <v>6000</v>
      </c>
      <c r="G1064">
        <v>3.8630037999999998E-2</v>
      </c>
      <c r="H1064">
        <f>Data__1_[[#This Row],[Output]]*1000</f>
        <v>38.630037999999999</v>
      </c>
      <c r="I1064">
        <f>Data__1_[[#This Row],[Output]]*1000/(Data__1_[[#This Row],[Num_Workers_Indirect]]+Data__1_[[#This Row],[Num_Workers_Direct]])</f>
        <v>0.74288534615384616</v>
      </c>
      <c r="J1064">
        <v>4.7128646000000003E-2</v>
      </c>
      <c r="K1064">
        <f>Data__1_[[#This Row],[RawMaterial_Used]]*1000</f>
        <v>47.128646000000003</v>
      </c>
      <c r="L1064" t="e">
        <f>MONTH(A:A)</f>
        <v>#VALUE!</v>
      </c>
      <c r="M1064" t="e">
        <f>YEAR(Data__1_[[#This Row],[Date]])</f>
        <v>#VALUE!</v>
      </c>
      <c r="N1064" cm="1">
        <f t="array" ref="N1064">Data__1_[[#This Row],[RawMaterial_Used]]*1000*_xlfn.IFS(Data__1_[[#This Row],[Plant]]=$R$15,$S$15,Data__1_[[#This Row],[Plant]]=$R$16,$S$16,Data__1_[[#This Row],[Plant]]=$R$17,$S$17,Data__1_[[#This Row],[Plant]]=$R$18,$S$18)</f>
        <v>28654.216768000002</v>
      </c>
      <c r="O1064">
        <f>Data__1_[[#This Row],[input_total thousands]]+Data__1_[[#This Row],[Labor_Costs_Direct]]+Data__1_[[#This Row],[Labor_Costs_Indirect]]</f>
        <v>39934.216767999998</v>
      </c>
      <c r="P1064" s="5" cm="1">
        <f t="array" ref="P1064">Data__1_[[#This Row],[Output]]*1000*_xlfn.IFS(Data__1_[[#This Row],[Plant]]=$R$8,$S$8,Data__1_[[#This Row],[Plant]]=$R$9,$S$9,Data__1_[[#This Row],[Plant]]=$R$10,$S$10,Data__1_[[#This Row],[Plant]]=$R$11,$S$11)</f>
        <v>5794.5056999999997</v>
      </c>
      <c r="Q1064" s="5" cm="1">
        <f t="array" ref="Q1064">Data__1_[[#This Row],[Total_cost]]/(Data__1_[[#This Row],[Total Operating Cost]]+_xlfn.IFS(Data__1_[[#This Row],[Plant]]=$R$21,$S$21,Data__1_[[#This Row],[Plant]]=$R$22,$S$22,Data__1_[[#This Row],[Plant]]=$R$24,$S$24,Data__1_[[#This Row],[Plant]]=$R$23,$S$23))</f>
        <v>6.8905491315451561</v>
      </c>
    </row>
    <row r="1065" spans="1:17" x14ac:dyDescent="0.4">
      <c r="A1065" s="1" t="s">
        <v>402</v>
      </c>
      <c r="B1065" t="s">
        <v>11</v>
      </c>
      <c r="C1065">
        <v>14</v>
      </c>
      <c r="D1065">
        <v>16</v>
      </c>
      <c r="E1065">
        <v>134400</v>
      </c>
      <c r="F1065">
        <v>122880</v>
      </c>
      <c r="G1065">
        <v>1.1704674999999999E-2</v>
      </c>
      <c r="H1065">
        <f>Data__1_[[#This Row],[Output]]*1000</f>
        <v>11.704675</v>
      </c>
      <c r="I1065">
        <f>Data__1_[[#This Row],[Output]]*1000/(Data__1_[[#This Row],[Num_Workers_Indirect]]+Data__1_[[#This Row],[Num_Workers_Direct]])</f>
        <v>0.39015583333333331</v>
      </c>
      <c r="J1065">
        <v>1.4630844E-2</v>
      </c>
      <c r="K1065">
        <f>Data__1_[[#This Row],[RawMaterial_Used]]*1000</f>
        <v>14.630844</v>
      </c>
      <c r="L1065" t="e">
        <f>MONTH(A:A)</f>
        <v>#VALUE!</v>
      </c>
      <c r="M1065" t="e">
        <f>YEAR(Data__1_[[#This Row],[Date]])</f>
        <v>#VALUE!</v>
      </c>
      <c r="N1065" cm="1">
        <f t="array" ref="N1065">Data__1_[[#This Row],[RawMaterial_Used]]*1000*_xlfn.IFS(Data__1_[[#This Row],[Plant]]=$R$15,$S$15,Data__1_[[#This Row],[Plant]]=$R$16,$S$16,Data__1_[[#This Row],[Plant]]=$R$17,$S$17,Data__1_[[#This Row],[Plant]]=$R$18,$S$18)</f>
        <v>13431.114792</v>
      </c>
      <c r="O1065">
        <f>Data__1_[[#This Row],[input_total thousands]]+Data__1_[[#This Row],[Labor_Costs_Direct]]+Data__1_[[#This Row],[Labor_Costs_Indirect]]</f>
        <v>270711.11479200004</v>
      </c>
      <c r="P1065" s="5" cm="1">
        <f t="array" ref="P1065">Data__1_[[#This Row],[Output]]*1000*_xlfn.IFS(Data__1_[[#This Row],[Plant]]=$R$8,$S$8,Data__1_[[#This Row],[Plant]]=$R$9,$S$9,Data__1_[[#This Row],[Plant]]=$R$10,$S$10,Data__1_[[#This Row],[Plant]]=$R$11,$S$11)</f>
        <v>4681.87</v>
      </c>
      <c r="Q1065" s="5" cm="1">
        <f t="array" ref="Q1065">Data__1_[[#This Row],[Total_cost]]/(Data__1_[[#This Row],[Total Operating Cost]]+_xlfn.IFS(Data__1_[[#This Row],[Plant]]=$R$21,$S$21,Data__1_[[#This Row],[Plant]]=$R$22,$S$22,Data__1_[[#This Row],[Plant]]=$R$24,$S$24,Data__1_[[#This Row],[Plant]]=$R$23,$S$23))</f>
        <v>56.75643573986536</v>
      </c>
    </row>
    <row r="1066" spans="1:17" x14ac:dyDescent="0.4">
      <c r="A1066" s="1" t="s">
        <v>401</v>
      </c>
      <c r="B1066" t="s">
        <v>8</v>
      </c>
      <c r="C1066">
        <v>16</v>
      </c>
      <c r="D1066">
        <v>19</v>
      </c>
      <c r="E1066">
        <v>7680</v>
      </c>
      <c r="F1066">
        <v>7600</v>
      </c>
      <c r="G1066">
        <v>4.2359415999999997E-2</v>
      </c>
      <c r="H1066">
        <f>Data__1_[[#This Row],[Output]]*1000</f>
        <v>42.359415999999996</v>
      </c>
      <c r="I1066">
        <f>Data__1_[[#This Row],[Output]]*1000/(Data__1_[[#This Row],[Num_Workers_Indirect]]+Data__1_[[#This Row],[Num_Workers_Direct]])</f>
        <v>1.2102690285714284</v>
      </c>
      <c r="J1066">
        <v>5.0831299000000003E-2</v>
      </c>
      <c r="K1066">
        <f>Data__1_[[#This Row],[RawMaterial_Used]]*1000</f>
        <v>50.831299000000001</v>
      </c>
      <c r="L1066" t="e">
        <f>MONTH(A:A)</f>
        <v>#VALUE!</v>
      </c>
      <c r="M1066" t="e">
        <f>YEAR(Data__1_[[#This Row],[Date]])</f>
        <v>#VALUE!</v>
      </c>
      <c r="N1066" cm="1">
        <f t="array" ref="N1066">Data__1_[[#This Row],[RawMaterial_Used]]*1000*_xlfn.IFS(Data__1_[[#This Row],[Plant]]=$R$15,$S$15,Data__1_[[#This Row],[Plant]]=$R$16,$S$16,Data__1_[[#This Row],[Plant]]=$R$17,$S$17,Data__1_[[#This Row],[Plant]]=$R$18,$S$18)</f>
        <v>35581.909299999999</v>
      </c>
      <c r="O1066">
        <f>Data__1_[[#This Row],[input_total thousands]]+Data__1_[[#This Row],[Labor_Costs_Direct]]+Data__1_[[#This Row],[Labor_Costs_Indirect]]</f>
        <v>50861.909299999999</v>
      </c>
      <c r="P1066" s="5" cm="1">
        <f t="array" ref="P1066">Data__1_[[#This Row],[Output]]*1000*_xlfn.IFS(Data__1_[[#This Row],[Plant]]=$R$8,$S$8,Data__1_[[#This Row],[Plant]]=$R$9,$S$9,Data__1_[[#This Row],[Plant]]=$R$10,$S$10,Data__1_[[#This Row],[Plant]]=$R$11,$S$11)</f>
        <v>4659.5357599999998</v>
      </c>
      <c r="Q1066" s="5" cm="1">
        <f t="array" ref="Q1066">Data__1_[[#This Row],[Total_cost]]/(Data__1_[[#This Row],[Total Operating Cost]]+_xlfn.IFS(Data__1_[[#This Row],[Plant]]=$R$21,$S$21,Data__1_[[#This Row],[Plant]]=$R$22,$S$22,Data__1_[[#This Row],[Plant]]=$R$24,$S$24,Data__1_[[#This Row],[Plant]]=$R$23,$S$23))</f>
        <v>10.886117621014304</v>
      </c>
    </row>
    <row r="1067" spans="1:17" x14ac:dyDescent="0.4">
      <c r="A1067" s="1" t="s">
        <v>401</v>
      </c>
      <c r="B1067" t="s">
        <v>9</v>
      </c>
      <c r="C1067">
        <v>45</v>
      </c>
      <c r="D1067">
        <v>39</v>
      </c>
      <c r="E1067">
        <v>10440</v>
      </c>
      <c r="F1067">
        <v>7488</v>
      </c>
      <c r="G1067">
        <v>0.107680345</v>
      </c>
      <c r="H1067">
        <f>Data__1_[[#This Row],[Output]]*1000</f>
        <v>107.680345</v>
      </c>
      <c r="I1067">
        <f>Data__1_[[#This Row],[Output]]*1000/(Data__1_[[#This Row],[Num_Workers_Indirect]]+Data__1_[[#This Row],[Num_Workers_Direct]])</f>
        <v>1.281908869047619</v>
      </c>
      <c r="J1067">
        <v>0.131370021</v>
      </c>
      <c r="K1067">
        <f>Data__1_[[#This Row],[RawMaterial_Used]]*1000</f>
        <v>131.37002100000001</v>
      </c>
      <c r="L1067" t="e">
        <f>MONTH(A:A)</f>
        <v>#VALUE!</v>
      </c>
      <c r="M1067" t="e">
        <f>YEAR(Data__1_[[#This Row],[Date]])</f>
        <v>#VALUE!</v>
      </c>
      <c r="N1067" cm="1">
        <f t="array" ref="N1067">Data__1_[[#This Row],[RawMaterial_Used]]*1000*_xlfn.IFS(Data__1_[[#This Row],[Plant]]=$R$15,$S$15,Data__1_[[#This Row],[Plant]]=$R$16,$S$16,Data__1_[[#This Row],[Plant]]=$R$17,$S$17,Data__1_[[#This Row],[Plant]]=$R$18,$S$18)</f>
        <v>69626.111130000005</v>
      </c>
      <c r="O1067">
        <f>Data__1_[[#This Row],[input_total thousands]]+Data__1_[[#This Row],[Labor_Costs_Direct]]+Data__1_[[#This Row],[Labor_Costs_Indirect]]</f>
        <v>87554.111130000005</v>
      </c>
      <c r="P1067" s="5" cm="1">
        <f t="array" ref="P1067">Data__1_[[#This Row],[Output]]*1000*_xlfn.IFS(Data__1_[[#This Row],[Plant]]=$R$8,$S$8,Data__1_[[#This Row],[Plant]]=$R$9,$S$9,Data__1_[[#This Row],[Plant]]=$R$10,$S$10,Data__1_[[#This Row],[Plant]]=$R$11,$S$11)</f>
        <v>9691.2310500000003</v>
      </c>
      <c r="Q1067" s="5" cm="1">
        <f t="array" ref="Q1067">Data__1_[[#This Row],[Total_cost]]/(Data__1_[[#This Row],[Total Operating Cost]]+_xlfn.IFS(Data__1_[[#This Row],[Plant]]=$R$21,$S$21,Data__1_[[#This Row],[Plant]]=$R$22,$S$22,Data__1_[[#This Row],[Plant]]=$R$24,$S$24,Data__1_[[#This Row],[Plant]]=$R$23,$S$23))</f>
        <v>9.0336604570329531</v>
      </c>
    </row>
    <row r="1068" spans="1:17" x14ac:dyDescent="0.4">
      <c r="A1068" s="1" t="s">
        <v>401</v>
      </c>
      <c r="B1068" t="s">
        <v>10</v>
      </c>
      <c r="C1068">
        <v>20</v>
      </c>
      <c r="D1068">
        <v>27</v>
      </c>
      <c r="E1068">
        <v>4800</v>
      </c>
      <c r="F1068">
        <v>5400</v>
      </c>
      <c r="G1068">
        <v>3.4894509999999997E-2</v>
      </c>
      <c r="H1068">
        <f>Data__1_[[#This Row],[Output]]*1000</f>
        <v>34.894509999999997</v>
      </c>
      <c r="I1068">
        <f>Data__1_[[#This Row],[Output]]*1000/(Data__1_[[#This Row],[Num_Workers_Indirect]]+Data__1_[[#This Row],[Num_Workers_Direct]])</f>
        <v>0.74243638297872339</v>
      </c>
      <c r="J1068">
        <v>4.2571301999999998E-2</v>
      </c>
      <c r="K1068">
        <f>Data__1_[[#This Row],[RawMaterial_Used]]*1000</f>
        <v>42.571301999999996</v>
      </c>
      <c r="L1068" t="e">
        <f>MONTH(A:A)</f>
        <v>#VALUE!</v>
      </c>
      <c r="M1068" t="e">
        <f>YEAR(Data__1_[[#This Row],[Date]])</f>
        <v>#VALUE!</v>
      </c>
      <c r="N1068" cm="1">
        <f t="array" ref="N1068">Data__1_[[#This Row],[RawMaterial_Used]]*1000*_xlfn.IFS(Data__1_[[#This Row],[Plant]]=$R$15,$S$15,Data__1_[[#This Row],[Plant]]=$R$16,$S$16,Data__1_[[#This Row],[Plant]]=$R$17,$S$17,Data__1_[[#This Row],[Plant]]=$R$18,$S$18)</f>
        <v>25883.351615999996</v>
      </c>
      <c r="O1068">
        <f>Data__1_[[#This Row],[input_total thousands]]+Data__1_[[#This Row],[Labor_Costs_Direct]]+Data__1_[[#This Row],[Labor_Costs_Indirect]]</f>
        <v>36083.351616</v>
      </c>
      <c r="P1068" s="5" cm="1">
        <f t="array" ref="P1068">Data__1_[[#This Row],[Output]]*1000*_xlfn.IFS(Data__1_[[#This Row],[Plant]]=$R$8,$S$8,Data__1_[[#This Row],[Plant]]=$R$9,$S$9,Data__1_[[#This Row],[Plant]]=$R$10,$S$10,Data__1_[[#This Row],[Plant]]=$R$11,$S$11)</f>
        <v>5234.1764999999996</v>
      </c>
      <c r="Q1068" s="5" cm="1">
        <f t="array" ref="Q1068">Data__1_[[#This Row],[Total_cost]]/(Data__1_[[#This Row],[Total Operating Cost]]+_xlfn.IFS(Data__1_[[#This Row],[Plant]]=$R$21,$S$21,Data__1_[[#This Row],[Plant]]=$R$22,$S$22,Data__1_[[#This Row],[Plant]]=$R$24,$S$24,Data__1_[[#This Row],[Plant]]=$R$23,$S$23))</f>
        <v>6.8924804380520888</v>
      </c>
    </row>
    <row r="1069" spans="1:17" x14ac:dyDescent="0.4">
      <c r="A1069" s="1" t="s">
        <v>401</v>
      </c>
      <c r="B1069" t="s">
        <v>11</v>
      </c>
      <c r="C1069">
        <v>12</v>
      </c>
      <c r="D1069">
        <v>17</v>
      </c>
      <c r="E1069">
        <v>115200</v>
      </c>
      <c r="F1069">
        <v>130560</v>
      </c>
      <c r="G1069">
        <v>1.1324452E-2</v>
      </c>
      <c r="H1069">
        <f>Data__1_[[#This Row],[Output]]*1000</f>
        <v>11.324452000000001</v>
      </c>
      <c r="I1069">
        <f>Data__1_[[#This Row],[Output]]*1000/(Data__1_[[#This Row],[Num_Workers_Indirect]]+Data__1_[[#This Row],[Num_Workers_Direct]])</f>
        <v>0.39049834482758622</v>
      </c>
      <c r="J1069">
        <v>1.4155565E-2</v>
      </c>
      <c r="K1069">
        <f>Data__1_[[#This Row],[RawMaterial_Used]]*1000</f>
        <v>14.155564999999999</v>
      </c>
      <c r="L1069" t="e">
        <f>MONTH(A:A)</f>
        <v>#VALUE!</v>
      </c>
      <c r="M1069" t="e">
        <f>YEAR(Data__1_[[#This Row],[Date]])</f>
        <v>#VALUE!</v>
      </c>
      <c r="N1069" cm="1">
        <f t="array" ref="N1069">Data__1_[[#This Row],[RawMaterial_Used]]*1000*_xlfn.IFS(Data__1_[[#This Row],[Plant]]=$R$15,$S$15,Data__1_[[#This Row],[Plant]]=$R$16,$S$16,Data__1_[[#This Row],[Plant]]=$R$17,$S$17,Data__1_[[#This Row],[Plant]]=$R$18,$S$18)</f>
        <v>12994.808669999999</v>
      </c>
      <c r="O1069">
        <f>Data__1_[[#This Row],[input_total thousands]]+Data__1_[[#This Row],[Labor_Costs_Direct]]+Data__1_[[#This Row],[Labor_Costs_Indirect]]</f>
        <v>258754.80867</v>
      </c>
      <c r="P1069" s="5" cm="1">
        <f t="array" ref="P1069">Data__1_[[#This Row],[Output]]*1000*_xlfn.IFS(Data__1_[[#This Row],[Plant]]=$R$8,$S$8,Data__1_[[#This Row],[Plant]]=$R$9,$S$9,Data__1_[[#This Row],[Plant]]=$R$10,$S$10,Data__1_[[#This Row],[Plant]]=$R$11,$S$11)</f>
        <v>4529.7808000000005</v>
      </c>
      <c r="Q1069" s="5" cm="1">
        <f t="array" ref="Q1069">Data__1_[[#This Row],[Total_cost]]/(Data__1_[[#This Row],[Total Operating Cost]]+_xlfn.IFS(Data__1_[[#This Row],[Plant]]=$R$21,$S$21,Data__1_[[#This Row],[Plant]]=$R$22,$S$22,Data__1_[[#This Row],[Plant]]=$R$24,$S$24,Data__1_[[#This Row],[Plant]]=$R$23,$S$23))</f>
        <v>56.036525362104001</v>
      </c>
    </row>
    <row r="1070" spans="1:17" x14ac:dyDescent="0.4">
      <c r="A1070" s="1" t="s">
        <v>400</v>
      </c>
      <c r="B1070" t="s">
        <v>8</v>
      </c>
      <c r="C1070">
        <v>19</v>
      </c>
      <c r="D1070">
        <v>25</v>
      </c>
      <c r="E1070">
        <v>9120</v>
      </c>
      <c r="F1070">
        <v>10000</v>
      </c>
      <c r="G1070">
        <v>5.3295329000000002E-2</v>
      </c>
      <c r="H1070">
        <f>Data__1_[[#This Row],[Output]]*1000</f>
        <v>53.295329000000002</v>
      </c>
      <c r="I1070">
        <f>Data__1_[[#This Row],[Output]]*1000/(Data__1_[[#This Row],[Num_Workers_Indirect]]+Data__1_[[#This Row],[Num_Workers_Direct]])</f>
        <v>1.2112574772727274</v>
      </c>
      <c r="J1070">
        <v>6.3954394999999997E-2</v>
      </c>
      <c r="K1070">
        <f>Data__1_[[#This Row],[RawMaterial_Used]]*1000</f>
        <v>63.954394999999998</v>
      </c>
      <c r="L1070" t="e">
        <f>MONTH(A:A)</f>
        <v>#VALUE!</v>
      </c>
      <c r="M1070" t="e">
        <f>YEAR(Data__1_[[#This Row],[Date]])</f>
        <v>#VALUE!</v>
      </c>
      <c r="N1070" cm="1">
        <f t="array" ref="N1070">Data__1_[[#This Row],[RawMaterial_Used]]*1000*_xlfn.IFS(Data__1_[[#This Row],[Plant]]=$R$15,$S$15,Data__1_[[#This Row],[Plant]]=$R$16,$S$16,Data__1_[[#This Row],[Plant]]=$R$17,$S$17,Data__1_[[#This Row],[Plant]]=$R$18,$S$18)</f>
        <v>44768.076499999996</v>
      </c>
      <c r="O1070">
        <f>Data__1_[[#This Row],[input_total thousands]]+Data__1_[[#This Row],[Labor_Costs_Direct]]+Data__1_[[#This Row],[Labor_Costs_Indirect]]</f>
        <v>63888.076499999996</v>
      </c>
      <c r="P1070" s="5" cm="1">
        <f t="array" ref="P1070">Data__1_[[#This Row],[Output]]*1000*_xlfn.IFS(Data__1_[[#This Row],[Plant]]=$R$8,$S$8,Data__1_[[#This Row],[Plant]]=$R$9,$S$9,Data__1_[[#This Row],[Plant]]=$R$10,$S$10,Data__1_[[#This Row],[Plant]]=$R$11,$S$11)</f>
        <v>5862.4861900000005</v>
      </c>
      <c r="Q1070" s="5" cm="1">
        <f t="array" ref="Q1070">Data__1_[[#This Row],[Total_cost]]/(Data__1_[[#This Row],[Total Operating Cost]]+_xlfn.IFS(Data__1_[[#This Row],[Plant]]=$R$21,$S$21,Data__1_[[#This Row],[Plant]]=$R$22,$S$22,Data__1_[[#This Row],[Plant]]=$R$24,$S$24,Data__1_[[#This Row],[Plant]]=$R$23,$S$23))</f>
        <v>10.874323386811042</v>
      </c>
    </row>
    <row r="1071" spans="1:17" x14ac:dyDescent="0.4">
      <c r="A1071" s="1" t="s">
        <v>400</v>
      </c>
      <c r="B1071" t="s">
        <v>9</v>
      </c>
      <c r="C1071">
        <v>40</v>
      </c>
      <c r="D1071">
        <v>36</v>
      </c>
      <c r="E1071">
        <v>9280</v>
      </c>
      <c r="F1071">
        <v>6912</v>
      </c>
      <c r="G1071">
        <v>9.7433543999999997E-2</v>
      </c>
      <c r="H1071">
        <f>Data__1_[[#This Row],[Output]]*1000</f>
        <v>97.433543999999998</v>
      </c>
      <c r="I1071">
        <f>Data__1_[[#This Row],[Output]]*1000/(Data__1_[[#This Row],[Num_Workers_Indirect]]+Data__1_[[#This Row],[Num_Workers_Direct]])</f>
        <v>1.2820203157894736</v>
      </c>
      <c r="J1071">
        <v>0.118868924</v>
      </c>
      <c r="K1071">
        <f>Data__1_[[#This Row],[RawMaterial_Used]]*1000</f>
        <v>118.86892400000001</v>
      </c>
      <c r="L1071" t="e">
        <f>MONTH(A:A)</f>
        <v>#VALUE!</v>
      </c>
      <c r="M1071" t="e">
        <f>YEAR(Data__1_[[#This Row],[Date]])</f>
        <v>#VALUE!</v>
      </c>
      <c r="N1071" cm="1">
        <f t="array" ref="N1071">Data__1_[[#This Row],[RawMaterial_Used]]*1000*_xlfn.IFS(Data__1_[[#This Row],[Plant]]=$R$15,$S$15,Data__1_[[#This Row],[Plant]]=$R$16,$S$16,Data__1_[[#This Row],[Plant]]=$R$17,$S$17,Data__1_[[#This Row],[Plant]]=$R$18,$S$18)</f>
        <v>63000.529720000006</v>
      </c>
      <c r="O1071">
        <f>Data__1_[[#This Row],[input_total thousands]]+Data__1_[[#This Row],[Labor_Costs_Direct]]+Data__1_[[#This Row],[Labor_Costs_Indirect]]</f>
        <v>79192.529720000006</v>
      </c>
      <c r="P1071" s="5" cm="1">
        <f t="array" ref="P1071">Data__1_[[#This Row],[Output]]*1000*_xlfn.IFS(Data__1_[[#This Row],[Plant]]=$R$8,$S$8,Data__1_[[#This Row],[Plant]]=$R$9,$S$9,Data__1_[[#This Row],[Plant]]=$R$10,$S$10,Data__1_[[#This Row],[Plant]]=$R$11,$S$11)</f>
        <v>8769.0189599999994</v>
      </c>
      <c r="Q1071" s="5" cm="1">
        <f t="array" ref="Q1071">Data__1_[[#This Row],[Total_cost]]/(Data__1_[[#This Row],[Total Operating Cost]]+_xlfn.IFS(Data__1_[[#This Row],[Plant]]=$R$21,$S$21,Data__1_[[#This Row],[Plant]]=$R$22,$S$22,Data__1_[[#This Row],[Plant]]=$R$24,$S$24,Data__1_[[#This Row],[Plant]]=$R$23,$S$23))</f>
        <v>9.0301677193969567</v>
      </c>
    </row>
    <row r="1072" spans="1:17" x14ac:dyDescent="0.4">
      <c r="A1072" s="1" t="s">
        <v>400</v>
      </c>
      <c r="B1072" t="s">
        <v>10</v>
      </c>
      <c r="C1072">
        <v>24</v>
      </c>
      <c r="D1072">
        <v>32</v>
      </c>
      <c r="E1072">
        <v>5760</v>
      </c>
      <c r="F1072">
        <v>6400</v>
      </c>
      <c r="G1072">
        <v>4.1596897000000001E-2</v>
      </c>
      <c r="H1072">
        <f>Data__1_[[#This Row],[Output]]*1000</f>
        <v>41.596896999999998</v>
      </c>
      <c r="I1072">
        <f>Data__1_[[#This Row],[Output]]*1000/(Data__1_[[#This Row],[Num_Workers_Indirect]]+Data__1_[[#This Row],[Num_Workers_Direct]])</f>
        <v>0.74280173214285716</v>
      </c>
      <c r="J1072">
        <v>5.0748214999999999E-2</v>
      </c>
      <c r="K1072">
        <f>Data__1_[[#This Row],[RawMaterial_Used]]*1000</f>
        <v>50.748215000000002</v>
      </c>
      <c r="L1072" t="e">
        <f>MONTH(A:A)</f>
        <v>#VALUE!</v>
      </c>
      <c r="M1072" t="e">
        <f>YEAR(Data__1_[[#This Row],[Date]])</f>
        <v>#VALUE!</v>
      </c>
      <c r="N1072" cm="1">
        <f t="array" ref="N1072">Data__1_[[#This Row],[RawMaterial_Used]]*1000*_xlfn.IFS(Data__1_[[#This Row],[Plant]]=$R$15,$S$15,Data__1_[[#This Row],[Plant]]=$R$16,$S$16,Data__1_[[#This Row],[Plant]]=$R$17,$S$17,Data__1_[[#This Row],[Plant]]=$R$18,$S$18)</f>
        <v>30854.914720000001</v>
      </c>
      <c r="O1072">
        <f>Data__1_[[#This Row],[input_total thousands]]+Data__1_[[#This Row],[Labor_Costs_Direct]]+Data__1_[[#This Row],[Labor_Costs_Indirect]]</f>
        <v>43014.914720000001</v>
      </c>
      <c r="P1072" s="5" cm="1">
        <f t="array" ref="P1072">Data__1_[[#This Row],[Output]]*1000*_xlfn.IFS(Data__1_[[#This Row],[Plant]]=$R$8,$S$8,Data__1_[[#This Row],[Plant]]=$R$9,$S$9,Data__1_[[#This Row],[Plant]]=$R$10,$S$10,Data__1_[[#This Row],[Plant]]=$R$11,$S$11)</f>
        <v>6239.5345499999994</v>
      </c>
      <c r="Q1072" s="5" cm="1">
        <f t="array" ref="Q1072">Data__1_[[#This Row],[Total_cost]]/(Data__1_[[#This Row],[Total Operating Cost]]+_xlfn.IFS(Data__1_[[#This Row],[Plant]]=$R$21,$S$21,Data__1_[[#This Row],[Plant]]=$R$22,$S$22,Data__1_[[#This Row],[Plant]]=$R$24,$S$24,Data__1_[[#This Row],[Plant]]=$R$23,$S$23))</f>
        <v>6.892825346187692</v>
      </c>
    </row>
    <row r="1073" spans="1:17" x14ac:dyDescent="0.4">
      <c r="A1073" s="1" t="s">
        <v>400</v>
      </c>
      <c r="B1073" t="s">
        <v>11</v>
      </c>
      <c r="C1073">
        <v>14</v>
      </c>
      <c r="D1073">
        <v>15</v>
      </c>
      <c r="E1073">
        <v>134400</v>
      </c>
      <c r="F1073">
        <v>115200</v>
      </c>
      <c r="G1073">
        <v>1.132503E-2</v>
      </c>
      <c r="H1073">
        <f>Data__1_[[#This Row],[Output]]*1000</f>
        <v>11.32503</v>
      </c>
      <c r="I1073">
        <f>Data__1_[[#This Row],[Output]]*1000/(Data__1_[[#This Row],[Num_Workers_Indirect]]+Data__1_[[#This Row],[Num_Workers_Direct]])</f>
        <v>0.39051827586206894</v>
      </c>
      <c r="J1073">
        <v>1.4156288E-2</v>
      </c>
      <c r="K1073">
        <f>Data__1_[[#This Row],[RawMaterial_Used]]*1000</f>
        <v>14.156288</v>
      </c>
      <c r="L1073" t="e">
        <f>MONTH(A:A)</f>
        <v>#VALUE!</v>
      </c>
      <c r="M1073" t="e">
        <f>YEAR(Data__1_[[#This Row],[Date]])</f>
        <v>#VALUE!</v>
      </c>
      <c r="N1073" cm="1">
        <f t="array" ref="N1073">Data__1_[[#This Row],[RawMaterial_Used]]*1000*_xlfn.IFS(Data__1_[[#This Row],[Plant]]=$R$15,$S$15,Data__1_[[#This Row],[Plant]]=$R$16,$S$16,Data__1_[[#This Row],[Plant]]=$R$17,$S$17,Data__1_[[#This Row],[Plant]]=$R$18,$S$18)</f>
        <v>12995.472384000001</v>
      </c>
      <c r="O1073">
        <f>Data__1_[[#This Row],[input_total thousands]]+Data__1_[[#This Row],[Labor_Costs_Direct]]+Data__1_[[#This Row],[Labor_Costs_Indirect]]</f>
        <v>262595.47238399996</v>
      </c>
      <c r="P1073" s="5" cm="1">
        <f t="array" ref="P1073">Data__1_[[#This Row],[Output]]*1000*_xlfn.IFS(Data__1_[[#This Row],[Plant]]=$R$8,$S$8,Data__1_[[#This Row],[Plant]]=$R$9,$S$9,Data__1_[[#This Row],[Plant]]=$R$10,$S$10,Data__1_[[#This Row],[Plant]]=$R$11,$S$11)</f>
        <v>4530.0119999999997</v>
      </c>
      <c r="Q1073" s="5" cm="1">
        <f t="array" ref="Q1073">Data__1_[[#This Row],[Total_cost]]/(Data__1_[[#This Row],[Total Operating Cost]]+_xlfn.IFS(Data__1_[[#This Row],[Plant]]=$R$21,$S$21,Data__1_[[#This Row],[Plant]]=$R$22,$S$22,Data__1_[[#This Row],[Plant]]=$R$24,$S$24,Data__1_[[#This Row],[Plant]]=$R$23,$S$23))</f>
        <v>56.865420958408919</v>
      </c>
    </row>
    <row r="1074" spans="1:17" x14ac:dyDescent="0.4">
      <c r="A1074" s="1" t="s">
        <v>399</v>
      </c>
      <c r="B1074" t="s">
        <v>8</v>
      </c>
      <c r="C1074">
        <v>19</v>
      </c>
      <c r="D1074">
        <v>24</v>
      </c>
      <c r="E1074">
        <v>9120</v>
      </c>
      <c r="F1074">
        <v>9600</v>
      </c>
      <c r="G1074">
        <v>5.2084902000000002E-2</v>
      </c>
      <c r="H1074">
        <f>Data__1_[[#This Row],[Output]]*1000</f>
        <v>52.084902</v>
      </c>
      <c r="I1074">
        <f>Data__1_[[#This Row],[Output]]*1000/(Data__1_[[#This Row],[Num_Workers_Indirect]]+Data__1_[[#This Row],[Num_Workers_Direct]])</f>
        <v>1.2112767906976745</v>
      </c>
      <c r="J1074">
        <v>6.2501882999999994E-2</v>
      </c>
      <c r="K1074">
        <f>Data__1_[[#This Row],[RawMaterial_Used]]*1000</f>
        <v>62.501882999999992</v>
      </c>
      <c r="L1074" t="e">
        <f>MONTH(A:A)</f>
        <v>#VALUE!</v>
      </c>
      <c r="M1074" t="e">
        <f>YEAR(Data__1_[[#This Row],[Date]])</f>
        <v>#VALUE!</v>
      </c>
      <c r="N1074" cm="1">
        <f t="array" ref="N1074">Data__1_[[#This Row],[RawMaterial_Used]]*1000*_xlfn.IFS(Data__1_[[#This Row],[Plant]]=$R$15,$S$15,Data__1_[[#This Row],[Plant]]=$R$16,$S$16,Data__1_[[#This Row],[Plant]]=$R$17,$S$17,Data__1_[[#This Row],[Plant]]=$R$18,$S$18)</f>
        <v>43751.318099999997</v>
      </c>
      <c r="O1074">
        <f>Data__1_[[#This Row],[input_total thousands]]+Data__1_[[#This Row],[Labor_Costs_Direct]]+Data__1_[[#This Row],[Labor_Costs_Indirect]]</f>
        <v>62471.318099999997</v>
      </c>
      <c r="P1074" s="5" cm="1">
        <f t="array" ref="P1074">Data__1_[[#This Row],[Output]]*1000*_xlfn.IFS(Data__1_[[#This Row],[Plant]]=$R$8,$S$8,Data__1_[[#This Row],[Plant]]=$R$9,$S$9,Data__1_[[#This Row],[Plant]]=$R$10,$S$10,Data__1_[[#This Row],[Plant]]=$R$11,$S$11)</f>
        <v>5729.3392199999998</v>
      </c>
      <c r="Q1074" s="5" cm="1">
        <f t="array" ref="Q1074">Data__1_[[#This Row],[Total_cost]]/(Data__1_[[#This Row],[Total Operating Cost]]+_xlfn.IFS(Data__1_[[#This Row],[Plant]]=$R$21,$S$21,Data__1_[[#This Row],[Plant]]=$R$22,$S$22,Data__1_[[#This Row],[Plant]]=$R$24,$S$24,Data__1_[[#This Row],[Plant]]=$R$23,$S$23))</f>
        <v>10.879743953737302</v>
      </c>
    </row>
    <row r="1075" spans="1:17" x14ac:dyDescent="0.4">
      <c r="A1075" s="1" t="s">
        <v>399</v>
      </c>
      <c r="B1075" t="s">
        <v>9</v>
      </c>
      <c r="C1075">
        <v>41</v>
      </c>
      <c r="D1075">
        <v>37</v>
      </c>
      <c r="E1075">
        <v>9512</v>
      </c>
      <c r="F1075">
        <v>7104</v>
      </c>
      <c r="G1075">
        <v>9.9945144999999999E-2</v>
      </c>
      <c r="H1075">
        <f>Data__1_[[#This Row],[Output]]*1000</f>
        <v>99.945144999999997</v>
      </c>
      <c r="I1075">
        <f>Data__1_[[#This Row],[Output]]*1000/(Data__1_[[#This Row],[Num_Workers_Indirect]]+Data__1_[[#This Row],[Num_Workers_Direct]])</f>
        <v>1.2813480128205128</v>
      </c>
      <c r="J1075">
        <v>0.121933076</v>
      </c>
      <c r="K1075">
        <f>Data__1_[[#This Row],[RawMaterial_Used]]*1000</f>
        <v>121.933076</v>
      </c>
      <c r="L1075" t="e">
        <f>MONTH(A:A)</f>
        <v>#VALUE!</v>
      </c>
      <c r="M1075" t="e">
        <f>YEAR(Data__1_[[#This Row],[Date]])</f>
        <v>#VALUE!</v>
      </c>
      <c r="N1075" cm="1">
        <f t="array" ref="N1075">Data__1_[[#This Row],[RawMaterial_Used]]*1000*_xlfn.IFS(Data__1_[[#This Row],[Plant]]=$R$15,$S$15,Data__1_[[#This Row],[Plant]]=$R$16,$S$16,Data__1_[[#This Row],[Plant]]=$R$17,$S$17,Data__1_[[#This Row],[Plant]]=$R$18,$S$18)</f>
        <v>64624.530279999999</v>
      </c>
      <c r="O1075">
        <f>Data__1_[[#This Row],[input_total thousands]]+Data__1_[[#This Row],[Labor_Costs_Direct]]+Data__1_[[#This Row],[Labor_Costs_Indirect]]</f>
        <v>81240.530280000006</v>
      </c>
      <c r="P1075" s="5" cm="1">
        <f t="array" ref="P1075">Data__1_[[#This Row],[Output]]*1000*_xlfn.IFS(Data__1_[[#This Row],[Plant]]=$R$8,$S$8,Data__1_[[#This Row],[Plant]]=$R$9,$S$9,Data__1_[[#This Row],[Plant]]=$R$10,$S$10,Data__1_[[#This Row],[Plant]]=$R$11,$S$11)</f>
        <v>8995.0630499999988</v>
      </c>
      <c r="Q1075" s="5" cm="1">
        <f t="array" ref="Q1075">Data__1_[[#This Row],[Total_cost]]/(Data__1_[[#This Row],[Total Operating Cost]]+_xlfn.IFS(Data__1_[[#This Row],[Plant]]=$R$21,$S$21,Data__1_[[#This Row],[Plant]]=$R$22,$S$22,Data__1_[[#This Row],[Plant]]=$R$24,$S$24,Data__1_[[#This Row],[Plant]]=$R$23,$S$23))</f>
        <v>9.0309219048733453</v>
      </c>
    </row>
    <row r="1076" spans="1:17" x14ac:dyDescent="0.4">
      <c r="A1076" s="1" t="s">
        <v>399</v>
      </c>
      <c r="B1076" t="s">
        <v>10</v>
      </c>
      <c r="C1076">
        <v>24</v>
      </c>
      <c r="D1076">
        <v>34</v>
      </c>
      <c r="E1076">
        <v>5760</v>
      </c>
      <c r="F1076">
        <v>6800</v>
      </c>
      <c r="G1076">
        <v>4.3078735E-2</v>
      </c>
      <c r="H1076">
        <f>Data__1_[[#This Row],[Output]]*1000</f>
        <v>43.078735000000002</v>
      </c>
      <c r="I1076">
        <f>Data__1_[[#This Row],[Output]]*1000/(Data__1_[[#This Row],[Num_Workers_Indirect]]+Data__1_[[#This Row],[Num_Workers_Direct]])</f>
        <v>0.74273681034482764</v>
      </c>
      <c r="J1076">
        <v>5.2556057000000003E-2</v>
      </c>
      <c r="K1076">
        <f>Data__1_[[#This Row],[RawMaterial_Used]]*1000</f>
        <v>52.556057000000003</v>
      </c>
      <c r="L1076" t="e">
        <f>MONTH(A:A)</f>
        <v>#VALUE!</v>
      </c>
      <c r="M1076" t="e">
        <f>YEAR(Data__1_[[#This Row],[Date]])</f>
        <v>#VALUE!</v>
      </c>
      <c r="N1076" cm="1">
        <f t="array" ref="N1076">Data__1_[[#This Row],[RawMaterial_Used]]*1000*_xlfn.IFS(Data__1_[[#This Row],[Plant]]=$R$15,$S$15,Data__1_[[#This Row],[Plant]]=$R$16,$S$16,Data__1_[[#This Row],[Plant]]=$R$17,$S$17,Data__1_[[#This Row],[Plant]]=$R$18,$S$18)</f>
        <v>31954.082656000002</v>
      </c>
      <c r="O1076">
        <f>Data__1_[[#This Row],[input_total thousands]]+Data__1_[[#This Row],[Labor_Costs_Direct]]+Data__1_[[#This Row],[Labor_Costs_Indirect]]</f>
        <v>44514.082655999999</v>
      </c>
      <c r="P1076" s="5" cm="1">
        <f t="array" ref="P1076">Data__1_[[#This Row],[Output]]*1000*_xlfn.IFS(Data__1_[[#This Row],[Plant]]=$R$8,$S$8,Data__1_[[#This Row],[Plant]]=$R$9,$S$9,Data__1_[[#This Row],[Plant]]=$R$10,$S$10,Data__1_[[#This Row],[Plant]]=$R$11,$S$11)</f>
        <v>6461.8102500000005</v>
      </c>
      <c r="Q1076" s="5" cm="1">
        <f t="array" ref="Q1076">Data__1_[[#This Row],[Total_cost]]/(Data__1_[[#This Row],[Total Operating Cost]]+_xlfn.IFS(Data__1_[[#This Row],[Plant]]=$R$21,$S$21,Data__1_[[#This Row],[Plant]]=$R$22,$S$22,Data__1_[[#This Row],[Plant]]=$R$24,$S$24,Data__1_[[#This Row],[Plant]]=$R$23,$S$23))</f>
        <v>6.887728547499905</v>
      </c>
    </row>
    <row r="1077" spans="1:17" x14ac:dyDescent="0.4">
      <c r="A1077" s="1" t="s">
        <v>399</v>
      </c>
      <c r="B1077" t="s">
        <v>11</v>
      </c>
      <c r="C1077">
        <v>13</v>
      </c>
      <c r="D1077">
        <v>17</v>
      </c>
      <c r="E1077">
        <v>124800</v>
      </c>
      <c r="F1077">
        <v>130560</v>
      </c>
      <c r="G1077">
        <v>1.1714273000000001E-2</v>
      </c>
      <c r="H1077">
        <f>Data__1_[[#This Row],[Output]]*1000</f>
        <v>11.714273</v>
      </c>
      <c r="I1077">
        <f>Data__1_[[#This Row],[Output]]*1000/(Data__1_[[#This Row],[Num_Workers_Indirect]]+Data__1_[[#This Row],[Num_Workers_Direct]])</f>
        <v>0.39047576666666667</v>
      </c>
      <c r="J1077">
        <v>1.4642841E-2</v>
      </c>
      <c r="K1077">
        <f>Data__1_[[#This Row],[RawMaterial_Used]]*1000</f>
        <v>14.642841000000001</v>
      </c>
      <c r="L1077" t="e">
        <f>MONTH(A:A)</f>
        <v>#VALUE!</v>
      </c>
      <c r="M1077" t="e">
        <f>YEAR(Data__1_[[#This Row],[Date]])</f>
        <v>#VALUE!</v>
      </c>
      <c r="N1077" cm="1">
        <f t="array" ref="N1077">Data__1_[[#This Row],[RawMaterial_Used]]*1000*_xlfn.IFS(Data__1_[[#This Row],[Plant]]=$R$15,$S$15,Data__1_[[#This Row],[Plant]]=$R$16,$S$16,Data__1_[[#This Row],[Plant]]=$R$17,$S$17,Data__1_[[#This Row],[Plant]]=$R$18,$S$18)</f>
        <v>13442.128038000001</v>
      </c>
      <c r="O1077">
        <f>Data__1_[[#This Row],[input_total thousands]]+Data__1_[[#This Row],[Labor_Costs_Direct]]+Data__1_[[#This Row],[Labor_Costs_Indirect]]</f>
        <v>268802.12803799997</v>
      </c>
      <c r="P1077" s="5" cm="1">
        <f t="array" ref="P1077">Data__1_[[#This Row],[Output]]*1000*_xlfn.IFS(Data__1_[[#This Row],[Plant]]=$R$8,$S$8,Data__1_[[#This Row],[Plant]]=$R$9,$S$9,Data__1_[[#This Row],[Plant]]=$R$10,$S$10,Data__1_[[#This Row],[Plant]]=$R$11,$S$11)</f>
        <v>4685.7092000000002</v>
      </c>
      <c r="Q1077" s="5" cm="1">
        <f t="array" ref="Q1077">Data__1_[[#This Row],[Total_cost]]/(Data__1_[[#This Row],[Total Operating Cost]]+_xlfn.IFS(Data__1_[[#This Row],[Plant]]=$R$21,$S$21,Data__1_[[#This Row],[Plant]]=$R$22,$S$22,Data__1_[[#This Row],[Plant]]=$R$24,$S$24,Data__1_[[#This Row],[Plant]]=$R$23,$S$23))</f>
        <v>56.31087817376217</v>
      </c>
    </row>
    <row r="1078" spans="1:17" x14ac:dyDescent="0.4">
      <c r="A1078" s="1" t="s">
        <v>398</v>
      </c>
      <c r="B1078" t="s">
        <v>8</v>
      </c>
      <c r="C1078">
        <v>19</v>
      </c>
      <c r="D1078">
        <v>18</v>
      </c>
      <c r="E1078">
        <v>9120</v>
      </c>
      <c r="F1078">
        <v>7200</v>
      </c>
      <c r="G1078">
        <v>4.4802115000000003E-2</v>
      </c>
      <c r="H1078">
        <f>Data__1_[[#This Row],[Output]]*1000</f>
        <v>44.802115000000001</v>
      </c>
      <c r="I1078">
        <f>Data__1_[[#This Row],[Output]]*1000/(Data__1_[[#This Row],[Num_Workers_Indirect]]+Data__1_[[#This Row],[Num_Workers_Direct]])</f>
        <v>1.210867972972973</v>
      </c>
      <c r="J1078">
        <v>5.3762537999999999E-2</v>
      </c>
      <c r="K1078">
        <f>Data__1_[[#This Row],[RawMaterial_Used]]*1000</f>
        <v>53.762537999999999</v>
      </c>
      <c r="L1078">
        <f>MONTH(A:A)</f>
        <v>12</v>
      </c>
      <c r="M1078">
        <f>YEAR(Data__1_[[#This Row],[Date]])</f>
        <v>2010</v>
      </c>
      <c r="N1078" cm="1">
        <f t="array" ref="N1078">Data__1_[[#This Row],[RawMaterial_Used]]*1000*_xlfn.IFS(Data__1_[[#This Row],[Plant]]=$R$15,$S$15,Data__1_[[#This Row],[Plant]]=$R$16,$S$16,Data__1_[[#This Row],[Plant]]=$R$17,$S$17,Data__1_[[#This Row],[Plant]]=$R$18,$S$18)</f>
        <v>37633.776599999997</v>
      </c>
      <c r="O1078">
        <f>Data__1_[[#This Row],[input_total thousands]]+Data__1_[[#This Row],[Labor_Costs_Direct]]+Data__1_[[#This Row],[Labor_Costs_Indirect]]</f>
        <v>53953.776599999997</v>
      </c>
      <c r="P1078" s="5" cm="1">
        <f t="array" ref="P1078">Data__1_[[#This Row],[Output]]*1000*_xlfn.IFS(Data__1_[[#This Row],[Plant]]=$R$8,$S$8,Data__1_[[#This Row],[Plant]]=$R$9,$S$9,Data__1_[[#This Row],[Plant]]=$R$10,$S$10,Data__1_[[#This Row],[Plant]]=$R$11,$S$11)</f>
        <v>4928.2326499999999</v>
      </c>
      <c r="Q1078" s="5" cm="1">
        <f t="array" ref="Q1078">Data__1_[[#This Row],[Total_cost]]/(Data__1_[[#This Row],[Total Operating Cost]]+_xlfn.IFS(Data__1_[[#This Row],[Plant]]=$R$21,$S$21,Data__1_[[#This Row],[Plant]]=$R$22,$S$22,Data__1_[[#This Row],[Plant]]=$R$24,$S$24,Data__1_[[#This Row],[Plant]]=$R$23,$S$23))</f>
        <v>10.919877078923417</v>
      </c>
    </row>
    <row r="1079" spans="1:17" x14ac:dyDescent="0.4">
      <c r="A1079" s="1" t="s">
        <v>398</v>
      </c>
      <c r="B1079" t="s">
        <v>9</v>
      </c>
      <c r="C1079">
        <v>44</v>
      </c>
      <c r="D1079">
        <v>37</v>
      </c>
      <c r="E1079">
        <v>10208</v>
      </c>
      <c r="F1079">
        <v>7104</v>
      </c>
      <c r="G1079">
        <v>0.103813514</v>
      </c>
      <c r="H1079">
        <f>Data__1_[[#This Row],[Output]]*1000</f>
        <v>103.813514</v>
      </c>
      <c r="I1079">
        <f>Data__1_[[#This Row],[Output]]*1000/(Data__1_[[#This Row],[Num_Workers_Indirect]]+Data__1_[[#This Row],[Num_Workers_Direct]])</f>
        <v>1.2816483209876544</v>
      </c>
      <c r="J1079">
        <v>0.12665248800000001</v>
      </c>
      <c r="K1079">
        <f>Data__1_[[#This Row],[RawMaterial_Used]]*1000</f>
        <v>126.65248800000001</v>
      </c>
      <c r="L1079">
        <f>MONTH(A:A)</f>
        <v>12</v>
      </c>
      <c r="M1079">
        <f>YEAR(Data__1_[[#This Row],[Date]])</f>
        <v>2010</v>
      </c>
      <c r="N1079" cm="1">
        <f t="array" ref="N1079">Data__1_[[#This Row],[RawMaterial_Used]]*1000*_xlfn.IFS(Data__1_[[#This Row],[Plant]]=$R$15,$S$15,Data__1_[[#This Row],[Plant]]=$R$16,$S$16,Data__1_[[#This Row],[Plant]]=$R$17,$S$17,Data__1_[[#This Row],[Plant]]=$R$18,$S$18)</f>
        <v>67125.818639999998</v>
      </c>
      <c r="O1079">
        <f>Data__1_[[#This Row],[input_total thousands]]+Data__1_[[#This Row],[Labor_Costs_Direct]]+Data__1_[[#This Row],[Labor_Costs_Indirect]]</f>
        <v>84437.818639999998</v>
      </c>
      <c r="P1079" s="5" cm="1">
        <f t="array" ref="P1079">Data__1_[[#This Row],[Output]]*1000*_xlfn.IFS(Data__1_[[#This Row],[Plant]]=$R$8,$S$8,Data__1_[[#This Row],[Plant]]=$R$9,$S$9,Data__1_[[#This Row],[Plant]]=$R$10,$S$10,Data__1_[[#This Row],[Plant]]=$R$11,$S$11)</f>
        <v>9343.2162599999992</v>
      </c>
      <c r="Q1079" s="5" cm="1">
        <f t="array" ref="Q1079">Data__1_[[#This Row],[Total_cost]]/(Data__1_[[#This Row],[Total Operating Cost]]+_xlfn.IFS(Data__1_[[#This Row],[Plant]]=$R$21,$S$21,Data__1_[[#This Row],[Plant]]=$R$22,$S$22,Data__1_[[#This Row],[Plant]]=$R$24,$S$24,Data__1_[[#This Row],[Plant]]=$R$23,$S$23))</f>
        <v>9.0366094126877705</v>
      </c>
    </row>
    <row r="1080" spans="1:17" x14ac:dyDescent="0.4">
      <c r="A1080" s="1" t="s">
        <v>398</v>
      </c>
      <c r="B1080" t="s">
        <v>10</v>
      </c>
      <c r="C1080">
        <v>20</v>
      </c>
      <c r="D1080">
        <v>27</v>
      </c>
      <c r="E1080">
        <v>4800</v>
      </c>
      <c r="F1080">
        <v>5400</v>
      </c>
      <c r="G1080">
        <v>3.4906827000000001E-2</v>
      </c>
      <c r="H1080">
        <f>Data__1_[[#This Row],[Output]]*1000</f>
        <v>34.906827</v>
      </c>
      <c r="I1080">
        <f>Data__1_[[#This Row],[Output]]*1000/(Data__1_[[#This Row],[Num_Workers_Indirect]]+Data__1_[[#This Row],[Num_Workers_Direct]])</f>
        <v>0.7426984468085106</v>
      </c>
      <c r="J1080">
        <v>4.2586328E-2</v>
      </c>
      <c r="K1080">
        <f>Data__1_[[#This Row],[RawMaterial_Used]]*1000</f>
        <v>42.586328000000002</v>
      </c>
      <c r="L1080">
        <f>MONTH(A:A)</f>
        <v>12</v>
      </c>
      <c r="M1080">
        <f>YEAR(Data__1_[[#This Row],[Date]])</f>
        <v>2010</v>
      </c>
      <c r="N1080" cm="1">
        <f t="array" ref="N1080">Data__1_[[#This Row],[RawMaterial_Used]]*1000*_xlfn.IFS(Data__1_[[#This Row],[Plant]]=$R$15,$S$15,Data__1_[[#This Row],[Plant]]=$R$16,$S$16,Data__1_[[#This Row],[Plant]]=$R$17,$S$17,Data__1_[[#This Row],[Plant]]=$R$18,$S$18)</f>
        <v>25892.487424000003</v>
      </c>
      <c r="O1080">
        <f>Data__1_[[#This Row],[input_total thousands]]+Data__1_[[#This Row],[Labor_Costs_Direct]]+Data__1_[[#This Row],[Labor_Costs_Indirect]]</f>
        <v>36092.487424000006</v>
      </c>
      <c r="P1080" s="5" cm="1">
        <f t="array" ref="P1080">Data__1_[[#This Row],[Output]]*1000*_xlfn.IFS(Data__1_[[#This Row],[Plant]]=$R$8,$S$8,Data__1_[[#This Row],[Plant]]=$R$9,$S$9,Data__1_[[#This Row],[Plant]]=$R$10,$S$10,Data__1_[[#This Row],[Plant]]=$R$11,$S$11)</f>
        <v>5236.02405</v>
      </c>
      <c r="Q1080" s="5" cm="1">
        <f t="array" ref="Q1080">Data__1_[[#This Row],[Total_cost]]/(Data__1_[[#This Row],[Total Operating Cost]]+_xlfn.IFS(Data__1_[[#This Row],[Plant]]=$R$21,$S$21,Data__1_[[#This Row],[Plant]]=$R$22,$S$22,Data__1_[[#This Row],[Plant]]=$R$24,$S$24,Data__1_[[#This Row],[Plant]]=$R$23,$S$23))</f>
        <v>6.8917933313672686</v>
      </c>
    </row>
    <row r="1081" spans="1:17" x14ac:dyDescent="0.4">
      <c r="A1081" s="1" t="s">
        <v>398</v>
      </c>
      <c r="B1081" t="s">
        <v>11</v>
      </c>
      <c r="C1081">
        <v>13</v>
      </c>
      <c r="D1081">
        <v>17</v>
      </c>
      <c r="E1081">
        <v>124800</v>
      </c>
      <c r="F1081">
        <v>130560</v>
      </c>
      <c r="G1081">
        <v>1.1707957999999999E-2</v>
      </c>
      <c r="H1081">
        <f>Data__1_[[#This Row],[Output]]*1000</f>
        <v>11.707958</v>
      </c>
      <c r="I1081">
        <f>Data__1_[[#This Row],[Output]]*1000/(Data__1_[[#This Row],[Num_Workers_Indirect]]+Data__1_[[#This Row],[Num_Workers_Direct]])</f>
        <v>0.39026526666666667</v>
      </c>
      <c r="J1081">
        <v>1.4634947000000001E-2</v>
      </c>
      <c r="K1081">
        <f>Data__1_[[#This Row],[RawMaterial_Used]]*1000</f>
        <v>14.634947</v>
      </c>
      <c r="L1081">
        <f>MONTH(A:A)</f>
        <v>12</v>
      </c>
      <c r="M1081">
        <f>YEAR(Data__1_[[#This Row],[Date]])</f>
        <v>2010</v>
      </c>
      <c r="N1081" cm="1">
        <f t="array" ref="N1081">Data__1_[[#This Row],[RawMaterial_Used]]*1000*_xlfn.IFS(Data__1_[[#This Row],[Plant]]=$R$15,$S$15,Data__1_[[#This Row],[Plant]]=$R$16,$S$16,Data__1_[[#This Row],[Plant]]=$R$17,$S$17,Data__1_[[#This Row],[Plant]]=$R$18,$S$18)</f>
        <v>13434.881346</v>
      </c>
      <c r="O1081">
        <f>Data__1_[[#This Row],[input_total thousands]]+Data__1_[[#This Row],[Labor_Costs_Direct]]+Data__1_[[#This Row],[Labor_Costs_Indirect]]</f>
        <v>268794.88134600001</v>
      </c>
      <c r="P1081" s="5" cm="1">
        <f t="array" ref="P1081">Data__1_[[#This Row],[Output]]*1000*_xlfn.IFS(Data__1_[[#This Row],[Plant]]=$R$8,$S$8,Data__1_[[#This Row],[Plant]]=$R$9,$S$9,Data__1_[[#This Row],[Plant]]=$R$10,$S$10,Data__1_[[#This Row],[Plant]]=$R$11,$S$11)</f>
        <v>4683.1831999999995</v>
      </c>
      <c r="Q1081" s="5" cm="1">
        <f t="array" ref="Q1081">Data__1_[[#This Row],[Total_cost]]/(Data__1_[[#This Row],[Total Operating Cost]]+_xlfn.IFS(Data__1_[[#This Row],[Plant]]=$R$21,$S$21,Data__1_[[#This Row],[Plant]]=$R$22,$S$22,Data__1_[[#This Row],[Plant]]=$R$24,$S$24,Data__1_[[#This Row],[Plant]]=$R$23,$S$23))</f>
        <v>56.339172921419078</v>
      </c>
    </row>
    <row r="1082" spans="1:17" x14ac:dyDescent="0.4">
      <c r="A1082" s="1" t="s">
        <v>397</v>
      </c>
      <c r="B1082" t="s">
        <v>8</v>
      </c>
      <c r="C1082">
        <v>19</v>
      </c>
      <c r="D1082">
        <v>23</v>
      </c>
      <c r="E1082">
        <v>9120</v>
      </c>
      <c r="F1082">
        <v>9200</v>
      </c>
      <c r="G1082">
        <v>5.0869084000000002E-2</v>
      </c>
      <c r="H1082">
        <f>Data__1_[[#This Row],[Output]]*1000</f>
        <v>50.869084000000001</v>
      </c>
      <c r="I1082">
        <f>Data__1_[[#This Row],[Output]]*1000/(Data__1_[[#This Row],[Num_Workers_Indirect]]+Data__1_[[#This Row],[Num_Workers_Direct]])</f>
        <v>1.2111686666666668</v>
      </c>
      <c r="J1082">
        <v>6.1042900999999997E-2</v>
      </c>
      <c r="K1082">
        <f>Data__1_[[#This Row],[RawMaterial_Used]]*1000</f>
        <v>61.042900999999993</v>
      </c>
      <c r="L1082">
        <f>MONTH(A:A)</f>
        <v>11</v>
      </c>
      <c r="M1082">
        <f>YEAR(Data__1_[[#This Row],[Date]])</f>
        <v>2010</v>
      </c>
      <c r="N1082" cm="1">
        <f t="array" ref="N1082">Data__1_[[#This Row],[RawMaterial_Used]]*1000*_xlfn.IFS(Data__1_[[#This Row],[Plant]]=$R$15,$S$15,Data__1_[[#This Row],[Plant]]=$R$16,$S$16,Data__1_[[#This Row],[Plant]]=$R$17,$S$17,Data__1_[[#This Row],[Plant]]=$R$18,$S$18)</f>
        <v>42730.030699999996</v>
      </c>
      <c r="O1082">
        <f>Data__1_[[#This Row],[input_total thousands]]+Data__1_[[#This Row],[Labor_Costs_Direct]]+Data__1_[[#This Row],[Labor_Costs_Indirect]]</f>
        <v>61050.030699999996</v>
      </c>
      <c r="P1082" s="5" cm="1">
        <f t="array" ref="P1082">Data__1_[[#This Row],[Output]]*1000*_xlfn.IFS(Data__1_[[#This Row],[Plant]]=$R$8,$S$8,Data__1_[[#This Row],[Plant]]=$R$9,$S$9,Data__1_[[#This Row],[Plant]]=$R$10,$S$10,Data__1_[[#This Row],[Plant]]=$R$11,$S$11)</f>
        <v>5595.5992400000005</v>
      </c>
      <c r="Q1082" s="5" cm="1">
        <f t="array" ref="Q1082">Data__1_[[#This Row],[Total_cost]]/(Data__1_[[#This Row],[Total Operating Cost]]+_xlfn.IFS(Data__1_[[#This Row],[Plant]]=$R$21,$S$21,Data__1_[[#This Row],[Plant]]=$R$22,$S$22,Data__1_[[#This Row],[Plant]]=$R$24,$S$24,Data__1_[[#This Row],[Plant]]=$R$23,$S$23))</f>
        <v>10.885765328223291</v>
      </c>
    </row>
    <row r="1083" spans="1:17" x14ac:dyDescent="0.4">
      <c r="A1083" s="1" t="s">
        <v>397</v>
      </c>
      <c r="B1083" t="s">
        <v>9</v>
      </c>
      <c r="C1083">
        <v>45</v>
      </c>
      <c r="D1083">
        <v>38</v>
      </c>
      <c r="E1083">
        <v>10440</v>
      </c>
      <c r="F1083">
        <v>7296</v>
      </c>
      <c r="G1083">
        <v>0.10640142800000001</v>
      </c>
      <c r="H1083">
        <f>Data__1_[[#This Row],[Output]]*1000</f>
        <v>106.40142800000001</v>
      </c>
      <c r="I1083">
        <f>Data__1_[[#This Row],[Output]]*1000/(Data__1_[[#This Row],[Num_Workers_Indirect]]+Data__1_[[#This Row],[Num_Workers_Direct]])</f>
        <v>1.2819449156626508</v>
      </c>
      <c r="J1083">
        <v>0.12980974200000001</v>
      </c>
      <c r="K1083">
        <f>Data__1_[[#This Row],[RawMaterial_Used]]*1000</f>
        <v>129.809742</v>
      </c>
      <c r="L1083">
        <f>MONTH(A:A)</f>
        <v>11</v>
      </c>
      <c r="M1083">
        <f>YEAR(Data__1_[[#This Row],[Date]])</f>
        <v>2010</v>
      </c>
      <c r="N1083" cm="1">
        <f t="array" ref="N1083">Data__1_[[#This Row],[RawMaterial_Used]]*1000*_xlfn.IFS(Data__1_[[#This Row],[Plant]]=$R$15,$S$15,Data__1_[[#This Row],[Plant]]=$R$16,$S$16,Data__1_[[#This Row],[Plant]]=$R$17,$S$17,Data__1_[[#This Row],[Plant]]=$R$18,$S$18)</f>
        <v>68799.163260000001</v>
      </c>
      <c r="O1083">
        <f>Data__1_[[#This Row],[input_total thousands]]+Data__1_[[#This Row],[Labor_Costs_Direct]]+Data__1_[[#This Row],[Labor_Costs_Indirect]]</f>
        <v>86535.163260000001</v>
      </c>
      <c r="P1083" s="5" cm="1">
        <f t="array" ref="P1083">Data__1_[[#This Row],[Output]]*1000*_xlfn.IFS(Data__1_[[#This Row],[Plant]]=$R$8,$S$8,Data__1_[[#This Row],[Plant]]=$R$9,$S$9,Data__1_[[#This Row],[Plant]]=$R$10,$S$10,Data__1_[[#This Row],[Plant]]=$R$11,$S$11)</f>
        <v>9576.1285200000002</v>
      </c>
      <c r="Q1083" s="5" cm="1">
        <f t="array" ref="Q1083">Data__1_[[#This Row],[Total_cost]]/(Data__1_[[#This Row],[Total Operating Cost]]+_xlfn.IFS(Data__1_[[#This Row],[Plant]]=$R$21,$S$21,Data__1_[[#This Row],[Plant]]=$R$22,$S$22,Data__1_[[#This Row],[Plant]]=$R$24,$S$24,Data__1_[[#This Row],[Plant]]=$R$23,$S$23))</f>
        <v>9.0358375017596551</v>
      </c>
    </row>
    <row r="1084" spans="1:17" x14ac:dyDescent="0.4">
      <c r="A1084" s="1" t="s">
        <v>397</v>
      </c>
      <c r="B1084" t="s">
        <v>10</v>
      </c>
      <c r="C1084">
        <v>22</v>
      </c>
      <c r="D1084">
        <v>27</v>
      </c>
      <c r="E1084">
        <v>5280</v>
      </c>
      <c r="F1084">
        <v>5400</v>
      </c>
      <c r="G1084">
        <v>3.6408794000000001E-2</v>
      </c>
      <c r="H1084">
        <f>Data__1_[[#This Row],[Output]]*1000</f>
        <v>36.408794</v>
      </c>
      <c r="I1084">
        <f>Data__1_[[#This Row],[Output]]*1000/(Data__1_[[#This Row],[Num_Workers_Indirect]]+Data__1_[[#This Row],[Num_Workers_Direct]])</f>
        <v>0.74303661224489792</v>
      </c>
      <c r="J1084">
        <v>4.4418727999999998E-2</v>
      </c>
      <c r="K1084">
        <f>Data__1_[[#This Row],[RawMaterial_Used]]*1000</f>
        <v>44.418727999999994</v>
      </c>
      <c r="L1084">
        <f>MONTH(A:A)</f>
        <v>11</v>
      </c>
      <c r="M1084">
        <f>YEAR(Data__1_[[#This Row],[Date]])</f>
        <v>2010</v>
      </c>
      <c r="N1084" cm="1">
        <f t="array" ref="N1084">Data__1_[[#This Row],[RawMaterial_Used]]*1000*_xlfn.IFS(Data__1_[[#This Row],[Plant]]=$R$15,$S$15,Data__1_[[#This Row],[Plant]]=$R$16,$S$16,Data__1_[[#This Row],[Plant]]=$R$17,$S$17,Data__1_[[#This Row],[Plant]]=$R$18,$S$18)</f>
        <v>27006.586623999996</v>
      </c>
      <c r="O1084">
        <f>Data__1_[[#This Row],[input_total thousands]]+Data__1_[[#This Row],[Labor_Costs_Direct]]+Data__1_[[#This Row],[Labor_Costs_Indirect]]</f>
        <v>37686.586623999996</v>
      </c>
      <c r="P1084" s="5" cm="1">
        <f t="array" ref="P1084">Data__1_[[#This Row],[Output]]*1000*_xlfn.IFS(Data__1_[[#This Row],[Plant]]=$R$8,$S$8,Data__1_[[#This Row],[Plant]]=$R$9,$S$9,Data__1_[[#This Row],[Plant]]=$R$10,$S$10,Data__1_[[#This Row],[Plant]]=$R$11,$S$11)</f>
        <v>5461.3190999999997</v>
      </c>
      <c r="Q1084" s="5" cm="1">
        <f t="array" ref="Q1084">Data__1_[[#This Row],[Total_cost]]/(Data__1_[[#This Row],[Total Operating Cost]]+_xlfn.IFS(Data__1_[[#This Row],[Plant]]=$R$21,$S$21,Data__1_[[#This Row],[Plant]]=$R$22,$S$22,Data__1_[[#This Row],[Plant]]=$R$24,$S$24,Data__1_[[#This Row],[Plant]]=$R$23,$S$23))</f>
        <v>6.8993747772809533</v>
      </c>
    </row>
    <row r="1085" spans="1:17" x14ac:dyDescent="0.4">
      <c r="A1085" s="1" t="s">
        <v>397</v>
      </c>
      <c r="B1085" t="s">
        <v>11</v>
      </c>
      <c r="C1085">
        <v>13</v>
      </c>
      <c r="D1085">
        <v>17</v>
      </c>
      <c r="E1085">
        <v>124800</v>
      </c>
      <c r="F1085">
        <v>130560</v>
      </c>
      <c r="G1085">
        <v>1.1708069E-2</v>
      </c>
      <c r="H1085">
        <f>Data__1_[[#This Row],[Output]]*1000</f>
        <v>11.708069</v>
      </c>
      <c r="I1085">
        <f>Data__1_[[#This Row],[Output]]*1000/(Data__1_[[#This Row],[Num_Workers_Indirect]]+Data__1_[[#This Row],[Num_Workers_Direct]])</f>
        <v>0.39026896666666666</v>
      </c>
      <c r="J1085">
        <v>1.4635086E-2</v>
      </c>
      <c r="K1085">
        <f>Data__1_[[#This Row],[RawMaterial_Used]]*1000</f>
        <v>14.635086000000001</v>
      </c>
      <c r="L1085">
        <f>MONTH(A:A)</f>
        <v>11</v>
      </c>
      <c r="M1085">
        <f>YEAR(Data__1_[[#This Row],[Date]])</f>
        <v>2010</v>
      </c>
      <c r="N1085" cm="1">
        <f t="array" ref="N1085">Data__1_[[#This Row],[RawMaterial_Used]]*1000*_xlfn.IFS(Data__1_[[#This Row],[Plant]]=$R$15,$S$15,Data__1_[[#This Row],[Plant]]=$R$16,$S$16,Data__1_[[#This Row],[Plant]]=$R$17,$S$17,Data__1_[[#This Row],[Plant]]=$R$18,$S$18)</f>
        <v>13435.008948000001</v>
      </c>
      <c r="O1085">
        <f>Data__1_[[#This Row],[input_total thousands]]+Data__1_[[#This Row],[Labor_Costs_Direct]]+Data__1_[[#This Row],[Labor_Costs_Indirect]]</f>
        <v>268795.00894800003</v>
      </c>
      <c r="P1085" s="5" cm="1">
        <f t="array" ref="P1085">Data__1_[[#This Row],[Output]]*1000*_xlfn.IFS(Data__1_[[#This Row],[Plant]]=$R$8,$S$8,Data__1_[[#This Row],[Plant]]=$R$9,$S$9,Data__1_[[#This Row],[Plant]]=$R$10,$S$10,Data__1_[[#This Row],[Plant]]=$R$11,$S$11)</f>
        <v>4683.2276000000002</v>
      </c>
      <c r="Q1085" s="5" cm="1">
        <f t="array" ref="Q1085">Data__1_[[#This Row],[Total_cost]]/(Data__1_[[#This Row],[Total Operating Cost]]+_xlfn.IFS(Data__1_[[#This Row],[Plant]]=$R$21,$S$21,Data__1_[[#This Row],[Plant]]=$R$22,$S$22,Data__1_[[#This Row],[Plant]]=$R$24,$S$24,Data__1_[[#This Row],[Plant]]=$R$23,$S$23))</f>
        <v>56.338675367632412</v>
      </c>
    </row>
    <row r="1086" spans="1:17" x14ac:dyDescent="0.4">
      <c r="A1086" s="1" t="s">
        <v>396</v>
      </c>
      <c r="B1086" t="s">
        <v>8</v>
      </c>
      <c r="C1086">
        <v>16</v>
      </c>
      <c r="D1086">
        <v>25</v>
      </c>
      <c r="E1086">
        <v>7680</v>
      </c>
      <c r="F1086">
        <v>10000</v>
      </c>
      <c r="G1086">
        <v>4.9654912000000002E-2</v>
      </c>
      <c r="H1086">
        <f>Data__1_[[#This Row],[Output]]*1000</f>
        <v>49.654912000000003</v>
      </c>
      <c r="I1086">
        <f>Data__1_[[#This Row],[Output]]*1000/(Data__1_[[#This Row],[Num_Workers_Indirect]]+Data__1_[[#This Row],[Num_Workers_Direct]])</f>
        <v>1.2110954146341464</v>
      </c>
      <c r="J1086">
        <v>5.9585894E-2</v>
      </c>
      <c r="K1086">
        <f>Data__1_[[#This Row],[RawMaterial_Used]]*1000</f>
        <v>59.585894000000003</v>
      </c>
      <c r="L1086">
        <f>MONTH(A:A)</f>
        <v>10</v>
      </c>
      <c r="M1086">
        <f>YEAR(Data__1_[[#This Row],[Date]])</f>
        <v>2010</v>
      </c>
      <c r="N1086" cm="1">
        <f t="array" ref="N1086">Data__1_[[#This Row],[RawMaterial_Used]]*1000*_xlfn.IFS(Data__1_[[#This Row],[Plant]]=$R$15,$S$15,Data__1_[[#This Row],[Plant]]=$R$16,$S$16,Data__1_[[#This Row],[Plant]]=$R$17,$S$17,Data__1_[[#This Row],[Plant]]=$R$18,$S$18)</f>
        <v>41710.125800000002</v>
      </c>
      <c r="O1086">
        <f>Data__1_[[#This Row],[input_total thousands]]+Data__1_[[#This Row],[Labor_Costs_Direct]]+Data__1_[[#This Row],[Labor_Costs_Indirect]]</f>
        <v>59390.125800000002</v>
      </c>
      <c r="P1086" s="5" cm="1">
        <f t="array" ref="P1086">Data__1_[[#This Row],[Output]]*1000*_xlfn.IFS(Data__1_[[#This Row],[Plant]]=$R$8,$S$8,Data__1_[[#This Row],[Plant]]=$R$9,$S$9,Data__1_[[#This Row],[Plant]]=$R$10,$S$10,Data__1_[[#This Row],[Plant]]=$R$11,$S$11)</f>
        <v>5462.0403200000001</v>
      </c>
      <c r="Q1086" s="5" cm="1">
        <f t="array" ref="Q1086">Data__1_[[#This Row],[Total_cost]]/(Data__1_[[#This Row],[Total Operating Cost]]+_xlfn.IFS(Data__1_[[#This Row],[Plant]]=$R$21,$S$21,Data__1_[[#This Row],[Plant]]=$R$22,$S$22,Data__1_[[#This Row],[Plant]]=$R$24,$S$24,Data__1_[[#This Row],[Plant]]=$R$23,$S$23))</f>
        <v>10.848135066875404</v>
      </c>
    </row>
    <row r="1087" spans="1:17" x14ac:dyDescent="0.4">
      <c r="A1087" s="1" t="s">
        <v>396</v>
      </c>
      <c r="B1087" t="s">
        <v>9</v>
      </c>
      <c r="C1087">
        <v>45</v>
      </c>
      <c r="D1087">
        <v>38</v>
      </c>
      <c r="E1087">
        <v>10440</v>
      </c>
      <c r="F1087">
        <v>7296</v>
      </c>
      <c r="G1087">
        <v>0.106406809</v>
      </c>
      <c r="H1087">
        <f>Data__1_[[#This Row],[Output]]*1000</f>
        <v>106.40680900000001</v>
      </c>
      <c r="I1087">
        <f>Data__1_[[#This Row],[Output]]*1000/(Data__1_[[#This Row],[Num_Workers_Indirect]]+Data__1_[[#This Row],[Num_Workers_Direct]])</f>
        <v>1.2820097469879519</v>
      </c>
      <c r="J1087">
        <v>0.12981630699999999</v>
      </c>
      <c r="K1087">
        <f>Data__1_[[#This Row],[RawMaterial_Used]]*1000</f>
        <v>129.81630699999999</v>
      </c>
      <c r="L1087">
        <f>MONTH(A:A)</f>
        <v>10</v>
      </c>
      <c r="M1087">
        <f>YEAR(Data__1_[[#This Row],[Date]])</f>
        <v>2010</v>
      </c>
      <c r="N1087" cm="1">
        <f t="array" ref="N1087">Data__1_[[#This Row],[RawMaterial_Used]]*1000*_xlfn.IFS(Data__1_[[#This Row],[Plant]]=$R$15,$S$15,Data__1_[[#This Row],[Plant]]=$R$16,$S$16,Data__1_[[#This Row],[Plant]]=$R$17,$S$17,Data__1_[[#This Row],[Plant]]=$R$18,$S$18)</f>
        <v>68802.64271</v>
      </c>
      <c r="O1087">
        <f>Data__1_[[#This Row],[input_total thousands]]+Data__1_[[#This Row],[Labor_Costs_Direct]]+Data__1_[[#This Row],[Labor_Costs_Indirect]]</f>
        <v>86538.64271</v>
      </c>
      <c r="P1087" s="5" cm="1">
        <f t="array" ref="P1087">Data__1_[[#This Row],[Output]]*1000*_xlfn.IFS(Data__1_[[#This Row],[Plant]]=$R$8,$S$8,Data__1_[[#This Row],[Plant]]=$R$9,$S$9,Data__1_[[#This Row],[Plant]]=$R$10,$S$10,Data__1_[[#This Row],[Plant]]=$R$11,$S$11)</f>
        <v>9576.6128100000005</v>
      </c>
      <c r="Q1087" s="5" cm="1">
        <f t="array" ref="Q1087">Data__1_[[#This Row],[Total_cost]]/(Data__1_[[#This Row],[Total Operating Cost]]+_xlfn.IFS(Data__1_[[#This Row],[Plant]]=$R$21,$S$21,Data__1_[[#This Row],[Plant]]=$R$22,$S$22,Data__1_[[#This Row],[Plant]]=$R$24,$S$24,Data__1_[[#This Row],[Plant]]=$R$23,$S$23))</f>
        <v>9.0357438940209196</v>
      </c>
    </row>
    <row r="1088" spans="1:17" x14ac:dyDescent="0.4">
      <c r="A1088" s="1" t="s">
        <v>396</v>
      </c>
      <c r="B1088" t="s">
        <v>10</v>
      </c>
      <c r="C1088">
        <v>24</v>
      </c>
      <c r="D1088">
        <v>32</v>
      </c>
      <c r="E1088">
        <v>5760</v>
      </c>
      <c r="F1088">
        <v>6400</v>
      </c>
      <c r="G1088">
        <v>4.1616221000000002E-2</v>
      </c>
      <c r="H1088">
        <f>Data__1_[[#This Row],[Output]]*1000</f>
        <v>41.616221000000003</v>
      </c>
      <c r="I1088">
        <f>Data__1_[[#This Row],[Output]]*1000/(Data__1_[[#This Row],[Num_Workers_Indirect]]+Data__1_[[#This Row],[Num_Workers_Direct]])</f>
        <v>0.74314680357142859</v>
      </c>
      <c r="J1088">
        <v>5.0771789999999997E-2</v>
      </c>
      <c r="K1088">
        <f>Data__1_[[#This Row],[RawMaterial_Used]]*1000</f>
        <v>50.771789999999996</v>
      </c>
      <c r="L1088">
        <f>MONTH(A:A)</f>
        <v>10</v>
      </c>
      <c r="M1088">
        <f>YEAR(Data__1_[[#This Row],[Date]])</f>
        <v>2010</v>
      </c>
      <c r="N1088" cm="1">
        <f t="array" ref="N1088">Data__1_[[#This Row],[RawMaterial_Used]]*1000*_xlfn.IFS(Data__1_[[#This Row],[Plant]]=$R$15,$S$15,Data__1_[[#This Row],[Plant]]=$R$16,$S$16,Data__1_[[#This Row],[Plant]]=$R$17,$S$17,Data__1_[[#This Row],[Plant]]=$R$18,$S$18)</f>
        <v>30869.248319999999</v>
      </c>
      <c r="O1088">
        <f>Data__1_[[#This Row],[input_total thousands]]+Data__1_[[#This Row],[Labor_Costs_Direct]]+Data__1_[[#This Row],[Labor_Costs_Indirect]]</f>
        <v>43029.248319999999</v>
      </c>
      <c r="P1088" s="5" cm="1">
        <f t="array" ref="P1088">Data__1_[[#This Row],[Output]]*1000*_xlfn.IFS(Data__1_[[#This Row],[Plant]]=$R$8,$S$8,Data__1_[[#This Row],[Plant]]=$R$9,$S$9,Data__1_[[#This Row],[Plant]]=$R$10,$S$10,Data__1_[[#This Row],[Plant]]=$R$11,$S$11)</f>
        <v>6242.4331500000008</v>
      </c>
      <c r="Q1088" s="5" cm="1">
        <f t="array" ref="Q1088">Data__1_[[#This Row],[Total_cost]]/(Data__1_[[#This Row],[Total Operating Cost]]+_xlfn.IFS(Data__1_[[#This Row],[Plant]]=$R$21,$S$21,Data__1_[[#This Row],[Plant]]=$R$22,$S$22,Data__1_[[#This Row],[Plant]]=$R$24,$S$24,Data__1_[[#This Row],[Plant]]=$R$23,$S$23))</f>
        <v>6.8919210450743744</v>
      </c>
    </row>
    <row r="1089" spans="1:17" x14ac:dyDescent="0.4">
      <c r="A1089" s="1" t="s">
        <v>396</v>
      </c>
      <c r="B1089" t="s">
        <v>11</v>
      </c>
      <c r="C1089">
        <v>12</v>
      </c>
      <c r="D1089">
        <v>17</v>
      </c>
      <c r="E1089">
        <v>115200</v>
      </c>
      <c r="F1089">
        <v>130560</v>
      </c>
      <c r="G1089">
        <v>1.1323335E-2</v>
      </c>
      <c r="H1089">
        <f>Data__1_[[#This Row],[Output]]*1000</f>
        <v>11.323335</v>
      </c>
      <c r="I1089">
        <f>Data__1_[[#This Row],[Output]]*1000/(Data__1_[[#This Row],[Num_Workers_Indirect]]+Data__1_[[#This Row],[Num_Workers_Direct]])</f>
        <v>0.3904598275862069</v>
      </c>
      <c r="J1089">
        <v>1.4154168999999999E-2</v>
      </c>
      <c r="K1089">
        <f>Data__1_[[#This Row],[RawMaterial_Used]]*1000</f>
        <v>14.154169</v>
      </c>
      <c r="L1089">
        <f>MONTH(A:A)</f>
        <v>10</v>
      </c>
      <c r="M1089">
        <f>YEAR(Data__1_[[#This Row],[Date]])</f>
        <v>2010</v>
      </c>
      <c r="N1089" cm="1">
        <f t="array" ref="N1089">Data__1_[[#This Row],[RawMaterial_Used]]*1000*_xlfn.IFS(Data__1_[[#This Row],[Plant]]=$R$15,$S$15,Data__1_[[#This Row],[Plant]]=$R$16,$S$16,Data__1_[[#This Row],[Plant]]=$R$17,$S$17,Data__1_[[#This Row],[Plant]]=$R$18,$S$18)</f>
        <v>12993.527141999999</v>
      </c>
      <c r="O1089">
        <f>Data__1_[[#This Row],[input_total thousands]]+Data__1_[[#This Row],[Labor_Costs_Direct]]+Data__1_[[#This Row],[Labor_Costs_Indirect]]</f>
        <v>258753.52714200001</v>
      </c>
      <c r="P1089" s="5" cm="1">
        <f t="array" ref="P1089">Data__1_[[#This Row],[Output]]*1000*_xlfn.IFS(Data__1_[[#This Row],[Plant]]=$R$8,$S$8,Data__1_[[#This Row],[Plant]]=$R$9,$S$9,Data__1_[[#This Row],[Plant]]=$R$10,$S$10,Data__1_[[#This Row],[Plant]]=$R$11,$S$11)</f>
        <v>4529.3339999999998</v>
      </c>
      <c r="Q1089" s="5" cm="1">
        <f t="array" ref="Q1089">Data__1_[[#This Row],[Total_cost]]/(Data__1_[[#This Row],[Total Operating Cost]]+_xlfn.IFS(Data__1_[[#This Row],[Plant]]=$R$21,$S$21,Data__1_[[#This Row],[Plant]]=$R$22,$S$22,Data__1_[[#This Row],[Plant]]=$R$24,$S$24,Data__1_[[#This Row],[Plant]]=$R$23,$S$23))</f>
        <v>56.041670424457621</v>
      </c>
    </row>
    <row r="1090" spans="1:17" x14ac:dyDescent="0.4">
      <c r="A1090" s="1" t="s">
        <v>387</v>
      </c>
      <c r="B1090" t="s">
        <v>8</v>
      </c>
      <c r="C1090">
        <v>19</v>
      </c>
      <c r="D1090">
        <v>21</v>
      </c>
      <c r="E1090">
        <v>9120</v>
      </c>
      <c r="F1090">
        <v>8400</v>
      </c>
      <c r="G1090">
        <v>4.8444727999999999E-2</v>
      </c>
      <c r="H1090">
        <f>Data__1_[[#This Row],[Output]]*1000</f>
        <v>48.444727999999998</v>
      </c>
      <c r="I1090">
        <f>Data__1_[[#This Row],[Output]]*1000/(Data__1_[[#This Row],[Num_Workers_Indirect]]+Data__1_[[#This Row],[Num_Workers_Direct]])</f>
        <v>1.2111182</v>
      </c>
      <c r="J1090">
        <v>5.8133674000000003E-2</v>
      </c>
      <c r="K1090">
        <f>Data__1_[[#This Row],[RawMaterial_Used]]*1000</f>
        <v>58.133674000000006</v>
      </c>
      <c r="L1090">
        <f>MONTH(A:A)</f>
        <v>1</v>
      </c>
      <c r="M1090">
        <f>YEAR(Data__1_[[#This Row],[Date]])</f>
        <v>2010</v>
      </c>
      <c r="N1090" cm="1">
        <f t="array" ref="N1090">Data__1_[[#This Row],[RawMaterial_Used]]*1000*_xlfn.IFS(Data__1_[[#This Row],[Plant]]=$R$15,$S$15,Data__1_[[#This Row],[Plant]]=$R$16,$S$16,Data__1_[[#This Row],[Plant]]=$R$17,$S$17,Data__1_[[#This Row],[Plant]]=$R$18,$S$18)</f>
        <v>40693.571800000005</v>
      </c>
      <c r="O1090">
        <f>Data__1_[[#This Row],[input_total thousands]]+Data__1_[[#This Row],[Labor_Costs_Direct]]+Data__1_[[#This Row],[Labor_Costs_Indirect]]</f>
        <v>58213.571800000005</v>
      </c>
      <c r="P1090" s="5" cm="1">
        <f t="array" ref="P1090">Data__1_[[#This Row],[Output]]*1000*_xlfn.IFS(Data__1_[[#This Row],[Plant]]=$R$8,$S$8,Data__1_[[#This Row],[Plant]]=$R$9,$S$9,Data__1_[[#This Row],[Plant]]=$R$10,$S$10,Data__1_[[#This Row],[Plant]]=$R$11,$S$11)</f>
        <v>5328.9200799999999</v>
      </c>
      <c r="Q1090" s="5" cm="1">
        <f t="array" ref="Q1090">Data__1_[[#This Row],[Total_cost]]/(Data__1_[[#This Row],[Total Operating Cost]]+_xlfn.IFS(Data__1_[[#This Row],[Plant]]=$R$21,$S$21,Data__1_[[#This Row],[Plant]]=$R$22,$S$22,Data__1_[[#This Row],[Plant]]=$R$24,$S$24,Data__1_[[#This Row],[Plant]]=$R$23,$S$23))</f>
        <v>10.898223821696844</v>
      </c>
    </row>
    <row r="1091" spans="1:17" x14ac:dyDescent="0.4">
      <c r="A1091" s="1" t="s">
        <v>387</v>
      </c>
      <c r="B1091" t="s">
        <v>9</v>
      </c>
      <c r="C1091">
        <v>46</v>
      </c>
      <c r="D1091">
        <v>40</v>
      </c>
      <c r="E1091">
        <v>10672</v>
      </c>
      <c r="F1091">
        <v>7680</v>
      </c>
      <c r="G1091">
        <v>0.110225371</v>
      </c>
      <c r="H1091">
        <f>Data__1_[[#This Row],[Output]]*1000</f>
        <v>110.225371</v>
      </c>
      <c r="I1091">
        <f>Data__1_[[#This Row],[Output]]*1000/(Data__1_[[#This Row],[Num_Workers_Indirect]]+Data__1_[[#This Row],[Num_Workers_Direct]])</f>
        <v>1.2816903604651162</v>
      </c>
      <c r="J1091">
        <v>0.13447495300000001</v>
      </c>
      <c r="K1091">
        <f>Data__1_[[#This Row],[RawMaterial_Used]]*1000</f>
        <v>134.474953</v>
      </c>
      <c r="L1091">
        <f>MONTH(A:A)</f>
        <v>1</v>
      </c>
      <c r="M1091">
        <f>YEAR(Data__1_[[#This Row],[Date]])</f>
        <v>2010</v>
      </c>
      <c r="N1091" cm="1">
        <f t="array" ref="N1091">Data__1_[[#This Row],[RawMaterial_Used]]*1000*_xlfn.IFS(Data__1_[[#This Row],[Plant]]=$R$15,$S$15,Data__1_[[#This Row],[Plant]]=$R$16,$S$16,Data__1_[[#This Row],[Plant]]=$R$17,$S$17,Data__1_[[#This Row],[Plant]]=$R$18,$S$18)</f>
        <v>71271.725089999993</v>
      </c>
      <c r="O1091">
        <f>Data__1_[[#This Row],[input_total thousands]]+Data__1_[[#This Row],[Labor_Costs_Direct]]+Data__1_[[#This Row],[Labor_Costs_Indirect]]</f>
        <v>89623.725089999993</v>
      </c>
      <c r="P1091" s="5" cm="1">
        <f t="array" ref="P1091">Data__1_[[#This Row],[Output]]*1000*_xlfn.IFS(Data__1_[[#This Row],[Plant]]=$R$8,$S$8,Data__1_[[#This Row],[Plant]]=$R$9,$S$9,Data__1_[[#This Row],[Plant]]=$R$10,$S$10,Data__1_[[#This Row],[Plant]]=$R$11,$S$11)</f>
        <v>9920.2833900000005</v>
      </c>
      <c r="Q1091" s="5" cm="1">
        <f t="array" ref="Q1091">Data__1_[[#This Row],[Total_cost]]/(Data__1_[[#This Row],[Total Operating Cost]]+_xlfn.IFS(Data__1_[[#This Row],[Plant]]=$R$21,$S$21,Data__1_[[#This Row],[Plant]]=$R$22,$S$22,Data__1_[[#This Row],[Plant]]=$R$24,$S$24,Data__1_[[#This Row],[Plant]]=$R$23,$S$23))</f>
        <v>9.0337040909283282</v>
      </c>
    </row>
    <row r="1092" spans="1:17" x14ac:dyDescent="0.4">
      <c r="A1092" s="1" t="s">
        <v>387</v>
      </c>
      <c r="B1092" t="s">
        <v>10</v>
      </c>
      <c r="C1092">
        <v>20</v>
      </c>
      <c r="D1092">
        <v>34</v>
      </c>
      <c r="E1092">
        <v>4800</v>
      </c>
      <c r="F1092">
        <v>6800</v>
      </c>
      <c r="G1092">
        <v>4.0131913999999998E-2</v>
      </c>
      <c r="H1092">
        <f>Data__1_[[#This Row],[Output]]*1000</f>
        <v>40.131913999999995</v>
      </c>
      <c r="I1092">
        <f>Data__1_[[#This Row],[Output]]*1000/(Data__1_[[#This Row],[Num_Workers_Indirect]]+Data__1_[[#This Row],[Num_Workers_Direct]])</f>
        <v>0.74318359259259248</v>
      </c>
      <c r="J1092">
        <v>4.8960934999999997E-2</v>
      </c>
      <c r="K1092">
        <f>Data__1_[[#This Row],[RawMaterial_Used]]*1000</f>
        <v>48.960934999999999</v>
      </c>
      <c r="L1092">
        <f>MONTH(A:A)</f>
        <v>1</v>
      </c>
      <c r="M1092">
        <f>YEAR(Data__1_[[#This Row],[Date]])</f>
        <v>2010</v>
      </c>
      <c r="N1092" cm="1">
        <f t="array" ref="N1092">Data__1_[[#This Row],[RawMaterial_Used]]*1000*_xlfn.IFS(Data__1_[[#This Row],[Plant]]=$R$15,$S$15,Data__1_[[#This Row],[Plant]]=$R$16,$S$16,Data__1_[[#This Row],[Plant]]=$R$17,$S$17,Data__1_[[#This Row],[Plant]]=$R$18,$S$18)</f>
        <v>29768.248479999998</v>
      </c>
      <c r="O1092">
        <f>Data__1_[[#This Row],[input_total thousands]]+Data__1_[[#This Row],[Labor_Costs_Direct]]+Data__1_[[#This Row],[Labor_Costs_Indirect]]</f>
        <v>41368.248479999995</v>
      </c>
      <c r="P1092" s="5" cm="1">
        <f t="array" ref="P1092">Data__1_[[#This Row],[Output]]*1000*_xlfn.IFS(Data__1_[[#This Row],[Plant]]=$R$8,$S$8,Data__1_[[#This Row],[Plant]]=$R$9,$S$9,Data__1_[[#This Row],[Plant]]=$R$10,$S$10,Data__1_[[#This Row],[Plant]]=$R$11,$S$11)</f>
        <v>6019.7870999999996</v>
      </c>
      <c r="Q1092" s="5" cm="1">
        <f t="array" ref="Q1092">Data__1_[[#This Row],[Total_cost]]/(Data__1_[[#This Row],[Total Operating Cost]]+_xlfn.IFS(Data__1_[[#This Row],[Plant]]=$R$21,$S$21,Data__1_[[#This Row],[Plant]]=$R$22,$S$22,Data__1_[[#This Row],[Plant]]=$R$24,$S$24,Data__1_[[#This Row],[Plant]]=$R$23,$S$23))</f>
        <v>6.8709037195485614</v>
      </c>
    </row>
    <row r="1093" spans="1:17" x14ac:dyDescent="0.4">
      <c r="A1093" s="1" t="s">
        <v>387</v>
      </c>
      <c r="B1093" t="s">
        <v>11</v>
      </c>
      <c r="C1093">
        <v>12</v>
      </c>
      <c r="D1093">
        <v>16</v>
      </c>
      <c r="E1093">
        <v>115200</v>
      </c>
      <c r="F1093">
        <v>122880</v>
      </c>
      <c r="G1093">
        <v>1.0925628999999999E-2</v>
      </c>
      <c r="H1093">
        <f>Data__1_[[#This Row],[Output]]*1000</f>
        <v>10.925628999999999</v>
      </c>
      <c r="I1093">
        <f>Data__1_[[#This Row],[Output]]*1000/(Data__1_[[#This Row],[Num_Workers_Indirect]]+Data__1_[[#This Row],[Num_Workers_Direct]])</f>
        <v>0.39020103571428566</v>
      </c>
      <c r="J1093">
        <v>1.3657036000000001E-2</v>
      </c>
      <c r="K1093">
        <f>Data__1_[[#This Row],[RawMaterial_Used]]*1000</f>
        <v>13.657036000000002</v>
      </c>
      <c r="L1093">
        <f>MONTH(A:A)</f>
        <v>1</v>
      </c>
      <c r="M1093">
        <f>YEAR(Data__1_[[#This Row],[Date]])</f>
        <v>2010</v>
      </c>
      <c r="N1093" cm="1">
        <f t="array" ref="N1093">Data__1_[[#This Row],[RawMaterial_Used]]*1000*_xlfn.IFS(Data__1_[[#This Row],[Plant]]=$R$15,$S$15,Data__1_[[#This Row],[Plant]]=$R$16,$S$16,Data__1_[[#This Row],[Plant]]=$R$17,$S$17,Data__1_[[#This Row],[Plant]]=$R$18,$S$18)</f>
        <v>12537.159048000001</v>
      </c>
      <c r="O1093">
        <f>Data__1_[[#This Row],[input_total thousands]]+Data__1_[[#This Row],[Labor_Costs_Direct]]+Data__1_[[#This Row],[Labor_Costs_Indirect]]</f>
        <v>250617.159048</v>
      </c>
      <c r="P1093" s="5" cm="1">
        <f t="array" ref="P1093">Data__1_[[#This Row],[Output]]*1000*_xlfn.IFS(Data__1_[[#This Row],[Plant]]=$R$8,$S$8,Data__1_[[#This Row],[Plant]]=$R$9,$S$9,Data__1_[[#This Row],[Plant]]=$R$10,$S$10,Data__1_[[#This Row],[Plant]]=$R$11,$S$11)</f>
        <v>4370.2515999999996</v>
      </c>
      <c r="Q1093" s="5" cm="1">
        <f t="array" ref="Q1093">Data__1_[[#This Row],[Total_cost]]/(Data__1_[[#This Row],[Total Operating Cost]]+_xlfn.IFS(Data__1_[[#This Row],[Plant]]=$R$21,$S$21,Data__1_[[#This Row],[Plant]]=$R$22,$S$22,Data__1_[[#This Row],[Plant]]=$R$24,$S$24,Data__1_[[#This Row],[Plant]]=$R$23,$S$23))</f>
        <v>56.216381338641575</v>
      </c>
    </row>
    <row r="1094" spans="1:17" x14ac:dyDescent="0.4">
      <c r="A1094" s="1" t="s">
        <v>365</v>
      </c>
      <c r="B1094" t="s">
        <v>8</v>
      </c>
      <c r="C1094">
        <v>20</v>
      </c>
      <c r="D1094">
        <v>22</v>
      </c>
      <c r="E1094">
        <v>9600</v>
      </c>
      <c r="F1094">
        <v>8800</v>
      </c>
      <c r="G1094">
        <v>5.0842693000000001E-2</v>
      </c>
      <c r="H1094">
        <f>Data__1_[[#This Row],[Output]]*1000</f>
        <v>50.842693000000004</v>
      </c>
      <c r="I1094">
        <f>Data__1_[[#This Row],[Output]]*1000/(Data__1_[[#This Row],[Num_Workers_Indirect]]+Data__1_[[#This Row],[Num_Workers_Direct]])</f>
        <v>1.2105403095238096</v>
      </c>
      <c r="J1094">
        <v>6.1011230999999999E-2</v>
      </c>
      <c r="K1094">
        <f>Data__1_[[#This Row],[RawMaterial_Used]]*1000</f>
        <v>61.011231000000002</v>
      </c>
      <c r="L1094">
        <f>MONTH(A:A)</f>
        <v>9</v>
      </c>
      <c r="M1094">
        <f>YEAR(Data__1_[[#This Row],[Date]])</f>
        <v>2010</v>
      </c>
      <c r="N1094" cm="1">
        <f t="array" ref="N1094">Data__1_[[#This Row],[RawMaterial_Used]]*1000*_xlfn.IFS(Data__1_[[#This Row],[Plant]]=$R$15,$S$15,Data__1_[[#This Row],[Plant]]=$R$16,$S$16,Data__1_[[#This Row],[Plant]]=$R$17,$S$17,Data__1_[[#This Row],[Plant]]=$R$18,$S$18)</f>
        <v>42707.861700000001</v>
      </c>
      <c r="O1094">
        <f>Data__1_[[#This Row],[input_total thousands]]+Data__1_[[#This Row],[Labor_Costs_Direct]]+Data__1_[[#This Row],[Labor_Costs_Indirect]]</f>
        <v>61107.861700000001</v>
      </c>
      <c r="P1094" s="5" cm="1">
        <f t="array" ref="P1094">Data__1_[[#This Row],[Output]]*1000*_xlfn.IFS(Data__1_[[#This Row],[Plant]]=$R$8,$S$8,Data__1_[[#This Row],[Plant]]=$R$9,$S$9,Data__1_[[#This Row],[Plant]]=$R$10,$S$10,Data__1_[[#This Row],[Plant]]=$R$11,$S$11)</f>
        <v>5592.6962300000005</v>
      </c>
      <c r="Q1094" s="5" cm="1">
        <f t="array" ref="Q1094">Data__1_[[#This Row],[Total_cost]]/(Data__1_[[#This Row],[Total Operating Cost]]+_xlfn.IFS(Data__1_[[#This Row],[Plant]]=$R$21,$S$21,Data__1_[[#This Row],[Plant]]=$R$22,$S$22,Data__1_[[#This Row],[Plant]]=$R$24,$S$24,Data__1_[[#This Row],[Plant]]=$R$23,$S$23))</f>
        <v>10.901720197326862</v>
      </c>
    </row>
    <row r="1095" spans="1:17" x14ac:dyDescent="0.4">
      <c r="A1095" s="1" t="s">
        <v>365</v>
      </c>
      <c r="B1095" t="s">
        <v>9</v>
      </c>
      <c r="C1095">
        <v>41</v>
      </c>
      <c r="D1095">
        <v>38</v>
      </c>
      <c r="E1095">
        <v>9512</v>
      </c>
      <c r="F1095">
        <v>7296</v>
      </c>
      <c r="G1095">
        <v>0.10128609299999999</v>
      </c>
      <c r="H1095">
        <f>Data__1_[[#This Row],[Output]]*1000</f>
        <v>101.28609299999999</v>
      </c>
      <c r="I1095">
        <f>Data__1_[[#This Row],[Output]]*1000/(Data__1_[[#This Row],[Num_Workers_Indirect]]+Data__1_[[#This Row],[Num_Workers_Direct]])</f>
        <v>1.2821024430379746</v>
      </c>
      <c r="J1095">
        <v>0.12356903399999999</v>
      </c>
      <c r="K1095">
        <f>Data__1_[[#This Row],[RawMaterial_Used]]*1000</f>
        <v>123.56903399999999</v>
      </c>
      <c r="L1095">
        <f>MONTH(A:A)</f>
        <v>9</v>
      </c>
      <c r="M1095">
        <f>YEAR(Data__1_[[#This Row],[Date]])</f>
        <v>2010</v>
      </c>
      <c r="N1095" cm="1">
        <f t="array" ref="N1095">Data__1_[[#This Row],[RawMaterial_Used]]*1000*_xlfn.IFS(Data__1_[[#This Row],[Plant]]=$R$15,$S$15,Data__1_[[#This Row],[Plant]]=$R$16,$S$16,Data__1_[[#This Row],[Plant]]=$R$17,$S$17,Data__1_[[#This Row],[Plant]]=$R$18,$S$18)</f>
        <v>65491.588019999996</v>
      </c>
      <c r="O1095">
        <f>Data__1_[[#This Row],[input_total thousands]]+Data__1_[[#This Row],[Labor_Costs_Direct]]+Data__1_[[#This Row],[Labor_Costs_Indirect]]</f>
        <v>82299.588019999996</v>
      </c>
      <c r="P1095" s="5" cm="1">
        <f t="array" ref="P1095">Data__1_[[#This Row],[Output]]*1000*_xlfn.IFS(Data__1_[[#This Row],[Plant]]=$R$8,$S$8,Data__1_[[#This Row],[Plant]]=$R$9,$S$9,Data__1_[[#This Row],[Plant]]=$R$10,$S$10,Data__1_[[#This Row],[Plant]]=$R$11,$S$11)</f>
        <v>9115.7483699999993</v>
      </c>
      <c r="Q1095" s="5" cm="1">
        <f t="array" ref="Q1095">Data__1_[[#This Row],[Total_cost]]/(Data__1_[[#This Row],[Total Operating Cost]]+_xlfn.IFS(Data__1_[[#This Row],[Plant]]=$R$21,$S$21,Data__1_[[#This Row],[Plant]]=$R$22,$S$22,Data__1_[[#This Row],[Plant]]=$R$24,$S$24,Data__1_[[#This Row],[Plant]]=$R$23,$S$23))</f>
        <v>9.0275388139301498</v>
      </c>
    </row>
    <row r="1096" spans="1:17" x14ac:dyDescent="0.4">
      <c r="A1096" s="1" t="s">
        <v>365</v>
      </c>
      <c r="B1096" t="s">
        <v>10</v>
      </c>
      <c r="C1096">
        <v>20</v>
      </c>
      <c r="D1096">
        <v>28</v>
      </c>
      <c r="E1096">
        <v>4800</v>
      </c>
      <c r="F1096">
        <v>5600</v>
      </c>
      <c r="G1096">
        <v>3.5670232000000003E-2</v>
      </c>
      <c r="H1096">
        <f>Data__1_[[#This Row],[Output]]*1000</f>
        <v>35.670232000000006</v>
      </c>
      <c r="I1096">
        <f>Data__1_[[#This Row],[Output]]*1000/(Data__1_[[#This Row],[Num_Workers_Indirect]]+Data__1_[[#This Row],[Num_Workers_Direct]])</f>
        <v>0.74312983333333349</v>
      </c>
      <c r="J1096">
        <v>4.3517683000000001E-2</v>
      </c>
      <c r="K1096">
        <f>Data__1_[[#This Row],[RawMaterial_Used]]*1000</f>
        <v>43.517682999999998</v>
      </c>
      <c r="L1096">
        <f>MONTH(A:A)</f>
        <v>9</v>
      </c>
      <c r="M1096">
        <f>YEAR(Data__1_[[#This Row],[Date]])</f>
        <v>2010</v>
      </c>
      <c r="N1096" cm="1">
        <f t="array" ref="N1096">Data__1_[[#This Row],[RawMaterial_Used]]*1000*_xlfn.IFS(Data__1_[[#This Row],[Plant]]=$R$15,$S$15,Data__1_[[#This Row],[Plant]]=$R$16,$S$16,Data__1_[[#This Row],[Plant]]=$R$17,$S$17,Data__1_[[#This Row],[Plant]]=$R$18,$S$18)</f>
        <v>26458.751263999999</v>
      </c>
      <c r="O1096">
        <f>Data__1_[[#This Row],[input_total thousands]]+Data__1_[[#This Row],[Labor_Costs_Direct]]+Data__1_[[#This Row],[Labor_Costs_Indirect]]</f>
        <v>36858.751263999999</v>
      </c>
      <c r="P1096" s="5" cm="1">
        <f t="array" ref="P1096">Data__1_[[#This Row],[Output]]*1000*_xlfn.IFS(Data__1_[[#This Row],[Plant]]=$R$8,$S$8,Data__1_[[#This Row],[Plant]]=$R$9,$S$9,Data__1_[[#This Row],[Plant]]=$R$10,$S$10,Data__1_[[#This Row],[Plant]]=$R$11,$S$11)</f>
        <v>5350.5348000000013</v>
      </c>
      <c r="Q1096" s="5" cm="1">
        <f t="array" ref="Q1096">Data__1_[[#This Row],[Total_cost]]/(Data__1_[[#This Row],[Total Operating Cost]]+_xlfn.IFS(Data__1_[[#This Row],[Plant]]=$R$21,$S$21,Data__1_[[#This Row],[Plant]]=$R$22,$S$22,Data__1_[[#This Row],[Plant]]=$R$24,$S$24,Data__1_[[#This Row],[Plant]]=$R$23,$S$23))</f>
        <v>6.887510338903148</v>
      </c>
    </row>
    <row r="1097" spans="1:17" x14ac:dyDescent="0.4">
      <c r="A1097" s="1" t="s">
        <v>365</v>
      </c>
      <c r="B1097" t="s">
        <v>11</v>
      </c>
      <c r="C1097">
        <v>14</v>
      </c>
      <c r="D1097">
        <v>14</v>
      </c>
      <c r="E1097">
        <v>134400</v>
      </c>
      <c r="F1097">
        <v>107520</v>
      </c>
      <c r="G1097">
        <v>1.0930876000000001E-2</v>
      </c>
      <c r="H1097">
        <f>Data__1_[[#This Row],[Output]]*1000</f>
        <v>10.930876000000001</v>
      </c>
      <c r="I1097">
        <f>Data__1_[[#This Row],[Output]]*1000/(Data__1_[[#This Row],[Num_Workers_Indirect]]+Data__1_[[#This Row],[Num_Workers_Direct]])</f>
        <v>0.39038842857142864</v>
      </c>
      <c r="J1097">
        <v>1.3663595000000001E-2</v>
      </c>
      <c r="K1097">
        <f>Data__1_[[#This Row],[RawMaterial_Used]]*1000</f>
        <v>13.663595000000001</v>
      </c>
      <c r="L1097">
        <f>MONTH(A:A)</f>
        <v>9</v>
      </c>
      <c r="M1097">
        <f>YEAR(Data__1_[[#This Row],[Date]])</f>
        <v>2010</v>
      </c>
      <c r="N1097" cm="1">
        <f t="array" ref="N1097">Data__1_[[#This Row],[RawMaterial_Used]]*1000*_xlfn.IFS(Data__1_[[#This Row],[Plant]]=$R$15,$S$15,Data__1_[[#This Row],[Plant]]=$R$16,$S$16,Data__1_[[#This Row],[Plant]]=$R$17,$S$17,Data__1_[[#This Row],[Plant]]=$R$18,$S$18)</f>
        <v>12543.18021</v>
      </c>
      <c r="O1097">
        <f>Data__1_[[#This Row],[input_total thousands]]+Data__1_[[#This Row],[Labor_Costs_Direct]]+Data__1_[[#This Row],[Labor_Costs_Indirect]]</f>
        <v>254463.18020999999</v>
      </c>
      <c r="P1097" s="5" cm="1">
        <f t="array" ref="P1097">Data__1_[[#This Row],[Output]]*1000*_xlfn.IFS(Data__1_[[#This Row],[Plant]]=$R$8,$S$8,Data__1_[[#This Row],[Plant]]=$R$9,$S$9,Data__1_[[#This Row],[Plant]]=$R$10,$S$10,Data__1_[[#This Row],[Plant]]=$R$11,$S$11)</f>
        <v>4372.3504000000003</v>
      </c>
      <c r="Q1097" s="5" cm="1">
        <f t="array" ref="Q1097">Data__1_[[#This Row],[Total_cost]]/(Data__1_[[#This Row],[Total Operating Cost]]+_xlfn.IFS(Data__1_[[#This Row],[Plant]]=$R$21,$S$21,Data__1_[[#This Row],[Plant]]=$R$22,$S$22,Data__1_[[#This Row],[Plant]]=$R$24,$S$24,Data__1_[[#This Row],[Plant]]=$R$23,$S$23))</f>
        <v>57.052229829589365</v>
      </c>
    </row>
    <row r="1098" spans="1:17" x14ac:dyDescent="0.4">
      <c r="A1098" s="1" t="s">
        <v>364</v>
      </c>
      <c r="B1098" t="s">
        <v>8</v>
      </c>
      <c r="C1098">
        <v>16</v>
      </c>
      <c r="D1098">
        <v>20</v>
      </c>
      <c r="E1098">
        <v>7680</v>
      </c>
      <c r="F1098">
        <v>8000</v>
      </c>
      <c r="G1098">
        <v>4.3572923E-2</v>
      </c>
      <c r="H1098">
        <f>Data__1_[[#This Row],[Output]]*1000</f>
        <v>43.572923000000003</v>
      </c>
      <c r="I1098">
        <f>Data__1_[[#This Row],[Output]]*1000/(Data__1_[[#This Row],[Num_Workers_Indirect]]+Data__1_[[#This Row],[Num_Workers_Direct]])</f>
        <v>1.2103589722222223</v>
      </c>
      <c r="J1098">
        <v>5.2287508000000003E-2</v>
      </c>
      <c r="K1098">
        <f>Data__1_[[#This Row],[RawMaterial_Used]]*1000</f>
        <v>52.287508000000003</v>
      </c>
      <c r="L1098">
        <f>MONTH(A:A)</f>
        <v>8</v>
      </c>
      <c r="M1098">
        <f>YEAR(Data__1_[[#This Row],[Date]])</f>
        <v>2010</v>
      </c>
      <c r="N1098" cm="1">
        <f t="array" ref="N1098">Data__1_[[#This Row],[RawMaterial_Used]]*1000*_xlfn.IFS(Data__1_[[#This Row],[Plant]]=$R$15,$S$15,Data__1_[[#This Row],[Plant]]=$R$16,$S$16,Data__1_[[#This Row],[Plant]]=$R$17,$S$17,Data__1_[[#This Row],[Plant]]=$R$18,$S$18)</f>
        <v>36601.255600000004</v>
      </c>
      <c r="O1098">
        <f>Data__1_[[#This Row],[input_total thousands]]+Data__1_[[#This Row],[Labor_Costs_Direct]]+Data__1_[[#This Row],[Labor_Costs_Indirect]]</f>
        <v>52281.255600000004</v>
      </c>
      <c r="P1098" s="5" cm="1">
        <f t="array" ref="P1098">Data__1_[[#This Row],[Output]]*1000*_xlfn.IFS(Data__1_[[#This Row],[Plant]]=$R$8,$S$8,Data__1_[[#This Row],[Plant]]=$R$9,$S$9,Data__1_[[#This Row],[Plant]]=$R$10,$S$10,Data__1_[[#This Row],[Plant]]=$R$11,$S$11)</f>
        <v>4793.02153</v>
      </c>
      <c r="Q1098" s="5" cm="1">
        <f t="array" ref="Q1098">Data__1_[[#This Row],[Total_cost]]/(Data__1_[[#This Row],[Total Operating Cost]]+_xlfn.IFS(Data__1_[[#This Row],[Plant]]=$R$21,$S$21,Data__1_[[#This Row],[Plant]]=$R$22,$S$22,Data__1_[[#This Row],[Plant]]=$R$24,$S$24,Data__1_[[#This Row],[Plant]]=$R$23,$S$23))</f>
        <v>10.879085195285075</v>
      </c>
    </row>
    <row r="1099" spans="1:17" x14ac:dyDescent="0.4">
      <c r="A1099" s="1" t="s">
        <v>364</v>
      </c>
      <c r="B1099" t="s">
        <v>9</v>
      </c>
      <c r="C1099">
        <v>42</v>
      </c>
      <c r="D1099">
        <v>40</v>
      </c>
      <c r="E1099">
        <v>9744</v>
      </c>
      <c r="F1099">
        <v>7680</v>
      </c>
      <c r="G1099">
        <v>0.105079546</v>
      </c>
      <c r="H1099">
        <f>Data__1_[[#This Row],[Output]]*1000</f>
        <v>105.07954599999999</v>
      </c>
      <c r="I1099">
        <f>Data__1_[[#This Row],[Output]]*1000/(Data__1_[[#This Row],[Num_Workers_Indirect]]+Data__1_[[#This Row],[Num_Workers_Direct]])</f>
        <v>1.2814578780487804</v>
      </c>
      <c r="J1099">
        <v>0.12819704600000001</v>
      </c>
      <c r="K1099">
        <f>Data__1_[[#This Row],[RawMaterial_Used]]*1000</f>
        <v>128.197046</v>
      </c>
      <c r="L1099">
        <f>MONTH(A:A)</f>
        <v>8</v>
      </c>
      <c r="M1099">
        <f>YEAR(Data__1_[[#This Row],[Date]])</f>
        <v>2010</v>
      </c>
      <c r="N1099" cm="1">
        <f t="array" ref="N1099">Data__1_[[#This Row],[RawMaterial_Used]]*1000*_xlfn.IFS(Data__1_[[#This Row],[Plant]]=$R$15,$S$15,Data__1_[[#This Row],[Plant]]=$R$16,$S$16,Data__1_[[#This Row],[Plant]]=$R$17,$S$17,Data__1_[[#This Row],[Plant]]=$R$18,$S$18)</f>
        <v>67944.434380000006</v>
      </c>
      <c r="O1099">
        <f>Data__1_[[#This Row],[input_total thousands]]+Data__1_[[#This Row],[Labor_Costs_Direct]]+Data__1_[[#This Row],[Labor_Costs_Indirect]]</f>
        <v>85368.434380000006</v>
      </c>
      <c r="P1099" s="5" cm="1">
        <f t="array" ref="P1099">Data__1_[[#This Row],[Output]]*1000*_xlfn.IFS(Data__1_[[#This Row],[Plant]]=$R$8,$S$8,Data__1_[[#This Row],[Plant]]=$R$9,$S$9,Data__1_[[#This Row],[Plant]]=$R$10,$S$10,Data__1_[[#This Row],[Plant]]=$R$11,$S$11)</f>
        <v>9457.1591399999998</v>
      </c>
      <c r="Q1099" s="5" cm="1">
        <f t="array" ref="Q1099">Data__1_[[#This Row],[Total_cost]]/(Data__1_[[#This Row],[Total Operating Cost]]+_xlfn.IFS(Data__1_[[#This Row],[Plant]]=$R$21,$S$21,Data__1_[[#This Row],[Plant]]=$R$22,$S$22,Data__1_[[#This Row],[Plant]]=$R$24,$S$24,Data__1_[[#This Row],[Plant]]=$R$23,$S$23))</f>
        <v>9.0261375940128818</v>
      </c>
    </row>
    <row r="1100" spans="1:17" x14ac:dyDescent="0.4">
      <c r="A1100" s="1" t="s">
        <v>364</v>
      </c>
      <c r="B1100" t="s">
        <v>10</v>
      </c>
      <c r="C1100">
        <v>22</v>
      </c>
      <c r="D1100">
        <v>29</v>
      </c>
      <c r="E1100">
        <v>5280</v>
      </c>
      <c r="F1100">
        <v>5800</v>
      </c>
      <c r="G1100">
        <v>3.7882889000000003E-2</v>
      </c>
      <c r="H1100">
        <f>Data__1_[[#This Row],[Output]]*1000</f>
        <v>37.882889000000006</v>
      </c>
      <c r="I1100">
        <f>Data__1_[[#This Row],[Output]]*1000/(Data__1_[[#This Row],[Num_Workers_Indirect]]+Data__1_[[#This Row],[Num_Workers_Direct]])</f>
        <v>0.74280174509803931</v>
      </c>
      <c r="J1100">
        <v>4.6217123999999998E-2</v>
      </c>
      <c r="K1100">
        <f>Data__1_[[#This Row],[RawMaterial_Used]]*1000</f>
        <v>46.217123999999998</v>
      </c>
      <c r="L1100">
        <f>MONTH(A:A)</f>
        <v>8</v>
      </c>
      <c r="M1100">
        <f>YEAR(Data__1_[[#This Row],[Date]])</f>
        <v>2010</v>
      </c>
      <c r="N1100" cm="1">
        <f t="array" ref="N1100">Data__1_[[#This Row],[RawMaterial_Used]]*1000*_xlfn.IFS(Data__1_[[#This Row],[Plant]]=$R$15,$S$15,Data__1_[[#This Row],[Plant]]=$R$16,$S$16,Data__1_[[#This Row],[Plant]]=$R$17,$S$17,Data__1_[[#This Row],[Plant]]=$R$18,$S$18)</f>
        <v>28100.011392</v>
      </c>
      <c r="O1100">
        <f>Data__1_[[#This Row],[input_total thousands]]+Data__1_[[#This Row],[Labor_Costs_Direct]]+Data__1_[[#This Row],[Labor_Costs_Indirect]]</f>
        <v>39180.011392</v>
      </c>
      <c r="P1100" s="5" cm="1">
        <f t="array" ref="P1100">Data__1_[[#This Row],[Output]]*1000*_xlfn.IFS(Data__1_[[#This Row],[Plant]]=$R$8,$S$8,Data__1_[[#This Row],[Plant]]=$R$9,$S$9,Data__1_[[#This Row],[Plant]]=$R$10,$S$10,Data__1_[[#This Row],[Plant]]=$R$11,$S$11)</f>
        <v>5682.4333500000012</v>
      </c>
      <c r="Q1100" s="5" cm="1">
        <f t="array" ref="Q1100">Data__1_[[#This Row],[Total_cost]]/(Data__1_[[#This Row],[Total Operating Cost]]+_xlfn.IFS(Data__1_[[#This Row],[Plant]]=$R$21,$S$21,Data__1_[[#This Row],[Plant]]=$R$22,$S$22,Data__1_[[#This Row],[Plant]]=$R$24,$S$24,Data__1_[[#This Row],[Plant]]=$R$23,$S$23))</f>
        <v>6.8937223293029364</v>
      </c>
    </row>
    <row r="1101" spans="1:17" x14ac:dyDescent="0.4">
      <c r="A1101" s="1" t="s">
        <v>364</v>
      </c>
      <c r="B1101" t="s">
        <v>11</v>
      </c>
      <c r="C1101">
        <v>12</v>
      </c>
      <c r="D1101">
        <v>13</v>
      </c>
      <c r="E1101">
        <v>115200</v>
      </c>
      <c r="F1101">
        <v>99840</v>
      </c>
      <c r="G1101">
        <v>9.7576599999999996E-3</v>
      </c>
      <c r="H1101">
        <f>Data__1_[[#This Row],[Output]]*1000</f>
        <v>9.7576599999999996</v>
      </c>
      <c r="I1101">
        <f>Data__1_[[#This Row],[Output]]*1000/(Data__1_[[#This Row],[Num_Workers_Indirect]]+Data__1_[[#This Row],[Num_Workers_Direct]])</f>
        <v>0.3903064</v>
      </c>
      <c r="J1101">
        <v>1.2197075E-2</v>
      </c>
      <c r="K1101">
        <f>Data__1_[[#This Row],[RawMaterial_Used]]*1000</f>
        <v>12.197075</v>
      </c>
      <c r="L1101">
        <f>MONTH(A:A)</f>
        <v>8</v>
      </c>
      <c r="M1101">
        <f>YEAR(Data__1_[[#This Row],[Date]])</f>
        <v>2010</v>
      </c>
      <c r="N1101" cm="1">
        <f t="array" ref="N1101">Data__1_[[#This Row],[RawMaterial_Used]]*1000*_xlfn.IFS(Data__1_[[#This Row],[Plant]]=$R$15,$S$15,Data__1_[[#This Row],[Plant]]=$R$16,$S$16,Data__1_[[#This Row],[Plant]]=$R$17,$S$17,Data__1_[[#This Row],[Plant]]=$R$18,$S$18)</f>
        <v>11196.914849999999</v>
      </c>
      <c r="O1101">
        <f>Data__1_[[#This Row],[input_total thousands]]+Data__1_[[#This Row],[Labor_Costs_Direct]]+Data__1_[[#This Row],[Labor_Costs_Indirect]]</f>
        <v>226236.91485</v>
      </c>
      <c r="P1101" s="5" cm="1">
        <f t="array" ref="P1101">Data__1_[[#This Row],[Output]]*1000*_xlfn.IFS(Data__1_[[#This Row],[Plant]]=$R$8,$S$8,Data__1_[[#This Row],[Plant]]=$R$9,$S$9,Data__1_[[#This Row],[Plant]]=$R$10,$S$10,Data__1_[[#This Row],[Plant]]=$R$11,$S$11)</f>
        <v>3903.0639999999999</v>
      </c>
      <c r="Q1101" s="5" cm="1">
        <f t="array" ref="Q1101">Data__1_[[#This Row],[Total_cost]]/(Data__1_[[#This Row],[Total Operating Cost]]+_xlfn.IFS(Data__1_[[#This Row],[Plant]]=$R$21,$S$21,Data__1_[[#This Row],[Plant]]=$R$22,$S$22,Data__1_[[#This Row],[Plant]]=$R$24,$S$24,Data__1_[[#This Row],[Plant]]=$R$23,$S$23))</f>
        <v>56.688293785375855</v>
      </c>
    </row>
    <row r="1102" spans="1:17" x14ac:dyDescent="0.4">
      <c r="A1102" s="1" t="s">
        <v>363</v>
      </c>
      <c r="B1102" t="s">
        <v>8</v>
      </c>
      <c r="C1102">
        <v>18</v>
      </c>
      <c r="D1102">
        <v>24</v>
      </c>
      <c r="E1102">
        <v>8640</v>
      </c>
      <c r="F1102">
        <v>9600</v>
      </c>
      <c r="G1102">
        <v>5.0825870000000002E-2</v>
      </c>
      <c r="H1102">
        <f>Data__1_[[#This Row],[Output]]*1000</f>
        <v>50.825870000000002</v>
      </c>
      <c r="I1102">
        <f>Data__1_[[#This Row],[Output]]*1000/(Data__1_[[#This Row],[Num_Workers_Indirect]]+Data__1_[[#This Row],[Num_Workers_Direct]])</f>
        <v>1.210139761904762</v>
      </c>
      <c r="J1102">
        <v>6.0991044000000001E-2</v>
      </c>
      <c r="K1102">
        <f>Data__1_[[#This Row],[RawMaterial_Used]]*1000</f>
        <v>60.991044000000002</v>
      </c>
      <c r="L1102">
        <f>MONTH(A:A)</f>
        <v>7</v>
      </c>
      <c r="M1102">
        <f>YEAR(Data__1_[[#This Row],[Date]])</f>
        <v>2010</v>
      </c>
      <c r="N1102" cm="1">
        <f t="array" ref="N1102">Data__1_[[#This Row],[RawMaterial_Used]]*1000*_xlfn.IFS(Data__1_[[#This Row],[Plant]]=$R$15,$S$15,Data__1_[[#This Row],[Plant]]=$R$16,$S$16,Data__1_[[#This Row],[Plant]]=$R$17,$S$17,Data__1_[[#This Row],[Plant]]=$R$18,$S$18)</f>
        <v>42693.730800000005</v>
      </c>
      <c r="O1102">
        <f>Data__1_[[#This Row],[input_total thousands]]+Data__1_[[#This Row],[Labor_Costs_Direct]]+Data__1_[[#This Row],[Labor_Costs_Indirect]]</f>
        <v>60933.730800000005</v>
      </c>
      <c r="P1102" s="5" cm="1">
        <f t="array" ref="P1102">Data__1_[[#This Row],[Output]]*1000*_xlfn.IFS(Data__1_[[#This Row],[Plant]]=$R$8,$S$8,Data__1_[[#This Row],[Plant]]=$R$9,$S$9,Data__1_[[#This Row],[Plant]]=$R$10,$S$10,Data__1_[[#This Row],[Plant]]=$R$11,$S$11)</f>
        <v>5590.8456999999999</v>
      </c>
      <c r="Q1102" s="5" cm="1">
        <f t="array" ref="Q1102">Data__1_[[#This Row],[Total_cost]]/(Data__1_[[#This Row],[Total Operating Cost]]+_xlfn.IFS(Data__1_[[#This Row],[Plant]]=$R$21,$S$21,Data__1_[[#This Row],[Plant]]=$R$22,$S$22,Data__1_[[#This Row],[Plant]]=$R$24,$S$24,Data__1_[[#This Row],[Plant]]=$R$23,$S$23))</f>
        <v>10.874245013023756</v>
      </c>
    </row>
    <row r="1103" spans="1:17" x14ac:dyDescent="0.4">
      <c r="A1103" s="1" t="s">
        <v>363</v>
      </c>
      <c r="B1103" t="s">
        <v>9</v>
      </c>
      <c r="C1103">
        <v>44</v>
      </c>
      <c r="D1103">
        <v>38</v>
      </c>
      <c r="E1103">
        <v>10208</v>
      </c>
      <c r="F1103">
        <v>7296</v>
      </c>
      <c r="G1103">
        <v>0.10513850800000001</v>
      </c>
      <c r="H1103">
        <f>Data__1_[[#This Row],[Output]]*1000</f>
        <v>105.138508</v>
      </c>
      <c r="I1103">
        <f>Data__1_[[#This Row],[Output]]*1000/(Data__1_[[#This Row],[Num_Workers_Indirect]]+Data__1_[[#This Row],[Num_Workers_Direct]])</f>
        <v>1.2821769268292682</v>
      </c>
      <c r="J1103">
        <v>0.12826898</v>
      </c>
      <c r="K1103">
        <f>Data__1_[[#This Row],[RawMaterial_Used]]*1000</f>
        <v>128.26898</v>
      </c>
      <c r="L1103">
        <f>MONTH(A:A)</f>
        <v>7</v>
      </c>
      <c r="M1103">
        <f>YEAR(Data__1_[[#This Row],[Date]])</f>
        <v>2010</v>
      </c>
      <c r="N1103" cm="1">
        <f t="array" ref="N1103">Data__1_[[#This Row],[RawMaterial_Used]]*1000*_xlfn.IFS(Data__1_[[#This Row],[Plant]]=$R$15,$S$15,Data__1_[[#This Row],[Plant]]=$R$16,$S$16,Data__1_[[#This Row],[Plant]]=$R$17,$S$17,Data__1_[[#This Row],[Plant]]=$R$18,$S$18)</f>
        <v>67982.559399999998</v>
      </c>
      <c r="O1103">
        <f>Data__1_[[#This Row],[input_total thousands]]+Data__1_[[#This Row],[Labor_Costs_Direct]]+Data__1_[[#This Row],[Labor_Costs_Indirect]]</f>
        <v>85486.559399999998</v>
      </c>
      <c r="P1103" s="5" cm="1">
        <f t="array" ref="P1103">Data__1_[[#This Row],[Output]]*1000*_xlfn.IFS(Data__1_[[#This Row],[Plant]]=$R$8,$S$8,Data__1_[[#This Row],[Plant]]=$R$9,$S$9,Data__1_[[#This Row],[Plant]]=$R$10,$S$10,Data__1_[[#This Row],[Plant]]=$R$11,$S$11)</f>
        <v>9462.4657200000001</v>
      </c>
      <c r="Q1103" s="5" cm="1">
        <f t="array" ref="Q1103">Data__1_[[#This Row],[Total_cost]]/(Data__1_[[#This Row],[Total Operating Cost]]+_xlfn.IFS(Data__1_[[#This Row],[Plant]]=$R$21,$S$21,Data__1_[[#This Row],[Plant]]=$R$22,$S$22,Data__1_[[#This Row],[Plant]]=$R$24,$S$24,Data__1_[[#This Row],[Plant]]=$R$23,$S$23))</f>
        <v>9.0335586508437693</v>
      </c>
    </row>
    <row r="1104" spans="1:17" x14ac:dyDescent="0.4">
      <c r="A1104" s="1" t="s">
        <v>363</v>
      </c>
      <c r="B1104" t="s">
        <v>10</v>
      </c>
      <c r="C1104">
        <v>21</v>
      </c>
      <c r="D1104">
        <v>26</v>
      </c>
      <c r="E1104">
        <v>5040</v>
      </c>
      <c r="F1104">
        <v>5200</v>
      </c>
      <c r="G1104">
        <v>3.4925295000000002E-2</v>
      </c>
      <c r="H1104">
        <f>Data__1_[[#This Row],[Output]]*1000</f>
        <v>34.925295000000006</v>
      </c>
      <c r="I1104">
        <f>Data__1_[[#This Row],[Output]]*1000/(Data__1_[[#This Row],[Num_Workers_Indirect]]+Data__1_[[#This Row],[Num_Workers_Direct]])</f>
        <v>0.74309138297872357</v>
      </c>
      <c r="J1104">
        <v>4.2608859999999998E-2</v>
      </c>
      <c r="K1104">
        <f>Data__1_[[#This Row],[RawMaterial_Used]]*1000</f>
        <v>42.60886</v>
      </c>
      <c r="L1104">
        <f>MONTH(A:A)</f>
        <v>7</v>
      </c>
      <c r="M1104">
        <f>YEAR(Data__1_[[#This Row],[Date]])</f>
        <v>2010</v>
      </c>
      <c r="N1104" cm="1">
        <f t="array" ref="N1104">Data__1_[[#This Row],[RawMaterial_Used]]*1000*_xlfn.IFS(Data__1_[[#This Row],[Plant]]=$R$15,$S$15,Data__1_[[#This Row],[Plant]]=$R$16,$S$16,Data__1_[[#This Row],[Plant]]=$R$17,$S$17,Data__1_[[#This Row],[Plant]]=$R$18,$S$18)</f>
        <v>25906.186880000001</v>
      </c>
      <c r="O1104">
        <f>Data__1_[[#This Row],[input_total thousands]]+Data__1_[[#This Row],[Labor_Costs_Direct]]+Data__1_[[#This Row],[Labor_Costs_Indirect]]</f>
        <v>36146.186880000001</v>
      </c>
      <c r="P1104" s="5" cm="1">
        <f t="array" ref="P1104">Data__1_[[#This Row],[Output]]*1000*_xlfn.IFS(Data__1_[[#This Row],[Plant]]=$R$8,$S$8,Data__1_[[#This Row],[Plant]]=$R$9,$S$9,Data__1_[[#This Row],[Plant]]=$R$10,$S$10,Data__1_[[#This Row],[Plant]]=$R$11,$S$11)</f>
        <v>5238.7942500000008</v>
      </c>
      <c r="Q1104" s="5" cm="1">
        <f t="array" ref="Q1104">Data__1_[[#This Row],[Total_cost]]/(Data__1_[[#This Row],[Total Operating Cost]]+_xlfn.IFS(Data__1_[[#This Row],[Plant]]=$R$21,$S$21,Data__1_[[#This Row],[Plant]]=$R$22,$S$22,Data__1_[[#This Row],[Plant]]=$R$24,$S$24,Data__1_[[#This Row],[Plant]]=$R$23,$S$23))</f>
        <v>6.8983981346214112</v>
      </c>
    </row>
    <row r="1105" spans="1:17" x14ac:dyDescent="0.4">
      <c r="A1105" s="1" t="s">
        <v>363</v>
      </c>
      <c r="B1105" t="s">
        <v>11</v>
      </c>
      <c r="C1105">
        <v>12</v>
      </c>
      <c r="D1105">
        <v>15</v>
      </c>
      <c r="E1105">
        <v>115200</v>
      </c>
      <c r="F1105">
        <v>115200</v>
      </c>
      <c r="G1105">
        <v>1.0533148000000001E-2</v>
      </c>
      <c r="H1105">
        <f>Data__1_[[#This Row],[Output]]*1000</f>
        <v>10.533148000000001</v>
      </c>
      <c r="I1105">
        <f>Data__1_[[#This Row],[Output]]*1000/(Data__1_[[#This Row],[Num_Workers_Indirect]]+Data__1_[[#This Row],[Num_Workers_Direct]])</f>
        <v>0.39011659259259263</v>
      </c>
      <c r="J1105">
        <v>1.3166435000000001E-2</v>
      </c>
      <c r="K1105">
        <f>Data__1_[[#This Row],[RawMaterial_Used]]*1000</f>
        <v>13.166435</v>
      </c>
      <c r="L1105">
        <f>MONTH(A:A)</f>
        <v>7</v>
      </c>
      <c r="M1105">
        <f>YEAR(Data__1_[[#This Row],[Date]])</f>
        <v>2010</v>
      </c>
      <c r="N1105" cm="1">
        <f t="array" ref="N1105">Data__1_[[#This Row],[RawMaterial_Used]]*1000*_xlfn.IFS(Data__1_[[#This Row],[Plant]]=$R$15,$S$15,Data__1_[[#This Row],[Plant]]=$R$16,$S$16,Data__1_[[#This Row],[Plant]]=$R$17,$S$17,Data__1_[[#This Row],[Plant]]=$R$18,$S$18)</f>
        <v>12086.787329999999</v>
      </c>
      <c r="O1105">
        <f>Data__1_[[#This Row],[input_total thousands]]+Data__1_[[#This Row],[Labor_Costs_Direct]]+Data__1_[[#This Row],[Labor_Costs_Indirect]]</f>
        <v>242486.78732999999</v>
      </c>
      <c r="P1105" s="5" cm="1">
        <f t="array" ref="P1105">Data__1_[[#This Row],[Output]]*1000*_xlfn.IFS(Data__1_[[#This Row],[Plant]]=$R$8,$S$8,Data__1_[[#This Row],[Plant]]=$R$9,$S$9,Data__1_[[#This Row],[Plant]]=$R$10,$S$10,Data__1_[[#This Row],[Plant]]=$R$11,$S$11)</f>
        <v>4213.2592000000004</v>
      </c>
      <c r="Q1105" s="5" cm="1">
        <f t="array" ref="Q1105">Data__1_[[#This Row],[Total_cost]]/(Data__1_[[#This Row],[Total Operating Cost]]+_xlfn.IFS(Data__1_[[#This Row],[Plant]]=$R$21,$S$21,Data__1_[[#This Row],[Plant]]=$R$22,$S$22,Data__1_[[#This Row],[Plant]]=$R$24,$S$24,Data__1_[[#This Row],[Plant]]=$R$23,$S$23))</f>
        <v>56.378008553742276</v>
      </c>
    </row>
    <row r="1106" spans="1:17" x14ac:dyDescent="0.4">
      <c r="A1106" s="1" t="s">
        <v>362</v>
      </c>
      <c r="B1106" t="s">
        <v>8</v>
      </c>
      <c r="C1106">
        <v>19</v>
      </c>
      <c r="D1106">
        <v>22</v>
      </c>
      <c r="E1106">
        <v>9120</v>
      </c>
      <c r="F1106">
        <v>8800</v>
      </c>
      <c r="G1106">
        <v>4.9646104000000003E-2</v>
      </c>
      <c r="H1106">
        <f>Data__1_[[#This Row],[Output]]*1000</f>
        <v>49.646104000000001</v>
      </c>
      <c r="I1106">
        <f>Data__1_[[#This Row],[Output]]*1000/(Data__1_[[#This Row],[Num_Workers_Indirect]]+Data__1_[[#This Row],[Num_Workers_Direct]])</f>
        <v>1.2108805853658537</v>
      </c>
      <c r="J1106">
        <v>5.9575323999999999E-2</v>
      </c>
      <c r="K1106">
        <f>Data__1_[[#This Row],[RawMaterial_Used]]*1000</f>
        <v>59.575324000000002</v>
      </c>
      <c r="L1106">
        <f>MONTH(A:A)</f>
        <v>6</v>
      </c>
      <c r="M1106">
        <f>YEAR(Data__1_[[#This Row],[Date]])</f>
        <v>2010</v>
      </c>
      <c r="N1106" cm="1">
        <f t="array" ref="N1106">Data__1_[[#This Row],[RawMaterial_Used]]*1000*_xlfn.IFS(Data__1_[[#This Row],[Plant]]=$R$15,$S$15,Data__1_[[#This Row],[Plant]]=$R$16,$S$16,Data__1_[[#This Row],[Plant]]=$R$17,$S$17,Data__1_[[#This Row],[Plant]]=$R$18,$S$18)</f>
        <v>41702.726800000004</v>
      </c>
      <c r="O1106">
        <f>Data__1_[[#This Row],[input_total thousands]]+Data__1_[[#This Row],[Labor_Costs_Direct]]+Data__1_[[#This Row],[Labor_Costs_Indirect]]</f>
        <v>59622.726800000004</v>
      </c>
      <c r="P1106" s="5" cm="1">
        <f t="array" ref="P1106">Data__1_[[#This Row],[Output]]*1000*_xlfn.IFS(Data__1_[[#This Row],[Plant]]=$R$8,$S$8,Data__1_[[#This Row],[Plant]]=$R$9,$S$9,Data__1_[[#This Row],[Plant]]=$R$10,$S$10,Data__1_[[#This Row],[Plant]]=$R$11,$S$11)</f>
        <v>5461.0714399999997</v>
      </c>
      <c r="Q1106" s="5" cm="1">
        <f t="array" ref="Q1106">Data__1_[[#This Row],[Total_cost]]/(Data__1_[[#This Row],[Total Operating Cost]]+_xlfn.IFS(Data__1_[[#This Row],[Plant]]=$R$21,$S$21,Data__1_[[#This Row],[Plant]]=$R$22,$S$22,Data__1_[[#This Row],[Plant]]=$R$24,$S$24,Data__1_[[#This Row],[Plant]]=$R$23,$S$23))</f>
        <v>10.892549413831164</v>
      </c>
    </row>
    <row r="1107" spans="1:17" x14ac:dyDescent="0.4">
      <c r="A1107" s="1" t="s">
        <v>362</v>
      </c>
      <c r="B1107" t="s">
        <v>9</v>
      </c>
      <c r="C1107">
        <v>45</v>
      </c>
      <c r="D1107">
        <v>40</v>
      </c>
      <c r="E1107">
        <v>10440</v>
      </c>
      <c r="F1107">
        <v>7680</v>
      </c>
      <c r="G1107">
        <v>0.10898256200000001</v>
      </c>
      <c r="H1107">
        <f>Data__1_[[#This Row],[Output]]*1000</f>
        <v>108.982562</v>
      </c>
      <c r="I1107">
        <f>Data__1_[[#This Row],[Output]]*1000/(Data__1_[[#This Row],[Num_Workers_Indirect]]+Data__1_[[#This Row],[Num_Workers_Direct]])</f>
        <v>1.2821477882352941</v>
      </c>
      <c r="J1107">
        <v>0.132958726</v>
      </c>
      <c r="K1107">
        <f>Data__1_[[#This Row],[RawMaterial_Used]]*1000</f>
        <v>132.95872600000001</v>
      </c>
      <c r="L1107">
        <f>MONTH(A:A)</f>
        <v>6</v>
      </c>
      <c r="M1107">
        <f>YEAR(Data__1_[[#This Row],[Date]])</f>
        <v>2010</v>
      </c>
      <c r="N1107" cm="1">
        <f t="array" ref="N1107">Data__1_[[#This Row],[RawMaterial_Used]]*1000*_xlfn.IFS(Data__1_[[#This Row],[Plant]]=$R$15,$S$15,Data__1_[[#This Row],[Plant]]=$R$16,$S$16,Data__1_[[#This Row],[Plant]]=$R$17,$S$17,Data__1_[[#This Row],[Plant]]=$R$18,$S$18)</f>
        <v>70468.124780000013</v>
      </c>
      <c r="O1107">
        <f>Data__1_[[#This Row],[input_total thousands]]+Data__1_[[#This Row],[Labor_Costs_Direct]]+Data__1_[[#This Row],[Labor_Costs_Indirect]]</f>
        <v>88588.124780000013</v>
      </c>
      <c r="P1107" s="5" cm="1">
        <f t="array" ref="P1107">Data__1_[[#This Row],[Output]]*1000*_xlfn.IFS(Data__1_[[#This Row],[Plant]]=$R$8,$S$8,Data__1_[[#This Row],[Plant]]=$R$9,$S$9,Data__1_[[#This Row],[Plant]]=$R$10,$S$10,Data__1_[[#This Row],[Plant]]=$R$11,$S$11)</f>
        <v>9808.4305800000002</v>
      </c>
      <c r="Q1107" s="5" cm="1">
        <f t="array" ref="Q1107">Data__1_[[#This Row],[Total_cost]]/(Data__1_[[#This Row],[Total Operating Cost]]+_xlfn.IFS(Data__1_[[#This Row],[Plant]]=$R$21,$S$21,Data__1_[[#This Row],[Plant]]=$R$22,$S$22,Data__1_[[#This Row],[Plant]]=$R$24,$S$24,Data__1_[[#This Row],[Plant]]=$R$23,$S$23))</f>
        <v>9.0311396453363884</v>
      </c>
    </row>
    <row r="1108" spans="1:17" x14ac:dyDescent="0.4">
      <c r="A1108" s="1" t="s">
        <v>362</v>
      </c>
      <c r="B1108" t="s">
        <v>10</v>
      </c>
      <c r="C1108">
        <v>23</v>
      </c>
      <c r="D1108">
        <v>29</v>
      </c>
      <c r="E1108">
        <v>5520</v>
      </c>
      <c r="F1108">
        <v>5800</v>
      </c>
      <c r="G1108">
        <v>3.8639145999999999E-2</v>
      </c>
      <c r="H1108">
        <f>Data__1_[[#This Row],[Output]]*1000</f>
        <v>38.639145999999997</v>
      </c>
      <c r="I1108">
        <f>Data__1_[[#This Row],[Output]]*1000/(Data__1_[[#This Row],[Num_Workers_Indirect]]+Data__1_[[#This Row],[Num_Workers_Direct]])</f>
        <v>0.7430604999999999</v>
      </c>
      <c r="J1108">
        <v>4.7139757999999997E-2</v>
      </c>
      <c r="K1108">
        <f>Data__1_[[#This Row],[RawMaterial_Used]]*1000</f>
        <v>47.139757999999993</v>
      </c>
      <c r="L1108">
        <f>MONTH(A:A)</f>
        <v>6</v>
      </c>
      <c r="M1108">
        <f>YEAR(Data__1_[[#This Row],[Date]])</f>
        <v>2010</v>
      </c>
      <c r="N1108" cm="1">
        <f t="array" ref="N1108">Data__1_[[#This Row],[RawMaterial_Used]]*1000*_xlfn.IFS(Data__1_[[#This Row],[Plant]]=$R$15,$S$15,Data__1_[[#This Row],[Plant]]=$R$16,$S$16,Data__1_[[#This Row],[Plant]]=$R$17,$S$17,Data__1_[[#This Row],[Plant]]=$R$18,$S$18)</f>
        <v>28660.972863999996</v>
      </c>
      <c r="O1108">
        <f>Data__1_[[#This Row],[input_total thousands]]+Data__1_[[#This Row],[Labor_Costs_Direct]]+Data__1_[[#This Row],[Labor_Costs_Indirect]]</f>
        <v>39980.972863999996</v>
      </c>
      <c r="P1108" s="5" cm="1">
        <f t="array" ref="P1108">Data__1_[[#This Row],[Output]]*1000*_xlfn.IFS(Data__1_[[#This Row],[Plant]]=$R$8,$S$8,Data__1_[[#This Row],[Plant]]=$R$9,$S$9,Data__1_[[#This Row],[Plant]]=$R$10,$S$10,Data__1_[[#This Row],[Plant]]=$R$11,$S$11)</f>
        <v>5795.8718999999992</v>
      </c>
      <c r="Q1108" s="5" cm="1">
        <f t="array" ref="Q1108">Data__1_[[#This Row],[Total_cost]]/(Data__1_[[#This Row],[Total Operating Cost]]+_xlfn.IFS(Data__1_[[#This Row],[Plant]]=$R$21,$S$21,Data__1_[[#This Row],[Plant]]=$R$22,$S$22,Data__1_[[#This Row],[Plant]]=$R$24,$S$24,Data__1_[[#This Row],[Plant]]=$R$23,$S$23))</f>
        <v>6.8969909209137432</v>
      </c>
    </row>
    <row r="1109" spans="1:17" x14ac:dyDescent="0.4">
      <c r="A1109" s="1" t="s">
        <v>362</v>
      </c>
      <c r="B1109" t="s">
        <v>11</v>
      </c>
      <c r="C1109">
        <v>12</v>
      </c>
      <c r="D1109">
        <v>13</v>
      </c>
      <c r="E1109">
        <v>115200</v>
      </c>
      <c r="F1109">
        <v>99840</v>
      </c>
      <c r="G1109">
        <v>9.7580670000000005E-3</v>
      </c>
      <c r="H1109">
        <f>Data__1_[[#This Row],[Output]]*1000</f>
        <v>9.7580670000000005</v>
      </c>
      <c r="I1109">
        <f>Data__1_[[#This Row],[Output]]*1000/(Data__1_[[#This Row],[Num_Workers_Indirect]]+Data__1_[[#This Row],[Num_Workers_Direct]])</f>
        <v>0.39032268000000003</v>
      </c>
      <c r="J1109">
        <v>1.2197583999999999E-2</v>
      </c>
      <c r="K1109">
        <f>Data__1_[[#This Row],[RawMaterial_Used]]*1000</f>
        <v>12.197583999999999</v>
      </c>
      <c r="L1109">
        <f>MONTH(A:A)</f>
        <v>6</v>
      </c>
      <c r="M1109">
        <f>YEAR(Data__1_[[#This Row],[Date]])</f>
        <v>2010</v>
      </c>
      <c r="N1109" cm="1">
        <f t="array" ref="N1109">Data__1_[[#This Row],[RawMaterial_Used]]*1000*_xlfn.IFS(Data__1_[[#This Row],[Plant]]=$R$15,$S$15,Data__1_[[#This Row],[Plant]]=$R$16,$S$16,Data__1_[[#This Row],[Plant]]=$R$17,$S$17,Data__1_[[#This Row],[Plant]]=$R$18,$S$18)</f>
        <v>11197.382111999999</v>
      </c>
      <c r="O1109">
        <f>Data__1_[[#This Row],[input_total thousands]]+Data__1_[[#This Row],[Labor_Costs_Direct]]+Data__1_[[#This Row],[Labor_Costs_Indirect]]</f>
        <v>226237.38211199999</v>
      </c>
      <c r="P1109" s="5" cm="1">
        <f t="array" ref="P1109">Data__1_[[#This Row],[Output]]*1000*_xlfn.IFS(Data__1_[[#This Row],[Plant]]=$R$8,$S$8,Data__1_[[#This Row],[Plant]]=$R$9,$S$9,Data__1_[[#This Row],[Plant]]=$R$10,$S$10,Data__1_[[#This Row],[Plant]]=$R$11,$S$11)</f>
        <v>3903.2268000000004</v>
      </c>
      <c r="Q1109" s="5" cm="1">
        <f t="array" ref="Q1109">Data__1_[[#This Row],[Total_cost]]/(Data__1_[[#This Row],[Total Operating Cost]]+_xlfn.IFS(Data__1_[[#This Row],[Plant]]=$R$21,$S$21,Data__1_[[#This Row],[Plant]]=$R$22,$S$22,Data__1_[[#This Row],[Plant]]=$R$24,$S$24,Data__1_[[#This Row],[Plant]]=$R$23,$S$23))</f>
        <v>56.686098478502849</v>
      </c>
    </row>
    <row r="1110" spans="1:17" x14ac:dyDescent="0.4">
      <c r="A1110" s="1" t="s">
        <v>361</v>
      </c>
      <c r="B1110" t="s">
        <v>8</v>
      </c>
      <c r="C1110">
        <v>16</v>
      </c>
      <c r="D1110">
        <v>24</v>
      </c>
      <c r="E1110">
        <v>7680</v>
      </c>
      <c r="F1110">
        <v>9600</v>
      </c>
      <c r="G1110">
        <v>4.8448676000000003E-2</v>
      </c>
      <c r="H1110">
        <f>Data__1_[[#This Row],[Output]]*1000</f>
        <v>48.448676000000006</v>
      </c>
      <c r="I1110">
        <f>Data__1_[[#This Row],[Output]]*1000/(Data__1_[[#This Row],[Num_Workers_Indirect]]+Data__1_[[#This Row],[Num_Workers_Direct]])</f>
        <v>1.2112169000000002</v>
      </c>
      <c r="J1110">
        <v>5.8138411000000001E-2</v>
      </c>
      <c r="K1110">
        <f>Data__1_[[#This Row],[RawMaterial_Used]]*1000</f>
        <v>58.138410999999998</v>
      </c>
      <c r="L1110">
        <f>MONTH(A:A)</f>
        <v>5</v>
      </c>
      <c r="M1110">
        <f>YEAR(Data__1_[[#This Row],[Date]])</f>
        <v>2010</v>
      </c>
      <c r="N1110" cm="1">
        <f t="array" ref="N1110">Data__1_[[#This Row],[RawMaterial_Used]]*1000*_xlfn.IFS(Data__1_[[#This Row],[Plant]]=$R$15,$S$15,Data__1_[[#This Row],[Plant]]=$R$16,$S$16,Data__1_[[#This Row],[Plant]]=$R$17,$S$17,Data__1_[[#This Row],[Plant]]=$R$18,$S$18)</f>
        <v>40696.887699999999</v>
      </c>
      <c r="O1110">
        <f>Data__1_[[#This Row],[input_total thousands]]+Data__1_[[#This Row],[Labor_Costs_Direct]]+Data__1_[[#This Row],[Labor_Costs_Indirect]]</f>
        <v>57976.887699999999</v>
      </c>
      <c r="P1110" s="5" cm="1">
        <f t="array" ref="P1110">Data__1_[[#This Row],[Output]]*1000*_xlfn.IFS(Data__1_[[#This Row],[Plant]]=$R$8,$S$8,Data__1_[[#This Row],[Plant]]=$R$9,$S$9,Data__1_[[#This Row],[Plant]]=$R$10,$S$10,Data__1_[[#This Row],[Plant]]=$R$11,$S$11)</f>
        <v>5329.3543600000003</v>
      </c>
      <c r="Q1110" s="5" cm="1">
        <f t="array" ref="Q1110">Data__1_[[#This Row],[Total_cost]]/(Data__1_[[#This Row],[Total Operating Cost]]+_xlfn.IFS(Data__1_[[#This Row],[Plant]]=$R$21,$S$21,Data__1_[[#This Row],[Plant]]=$R$22,$S$22,Data__1_[[#This Row],[Plant]]=$R$24,$S$24,Data__1_[[#This Row],[Plant]]=$R$23,$S$23))</f>
        <v>10.85303156981284</v>
      </c>
    </row>
    <row r="1111" spans="1:17" x14ac:dyDescent="0.4">
      <c r="A1111" s="1" t="s">
        <v>361</v>
      </c>
      <c r="B1111" t="s">
        <v>9</v>
      </c>
      <c r="C1111">
        <v>40</v>
      </c>
      <c r="D1111">
        <v>36</v>
      </c>
      <c r="E1111">
        <v>9280</v>
      </c>
      <c r="F1111">
        <v>6912</v>
      </c>
      <c r="G1111">
        <v>9.7420199999999998E-2</v>
      </c>
      <c r="H1111">
        <f>Data__1_[[#This Row],[Output]]*1000</f>
        <v>97.420199999999994</v>
      </c>
      <c r="I1111">
        <f>Data__1_[[#This Row],[Output]]*1000/(Data__1_[[#This Row],[Num_Workers_Indirect]]+Data__1_[[#This Row],[Num_Workers_Direct]])</f>
        <v>1.2818447368421051</v>
      </c>
      <c r="J1111">
        <v>0.11885264399999999</v>
      </c>
      <c r="K1111">
        <f>Data__1_[[#This Row],[RawMaterial_Used]]*1000</f>
        <v>118.852644</v>
      </c>
      <c r="L1111">
        <f>MONTH(A:A)</f>
        <v>5</v>
      </c>
      <c r="M1111">
        <f>YEAR(Data__1_[[#This Row],[Date]])</f>
        <v>2010</v>
      </c>
      <c r="N1111" cm="1">
        <f t="array" ref="N1111">Data__1_[[#This Row],[RawMaterial_Used]]*1000*_xlfn.IFS(Data__1_[[#This Row],[Plant]]=$R$15,$S$15,Data__1_[[#This Row],[Plant]]=$R$16,$S$16,Data__1_[[#This Row],[Plant]]=$R$17,$S$17,Data__1_[[#This Row],[Plant]]=$R$18,$S$18)</f>
        <v>62991.901319999997</v>
      </c>
      <c r="O1111">
        <f>Data__1_[[#This Row],[input_total thousands]]+Data__1_[[#This Row],[Labor_Costs_Direct]]+Data__1_[[#This Row],[Labor_Costs_Indirect]]</f>
        <v>79183.901320000004</v>
      </c>
      <c r="P1111" s="5" cm="1">
        <f t="array" ref="P1111">Data__1_[[#This Row],[Output]]*1000*_xlfn.IFS(Data__1_[[#This Row],[Plant]]=$R$8,$S$8,Data__1_[[#This Row],[Plant]]=$R$9,$S$9,Data__1_[[#This Row],[Plant]]=$R$10,$S$10,Data__1_[[#This Row],[Plant]]=$R$11,$S$11)</f>
        <v>8767.8179999999993</v>
      </c>
      <c r="Q1111" s="5" cm="1">
        <f t="array" ref="Q1111">Data__1_[[#This Row],[Total_cost]]/(Data__1_[[#This Row],[Total Operating Cost]]+_xlfn.IFS(Data__1_[[#This Row],[Plant]]=$R$21,$S$21,Data__1_[[#This Row],[Plant]]=$R$22,$S$22,Data__1_[[#This Row],[Plant]]=$R$24,$S$24,Data__1_[[#This Row],[Plant]]=$R$23,$S$23))</f>
        <v>9.0304204937337023</v>
      </c>
    </row>
    <row r="1112" spans="1:17" x14ac:dyDescent="0.4">
      <c r="A1112" s="1" t="s">
        <v>361</v>
      </c>
      <c r="B1112" t="s">
        <v>10</v>
      </c>
      <c r="C1112">
        <v>22</v>
      </c>
      <c r="D1112">
        <v>26</v>
      </c>
      <c r="E1112">
        <v>5280</v>
      </c>
      <c r="F1112">
        <v>5200</v>
      </c>
      <c r="G1112">
        <v>3.5672341000000003E-2</v>
      </c>
      <c r="H1112">
        <f>Data__1_[[#This Row],[Output]]*1000</f>
        <v>35.672341000000003</v>
      </c>
      <c r="I1112">
        <f>Data__1_[[#This Row],[Output]]*1000/(Data__1_[[#This Row],[Num_Workers_Indirect]]+Data__1_[[#This Row],[Num_Workers_Direct]])</f>
        <v>0.74317377083333336</v>
      </c>
      <c r="J1112">
        <v>4.3520257E-2</v>
      </c>
      <c r="K1112">
        <f>Data__1_[[#This Row],[RawMaterial_Used]]*1000</f>
        <v>43.520257000000001</v>
      </c>
      <c r="L1112">
        <f>MONTH(A:A)</f>
        <v>5</v>
      </c>
      <c r="M1112">
        <f>YEAR(Data__1_[[#This Row],[Date]])</f>
        <v>2010</v>
      </c>
      <c r="N1112" cm="1">
        <f t="array" ref="N1112">Data__1_[[#This Row],[RawMaterial_Used]]*1000*_xlfn.IFS(Data__1_[[#This Row],[Plant]]=$R$15,$S$15,Data__1_[[#This Row],[Plant]]=$R$16,$S$16,Data__1_[[#This Row],[Plant]]=$R$17,$S$17,Data__1_[[#This Row],[Plant]]=$R$18,$S$18)</f>
        <v>26460.316256000002</v>
      </c>
      <c r="O1112">
        <f>Data__1_[[#This Row],[input_total thousands]]+Data__1_[[#This Row],[Labor_Costs_Direct]]+Data__1_[[#This Row],[Labor_Costs_Indirect]]</f>
        <v>36940.316256000006</v>
      </c>
      <c r="P1112" s="5" cm="1">
        <f t="array" ref="P1112">Data__1_[[#This Row],[Output]]*1000*_xlfn.IFS(Data__1_[[#This Row],[Plant]]=$R$8,$S$8,Data__1_[[#This Row],[Plant]]=$R$9,$S$9,Data__1_[[#This Row],[Plant]]=$R$10,$S$10,Data__1_[[#This Row],[Plant]]=$R$11,$S$11)</f>
        <v>5350.8511500000004</v>
      </c>
      <c r="Q1112" s="5" cm="1">
        <f t="array" ref="Q1112">Data__1_[[#This Row],[Total_cost]]/(Data__1_[[#This Row],[Total Operating Cost]]+_xlfn.IFS(Data__1_[[#This Row],[Plant]]=$R$21,$S$21,Data__1_[[#This Row],[Plant]]=$R$22,$S$22,Data__1_[[#This Row],[Plant]]=$R$24,$S$24,Data__1_[[#This Row],[Plant]]=$R$23,$S$23))</f>
        <v>6.9023437350270855</v>
      </c>
    </row>
    <row r="1113" spans="1:17" x14ac:dyDescent="0.4">
      <c r="A1113" s="1" t="s">
        <v>361</v>
      </c>
      <c r="B1113" t="s">
        <v>11</v>
      </c>
      <c r="C1113">
        <v>12</v>
      </c>
      <c r="D1113">
        <v>17</v>
      </c>
      <c r="E1113">
        <v>115200</v>
      </c>
      <c r="F1113">
        <v>130560</v>
      </c>
      <c r="G1113">
        <v>1.1321090000000001E-2</v>
      </c>
      <c r="H1113">
        <f>Data__1_[[#This Row],[Output]]*1000</f>
        <v>11.32109</v>
      </c>
      <c r="I1113">
        <f>Data__1_[[#This Row],[Output]]*1000/(Data__1_[[#This Row],[Num_Workers_Indirect]]+Data__1_[[#This Row],[Num_Workers_Direct]])</f>
        <v>0.39038241379310346</v>
      </c>
      <c r="J1113">
        <v>1.4151362000000001E-2</v>
      </c>
      <c r="K1113">
        <f>Data__1_[[#This Row],[RawMaterial_Used]]*1000</f>
        <v>14.151362000000001</v>
      </c>
      <c r="L1113">
        <f>MONTH(A:A)</f>
        <v>5</v>
      </c>
      <c r="M1113">
        <f>YEAR(Data__1_[[#This Row],[Date]])</f>
        <v>2010</v>
      </c>
      <c r="N1113" cm="1">
        <f t="array" ref="N1113">Data__1_[[#This Row],[RawMaterial_Used]]*1000*_xlfn.IFS(Data__1_[[#This Row],[Plant]]=$R$15,$S$15,Data__1_[[#This Row],[Plant]]=$R$16,$S$16,Data__1_[[#This Row],[Plant]]=$R$17,$S$17,Data__1_[[#This Row],[Plant]]=$R$18,$S$18)</f>
        <v>12990.950316</v>
      </c>
      <c r="O1113">
        <f>Data__1_[[#This Row],[input_total thousands]]+Data__1_[[#This Row],[Labor_Costs_Direct]]+Data__1_[[#This Row],[Labor_Costs_Indirect]]</f>
        <v>258750.950316</v>
      </c>
      <c r="P1113" s="5" cm="1">
        <f t="array" ref="P1113">Data__1_[[#This Row],[Output]]*1000*_xlfn.IFS(Data__1_[[#This Row],[Plant]]=$R$8,$S$8,Data__1_[[#This Row],[Plant]]=$R$9,$S$9,Data__1_[[#This Row],[Plant]]=$R$10,$S$10,Data__1_[[#This Row],[Plant]]=$R$11,$S$11)</f>
        <v>4528.4359999999997</v>
      </c>
      <c r="Q1113" s="5" cm="1">
        <f t="array" ref="Q1113">Data__1_[[#This Row],[Total_cost]]/(Data__1_[[#This Row],[Total Operating Cost]]+_xlfn.IFS(Data__1_[[#This Row],[Plant]]=$R$21,$S$21,Data__1_[[#This Row],[Plant]]=$R$22,$S$22,Data__1_[[#This Row],[Plant]]=$R$24,$S$24,Data__1_[[#This Row],[Plant]]=$R$23,$S$23))</f>
        <v>56.052013980133296</v>
      </c>
    </row>
    <row r="1114" spans="1:17" x14ac:dyDescent="0.4">
      <c r="A1114" s="1" t="s">
        <v>360</v>
      </c>
      <c r="B1114" t="s">
        <v>8</v>
      </c>
      <c r="C1114">
        <v>17</v>
      </c>
      <c r="D1114">
        <v>24</v>
      </c>
      <c r="E1114">
        <v>8160</v>
      </c>
      <c r="F1114">
        <v>9600</v>
      </c>
      <c r="G1114">
        <v>4.9659021999999997E-2</v>
      </c>
      <c r="H1114">
        <f>Data__1_[[#This Row],[Output]]*1000</f>
        <v>49.659022</v>
      </c>
      <c r="I1114">
        <f>Data__1_[[#This Row],[Output]]*1000/(Data__1_[[#This Row],[Num_Workers_Indirect]]+Data__1_[[#This Row],[Num_Workers_Direct]])</f>
        <v>1.2111956585365853</v>
      </c>
      <c r="J1114">
        <v>5.9590826E-2</v>
      </c>
      <c r="K1114">
        <f>Data__1_[[#This Row],[RawMaterial_Used]]*1000</f>
        <v>59.590826</v>
      </c>
      <c r="L1114">
        <f>MONTH(A:A)</f>
        <v>4</v>
      </c>
      <c r="M1114">
        <f>YEAR(Data__1_[[#This Row],[Date]])</f>
        <v>2010</v>
      </c>
      <c r="N1114" cm="1">
        <f t="array" ref="N1114">Data__1_[[#This Row],[RawMaterial_Used]]*1000*_xlfn.IFS(Data__1_[[#This Row],[Plant]]=$R$15,$S$15,Data__1_[[#This Row],[Plant]]=$R$16,$S$16,Data__1_[[#This Row],[Plant]]=$R$17,$S$17,Data__1_[[#This Row],[Plant]]=$R$18,$S$18)</f>
        <v>41713.578199999996</v>
      </c>
      <c r="O1114">
        <f>Data__1_[[#This Row],[input_total thousands]]+Data__1_[[#This Row],[Labor_Costs_Direct]]+Data__1_[[#This Row],[Labor_Costs_Indirect]]</f>
        <v>59473.578199999996</v>
      </c>
      <c r="P1114" s="5" cm="1">
        <f t="array" ref="P1114">Data__1_[[#This Row],[Output]]*1000*_xlfn.IFS(Data__1_[[#This Row],[Plant]]=$R$8,$S$8,Data__1_[[#This Row],[Plant]]=$R$9,$S$9,Data__1_[[#This Row],[Plant]]=$R$10,$S$10,Data__1_[[#This Row],[Plant]]=$R$11,$S$11)</f>
        <v>5462.4924199999996</v>
      </c>
      <c r="Q1114" s="5" cm="1">
        <f t="array" ref="Q1114">Data__1_[[#This Row],[Total_cost]]/(Data__1_[[#This Row],[Total Operating Cost]]+_xlfn.IFS(Data__1_[[#This Row],[Plant]]=$R$21,$S$21,Data__1_[[#This Row],[Plant]]=$R$22,$S$22,Data__1_[[#This Row],[Plant]]=$R$24,$S$24,Data__1_[[#This Row],[Plant]]=$R$23,$S$23))</f>
        <v>10.862481365810174</v>
      </c>
    </row>
    <row r="1115" spans="1:17" x14ac:dyDescent="0.4">
      <c r="A1115" s="1" t="s">
        <v>360</v>
      </c>
      <c r="B1115" t="s">
        <v>9</v>
      </c>
      <c r="C1115">
        <v>41</v>
      </c>
      <c r="D1115">
        <v>36</v>
      </c>
      <c r="E1115">
        <v>9512</v>
      </c>
      <c r="F1115">
        <v>6912</v>
      </c>
      <c r="G1115">
        <v>9.8634593000000007E-2</v>
      </c>
      <c r="H1115">
        <f>Data__1_[[#This Row],[Output]]*1000</f>
        <v>98.63459300000001</v>
      </c>
      <c r="I1115">
        <f>Data__1_[[#This Row],[Output]]*1000/(Data__1_[[#This Row],[Num_Workers_Indirect]]+Data__1_[[#This Row],[Num_Workers_Direct]])</f>
        <v>1.2809687402597403</v>
      </c>
      <c r="J1115">
        <v>0.120334204</v>
      </c>
      <c r="K1115">
        <f>Data__1_[[#This Row],[RawMaterial_Used]]*1000</f>
        <v>120.334204</v>
      </c>
      <c r="L1115">
        <f>MONTH(A:A)</f>
        <v>4</v>
      </c>
      <c r="M1115">
        <f>YEAR(Data__1_[[#This Row],[Date]])</f>
        <v>2010</v>
      </c>
      <c r="N1115" cm="1">
        <f t="array" ref="N1115">Data__1_[[#This Row],[RawMaterial_Used]]*1000*_xlfn.IFS(Data__1_[[#This Row],[Plant]]=$R$15,$S$15,Data__1_[[#This Row],[Plant]]=$R$16,$S$16,Data__1_[[#This Row],[Plant]]=$R$17,$S$17,Data__1_[[#This Row],[Plant]]=$R$18,$S$18)</f>
        <v>63777.128120000001</v>
      </c>
      <c r="O1115">
        <f>Data__1_[[#This Row],[input_total thousands]]+Data__1_[[#This Row],[Labor_Costs_Direct]]+Data__1_[[#This Row],[Labor_Costs_Indirect]]</f>
        <v>80201.128120000008</v>
      </c>
      <c r="P1115" s="5" cm="1">
        <f t="array" ref="P1115">Data__1_[[#This Row],[Output]]*1000*_xlfn.IFS(Data__1_[[#This Row],[Plant]]=$R$8,$S$8,Data__1_[[#This Row],[Plant]]=$R$9,$S$9,Data__1_[[#This Row],[Plant]]=$R$10,$S$10,Data__1_[[#This Row],[Plant]]=$R$11,$S$11)</f>
        <v>8877.1133700000009</v>
      </c>
      <c r="Q1115" s="5" cm="1">
        <f t="array" ref="Q1115">Data__1_[[#This Row],[Total_cost]]/(Data__1_[[#This Row],[Total Operating Cost]]+_xlfn.IFS(Data__1_[[#This Row],[Plant]]=$R$21,$S$21,Data__1_[[#This Row],[Plant]]=$R$22,$S$22,Data__1_[[#This Row],[Plant]]=$R$24,$S$24,Data__1_[[#This Row],[Plant]]=$R$23,$S$23))</f>
        <v>9.0338271280316373</v>
      </c>
    </row>
    <row r="1116" spans="1:17" x14ac:dyDescent="0.4">
      <c r="A1116" s="1" t="s">
        <v>360</v>
      </c>
      <c r="B1116" t="s">
        <v>10</v>
      </c>
      <c r="C1116">
        <v>21</v>
      </c>
      <c r="D1116">
        <v>30</v>
      </c>
      <c r="E1116">
        <v>5040</v>
      </c>
      <c r="F1116">
        <v>6000</v>
      </c>
      <c r="G1116">
        <v>3.7901664000000002E-2</v>
      </c>
      <c r="H1116">
        <f>Data__1_[[#This Row],[Output]]*1000</f>
        <v>37.901664000000004</v>
      </c>
      <c r="I1116">
        <f>Data__1_[[#This Row],[Output]]*1000/(Data__1_[[#This Row],[Num_Workers_Indirect]]+Data__1_[[#This Row],[Num_Workers_Direct]])</f>
        <v>0.74316988235294124</v>
      </c>
      <c r="J1116">
        <v>4.6240030000000001E-2</v>
      </c>
      <c r="K1116">
        <f>Data__1_[[#This Row],[RawMaterial_Used]]*1000</f>
        <v>46.240030000000004</v>
      </c>
      <c r="L1116">
        <f>MONTH(A:A)</f>
        <v>4</v>
      </c>
      <c r="M1116">
        <f>YEAR(Data__1_[[#This Row],[Date]])</f>
        <v>2010</v>
      </c>
      <c r="N1116" cm="1">
        <f t="array" ref="N1116">Data__1_[[#This Row],[RawMaterial_Used]]*1000*_xlfn.IFS(Data__1_[[#This Row],[Plant]]=$R$15,$S$15,Data__1_[[#This Row],[Plant]]=$R$16,$S$16,Data__1_[[#This Row],[Plant]]=$R$17,$S$17,Data__1_[[#This Row],[Plant]]=$R$18,$S$18)</f>
        <v>28113.938240000003</v>
      </c>
      <c r="O1116">
        <f>Data__1_[[#This Row],[input_total thousands]]+Data__1_[[#This Row],[Labor_Costs_Direct]]+Data__1_[[#This Row],[Labor_Costs_Indirect]]</f>
        <v>39153.938240000003</v>
      </c>
      <c r="P1116" s="5" cm="1">
        <f t="array" ref="P1116">Data__1_[[#This Row],[Output]]*1000*_xlfn.IFS(Data__1_[[#This Row],[Plant]]=$R$8,$S$8,Data__1_[[#This Row],[Plant]]=$R$9,$S$9,Data__1_[[#This Row],[Plant]]=$R$10,$S$10,Data__1_[[#This Row],[Plant]]=$R$11,$S$11)</f>
        <v>5685.249600000001</v>
      </c>
      <c r="Q1116" s="5" cm="1">
        <f t="array" ref="Q1116">Data__1_[[#This Row],[Total_cost]]/(Data__1_[[#This Row],[Total Operating Cost]]+_xlfn.IFS(Data__1_[[#This Row],[Plant]]=$R$21,$S$21,Data__1_[[#This Row],[Plant]]=$R$22,$S$22,Data__1_[[#This Row],[Plant]]=$R$24,$S$24,Data__1_[[#This Row],[Plant]]=$R$23,$S$23))</f>
        <v>6.885722751248907</v>
      </c>
    </row>
    <row r="1117" spans="1:17" x14ac:dyDescent="0.4">
      <c r="A1117" s="1" t="s">
        <v>360</v>
      </c>
      <c r="B1117" t="s">
        <v>11</v>
      </c>
      <c r="C1117">
        <v>13</v>
      </c>
      <c r="D1117">
        <v>15</v>
      </c>
      <c r="E1117">
        <v>124800</v>
      </c>
      <c r="F1117">
        <v>115200</v>
      </c>
      <c r="G1117">
        <v>1.0923593000000001E-2</v>
      </c>
      <c r="H1117">
        <f>Data__1_[[#This Row],[Output]]*1000</f>
        <v>10.923593</v>
      </c>
      <c r="I1117">
        <f>Data__1_[[#This Row],[Output]]*1000/(Data__1_[[#This Row],[Num_Workers_Indirect]]+Data__1_[[#This Row],[Num_Workers_Direct]])</f>
        <v>0.39012832142857146</v>
      </c>
      <c r="J1117">
        <v>1.3654491E-2</v>
      </c>
      <c r="K1117">
        <f>Data__1_[[#This Row],[RawMaterial_Used]]*1000</f>
        <v>13.654491</v>
      </c>
      <c r="L1117">
        <f>MONTH(A:A)</f>
        <v>4</v>
      </c>
      <c r="M1117">
        <f>YEAR(Data__1_[[#This Row],[Date]])</f>
        <v>2010</v>
      </c>
      <c r="N1117" cm="1">
        <f t="array" ref="N1117">Data__1_[[#This Row],[RawMaterial_Used]]*1000*_xlfn.IFS(Data__1_[[#This Row],[Plant]]=$R$15,$S$15,Data__1_[[#This Row],[Plant]]=$R$16,$S$16,Data__1_[[#This Row],[Plant]]=$R$17,$S$17,Data__1_[[#This Row],[Plant]]=$R$18,$S$18)</f>
        <v>12534.822738000001</v>
      </c>
      <c r="O1117">
        <f>Data__1_[[#This Row],[input_total thousands]]+Data__1_[[#This Row],[Labor_Costs_Direct]]+Data__1_[[#This Row],[Labor_Costs_Indirect]]</f>
        <v>252534.82273799999</v>
      </c>
      <c r="P1117" s="5" cm="1">
        <f t="array" ref="P1117">Data__1_[[#This Row],[Output]]*1000*_xlfn.IFS(Data__1_[[#This Row],[Plant]]=$R$8,$S$8,Data__1_[[#This Row],[Plant]]=$R$9,$S$9,Data__1_[[#This Row],[Plant]]=$R$10,$S$10,Data__1_[[#This Row],[Plant]]=$R$11,$S$11)</f>
        <v>4369.4372000000003</v>
      </c>
      <c r="Q1117" s="5" cm="1">
        <f t="array" ref="Q1117">Data__1_[[#This Row],[Total_cost]]/(Data__1_[[#This Row],[Total Operating Cost]]+_xlfn.IFS(Data__1_[[#This Row],[Plant]]=$R$21,$S$21,Data__1_[[#This Row],[Plant]]=$R$22,$S$22,Data__1_[[#This Row],[Plant]]=$R$24,$S$24,Data__1_[[#This Row],[Plant]]=$R$23,$S$23))</f>
        <v>56.656885949059983</v>
      </c>
    </row>
    <row r="1118" spans="1:17" x14ac:dyDescent="0.4">
      <c r="A1118" s="1" t="s">
        <v>386</v>
      </c>
      <c r="B1118" t="s">
        <v>8</v>
      </c>
      <c r="C1118">
        <v>15</v>
      </c>
      <c r="D1118">
        <v>23</v>
      </c>
      <c r="E1118">
        <v>7200</v>
      </c>
      <c r="F1118">
        <v>9200</v>
      </c>
      <c r="G1118">
        <v>4.6012002000000003E-2</v>
      </c>
      <c r="H1118">
        <f>Data__1_[[#This Row],[Output]]*1000</f>
        <v>46.012002000000003</v>
      </c>
      <c r="I1118">
        <f>Data__1_[[#This Row],[Output]]*1000/(Data__1_[[#This Row],[Num_Workers_Indirect]]+Data__1_[[#This Row],[Num_Workers_Direct]])</f>
        <v>1.2108421578947368</v>
      </c>
      <c r="J1118">
        <v>5.5214403000000002E-2</v>
      </c>
      <c r="K1118">
        <f>Data__1_[[#This Row],[RawMaterial_Used]]*1000</f>
        <v>55.214403000000004</v>
      </c>
      <c r="L1118" t="e">
        <f>MONTH(A:A)</f>
        <v>#VALUE!</v>
      </c>
      <c r="M1118" t="e">
        <f>YEAR(Data__1_[[#This Row],[Date]])</f>
        <v>#VALUE!</v>
      </c>
      <c r="N1118" cm="1">
        <f t="array" ref="N1118">Data__1_[[#This Row],[RawMaterial_Used]]*1000*_xlfn.IFS(Data__1_[[#This Row],[Plant]]=$R$15,$S$15,Data__1_[[#This Row],[Plant]]=$R$16,$S$16,Data__1_[[#This Row],[Plant]]=$R$17,$S$17,Data__1_[[#This Row],[Plant]]=$R$18,$S$18)</f>
        <v>38650.0821</v>
      </c>
      <c r="O1118">
        <f>Data__1_[[#This Row],[input_total thousands]]+Data__1_[[#This Row],[Labor_Costs_Direct]]+Data__1_[[#This Row],[Labor_Costs_Indirect]]</f>
        <v>55050.0821</v>
      </c>
      <c r="P1118" s="5" cm="1">
        <f t="array" ref="P1118">Data__1_[[#This Row],[Output]]*1000*_xlfn.IFS(Data__1_[[#This Row],[Plant]]=$R$8,$S$8,Data__1_[[#This Row],[Plant]]=$R$9,$S$9,Data__1_[[#This Row],[Plant]]=$R$10,$S$10,Data__1_[[#This Row],[Plant]]=$R$11,$S$11)</f>
        <v>5061.3202200000005</v>
      </c>
      <c r="Q1118" s="5" cm="1">
        <f t="array" ref="Q1118">Data__1_[[#This Row],[Total_cost]]/(Data__1_[[#This Row],[Total Operating Cost]]+_xlfn.IFS(Data__1_[[#This Row],[Plant]]=$R$21,$S$21,Data__1_[[#This Row],[Plant]]=$R$22,$S$22,Data__1_[[#This Row],[Plant]]=$R$24,$S$24,Data__1_[[#This Row],[Plant]]=$R$23,$S$23))</f>
        <v>10.849519007936753</v>
      </c>
    </row>
    <row r="1119" spans="1:17" x14ac:dyDescent="0.4">
      <c r="A1119" s="1" t="s">
        <v>386</v>
      </c>
      <c r="B1119" t="s">
        <v>9</v>
      </c>
      <c r="C1119">
        <v>45</v>
      </c>
      <c r="D1119">
        <v>39</v>
      </c>
      <c r="E1119">
        <v>10440</v>
      </c>
      <c r="F1119">
        <v>7488</v>
      </c>
      <c r="G1119">
        <v>0.10767992999999999</v>
      </c>
      <c r="H1119">
        <f>Data__1_[[#This Row],[Output]]*1000</f>
        <v>107.67993</v>
      </c>
      <c r="I1119">
        <f>Data__1_[[#This Row],[Output]]*1000/(Data__1_[[#This Row],[Num_Workers_Indirect]]+Data__1_[[#This Row],[Num_Workers_Direct]])</f>
        <v>1.2819039285714287</v>
      </c>
      <c r="J1119">
        <v>0.13136951499999999</v>
      </c>
      <c r="K1119">
        <f>Data__1_[[#This Row],[RawMaterial_Used]]*1000</f>
        <v>131.36951499999998</v>
      </c>
      <c r="L1119" t="e">
        <f>MONTH(A:A)</f>
        <v>#VALUE!</v>
      </c>
      <c r="M1119" t="e">
        <f>YEAR(Data__1_[[#This Row],[Date]])</f>
        <v>#VALUE!</v>
      </c>
      <c r="N1119" cm="1">
        <f t="array" ref="N1119">Data__1_[[#This Row],[RawMaterial_Used]]*1000*_xlfn.IFS(Data__1_[[#This Row],[Plant]]=$R$15,$S$15,Data__1_[[#This Row],[Plant]]=$R$16,$S$16,Data__1_[[#This Row],[Plant]]=$R$17,$S$17,Data__1_[[#This Row],[Plant]]=$R$18,$S$18)</f>
        <v>69625.842949999991</v>
      </c>
      <c r="O1119">
        <f>Data__1_[[#This Row],[input_total thousands]]+Data__1_[[#This Row],[Labor_Costs_Direct]]+Data__1_[[#This Row],[Labor_Costs_Indirect]]</f>
        <v>87553.842949999991</v>
      </c>
      <c r="P1119" s="5" cm="1">
        <f t="array" ref="P1119">Data__1_[[#This Row],[Output]]*1000*_xlfn.IFS(Data__1_[[#This Row],[Plant]]=$R$8,$S$8,Data__1_[[#This Row],[Plant]]=$R$9,$S$9,Data__1_[[#This Row],[Plant]]=$R$10,$S$10,Data__1_[[#This Row],[Plant]]=$R$11,$S$11)</f>
        <v>9691.1936999999998</v>
      </c>
      <c r="Q1119" s="5" cm="1">
        <f t="array" ref="Q1119">Data__1_[[#This Row],[Total_cost]]/(Data__1_[[#This Row],[Total Operating Cost]]+_xlfn.IFS(Data__1_[[#This Row],[Plant]]=$R$21,$S$21,Data__1_[[#This Row],[Plant]]=$R$22,$S$22,Data__1_[[#This Row],[Plant]]=$R$24,$S$24,Data__1_[[#This Row],[Plant]]=$R$23,$S$23))</f>
        <v>9.0336675997882647</v>
      </c>
    </row>
    <row r="1120" spans="1:17" x14ac:dyDescent="0.4">
      <c r="A1120" s="1" t="s">
        <v>386</v>
      </c>
      <c r="B1120" t="s">
        <v>10</v>
      </c>
      <c r="C1120">
        <v>22</v>
      </c>
      <c r="D1120">
        <v>25</v>
      </c>
      <c r="E1120">
        <v>5280</v>
      </c>
      <c r="F1120">
        <v>5000</v>
      </c>
      <c r="G1120">
        <v>3.4911114E-2</v>
      </c>
      <c r="H1120">
        <f>Data__1_[[#This Row],[Output]]*1000</f>
        <v>34.911113999999998</v>
      </c>
      <c r="I1120">
        <f>Data__1_[[#This Row],[Output]]*1000/(Data__1_[[#This Row],[Num_Workers_Indirect]]+Data__1_[[#This Row],[Num_Workers_Direct]])</f>
        <v>0.74278965957446808</v>
      </c>
      <c r="J1120">
        <v>4.2591559000000001E-2</v>
      </c>
      <c r="K1120">
        <f>Data__1_[[#This Row],[RawMaterial_Used]]*1000</f>
        <v>42.591559000000004</v>
      </c>
      <c r="L1120" t="e">
        <f>MONTH(A:A)</f>
        <v>#VALUE!</v>
      </c>
      <c r="M1120" t="e">
        <f>YEAR(Data__1_[[#This Row],[Date]])</f>
        <v>#VALUE!</v>
      </c>
      <c r="N1120" cm="1">
        <f t="array" ref="N1120">Data__1_[[#This Row],[RawMaterial_Used]]*1000*_xlfn.IFS(Data__1_[[#This Row],[Plant]]=$R$15,$S$15,Data__1_[[#This Row],[Plant]]=$R$16,$S$16,Data__1_[[#This Row],[Plant]]=$R$17,$S$17,Data__1_[[#This Row],[Plant]]=$R$18,$S$18)</f>
        <v>25895.667872000002</v>
      </c>
      <c r="O1120">
        <f>Data__1_[[#This Row],[input_total thousands]]+Data__1_[[#This Row],[Labor_Costs_Direct]]+Data__1_[[#This Row],[Labor_Costs_Indirect]]</f>
        <v>36175.667872000005</v>
      </c>
      <c r="P1120" s="5" cm="1">
        <f t="array" ref="P1120">Data__1_[[#This Row],[Output]]*1000*_xlfn.IFS(Data__1_[[#This Row],[Plant]]=$R$8,$S$8,Data__1_[[#This Row],[Plant]]=$R$9,$S$9,Data__1_[[#This Row],[Plant]]=$R$10,$S$10,Data__1_[[#This Row],[Plant]]=$R$11,$S$11)</f>
        <v>5236.6670999999997</v>
      </c>
      <c r="Q1120" s="5" cm="1">
        <f t="array" ref="Q1120">Data__1_[[#This Row],[Total_cost]]/(Data__1_[[#This Row],[Total Operating Cost]]+_xlfn.IFS(Data__1_[[#This Row],[Plant]]=$R$21,$S$21,Data__1_[[#This Row],[Plant]]=$R$22,$S$22,Data__1_[[#This Row],[Plant]]=$R$24,$S$24,Data__1_[[#This Row],[Plant]]=$R$23,$S$23))</f>
        <v>6.906828399231407</v>
      </c>
    </row>
    <row r="1121" spans="1:17" x14ac:dyDescent="0.4">
      <c r="A1121" s="1" t="s">
        <v>386</v>
      </c>
      <c r="B1121" t="s">
        <v>11</v>
      </c>
      <c r="C1121">
        <v>12</v>
      </c>
      <c r="D1121">
        <v>13</v>
      </c>
      <c r="E1121">
        <v>115200</v>
      </c>
      <c r="F1121">
        <v>99840</v>
      </c>
      <c r="G1121">
        <v>9.7595600000000005E-3</v>
      </c>
      <c r="H1121">
        <f>Data__1_[[#This Row],[Output]]*1000</f>
        <v>9.7595600000000005</v>
      </c>
      <c r="I1121">
        <f>Data__1_[[#This Row],[Output]]*1000/(Data__1_[[#This Row],[Num_Workers_Indirect]]+Data__1_[[#This Row],[Num_Workers_Direct]])</f>
        <v>0.39038240000000002</v>
      </c>
      <c r="J1121">
        <v>1.2199450000000001E-2</v>
      </c>
      <c r="K1121">
        <f>Data__1_[[#This Row],[RawMaterial_Used]]*1000</f>
        <v>12.199450000000001</v>
      </c>
      <c r="L1121" t="e">
        <f>MONTH(A:A)</f>
        <v>#VALUE!</v>
      </c>
      <c r="M1121" t="e">
        <f>YEAR(Data__1_[[#This Row],[Date]])</f>
        <v>#VALUE!</v>
      </c>
      <c r="N1121" cm="1">
        <f t="array" ref="N1121">Data__1_[[#This Row],[RawMaterial_Used]]*1000*_xlfn.IFS(Data__1_[[#This Row],[Plant]]=$R$15,$S$15,Data__1_[[#This Row],[Plant]]=$R$16,$S$16,Data__1_[[#This Row],[Plant]]=$R$17,$S$17,Data__1_[[#This Row],[Plant]]=$R$18,$S$18)</f>
        <v>11199.0951</v>
      </c>
      <c r="O1121">
        <f>Data__1_[[#This Row],[input_total thousands]]+Data__1_[[#This Row],[Labor_Costs_Direct]]+Data__1_[[#This Row],[Labor_Costs_Indirect]]</f>
        <v>226239.09510000001</v>
      </c>
      <c r="P1121" s="5" cm="1">
        <f t="array" ref="P1121">Data__1_[[#This Row],[Output]]*1000*_xlfn.IFS(Data__1_[[#This Row],[Plant]]=$R$8,$S$8,Data__1_[[#This Row],[Plant]]=$R$9,$S$9,Data__1_[[#This Row],[Plant]]=$R$10,$S$10,Data__1_[[#This Row],[Plant]]=$R$11,$S$11)</f>
        <v>3903.8240000000001</v>
      </c>
      <c r="Q1121" s="5" cm="1">
        <f t="array" ref="Q1121">Data__1_[[#This Row],[Total_cost]]/(Data__1_[[#This Row],[Total Operating Cost]]+_xlfn.IFS(Data__1_[[#This Row],[Plant]]=$R$21,$S$21,Data__1_[[#This Row],[Plant]]=$R$22,$S$22,Data__1_[[#This Row],[Plant]]=$R$24,$S$24,Data__1_[[#This Row],[Plant]]=$R$23,$S$23))</f>
        <v>56.67804668892812</v>
      </c>
    </row>
    <row r="1122" spans="1:17" x14ac:dyDescent="0.4">
      <c r="A1122" s="1" t="s">
        <v>359</v>
      </c>
      <c r="B1122" t="s">
        <v>8</v>
      </c>
      <c r="C1122">
        <v>20</v>
      </c>
      <c r="D1122">
        <v>22</v>
      </c>
      <c r="E1122">
        <v>9600</v>
      </c>
      <c r="F1122">
        <v>8800</v>
      </c>
      <c r="G1122">
        <v>5.0862959999999999E-2</v>
      </c>
      <c r="H1122">
        <f>Data__1_[[#This Row],[Output]]*1000</f>
        <v>50.862960000000001</v>
      </c>
      <c r="I1122">
        <f>Data__1_[[#This Row],[Output]]*1000/(Data__1_[[#This Row],[Num_Workers_Indirect]]+Data__1_[[#This Row],[Num_Workers_Direct]])</f>
        <v>1.2110228571428572</v>
      </c>
      <c r="J1122">
        <v>6.1035552E-2</v>
      </c>
      <c r="K1122">
        <f>Data__1_[[#This Row],[RawMaterial_Used]]*1000</f>
        <v>61.035552000000003</v>
      </c>
      <c r="L1122">
        <f>MONTH(A:A)</f>
        <v>3</v>
      </c>
      <c r="M1122">
        <f>YEAR(Data__1_[[#This Row],[Date]])</f>
        <v>2010</v>
      </c>
      <c r="N1122" cm="1">
        <f t="array" ref="N1122">Data__1_[[#This Row],[RawMaterial_Used]]*1000*_xlfn.IFS(Data__1_[[#This Row],[Plant]]=$R$15,$S$15,Data__1_[[#This Row],[Plant]]=$R$16,$S$16,Data__1_[[#This Row],[Plant]]=$R$17,$S$17,Data__1_[[#This Row],[Plant]]=$R$18,$S$18)</f>
        <v>42724.886400000003</v>
      </c>
      <c r="O1122">
        <f>Data__1_[[#This Row],[input_total thousands]]+Data__1_[[#This Row],[Labor_Costs_Direct]]+Data__1_[[#This Row],[Labor_Costs_Indirect]]</f>
        <v>61124.886400000003</v>
      </c>
      <c r="P1122" s="5" cm="1">
        <f t="array" ref="P1122">Data__1_[[#This Row],[Output]]*1000*_xlfn.IFS(Data__1_[[#This Row],[Plant]]=$R$8,$S$8,Data__1_[[#This Row],[Plant]]=$R$9,$S$9,Data__1_[[#This Row],[Plant]]=$R$10,$S$10,Data__1_[[#This Row],[Plant]]=$R$11,$S$11)</f>
        <v>5594.9256000000005</v>
      </c>
      <c r="Q1122" s="5" cm="1">
        <f t="array" ref="Q1122">Data__1_[[#This Row],[Total_cost]]/(Data__1_[[#This Row],[Total Operating Cost]]+_xlfn.IFS(Data__1_[[#This Row],[Plant]]=$R$21,$S$21,Data__1_[[#This Row],[Plant]]=$R$22,$S$22,Data__1_[[#This Row],[Plant]]=$R$24,$S$24,Data__1_[[#This Row],[Plant]]=$R$23,$S$23))</f>
        <v>10.900422082960487</v>
      </c>
    </row>
    <row r="1123" spans="1:17" x14ac:dyDescent="0.4">
      <c r="A1123" s="1" t="s">
        <v>359</v>
      </c>
      <c r="B1123" t="s">
        <v>9</v>
      </c>
      <c r="C1123">
        <v>45</v>
      </c>
      <c r="D1123">
        <v>39</v>
      </c>
      <c r="E1123">
        <v>10440</v>
      </c>
      <c r="F1123">
        <v>7488</v>
      </c>
      <c r="G1123">
        <v>0.10768258</v>
      </c>
      <c r="H1123">
        <f>Data__1_[[#This Row],[Output]]*1000</f>
        <v>107.68258</v>
      </c>
      <c r="I1123">
        <f>Data__1_[[#This Row],[Output]]*1000/(Data__1_[[#This Row],[Num_Workers_Indirect]]+Data__1_[[#This Row],[Num_Workers_Direct]])</f>
        <v>1.2819354761904762</v>
      </c>
      <c r="J1123">
        <v>0.13137274700000001</v>
      </c>
      <c r="K1123">
        <f>Data__1_[[#This Row],[RawMaterial_Used]]*1000</f>
        <v>131.372747</v>
      </c>
      <c r="L1123">
        <f>MONTH(A:A)</f>
        <v>3</v>
      </c>
      <c r="M1123">
        <f>YEAR(Data__1_[[#This Row],[Date]])</f>
        <v>2010</v>
      </c>
      <c r="N1123" cm="1">
        <f t="array" ref="N1123">Data__1_[[#This Row],[RawMaterial_Used]]*1000*_xlfn.IFS(Data__1_[[#This Row],[Plant]]=$R$15,$S$15,Data__1_[[#This Row],[Plant]]=$R$16,$S$16,Data__1_[[#This Row],[Plant]]=$R$17,$S$17,Data__1_[[#This Row],[Plant]]=$R$18,$S$18)</f>
        <v>69627.555909999995</v>
      </c>
      <c r="O1123">
        <f>Data__1_[[#This Row],[input_total thousands]]+Data__1_[[#This Row],[Labor_Costs_Direct]]+Data__1_[[#This Row],[Labor_Costs_Indirect]]</f>
        <v>87555.555909999995</v>
      </c>
      <c r="P1123" s="5" cm="1">
        <f t="array" ref="P1123">Data__1_[[#This Row],[Output]]*1000*_xlfn.IFS(Data__1_[[#This Row],[Plant]]=$R$8,$S$8,Data__1_[[#This Row],[Plant]]=$R$9,$S$9,Data__1_[[#This Row],[Plant]]=$R$10,$S$10,Data__1_[[#This Row],[Plant]]=$R$11,$S$11)</f>
        <v>9691.4321999999993</v>
      </c>
      <c r="Q1123" s="5" cm="1">
        <f t="array" ref="Q1123">Data__1_[[#This Row],[Total_cost]]/(Data__1_[[#This Row],[Total Operating Cost]]+_xlfn.IFS(Data__1_[[#This Row],[Plant]]=$R$21,$S$21,Data__1_[[#This Row],[Plant]]=$R$22,$S$22,Data__1_[[#This Row],[Plant]]=$R$24,$S$24,Data__1_[[#This Row],[Plant]]=$R$23,$S$23))</f>
        <v>9.0336220404409868</v>
      </c>
    </row>
    <row r="1124" spans="1:17" x14ac:dyDescent="0.4">
      <c r="A1124" s="1" t="s">
        <v>359</v>
      </c>
      <c r="B1124" t="s">
        <v>10</v>
      </c>
      <c r="C1124">
        <v>21</v>
      </c>
      <c r="D1124">
        <v>27</v>
      </c>
      <c r="E1124">
        <v>5040</v>
      </c>
      <c r="F1124">
        <v>5400</v>
      </c>
      <c r="G1124">
        <v>3.5669269000000003E-2</v>
      </c>
      <c r="H1124">
        <f>Data__1_[[#This Row],[Output]]*1000</f>
        <v>35.669269</v>
      </c>
      <c r="I1124">
        <f>Data__1_[[#This Row],[Output]]*1000/(Data__1_[[#This Row],[Num_Workers_Indirect]]+Data__1_[[#This Row],[Num_Workers_Direct]])</f>
        <v>0.74310977083333329</v>
      </c>
      <c r="J1124">
        <v>4.3516508000000002E-2</v>
      </c>
      <c r="K1124">
        <f>Data__1_[[#This Row],[RawMaterial_Used]]*1000</f>
        <v>43.516508000000002</v>
      </c>
      <c r="L1124">
        <f>MONTH(A:A)</f>
        <v>3</v>
      </c>
      <c r="M1124">
        <f>YEAR(Data__1_[[#This Row],[Date]])</f>
        <v>2010</v>
      </c>
      <c r="N1124" cm="1">
        <f t="array" ref="N1124">Data__1_[[#This Row],[RawMaterial_Used]]*1000*_xlfn.IFS(Data__1_[[#This Row],[Plant]]=$R$15,$S$15,Data__1_[[#This Row],[Plant]]=$R$16,$S$16,Data__1_[[#This Row],[Plant]]=$R$17,$S$17,Data__1_[[#This Row],[Plant]]=$R$18,$S$18)</f>
        <v>26458.036864000002</v>
      </c>
      <c r="O1124">
        <f>Data__1_[[#This Row],[input_total thousands]]+Data__1_[[#This Row],[Labor_Costs_Direct]]+Data__1_[[#This Row],[Labor_Costs_Indirect]]</f>
        <v>36898.036864000002</v>
      </c>
      <c r="P1124" s="5" cm="1">
        <f t="array" ref="P1124">Data__1_[[#This Row],[Output]]*1000*_xlfn.IFS(Data__1_[[#This Row],[Plant]]=$R$8,$S$8,Data__1_[[#This Row],[Plant]]=$R$9,$S$9,Data__1_[[#This Row],[Plant]]=$R$10,$S$10,Data__1_[[#This Row],[Plant]]=$R$11,$S$11)</f>
        <v>5350.3903499999997</v>
      </c>
      <c r="Q1124" s="5" cm="1">
        <f t="array" ref="Q1124">Data__1_[[#This Row],[Total_cost]]/(Data__1_[[#This Row],[Total Operating Cost]]+_xlfn.IFS(Data__1_[[#This Row],[Plant]]=$R$21,$S$21,Data__1_[[#This Row],[Plant]]=$R$22,$S$22,Data__1_[[#This Row],[Plant]]=$R$24,$S$24,Data__1_[[#This Row],[Plant]]=$R$23,$S$23))</f>
        <v>6.8950374483520909</v>
      </c>
    </row>
    <row r="1125" spans="1:17" x14ac:dyDescent="0.4">
      <c r="A1125" s="1" t="s">
        <v>359</v>
      </c>
      <c r="B1125" t="s">
        <v>11</v>
      </c>
      <c r="C1125">
        <v>14</v>
      </c>
      <c r="D1125">
        <v>13</v>
      </c>
      <c r="E1125">
        <v>134400</v>
      </c>
      <c r="F1125">
        <v>99840</v>
      </c>
      <c r="G1125">
        <v>1.0541389999999999E-2</v>
      </c>
      <c r="H1125">
        <f>Data__1_[[#This Row],[Output]]*1000</f>
        <v>10.54139</v>
      </c>
      <c r="I1125">
        <f>Data__1_[[#This Row],[Output]]*1000/(Data__1_[[#This Row],[Num_Workers_Indirect]]+Data__1_[[#This Row],[Num_Workers_Direct]])</f>
        <v>0.39042185185185185</v>
      </c>
      <c r="J1125">
        <v>1.3176737000000001E-2</v>
      </c>
      <c r="K1125">
        <f>Data__1_[[#This Row],[RawMaterial_Used]]*1000</f>
        <v>13.176737000000001</v>
      </c>
      <c r="L1125">
        <f>MONTH(A:A)</f>
        <v>3</v>
      </c>
      <c r="M1125">
        <f>YEAR(Data__1_[[#This Row],[Date]])</f>
        <v>2010</v>
      </c>
      <c r="N1125" cm="1">
        <f t="array" ref="N1125">Data__1_[[#This Row],[RawMaterial_Used]]*1000*_xlfn.IFS(Data__1_[[#This Row],[Plant]]=$R$15,$S$15,Data__1_[[#This Row],[Plant]]=$R$16,$S$16,Data__1_[[#This Row],[Plant]]=$R$17,$S$17,Data__1_[[#This Row],[Plant]]=$R$18,$S$18)</f>
        <v>12096.244566000001</v>
      </c>
      <c r="O1125">
        <f>Data__1_[[#This Row],[input_total thousands]]+Data__1_[[#This Row],[Labor_Costs_Direct]]+Data__1_[[#This Row],[Labor_Costs_Indirect]]</f>
        <v>246336.24456600001</v>
      </c>
      <c r="P1125" s="5" cm="1">
        <f t="array" ref="P1125">Data__1_[[#This Row],[Output]]*1000*_xlfn.IFS(Data__1_[[#This Row],[Plant]]=$R$8,$S$8,Data__1_[[#This Row],[Plant]]=$R$9,$S$9,Data__1_[[#This Row],[Plant]]=$R$10,$S$10,Data__1_[[#This Row],[Plant]]=$R$11,$S$11)</f>
        <v>4216.5559999999996</v>
      </c>
      <c r="Q1125" s="5" cm="1">
        <f t="array" ref="Q1125">Data__1_[[#This Row],[Total_cost]]/(Data__1_[[#This Row],[Total Operating Cost]]+_xlfn.IFS(Data__1_[[#This Row],[Plant]]=$R$21,$S$21,Data__1_[[#This Row],[Plant]]=$R$22,$S$22,Data__1_[[#This Row],[Plant]]=$R$24,$S$24,Data__1_[[#This Row],[Plant]]=$R$23,$S$23))</f>
        <v>57.22913832429024</v>
      </c>
    </row>
    <row r="1126" spans="1:17" x14ac:dyDescent="0.4">
      <c r="A1126" s="1" t="s">
        <v>385</v>
      </c>
      <c r="B1126" t="s">
        <v>8</v>
      </c>
      <c r="C1126">
        <v>16</v>
      </c>
      <c r="D1126">
        <v>22</v>
      </c>
      <c r="E1126">
        <v>7680</v>
      </c>
      <c r="F1126">
        <v>8800</v>
      </c>
      <c r="G1126">
        <v>4.6014118999999999E-2</v>
      </c>
      <c r="H1126">
        <f>Data__1_[[#This Row],[Output]]*1000</f>
        <v>46.014119000000001</v>
      </c>
      <c r="I1126">
        <f>Data__1_[[#This Row],[Output]]*1000/(Data__1_[[#This Row],[Num_Workers_Indirect]]+Data__1_[[#This Row],[Num_Workers_Direct]])</f>
        <v>1.2108978684210527</v>
      </c>
      <c r="J1126">
        <v>5.5216942999999997E-2</v>
      </c>
      <c r="K1126">
        <f>Data__1_[[#This Row],[RawMaterial_Used]]*1000</f>
        <v>55.216943000000001</v>
      </c>
      <c r="L1126" t="e">
        <f>MONTH(A:A)</f>
        <v>#VALUE!</v>
      </c>
      <c r="M1126" t="e">
        <f>YEAR(Data__1_[[#This Row],[Date]])</f>
        <v>#VALUE!</v>
      </c>
      <c r="N1126" cm="1">
        <f t="array" ref="N1126">Data__1_[[#This Row],[RawMaterial_Used]]*1000*_xlfn.IFS(Data__1_[[#This Row],[Plant]]=$R$15,$S$15,Data__1_[[#This Row],[Plant]]=$R$16,$S$16,Data__1_[[#This Row],[Plant]]=$R$17,$S$17,Data__1_[[#This Row],[Plant]]=$R$18,$S$18)</f>
        <v>38651.860099999998</v>
      </c>
      <c r="O1126">
        <f>Data__1_[[#This Row],[input_total thousands]]+Data__1_[[#This Row],[Labor_Costs_Direct]]+Data__1_[[#This Row],[Labor_Costs_Indirect]]</f>
        <v>55131.860099999998</v>
      </c>
      <c r="P1126" s="5" cm="1">
        <f t="array" ref="P1126">Data__1_[[#This Row],[Output]]*1000*_xlfn.IFS(Data__1_[[#This Row],[Plant]]=$R$8,$S$8,Data__1_[[#This Row],[Plant]]=$R$9,$S$9,Data__1_[[#This Row],[Plant]]=$R$10,$S$10,Data__1_[[#This Row],[Plant]]=$R$11,$S$11)</f>
        <v>5061.5530900000003</v>
      </c>
      <c r="Q1126" s="5" cm="1">
        <f t="array" ref="Q1126">Data__1_[[#This Row],[Total_cost]]/(Data__1_[[#This Row],[Total Operating Cost]]+_xlfn.IFS(Data__1_[[#This Row],[Plant]]=$R$21,$S$21,Data__1_[[#This Row],[Plant]]=$R$22,$S$22,Data__1_[[#This Row],[Plant]]=$R$24,$S$24,Data__1_[[#This Row],[Plant]]=$R$23,$S$23))</f>
        <v>10.8651375295441</v>
      </c>
    </row>
    <row r="1127" spans="1:17" x14ac:dyDescent="0.4">
      <c r="A1127" s="1" t="s">
        <v>385</v>
      </c>
      <c r="B1127" t="s">
        <v>9</v>
      </c>
      <c r="C1127">
        <v>42</v>
      </c>
      <c r="D1127">
        <v>39</v>
      </c>
      <c r="E1127">
        <v>9744</v>
      </c>
      <c r="F1127">
        <v>7488</v>
      </c>
      <c r="G1127">
        <v>0.103801199</v>
      </c>
      <c r="H1127">
        <f>Data__1_[[#This Row],[Output]]*1000</f>
        <v>103.801199</v>
      </c>
      <c r="I1127">
        <f>Data__1_[[#This Row],[Output]]*1000/(Data__1_[[#This Row],[Num_Workers_Indirect]]+Data__1_[[#This Row],[Num_Workers_Direct]])</f>
        <v>1.2814962839506172</v>
      </c>
      <c r="J1127">
        <v>0.12663746300000001</v>
      </c>
      <c r="K1127">
        <f>Data__1_[[#This Row],[RawMaterial_Used]]*1000</f>
        <v>126.63746300000001</v>
      </c>
      <c r="L1127" t="e">
        <f>MONTH(A:A)</f>
        <v>#VALUE!</v>
      </c>
      <c r="M1127" t="e">
        <f>YEAR(Data__1_[[#This Row],[Date]])</f>
        <v>#VALUE!</v>
      </c>
      <c r="N1127" cm="1">
        <f t="array" ref="N1127">Data__1_[[#This Row],[RawMaterial_Used]]*1000*_xlfn.IFS(Data__1_[[#This Row],[Plant]]=$R$15,$S$15,Data__1_[[#This Row],[Plant]]=$R$16,$S$16,Data__1_[[#This Row],[Plant]]=$R$17,$S$17,Data__1_[[#This Row],[Plant]]=$R$18,$S$18)</f>
        <v>67117.855390000012</v>
      </c>
      <c r="O1127">
        <f>Data__1_[[#This Row],[input_total thousands]]+Data__1_[[#This Row],[Labor_Costs_Direct]]+Data__1_[[#This Row],[Labor_Costs_Indirect]]</f>
        <v>84349.855390000012</v>
      </c>
      <c r="P1127" s="5" cm="1">
        <f t="array" ref="P1127">Data__1_[[#This Row],[Output]]*1000*_xlfn.IFS(Data__1_[[#This Row],[Plant]]=$R$8,$S$8,Data__1_[[#This Row],[Plant]]=$R$9,$S$9,Data__1_[[#This Row],[Plant]]=$R$10,$S$10,Data__1_[[#This Row],[Plant]]=$R$11,$S$11)</f>
        <v>9342.1079099999988</v>
      </c>
      <c r="Q1127" s="5" cm="1">
        <f t="array" ref="Q1127">Data__1_[[#This Row],[Total_cost]]/(Data__1_[[#This Row],[Total Operating Cost]]+_xlfn.IFS(Data__1_[[#This Row],[Plant]]=$R$21,$S$21,Data__1_[[#This Row],[Plant]]=$R$22,$S$22,Data__1_[[#This Row],[Plant]]=$R$24,$S$24,Data__1_[[#This Row],[Plant]]=$R$23,$S$23))</f>
        <v>9.0282664106863173</v>
      </c>
    </row>
    <row r="1128" spans="1:17" x14ac:dyDescent="0.4">
      <c r="A1128" s="1" t="s">
        <v>385</v>
      </c>
      <c r="B1128" t="s">
        <v>10</v>
      </c>
      <c r="C1128">
        <v>24</v>
      </c>
      <c r="D1128">
        <v>28</v>
      </c>
      <c r="E1128">
        <v>5760</v>
      </c>
      <c r="F1128">
        <v>5600</v>
      </c>
      <c r="G1128">
        <v>3.8642312999999998E-2</v>
      </c>
      <c r="H1128">
        <f>Data__1_[[#This Row],[Output]]*1000</f>
        <v>38.642312999999994</v>
      </c>
      <c r="I1128">
        <f>Data__1_[[#This Row],[Output]]*1000/(Data__1_[[#This Row],[Num_Workers_Indirect]]+Data__1_[[#This Row],[Num_Workers_Direct]])</f>
        <v>0.74312140384615377</v>
      </c>
      <c r="J1128">
        <v>4.7143622000000003E-2</v>
      </c>
      <c r="K1128">
        <f>Data__1_[[#This Row],[RawMaterial_Used]]*1000</f>
        <v>47.143622000000001</v>
      </c>
      <c r="L1128" t="e">
        <f>MONTH(A:A)</f>
        <v>#VALUE!</v>
      </c>
      <c r="M1128" t="e">
        <f>YEAR(Data__1_[[#This Row],[Date]])</f>
        <v>#VALUE!</v>
      </c>
      <c r="N1128" cm="1">
        <f t="array" ref="N1128">Data__1_[[#This Row],[RawMaterial_Used]]*1000*_xlfn.IFS(Data__1_[[#This Row],[Plant]]=$R$15,$S$15,Data__1_[[#This Row],[Plant]]=$R$16,$S$16,Data__1_[[#This Row],[Plant]]=$R$17,$S$17,Data__1_[[#This Row],[Plant]]=$R$18,$S$18)</f>
        <v>28663.322176000001</v>
      </c>
      <c r="O1128">
        <f>Data__1_[[#This Row],[input_total thousands]]+Data__1_[[#This Row],[Labor_Costs_Direct]]+Data__1_[[#This Row],[Labor_Costs_Indirect]]</f>
        <v>40023.322176000001</v>
      </c>
      <c r="P1128" s="5" cm="1">
        <f t="array" ref="P1128">Data__1_[[#This Row],[Output]]*1000*_xlfn.IFS(Data__1_[[#This Row],[Plant]]=$R$8,$S$8,Data__1_[[#This Row],[Plant]]=$R$9,$S$9,Data__1_[[#This Row],[Plant]]=$R$10,$S$10,Data__1_[[#This Row],[Plant]]=$R$11,$S$11)</f>
        <v>5796.3469499999992</v>
      </c>
      <c r="Q1128" s="5" cm="1">
        <f t="array" ref="Q1128">Data__1_[[#This Row],[Total_cost]]/(Data__1_[[#This Row],[Total Operating Cost]]+_xlfn.IFS(Data__1_[[#This Row],[Plant]]=$R$21,$S$21,Data__1_[[#This Row],[Plant]]=$R$22,$S$22,Data__1_[[#This Row],[Plant]]=$R$24,$S$24,Data__1_[[#This Row],[Plant]]=$R$23,$S$23))</f>
        <v>6.903730710131124</v>
      </c>
    </row>
    <row r="1129" spans="1:17" x14ac:dyDescent="0.4">
      <c r="A1129" s="1" t="s">
        <v>385</v>
      </c>
      <c r="B1129" t="s">
        <v>11</v>
      </c>
      <c r="C1129">
        <v>12</v>
      </c>
      <c r="D1129">
        <v>13</v>
      </c>
      <c r="E1129">
        <v>115200</v>
      </c>
      <c r="F1129">
        <v>99840</v>
      </c>
      <c r="G1129">
        <v>9.7602409999999994E-3</v>
      </c>
      <c r="H1129">
        <f>Data__1_[[#This Row],[Output]]*1000</f>
        <v>9.7602409999999988</v>
      </c>
      <c r="I1129">
        <f>Data__1_[[#This Row],[Output]]*1000/(Data__1_[[#This Row],[Num_Workers_Indirect]]+Data__1_[[#This Row],[Num_Workers_Direct]])</f>
        <v>0.39040963999999995</v>
      </c>
      <c r="J1129">
        <v>1.2200302E-2</v>
      </c>
      <c r="K1129">
        <f>Data__1_[[#This Row],[RawMaterial_Used]]*1000</f>
        <v>12.200301999999999</v>
      </c>
      <c r="L1129" t="e">
        <f>MONTH(A:A)</f>
        <v>#VALUE!</v>
      </c>
      <c r="M1129" t="e">
        <f>YEAR(Data__1_[[#This Row],[Date]])</f>
        <v>#VALUE!</v>
      </c>
      <c r="N1129" cm="1">
        <f t="array" ref="N1129">Data__1_[[#This Row],[RawMaterial_Used]]*1000*_xlfn.IFS(Data__1_[[#This Row],[Plant]]=$R$15,$S$15,Data__1_[[#This Row],[Plant]]=$R$16,$S$16,Data__1_[[#This Row],[Plant]]=$R$17,$S$17,Data__1_[[#This Row],[Plant]]=$R$18,$S$18)</f>
        <v>11199.877235999998</v>
      </c>
      <c r="O1129">
        <f>Data__1_[[#This Row],[input_total thousands]]+Data__1_[[#This Row],[Labor_Costs_Direct]]+Data__1_[[#This Row],[Labor_Costs_Indirect]]</f>
        <v>226239.877236</v>
      </c>
      <c r="P1129" s="5" cm="1">
        <f t="array" ref="P1129">Data__1_[[#This Row],[Output]]*1000*_xlfn.IFS(Data__1_[[#This Row],[Plant]]=$R$8,$S$8,Data__1_[[#This Row],[Plant]]=$R$9,$S$9,Data__1_[[#This Row],[Plant]]=$R$10,$S$10,Data__1_[[#This Row],[Plant]]=$R$11,$S$11)</f>
        <v>3904.0963999999994</v>
      </c>
      <c r="Q1129" s="5" cm="1">
        <f t="array" ref="Q1129">Data__1_[[#This Row],[Total_cost]]/(Data__1_[[#This Row],[Total Operating Cost]]+_xlfn.IFS(Data__1_[[#This Row],[Plant]]=$R$21,$S$21,Data__1_[[#This Row],[Plant]]=$R$22,$S$22,Data__1_[[#This Row],[Plant]]=$R$24,$S$24,Data__1_[[#This Row],[Plant]]=$R$23,$S$23))</f>
        <v>56.674375036166765</v>
      </c>
    </row>
    <row r="1130" spans="1:17" x14ac:dyDescent="0.4">
      <c r="A1130" s="1" t="s">
        <v>384</v>
      </c>
      <c r="B1130" t="s">
        <v>8</v>
      </c>
      <c r="C1130">
        <v>18</v>
      </c>
      <c r="D1130">
        <v>20</v>
      </c>
      <c r="E1130">
        <v>8640</v>
      </c>
      <c r="F1130">
        <v>8000</v>
      </c>
      <c r="G1130">
        <v>4.6004798999999999E-2</v>
      </c>
      <c r="H1130">
        <f>Data__1_[[#This Row],[Output]]*1000</f>
        <v>46.004798999999998</v>
      </c>
      <c r="I1130">
        <f>Data__1_[[#This Row],[Output]]*1000/(Data__1_[[#This Row],[Num_Workers_Indirect]]+Data__1_[[#This Row],[Num_Workers_Direct]])</f>
        <v>1.2106526052631579</v>
      </c>
      <c r="J1130">
        <v>5.5205759E-2</v>
      </c>
      <c r="K1130">
        <f>Data__1_[[#This Row],[RawMaterial_Used]]*1000</f>
        <v>55.205759</v>
      </c>
      <c r="L1130" t="e">
        <f>MONTH(A:A)</f>
        <v>#VALUE!</v>
      </c>
      <c r="M1130" t="e">
        <f>YEAR(Data__1_[[#This Row],[Date]])</f>
        <v>#VALUE!</v>
      </c>
      <c r="N1130" cm="1">
        <f t="array" ref="N1130">Data__1_[[#This Row],[RawMaterial_Used]]*1000*_xlfn.IFS(Data__1_[[#This Row],[Plant]]=$R$15,$S$15,Data__1_[[#This Row],[Plant]]=$R$16,$S$16,Data__1_[[#This Row],[Plant]]=$R$17,$S$17,Data__1_[[#This Row],[Plant]]=$R$18,$S$18)</f>
        <v>38644.031300000002</v>
      </c>
      <c r="O1130">
        <f>Data__1_[[#This Row],[input_total thousands]]+Data__1_[[#This Row],[Labor_Costs_Direct]]+Data__1_[[#This Row],[Labor_Costs_Indirect]]</f>
        <v>55284.031300000002</v>
      </c>
      <c r="P1130" s="5" cm="1">
        <f t="array" ref="P1130">Data__1_[[#This Row],[Output]]*1000*_xlfn.IFS(Data__1_[[#This Row],[Plant]]=$R$8,$S$8,Data__1_[[#This Row],[Plant]]=$R$9,$S$9,Data__1_[[#This Row],[Plant]]=$R$10,$S$10,Data__1_[[#This Row],[Plant]]=$R$11,$S$11)</f>
        <v>5060.5278899999994</v>
      </c>
      <c r="Q1130" s="5" cm="1">
        <f t="array" ref="Q1130">Data__1_[[#This Row],[Total_cost]]/(Data__1_[[#This Row],[Total Operating Cost]]+_xlfn.IFS(Data__1_[[#This Row],[Plant]]=$R$21,$S$21,Data__1_[[#This Row],[Plant]]=$R$22,$S$22,Data__1_[[#This Row],[Plant]]=$R$24,$S$24,Data__1_[[#This Row],[Plant]]=$R$23,$S$23))</f>
        <v>10.897328456708678</v>
      </c>
    </row>
    <row r="1131" spans="1:17" x14ac:dyDescent="0.4">
      <c r="A1131" s="1" t="s">
        <v>384</v>
      </c>
      <c r="B1131" t="s">
        <v>9</v>
      </c>
      <c r="C1131">
        <v>42</v>
      </c>
      <c r="D1131">
        <v>36</v>
      </c>
      <c r="E1131">
        <v>9744</v>
      </c>
      <c r="F1131">
        <v>6912</v>
      </c>
      <c r="G1131">
        <v>0.100015939</v>
      </c>
      <c r="H1131">
        <f>Data__1_[[#This Row],[Output]]*1000</f>
        <v>100.015939</v>
      </c>
      <c r="I1131">
        <f>Data__1_[[#This Row],[Output]]*1000/(Data__1_[[#This Row],[Num_Workers_Indirect]]+Data__1_[[#This Row],[Num_Workers_Direct]])</f>
        <v>1.2822556282051283</v>
      </c>
      <c r="J1131">
        <v>0.122019446</v>
      </c>
      <c r="K1131">
        <f>Data__1_[[#This Row],[RawMaterial_Used]]*1000</f>
        <v>122.019446</v>
      </c>
      <c r="L1131" t="e">
        <f>MONTH(A:A)</f>
        <v>#VALUE!</v>
      </c>
      <c r="M1131" t="e">
        <f>YEAR(Data__1_[[#This Row],[Date]])</f>
        <v>#VALUE!</v>
      </c>
      <c r="N1131" cm="1">
        <f t="array" ref="N1131">Data__1_[[#This Row],[RawMaterial_Used]]*1000*_xlfn.IFS(Data__1_[[#This Row],[Plant]]=$R$15,$S$15,Data__1_[[#This Row],[Plant]]=$R$16,$S$16,Data__1_[[#This Row],[Plant]]=$R$17,$S$17,Data__1_[[#This Row],[Plant]]=$R$18,$S$18)</f>
        <v>64670.306380000002</v>
      </c>
      <c r="O1131">
        <f>Data__1_[[#This Row],[input_total thousands]]+Data__1_[[#This Row],[Labor_Costs_Direct]]+Data__1_[[#This Row],[Labor_Costs_Indirect]]</f>
        <v>81326.306379999995</v>
      </c>
      <c r="P1131" s="5" cm="1">
        <f t="array" ref="P1131">Data__1_[[#This Row],[Output]]*1000*_xlfn.IFS(Data__1_[[#This Row],[Plant]]=$R$8,$S$8,Data__1_[[#This Row],[Plant]]=$R$9,$S$9,Data__1_[[#This Row],[Plant]]=$R$10,$S$10,Data__1_[[#This Row],[Plant]]=$R$11,$S$11)</f>
        <v>9001.434510000001</v>
      </c>
      <c r="Q1131" s="5" cm="1">
        <f t="array" ref="Q1131">Data__1_[[#This Row],[Total_cost]]/(Data__1_[[#This Row],[Total Operating Cost]]+_xlfn.IFS(Data__1_[[#This Row],[Plant]]=$R$21,$S$21,Data__1_[[#This Row],[Plant]]=$R$22,$S$22,Data__1_[[#This Row],[Plant]]=$R$24,$S$24,Data__1_[[#This Row],[Plant]]=$R$23,$S$23))</f>
        <v>9.0340584687380119</v>
      </c>
    </row>
    <row r="1132" spans="1:17" x14ac:dyDescent="0.4">
      <c r="A1132" s="1" t="s">
        <v>384</v>
      </c>
      <c r="B1132" t="s">
        <v>10</v>
      </c>
      <c r="C1132">
        <v>20</v>
      </c>
      <c r="D1132">
        <v>25</v>
      </c>
      <c r="E1132">
        <v>4800</v>
      </c>
      <c r="F1132">
        <v>5000</v>
      </c>
      <c r="G1132">
        <v>3.3443934000000002E-2</v>
      </c>
      <c r="H1132">
        <f>Data__1_[[#This Row],[Output]]*1000</f>
        <v>33.443933999999999</v>
      </c>
      <c r="I1132">
        <f>Data__1_[[#This Row],[Output]]*1000/(Data__1_[[#This Row],[Num_Workers_Indirect]]+Data__1_[[#This Row],[Num_Workers_Direct]])</f>
        <v>0.7431985333333333</v>
      </c>
      <c r="J1132">
        <v>4.08016E-2</v>
      </c>
      <c r="K1132">
        <f>Data__1_[[#This Row],[RawMaterial_Used]]*1000</f>
        <v>40.801600000000001</v>
      </c>
      <c r="L1132" t="e">
        <f>MONTH(A:A)</f>
        <v>#VALUE!</v>
      </c>
      <c r="M1132" t="e">
        <f>YEAR(Data__1_[[#This Row],[Date]])</f>
        <v>#VALUE!</v>
      </c>
      <c r="N1132" cm="1">
        <f t="array" ref="N1132">Data__1_[[#This Row],[RawMaterial_Used]]*1000*_xlfn.IFS(Data__1_[[#This Row],[Plant]]=$R$15,$S$15,Data__1_[[#This Row],[Plant]]=$R$16,$S$16,Data__1_[[#This Row],[Plant]]=$R$17,$S$17,Data__1_[[#This Row],[Plant]]=$R$18,$S$18)</f>
        <v>24807.372800000001</v>
      </c>
      <c r="O1132">
        <f>Data__1_[[#This Row],[input_total thousands]]+Data__1_[[#This Row],[Labor_Costs_Direct]]+Data__1_[[#This Row],[Labor_Costs_Indirect]]</f>
        <v>34607.372799999997</v>
      </c>
      <c r="P1132" s="5" cm="1">
        <f t="array" ref="P1132">Data__1_[[#This Row],[Output]]*1000*_xlfn.IFS(Data__1_[[#This Row],[Plant]]=$R$8,$S$8,Data__1_[[#This Row],[Plant]]=$R$9,$S$9,Data__1_[[#This Row],[Plant]]=$R$10,$S$10,Data__1_[[#This Row],[Plant]]=$R$11,$S$11)</f>
        <v>5016.5900999999994</v>
      </c>
      <c r="Q1132" s="5" cm="1">
        <f t="array" ref="Q1132">Data__1_[[#This Row],[Total_cost]]/(Data__1_[[#This Row],[Total Operating Cost]]+_xlfn.IFS(Data__1_[[#This Row],[Plant]]=$R$21,$S$21,Data__1_[[#This Row],[Plant]]=$R$22,$S$22,Data__1_[[#This Row],[Plant]]=$R$24,$S$24,Data__1_[[#This Row],[Plant]]=$R$23,$S$23))</f>
        <v>6.8972100371451228</v>
      </c>
    </row>
    <row r="1133" spans="1:17" x14ac:dyDescent="0.4">
      <c r="A1133" s="1" t="s">
        <v>384</v>
      </c>
      <c r="B1133" t="s">
        <v>11</v>
      </c>
      <c r="C1133">
        <v>13</v>
      </c>
      <c r="D1133">
        <v>17</v>
      </c>
      <c r="E1133">
        <v>124800</v>
      </c>
      <c r="F1133">
        <v>130560</v>
      </c>
      <c r="G1133">
        <v>1.1713922999999999E-2</v>
      </c>
      <c r="H1133">
        <f>Data__1_[[#This Row],[Output]]*1000</f>
        <v>11.713922999999999</v>
      </c>
      <c r="I1133">
        <f>Data__1_[[#This Row],[Output]]*1000/(Data__1_[[#This Row],[Num_Workers_Indirect]]+Data__1_[[#This Row],[Num_Workers_Direct]])</f>
        <v>0.39046409999999998</v>
      </c>
      <c r="J1133">
        <v>1.4642403999999999E-2</v>
      </c>
      <c r="K1133">
        <f>Data__1_[[#This Row],[RawMaterial_Used]]*1000</f>
        <v>14.642403999999999</v>
      </c>
      <c r="L1133" t="e">
        <f>MONTH(A:A)</f>
        <v>#VALUE!</v>
      </c>
      <c r="M1133" t="e">
        <f>YEAR(Data__1_[[#This Row],[Date]])</f>
        <v>#VALUE!</v>
      </c>
      <c r="N1133" cm="1">
        <f t="array" ref="N1133">Data__1_[[#This Row],[RawMaterial_Used]]*1000*_xlfn.IFS(Data__1_[[#This Row],[Plant]]=$R$15,$S$15,Data__1_[[#This Row],[Plant]]=$R$16,$S$16,Data__1_[[#This Row],[Plant]]=$R$17,$S$17,Data__1_[[#This Row],[Plant]]=$R$18,$S$18)</f>
        <v>13441.726871999999</v>
      </c>
      <c r="O1133">
        <f>Data__1_[[#This Row],[input_total thousands]]+Data__1_[[#This Row],[Labor_Costs_Direct]]+Data__1_[[#This Row],[Labor_Costs_Indirect]]</f>
        <v>268801.72687200003</v>
      </c>
      <c r="P1133" s="5" cm="1">
        <f t="array" ref="P1133">Data__1_[[#This Row],[Output]]*1000*_xlfn.IFS(Data__1_[[#This Row],[Plant]]=$R$8,$S$8,Data__1_[[#This Row],[Plant]]=$R$9,$S$9,Data__1_[[#This Row],[Plant]]=$R$10,$S$10,Data__1_[[#This Row],[Plant]]=$R$11,$S$11)</f>
        <v>4685.5691999999999</v>
      </c>
      <c r="Q1133" s="5" cm="1">
        <f t="array" ref="Q1133">Data__1_[[#This Row],[Total_cost]]/(Data__1_[[#This Row],[Total Operating Cost]]+_xlfn.IFS(Data__1_[[#This Row],[Plant]]=$R$21,$S$21,Data__1_[[#This Row],[Plant]]=$R$22,$S$22,Data__1_[[#This Row],[Plant]]=$R$24,$S$24,Data__1_[[#This Row],[Plant]]=$R$23,$S$23))</f>
        <v>56.312445685340066</v>
      </c>
    </row>
    <row r="1134" spans="1:17" x14ac:dyDescent="0.4">
      <c r="A1134" s="1" t="s">
        <v>383</v>
      </c>
      <c r="B1134" t="s">
        <v>8</v>
      </c>
      <c r="C1134">
        <v>18</v>
      </c>
      <c r="D1134">
        <v>18</v>
      </c>
      <c r="E1134">
        <v>8640</v>
      </c>
      <c r="F1134">
        <v>7200</v>
      </c>
      <c r="G1134">
        <v>4.3581707999999997E-2</v>
      </c>
      <c r="H1134">
        <f>Data__1_[[#This Row],[Output]]*1000</f>
        <v>43.581707999999999</v>
      </c>
      <c r="I1134">
        <f>Data__1_[[#This Row],[Output]]*1000/(Data__1_[[#This Row],[Num_Workers_Indirect]]+Data__1_[[#This Row],[Num_Workers_Direct]])</f>
        <v>1.2106029999999999</v>
      </c>
      <c r="J1134">
        <v>5.2298049999999999E-2</v>
      </c>
      <c r="K1134">
        <f>Data__1_[[#This Row],[RawMaterial_Used]]*1000</f>
        <v>52.298049999999996</v>
      </c>
      <c r="L1134" t="e">
        <f>MONTH(A:A)</f>
        <v>#VALUE!</v>
      </c>
      <c r="M1134" t="e">
        <f>YEAR(Data__1_[[#This Row],[Date]])</f>
        <v>#VALUE!</v>
      </c>
      <c r="N1134" cm="1">
        <f t="array" ref="N1134">Data__1_[[#This Row],[RawMaterial_Used]]*1000*_xlfn.IFS(Data__1_[[#This Row],[Plant]]=$R$15,$S$15,Data__1_[[#This Row],[Plant]]=$R$16,$S$16,Data__1_[[#This Row],[Plant]]=$R$17,$S$17,Data__1_[[#This Row],[Plant]]=$R$18,$S$18)</f>
        <v>36608.634999999995</v>
      </c>
      <c r="O1134">
        <f>Data__1_[[#This Row],[input_total thousands]]+Data__1_[[#This Row],[Labor_Costs_Direct]]+Data__1_[[#This Row],[Labor_Costs_Indirect]]</f>
        <v>52448.634999999995</v>
      </c>
      <c r="P1134" s="5" cm="1">
        <f t="array" ref="P1134">Data__1_[[#This Row],[Output]]*1000*_xlfn.IFS(Data__1_[[#This Row],[Plant]]=$R$8,$S$8,Data__1_[[#This Row],[Plant]]=$R$9,$S$9,Data__1_[[#This Row],[Plant]]=$R$10,$S$10,Data__1_[[#This Row],[Plant]]=$R$11,$S$11)</f>
        <v>4793.9878799999997</v>
      </c>
      <c r="Q1134" s="5" cm="1">
        <f t="array" ref="Q1134">Data__1_[[#This Row],[Total_cost]]/(Data__1_[[#This Row],[Total Operating Cost]]+_xlfn.IFS(Data__1_[[#This Row],[Plant]]=$R$21,$S$21,Data__1_[[#This Row],[Plant]]=$R$22,$S$22,Data__1_[[#This Row],[Plant]]=$R$24,$S$24,Data__1_[[#This Row],[Plant]]=$R$23,$S$23))</f>
        <v>10.911720597226056</v>
      </c>
    </row>
    <row r="1135" spans="1:17" x14ac:dyDescent="0.4">
      <c r="A1135" s="1" t="s">
        <v>383</v>
      </c>
      <c r="B1135" t="s">
        <v>9</v>
      </c>
      <c r="C1135">
        <v>41</v>
      </c>
      <c r="D1135">
        <v>40</v>
      </c>
      <c r="E1135">
        <v>9512</v>
      </c>
      <c r="F1135">
        <v>7680</v>
      </c>
      <c r="G1135">
        <v>0.103855948</v>
      </c>
      <c r="H1135">
        <f>Data__1_[[#This Row],[Output]]*1000</f>
        <v>103.855948</v>
      </c>
      <c r="I1135">
        <f>Data__1_[[#This Row],[Output]]*1000/(Data__1_[[#This Row],[Num_Workers_Indirect]]+Data__1_[[#This Row],[Num_Workers_Direct]])</f>
        <v>1.2821721975308642</v>
      </c>
      <c r="J1135">
        <v>0.12670425599999999</v>
      </c>
      <c r="K1135">
        <f>Data__1_[[#This Row],[RawMaterial_Used]]*1000</f>
        <v>126.70425599999999</v>
      </c>
      <c r="L1135" t="e">
        <f>MONTH(A:A)</f>
        <v>#VALUE!</v>
      </c>
      <c r="M1135" t="e">
        <f>YEAR(Data__1_[[#This Row],[Date]])</f>
        <v>#VALUE!</v>
      </c>
      <c r="N1135" cm="1">
        <f t="array" ref="N1135">Data__1_[[#This Row],[RawMaterial_Used]]*1000*_xlfn.IFS(Data__1_[[#This Row],[Plant]]=$R$15,$S$15,Data__1_[[#This Row],[Plant]]=$R$16,$S$16,Data__1_[[#This Row],[Plant]]=$R$17,$S$17,Data__1_[[#This Row],[Plant]]=$R$18,$S$18)</f>
        <v>67153.255679999987</v>
      </c>
      <c r="O1135">
        <f>Data__1_[[#This Row],[input_total thousands]]+Data__1_[[#This Row],[Labor_Costs_Direct]]+Data__1_[[#This Row],[Labor_Costs_Indirect]]</f>
        <v>84345.255679999987</v>
      </c>
      <c r="P1135" s="5" cm="1">
        <f t="array" ref="P1135">Data__1_[[#This Row],[Output]]*1000*_xlfn.IFS(Data__1_[[#This Row],[Plant]]=$R$8,$S$8,Data__1_[[#This Row],[Plant]]=$R$9,$S$9,Data__1_[[#This Row],[Plant]]=$R$10,$S$10,Data__1_[[#This Row],[Plant]]=$R$11,$S$11)</f>
        <v>9347.035319999999</v>
      </c>
      <c r="Q1135" s="5" cm="1">
        <f t="array" ref="Q1135">Data__1_[[#This Row],[Total_cost]]/(Data__1_[[#This Row],[Total Operating Cost]]+_xlfn.IFS(Data__1_[[#This Row],[Plant]]=$R$21,$S$21,Data__1_[[#This Row],[Plant]]=$R$22,$S$22,Data__1_[[#This Row],[Plant]]=$R$24,$S$24,Data__1_[[#This Row],[Plant]]=$R$23,$S$23))</f>
        <v>9.023015364341207</v>
      </c>
    </row>
    <row r="1136" spans="1:17" x14ac:dyDescent="0.4">
      <c r="A1136" s="1" t="s">
        <v>383</v>
      </c>
      <c r="B1136" t="s">
        <v>10</v>
      </c>
      <c r="C1136">
        <v>21</v>
      </c>
      <c r="D1136">
        <v>30</v>
      </c>
      <c r="E1136">
        <v>5040</v>
      </c>
      <c r="F1136">
        <v>6000</v>
      </c>
      <c r="G1136">
        <v>3.7882581999999998E-2</v>
      </c>
      <c r="H1136">
        <f>Data__1_[[#This Row],[Output]]*1000</f>
        <v>37.882581999999999</v>
      </c>
      <c r="I1136">
        <f>Data__1_[[#This Row],[Output]]*1000/(Data__1_[[#This Row],[Num_Workers_Indirect]]+Data__1_[[#This Row],[Num_Workers_Direct]])</f>
        <v>0.74279572549019601</v>
      </c>
      <c r="J1136">
        <v>4.6216750000000001E-2</v>
      </c>
      <c r="K1136">
        <f>Data__1_[[#This Row],[RawMaterial_Used]]*1000</f>
        <v>46.216749999999998</v>
      </c>
      <c r="L1136" t="e">
        <f>MONTH(A:A)</f>
        <v>#VALUE!</v>
      </c>
      <c r="M1136" t="e">
        <f>YEAR(Data__1_[[#This Row],[Date]])</f>
        <v>#VALUE!</v>
      </c>
      <c r="N1136" cm="1">
        <f t="array" ref="N1136">Data__1_[[#This Row],[RawMaterial_Used]]*1000*_xlfn.IFS(Data__1_[[#This Row],[Plant]]=$R$15,$S$15,Data__1_[[#This Row],[Plant]]=$R$16,$S$16,Data__1_[[#This Row],[Plant]]=$R$17,$S$17,Data__1_[[#This Row],[Plant]]=$R$18,$S$18)</f>
        <v>28099.784</v>
      </c>
      <c r="O1136">
        <f>Data__1_[[#This Row],[input_total thousands]]+Data__1_[[#This Row],[Labor_Costs_Direct]]+Data__1_[[#This Row],[Labor_Costs_Indirect]]</f>
        <v>39139.784</v>
      </c>
      <c r="P1136" s="5" cm="1">
        <f t="array" ref="P1136">Data__1_[[#This Row],[Output]]*1000*_xlfn.IFS(Data__1_[[#This Row],[Plant]]=$R$8,$S$8,Data__1_[[#This Row],[Plant]]=$R$9,$S$9,Data__1_[[#This Row],[Plant]]=$R$10,$S$10,Data__1_[[#This Row],[Plant]]=$R$11,$S$11)</f>
        <v>5682.3873000000003</v>
      </c>
      <c r="Q1136" s="5" cm="1">
        <f t="array" ref="Q1136">Data__1_[[#This Row],[Total_cost]]/(Data__1_[[#This Row],[Total Operating Cost]]+_xlfn.IFS(Data__1_[[#This Row],[Plant]]=$R$21,$S$21,Data__1_[[#This Row],[Plant]]=$R$22,$S$22,Data__1_[[#This Row],[Plant]]=$R$24,$S$24,Data__1_[[#This Row],[Plant]]=$R$23,$S$23))</f>
        <v>6.8867001198387445</v>
      </c>
    </row>
    <row r="1137" spans="1:17" x14ac:dyDescent="0.4">
      <c r="A1137" s="1" t="s">
        <v>383</v>
      </c>
      <c r="B1137" t="s">
        <v>11</v>
      </c>
      <c r="C1137">
        <v>14</v>
      </c>
      <c r="D1137">
        <v>13</v>
      </c>
      <c r="E1137">
        <v>134400</v>
      </c>
      <c r="F1137">
        <v>99840</v>
      </c>
      <c r="G1137">
        <v>1.0541165E-2</v>
      </c>
      <c r="H1137">
        <f>Data__1_[[#This Row],[Output]]*1000</f>
        <v>10.541164999999999</v>
      </c>
      <c r="I1137">
        <f>Data__1_[[#This Row],[Output]]*1000/(Data__1_[[#This Row],[Num_Workers_Indirect]]+Data__1_[[#This Row],[Num_Workers_Direct]])</f>
        <v>0.39041351851851852</v>
      </c>
      <c r="J1137">
        <v>1.3176457000000001E-2</v>
      </c>
      <c r="K1137">
        <f>Data__1_[[#This Row],[RawMaterial_Used]]*1000</f>
        <v>13.176457000000001</v>
      </c>
      <c r="L1137" t="e">
        <f>MONTH(A:A)</f>
        <v>#VALUE!</v>
      </c>
      <c r="M1137" t="e">
        <f>YEAR(Data__1_[[#This Row],[Date]])</f>
        <v>#VALUE!</v>
      </c>
      <c r="N1137" cm="1">
        <f t="array" ref="N1137">Data__1_[[#This Row],[RawMaterial_Used]]*1000*_xlfn.IFS(Data__1_[[#This Row],[Plant]]=$R$15,$S$15,Data__1_[[#This Row],[Plant]]=$R$16,$S$16,Data__1_[[#This Row],[Plant]]=$R$17,$S$17,Data__1_[[#This Row],[Plant]]=$R$18,$S$18)</f>
        <v>12095.987526000001</v>
      </c>
      <c r="O1137">
        <f>Data__1_[[#This Row],[input_total thousands]]+Data__1_[[#This Row],[Labor_Costs_Direct]]+Data__1_[[#This Row],[Labor_Costs_Indirect]]</f>
        <v>246335.98752600001</v>
      </c>
      <c r="P1137" s="5" cm="1">
        <f t="array" ref="P1137">Data__1_[[#This Row],[Output]]*1000*_xlfn.IFS(Data__1_[[#This Row],[Plant]]=$R$8,$S$8,Data__1_[[#This Row],[Plant]]=$R$9,$S$9,Data__1_[[#This Row],[Plant]]=$R$10,$S$10,Data__1_[[#This Row],[Plant]]=$R$11,$S$11)</f>
        <v>4216.4659999999994</v>
      </c>
      <c r="Q1137" s="5" cm="1">
        <f t="array" ref="Q1137">Data__1_[[#This Row],[Total_cost]]/(Data__1_[[#This Row],[Total Operating Cost]]+_xlfn.IFS(Data__1_[[#This Row],[Plant]]=$R$21,$S$21,Data__1_[[#This Row],[Plant]]=$R$22,$S$22,Data__1_[[#This Row],[Plant]]=$R$24,$S$24,Data__1_[[#This Row],[Plant]]=$R$23,$S$23))</f>
        <v>57.23027523113543</v>
      </c>
    </row>
    <row r="1138" spans="1:17" x14ac:dyDescent="0.4">
      <c r="A1138" s="1" t="s">
        <v>382</v>
      </c>
      <c r="B1138" t="s">
        <v>8</v>
      </c>
      <c r="C1138">
        <v>19</v>
      </c>
      <c r="D1138">
        <v>18</v>
      </c>
      <c r="E1138">
        <v>9120</v>
      </c>
      <c r="F1138">
        <v>7200</v>
      </c>
      <c r="G1138">
        <v>4.4817021999999998E-2</v>
      </c>
      <c r="H1138">
        <f>Data__1_[[#This Row],[Output]]*1000</f>
        <v>44.817022000000001</v>
      </c>
      <c r="I1138">
        <f>Data__1_[[#This Row],[Output]]*1000/(Data__1_[[#This Row],[Num_Workers_Indirect]]+Data__1_[[#This Row],[Num_Workers_Direct]])</f>
        <v>1.2112708648648649</v>
      </c>
      <c r="J1138">
        <v>5.3780426999999999E-2</v>
      </c>
      <c r="K1138">
        <f>Data__1_[[#This Row],[RawMaterial_Used]]*1000</f>
        <v>53.780426999999996</v>
      </c>
      <c r="L1138" t="e">
        <f>MONTH(A:A)</f>
        <v>#VALUE!</v>
      </c>
      <c r="M1138" t="e">
        <f>YEAR(Data__1_[[#This Row],[Date]])</f>
        <v>#VALUE!</v>
      </c>
      <c r="N1138" cm="1">
        <f t="array" ref="N1138">Data__1_[[#This Row],[RawMaterial_Used]]*1000*_xlfn.IFS(Data__1_[[#This Row],[Plant]]=$R$15,$S$15,Data__1_[[#This Row],[Plant]]=$R$16,$S$16,Data__1_[[#This Row],[Plant]]=$R$17,$S$17,Data__1_[[#This Row],[Plant]]=$R$18,$S$18)</f>
        <v>37646.298899999994</v>
      </c>
      <c r="O1138">
        <f>Data__1_[[#This Row],[input_total thousands]]+Data__1_[[#This Row],[Labor_Costs_Direct]]+Data__1_[[#This Row],[Labor_Costs_Indirect]]</f>
        <v>53966.298899999994</v>
      </c>
      <c r="P1138" s="5" cm="1">
        <f t="array" ref="P1138">Data__1_[[#This Row],[Output]]*1000*_xlfn.IFS(Data__1_[[#This Row],[Plant]]=$R$8,$S$8,Data__1_[[#This Row],[Plant]]=$R$9,$S$9,Data__1_[[#This Row],[Plant]]=$R$10,$S$10,Data__1_[[#This Row],[Plant]]=$R$11,$S$11)</f>
        <v>4929.8724200000006</v>
      </c>
      <c r="Q1138" s="5" cm="1">
        <f t="array" ref="Q1138">Data__1_[[#This Row],[Total_cost]]/(Data__1_[[#This Row],[Total Operating Cost]]+_xlfn.IFS(Data__1_[[#This Row],[Plant]]=$R$21,$S$21,Data__1_[[#This Row],[Plant]]=$R$22,$S$22,Data__1_[[#This Row],[Plant]]=$R$24,$S$24,Data__1_[[#This Row],[Plant]]=$R$23,$S$23))</f>
        <v>10.918787798627523</v>
      </c>
    </row>
    <row r="1139" spans="1:17" x14ac:dyDescent="0.4">
      <c r="A1139" s="1" t="s">
        <v>382</v>
      </c>
      <c r="B1139" t="s">
        <v>9</v>
      </c>
      <c r="C1139">
        <v>46</v>
      </c>
      <c r="D1139">
        <v>37</v>
      </c>
      <c r="E1139">
        <v>10672</v>
      </c>
      <c r="F1139">
        <v>7104</v>
      </c>
      <c r="G1139">
        <v>0.10641450299999999</v>
      </c>
      <c r="H1139">
        <f>Data__1_[[#This Row],[Output]]*1000</f>
        <v>106.414503</v>
      </c>
      <c r="I1139">
        <f>Data__1_[[#This Row],[Output]]*1000/(Data__1_[[#This Row],[Num_Workers_Indirect]]+Data__1_[[#This Row],[Num_Workers_Direct]])</f>
        <v>1.2821024457831325</v>
      </c>
      <c r="J1139">
        <v>0.12982569399999999</v>
      </c>
      <c r="K1139">
        <f>Data__1_[[#This Row],[RawMaterial_Used]]*1000</f>
        <v>129.825694</v>
      </c>
      <c r="L1139" t="e">
        <f>MONTH(A:A)</f>
        <v>#VALUE!</v>
      </c>
      <c r="M1139" t="e">
        <f>YEAR(Data__1_[[#This Row],[Date]])</f>
        <v>#VALUE!</v>
      </c>
      <c r="N1139" cm="1">
        <f t="array" ref="N1139">Data__1_[[#This Row],[RawMaterial_Used]]*1000*_xlfn.IFS(Data__1_[[#This Row],[Plant]]=$R$15,$S$15,Data__1_[[#This Row],[Plant]]=$R$16,$S$16,Data__1_[[#This Row],[Plant]]=$R$17,$S$17,Data__1_[[#This Row],[Plant]]=$R$18,$S$18)</f>
        <v>68807.617819999999</v>
      </c>
      <c r="O1139">
        <f>Data__1_[[#This Row],[input_total thousands]]+Data__1_[[#This Row],[Labor_Costs_Direct]]+Data__1_[[#This Row],[Labor_Costs_Indirect]]</f>
        <v>86583.617819999999</v>
      </c>
      <c r="P1139" s="5" cm="1">
        <f t="array" ref="P1139">Data__1_[[#This Row],[Output]]*1000*_xlfn.IFS(Data__1_[[#This Row],[Plant]]=$R$8,$S$8,Data__1_[[#This Row],[Plant]]=$R$9,$S$9,Data__1_[[#This Row],[Plant]]=$R$10,$S$10,Data__1_[[#This Row],[Plant]]=$R$11,$S$11)</f>
        <v>9577.3052699999989</v>
      </c>
      <c r="Q1139" s="5" cm="1">
        <f t="array" ref="Q1139">Data__1_[[#This Row],[Total_cost]]/(Data__1_[[#This Row],[Total Operating Cost]]+_xlfn.IFS(Data__1_[[#This Row],[Plant]]=$R$21,$S$21,Data__1_[[#This Row],[Plant]]=$R$22,$S$22,Data__1_[[#This Row],[Plant]]=$R$24,$S$24,Data__1_[[#This Row],[Plant]]=$R$23,$S$23))</f>
        <v>9.0397862802339635</v>
      </c>
    </row>
    <row r="1140" spans="1:17" x14ac:dyDescent="0.4">
      <c r="A1140" s="1" t="s">
        <v>382</v>
      </c>
      <c r="B1140" t="s">
        <v>10</v>
      </c>
      <c r="C1140">
        <v>21</v>
      </c>
      <c r="D1140">
        <v>28</v>
      </c>
      <c r="E1140">
        <v>5040</v>
      </c>
      <c r="F1140">
        <v>5600</v>
      </c>
      <c r="G1140">
        <v>3.6412901999999997E-2</v>
      </c>
      <c r="H1140">
        <f>Data__1_[[#This Row],[Output]]*1000</f>
        <v>36.412901999999995</v>
      </c>
      <c r="I1140">
        <f>Data__1_[[#This Row],[Output]]*1000/(Data__1_[[#This Row],[Num_Workers_Indirect]]+Data__1_[[#This Row],[Num_Workers_Direct]])</f>
        <v>0.74312044897959173</v>
      </c>
      <c r="J1140">
        <v>4.4423741000000003E-2</v>
      </c>
      <c r="K1140">
        <f>Data__1_[[#This Row],[RawMaterial_Used]]*1000</f>
        <v>44.423741</v>
      </c>
      <c r="L1140" t="e">
        <f>MONTH(A:A)</f>
        <v>#VALUE!</v>
      </c>
      <c r="M1140" t="e">
        <f>YEAR(Data__1_[[#This Row],[Date]])</f>
        <v>#VALUE!</v>
      </c>
      <c r="N1140" cm="1">
        <f t="array" ref="N1140">Data__1_[[#This Row],[RawMaterial_Used]]*1000*_xlfn.IFS(Data__1_[[#This Row],[Plant]]=$R$15,$S$15,Data__1_[[#This Row],[Plant]]=$R$16,$S$16,Data__1_[[#This Row],[Plant]]=$R$17,$S$17,Data__1_[[#This Row],[Plant]]=$R$18,$S$18)</f>
        <v>27009.634527999999</v>
      </c>
      <c r="O1140">
        <f>Data__1_[[#This Row],[input_total thousands]]+Data__1_[[#This Row],[Labor_Costs_Direct]]+Data__1_[[#This Row],[Labor_Costs_Indirect]]</f>
        <v>37649.634527999995</v>
      </c>
      <c r="P1140" s="5" cm="1">
        <f t="array" ref="P1140">Data__1_[[#This Row],[Output]]*1000*_xlfn.IFS(Data__1_[[#This Row],[Plant]]=$R$8,$S$8,Data__1_[[#This Row],[Plant]]=$R$9,$S$9,Data__1_[[#This Row],[Plant]]=$R$10,$S$10,Data__1_[[#This Row],[Plant]]=$R$11,$S$11)</f>
        <v>5461.9352999999992</v>
      </c>
      <c r="Q1140" s="5" cm="1">
        <f t="array" ref="Q1140">Data__1_[[#This Row],[Total_cost]]/(Data__1_[[#This Row],[Total Operating Cost]]+_xlfn.IFS(Data__1_[[#This Row],[Plant]]=$R$21,$S$21,Data__1_[[#This Row],[Plant]]=$R$22,$S$22,Data__1_[[#This Row],[Plant]]=$R$24,$S$24,Data__1_[[#This Row],[Plant]]=$R$23,$S$23))</f>
        <v>6.8918324051906676</v>
      </c>
    </row>
    <row r="1141" spans="1:17" x14ac:dyDescent="0.4">
      <c r="A1141" s="1" t="s">
        <v>382</v>
      </c>
      <c r="B1141" t="s">
        <v>11</v>
      </c>
      <c r="C1141">
        <v>12</v>
      </c>
      <c r="D1141">
        <v>17</v>
      </c>
      <c r="E1141">
        <v>115200</v>
      </c>
      <c r="F1141">
        <v>130560</v>
      </c>
      <c r="G1141">
        <v>1.1320648000000001E-2</v>
      </c>
      <c r="H1141">
        <f>Data__1_[[#This Row],[Output]]*1000</f>
        <v>11.320648</v>
      </c>
      <c r="I1141">
        <f>Data__1_[[#This Row],[Output]]*1000/(Data__1_[[#This Row],[Num_Workers_Indirect]]+Data__1_[[#This Row],[Num_Workers_Direct]])</f>
        <v>0.3903671724137931</v>
      </c>
      <c r="J1141">
        <v>1.4150810999999999E-2</v>
      </c>
      <c r="K1141">
        <f>Data__1_[[#This Row],[RawMaterial_Used]]*1000</f>
        <v>14.150810999999999</v>
      </c>
      <c r="L1141" t="e">
        <f>MONTH(A:A)</f>
        <v>#VALUE!</v>
      </c>
      <c r="M1141" t="e">
        <f>YEAR(Data__1_[[#This Row],[Date]])</f>
        <v>#VALUE!</v>
      </c>
      <c r="N1141" cm="1">
        <f t="array" ref="N1141">Data__1_[[#This Row],[RawMaterial_Used]]*1000*_xlfn.IFS(Data__1_[[#This Row],[Plant]]=$R$15,$S$15,Data__1_[[#This Row],[Plant]]=$R$16,$S$16,Data__1_[[#This Row],[Plant]]=$R$17,$S$17,Data__1_[[#This Row],[Plant]]=$R$18,$S$18)</f>
        <v>12990.444497999999</v>
      </c>
      <c r="O1141">
        <f>Data__1_[[#This Row],[input_total thousands]]+Data__1_[[#This Row],[Labor_Costs_Direct]]+Data__1_[[#This Row],[Labor_Costs_Indirect]]</f>
        <v>258750.444498</v>
      </c>
      <c r="P1141" s="5" cm="1">
        <f t="array" ref="P1141">Data__1_[[#This Row],[Output]]*1000*_xlfn.IFS(Data__1_[[#This Row],[Plant]]=$R$8,$S$8,Data__1_[[#This Row],[Plant]]=$R$9,$S$9,Data__1_[[#This Row],[Plant]]=$R$10,$S$10,Data__1_[[#This Row],[Plant]]=$R$11,$S$11)</f>
        <v>4528.2592000000004</v>
      </c>
      <c r="Q1141" s="5" cm="1">
        <f t="array" ref="Q1141">Data__1_[[#This Row],[Total_cost]]/(Data__1_[[#This Row],[Total Operating Cost]]+_xlfn.IFS(Data__1_[[#This Row],[Plant]]=$R$21,$S$21,Data__1_[[#This Row],[Plant]]=$R$22,$S$22,Data__1_[[#This Row],[Plant]]=$R$24,$S$24,Data__1_[[#This Row],[Plant]]=$R$23,$S$23))</f>
        <v>56.054051241481908</v>
      </c>
    </row>
    <row r="1142" spans="1:17" x14ac:dyDescent="0.4">
      <c r="A1142" s="1" t="s">
        <v>381</v>
      </c>
      <c r="B1142" t="s">
        <v>8</v>
      </c>
      <c r="C1142">
        <v>18</v>
      </c>
      <c r="D1142">
        <v>18</v>
      </c>
      <c r="E1142">
        <v>8640</v>
      </c>
      <c r="F1142">
        <v>7200</v>
      </c>
      <c r="G1142">
        <v>4.3595927E-2</v>
      </c>
      <c r="H1142">
        <f>Data__1_[[#This Row],[Output]]*1000</f>
        <v>43.595926999999996</v>
      </c>
      <c r="I1142">
        <f>Data__1_[[#This Row],[Output]]*1000/(Data__1_[[#This Row],[Num_Workers_Indirect]]+Data__1_[[#This Row],[Num_Workers_Direct]])</f>
        <v>1.2109979722222222</v>
      </c>
      <c r="J1142">
        <v>5.2315111999999997E-2</v>
      </c>
      <c r="K1142">
        <f>Data__1_[[#This Row],[RawMaterial_Used]]*1000</f>
        <v>52.315111999999999</v>
      </c>
      <c r="L1142" t="e">
        <f>MONTH(A:A)</f>
        <v>#VALUE!</v>
      </c>
      <c r="M1142" t="e">
        <f>YEAR(Data__1_[[#This Row],[Date]])</f>
        <v>#VALUE!</v>
      </c>
      <c r="N1142" cm="1">
        <f t="array" ref="N1142">Data__1_[[#This Row],[RawMaterial_Used]]*1000*_xlfn.IFS(Data__1_[[#This Row],[Plant]]=$R$15,$S$15,Data__1_[[#This Row],[Plant]]=$R$16,$S$16,Data__1_[[#This Row],[Plant]]=$R$17,$S$17,Data__1_[[#This Row],[Plant]]=$R$18,$S$18)</f>
        <v>36620.578399999999</v>
      </c>
      <c r="O1142">
        <f>Data__1_[[#This Row],[input_total thousands]]+Data__1_[[#This Row],[Labor_Costs_Direct]]+Data__1_[[#This Row],[Labor_Costs_Indirect]]</f>
        <v>52460.578399999999</v>
      </c>
      <c r="P1142" s="5" cm="1">
        <f t="array" ref="P1142">Data__1_[[#This Row],[Output]]*1000*_xlfn.IFS(Data__1_[[#This Row],[Plant]]=$R$8,$S$8,Data__1_[[#This Row],[Plant]]=$R$9,$S$9,Data__1_[[#This Row],[Plant]]=$R$10,$S$10,Data__1_[[#This Row],[Plant]]=$R$11,$S$11)</f>
        <v>4795.5519699999995</v>
      </c>
      <c r="Q1142" s="5" cm="1">
        <f t="array" ref="Q1142">Data__1_[[#This Row],[Total_cost]]/(Data__1_[[#This Row],[Total Operating Cost]]+_xlfn.IFS(Data__1_[[#This Row],[Plant]]=$R$21,$S$21,Data__1_[[#This Row],[Plant]]=$R$22,$S$22,Data__1_[[#This Row],[Plant]]=$R$24,$S$24,Data__1_[[#This Row],[Plant]]=$R$23,$S$23))</f>
        <v>10.910655018361279</v>
      </c>
    </row>
    <row r="1143" spans="1:17" x14ac:dyDescent="0.4">
      <c r="A1143" s="1" t="s">
        <v>381</v>
      </c>
      <c r="B1143" t="s">
        <v>9</v>
      </c>
      <c r="C1143">
        <v>45</v>
      </c>
      <c r="D1143">
        <v>40</v>
      </c>
      <c r="E1143">
        <v>10440</v>
      </c>
      <c r="F1143">
        <v>7680</v>
      </c>
      <c r="G1143">
        <v>0.10898799000000001</v>
      </c>
      <c r="H1143">
        <f>Data__1_[[#This Row],[Output]]*1000</f>
        <v>108.98799000000001</v>
      </c>
      <c r="I1143">
        <f>Data__1_[[#This Row],[Output]]*1000/(Data__1_[[#This Row],[Num_Workers_Indirect]]+Data__1_[[#This Row],[Num_Workers_Direct]])</f>
        <v>1.2822116470588236</v>
      </c>
      <c r="J1143">
        <v>0.13296534800000001</v>
      </c>
      <c r="K1143">
        <f>Data__1_[[#This Row],[RawMaterial_Used]]*1000</f>
        <v>132.96534800000001</v>
      </c>
      <c r="L1143" t="e">
        <f>MONTH(A:A)</f>
        <v>#VALUE!</v>
      </c>
      <c r="M1143" t="e">
        <f>YEAR(Data__1_[[#This Row],[Date]])</f>
        <v>#VALUE!</v>
      </c>
      <c r="N1143" cm="1">
        <f t="array" ref="N1143">Data__1_[[#This Row],[RawMaterial_Used]]*1000*_xlfn.IFS(Data__1_[[#This Row],[Plant]]=$R$15,$S$15,Data__1_[[#This Row],[Plant]]=$R$16,$S$16,Data__1_[[#This Row],[Plant]]=$R$17,$S$17,Data__1_[[#This Row],[Plant]]=$R$18,$S$18)</f>
        <v>70471.634440000009</v>
      </c>
      <c r="O1143">
        <f>Data__1_[[#This Row],[input_total thousands]]+Data__1_[[#This Row],[Labor_Costs_Direct]]+Data__1_[[#This Row],[Labor_Costs_Indirect]]</f>
        <v>88591.634440000009</v>
      </c>
      <c r="P1143" s="5" cm="1">
        <f t="array" ref="P1143">Data__1_[[#This Row],[Output]]*1000*_xlfn.IFS(Data__1_[[#This Row],[Plant]]=$R$8,$S$8,Data__1_[[#This Row],[Plant]]=$R$9,$S$9,Data__1_[[#This Row],[Plant]]=$R$10,$S$10,Data__1_[[#This Row],[Plant]]=$R$11,$S$11)</f>
        <v>9808.919100000001</v>
      </c>
      <c r="Q1143" s="5" cm="1">
        <f t="array" ref="Q1143">Data__1_[[#This Row],[Total_cost]]/(Data__1_[[#This Row],[Total Operating Cost]]+_xlfn.IFS(Data__1_[[#This Row],[Plant]]=$R$21,$S$21,Data__1_[[#This Row],[Plant]]=$R$22,$S$22,Data__1_[[#This Row],[Plant]]=$R$24,$S$24,Data__1_[[#This Row],[Plant]]=$R$23,$S$23))</f>
        <v>9.0310476716040959</v>
      </c>
    </row>
    <row r="1144" spans="1:17" x14ac:dyDescent="0.4">
      <c r="A1144" s="1" t="s">
        <v>381</v>
      </c>
      <c r="B1144" t="s">
        <v>10</v>
      </c>
      <c r="C1144">
        <v>24</v>
      </c>
      <c r="D1144">
        <v>34</v>
      </c>
      <c r="E1144">
        <v>5760</v>
      </c>
      <c r="F1144">
        <v>6800</v>
      </c>
      <c r="G1144">
        <v>4.3100876000000003E-2</v>
      </c>
      <c r="H1144">
        <f>Data__1_[[#This Row],[Output]]*1000</f>
        <v>43.100876000000007</v>
      </c>
      <c r="I1144">
        <f>Data__1_[[#This Row],[Output]]*1000/(Data__1_[[#This Row],[Num_Workers_Indirect]]+Data__1_[[#This Row],[Num_Workers_Direct]])</f>
        <v>0.7431185517241381</v>
      </c>
      <c r="J1144">
        <v>5.2583067999999997E-2</v>
      </c>
      <c r="K1144">
        <f>Data__1_[[#This Row],[RawMaterial_Used]]*1000</f>
        <v>52.583067999999997</v>
      </c>
      <c r="L1144" t="e">
        <f>MONTH(A:A)</f>
        <v>#VALUE!</v>
      </c>
      <c r="M1144" t="e">
        <f>YEAR(Data__1_[[#This Row],[Date]])</f>
        <v>#VALUE!</v>
      </c>
      <c r="N1144" cm="1">
        <f t="array" ref="N1144">Data__1_[[#This Row],[RawMaterial_Used]]*1000*_xlfn.IFS(Data__1_[[#This Row],[Plant]]=$R$15,$S$15,Data__1_[[#This Row],[Plant]]=$R$16,$S$16,Data__1_[[#This Row],[Plant]]=$R$17,$S$17,Data__1_[[#This Row],[Plant]]=$R$18,$S$18)</f>
        <v>31970.505343999997</v>
      </c>
      <c r="O1144">
        <f>Data__1_[[#This Row],[input_total thousands]]+Data__1_[[#This Row],[Labor_Costs_Direct]]+Data__1_[[#This Row],[Labor_Costs_Indirect]]</f>
        <v>44530.505343999997</v>
      </c>
      <c r="P1144" s="5" cm="1">
        <f t="array" ref="P1144">Data__1_[[#This Row],[Output]]*1000*_xlfn.IFS(Data__1_[[#This Row],[Plant]]=$R$8,$S$8,Data__1_[[#This Row],[Plant]]=$R$9,$S$9,Data__1_[[#This Row],[Plant]]=$R$10,$S$10,Data__1_[[#This Row],[Plant]]=$R$11,$S$11)</f>
        <v>6465.1314000000011</v>
      </c>
      <c r="Q1144" s="5" cm="1">
        <f t="array" ref="Q1144">Data__1_[[#This Row],[Total_cost]]/(Data__1_[[#This Row],[Total Operating Cost]]+_xlfn.IFS(Data__1_[[#This Row],[Plant]]=$R$21,$S$21,Data__1_[[#This Row],[Plant]]=$R$22,$S$22,Data__1_[[#This Row],[Plant]]=$R$24,$S$24,Data__1_[[#This Row],[Plant]]=$R$23,$S$23))</f>
        <v>6.8867306569117961</v>
      </c>
    </row>
    <row r="1145" spans="1:17" x14ac:dyDescent="0.4">
      <c r="A1145" s="1" t="s">
        <v>381</v>
      </c>
      <c r="B1145" t="s">
        <v>11</v>
      </c>
      <c r="C1145">
        <v>13</v>
      </c>
      <c r="D1145">
        <v>13</v>
      </c>
      <c r="E1145">
        <v>124800</v>
      </c>
      <c r="F1145">
        <v>99840</v>
      </c>
      <c r="G1145">
        <v>1.0145810999999999E-2</v>
      </c>
      <c r="H1145">
        <f>Data__1_[[#This Row],[Output]]*1000</f>
        <v>10.145811</v>
      </c>
      <c r="I1145">
        <f>Data__1_[[#This Row],[Output]]*1000/(Data__1_[[#This Row],[Num_Workers_Indirect]]+Data__1_[[#This Row],[Num_Workers_Direct]])</f>
        <v>0.3902235</v>
      </c>
      <c r="J1145">
        <v>1.2682264E-2</v>
      </c>
      <c r="K1145">
        <f>Data__1_[[#This Row],[RawMaterial_Used]]*1000</f>
        <v>12.682264</v>
      </c>
      <c r="L1145" t="e">
        <f>MONTH(A:A)</f>
        <v>#VALUE!</v>
      </c>
      <c r="M1145" t="e">
        <f>YEAR(Data__1_[[#This Row],[Date]])</f>
        <v>#VALUE!</v>
      </c>
      <c r="N1145" cm="1">
        <f t="array" ref="N1145">Data__1_[[#This Row],[RawMaterial_Used]]*1000*_xlfn.IFS(Data__1_[[#This Row],[Plant]]=$R$15,$S$15,Data__1_[[#This Row],[Plant]]=$R$16,$S$16,Data__1_[[#This Row],[Plant]]=$R$17,$S$17,Data__1_[[#This Row],[Plant]]=$R$18,$S$18)</f>
        <v>11642.318352</v>
      </c>
      <c r="O1145">
        <f>Data__1_[[#This Row],[input_total thousands]]+Data__1_[[#This Row],[Labor_Costs_Direct]]+Data__1_[[#This Row],[Labor_Costs_Indirect]]</f>
        <v>236282.318352</v>
      </c>
      <c r="P1145" s="5" cm="1">
        <f t="array" ref="P1145">Data__1_[[#This Row],[Output]]*1000*_xlfn.IFS(Data__1_[[#This Row],[Plant]]=$R$8,$S$8,Data__1_[[#This Row],[Plant]]=$R$9,$S$9,Data__1_[[#This Row],[Plant]]=$R$10,$S$10,Data__1_[[#This Row],[Plant]]=$R$11,$S$11)</f>
        <v>4058.3244</v>
      </c>
      <c r="Q1145" s="5" cm="1">
        <f t="array" ref="Q1145">Data__1_[[#This Row],[Total_cost]]/(Data__1_[[#This Row],[Total Operating Cost]]+_xlfn.IFS(Data__1_[[#This Row],[Plant]]=$R$21,$S$21,Data__1_[[#This Row],[Plant]]=$R$22,$S$22,Data__1_[[#This Row],[Plant]]=$R$24,$S$24,Data__1_[[#This Row],[Plant]]=$R$23,$S$23))</f>
        <v>56.988320391618892</v>
      </c>
    </row>
    <row r="1146" spans="1:17" x14ac:dyDescent="0.4">
      <c r="A1146" s="1" t="s">
        <v>380</v>
      </c>
      <c r="B1146" t="s">
        <v>8</v>
      </c>
      <c r="C1146">
        <v>17</v>
      </c>
      <c r="D1146">
        <v>24</v>
      </c>
      <c r="E1146">
        <v>8160</v>
      </c>
      <c r="F1146">
        <v>9600</v>
      </c>
      <c r="G1146">
        <v>4.9647991000000002E-2</v>
      </c>
      <c r="H1146">
        <f>Data__1_[[#This Row],[Output]]*1000</f>
        <v>49.647991000000005</v>
      </c>
      <c r="I1146">
        <f>Data__1_[[#This Row],[Output]]*1000/(Data__1_[[#This Row],[Num_Workers_Indirect]]+Data__1_[[#This Row],[Num_Workers_Direct]])</f>
        <v>1.2109266097560978</v>
      </c>
      <c r="J1146">
        <v>5.9577589E-2</v>
      </c>
      <c r="K1146">
        <f>Data__1_[[#This Row],[RawMaterial_Used]]*1000</f>
        <v>59.577589000000003</v>
      </c>
      <c r="L1146" t="e">
        <f>MONTH(A:A)</f>
        <v>#VALUE!</v>
      </c>
      <c r="M1146" t="e">
        <f>YEAR(Data__1_[[#This Row],[Date]])</f>
        <v>#VALUE!</v>
      </c>
      <c r="N1146" cm="1">
        <f t="array" ref="N1146">Data__1_[[#This Row],[RawMaterial_Used]]*1000*_xlfn.IFS(Data__1_[[#This Row],[Plant]]=$R$15,$S$15,Data__1_[[#This Row],[Plant]]=$R$16,$S$16,Data__1_[[#This Row],[Plant]]=$R$17,$S$17,Data__1_[[#This Row],[Plant]]=$R$18,$S$18)</f>
        <v>41704.312300000005</v>
      </c>
      <c r="O1146">
        <f>Data__1_[[#This Row],[input_total thousands]]+Data__1_[[#This Row],[Labor_Costs_Direct]]+Data__1_[[#This Row],[Labor_Costs_Indirect]]</f>
        <v>59464.312300000005</v>
      </c>
      <c r="P1146" s="5" cm="1">
        <f t="array" ref="P1146">Data__1_[[#This Row],[Output]]*1000*_xlfn.IFS(Data__1_[[#This Row],[Plant]]=$R$8,$S$8,Data__1_[[#This Row],[Plant]]=$R$9,$S$9,Data__1_[[#This Row],[Plant]]=$R$10,$S$10,Data__1_[[#This Row],[Plant]]=$R$11,$S$11)</f>
        <v>5461.2790100000002</v>
      </c>
      <c r="Q1146" s="5" cm="1">
        <f t="array" ref="Q1146">Data__1_[[#This Row],[Total_cost]]/(Data__1_[[#This Row],[Total Operating Cost]]+_xlfn.IFS(Data__1_[[#This Row],[Plant]]=$R$21,$S$21,Data__1_[[#This Row],[Plant]]=$R$22,$S$22,Data__1_[[#This Row],[Plant]]=$R$24,$S$24,Data__1_[[#This Row],[Plant]]=$R$23,$S$23))</f>
        <v>10.863196528005876</v>
      </c>
    </row>
    <row r="1147" spans="1:17" x14ac:dyDescent="0.4">
      <c r="A1147" s="1" t="s">
        <v>380</v>
      </c>
      <c r="B1147" t="s">
        <v>9</v>
      </c>
      <c r="C1147">
        <v>42</v>
      </c>
      <c r="D1147">
        <v>39</v>
      </c>
      <c r="E1147">
        <v>9744</v>
      </c>
      <c r="F1147">
        <v>7488</v>
      </c>
      <c r="G1147">
        <v>0.103842095</v>
      </c>
      <c r="H1147">
        <f>Data__1_[[#This Row],[Output]]*1000</f>
        <v>103.842095</v>
      </c>
      <c r="I1147">
        <f>Data__1_[[#This Row],[Output]]*1000/(Data__1_[[#This Row],[Num_Workers_Indirect]]+Data__1_[[#This Row],[Num_Workers_Direct]])</f>
        <v>1.2820011728395062</v>
      </c>
      <c r="J1147">
        <v>0.126687356</v>
      </c>
      <c r="K1147">
        <f>Data__1_[[#This Row],[RawMaterial_Used]]*1000</f>
        <v>126.68735599999999</v>
      </c>
      <c r="L1147" t="e">
        <f>MONTH(A:A)</f>
        <v>#VALUE!</v>
      </c>
      <c r="M1147" t="e">
        <f>YEAR(Data__1_[[#This Row],[Date]])</f>
        <v>#VALUE!</v>
      </c>
      <c r="N1147" cm="1">
        <f t="array" ref="N1147">Data__1_[[#This Row],[RawMaterial_Used]]*1000*_xlfn.IFS(Data__1_[[#This Row],[Plant]]=$R$15,$S$15,Data__1_[[#This Row],[Plant]]=$R$16,$S$16,Data__1_[[#This Row],[Plant]]=$R$17,$S$17,Data__1_[[#This Row],[Plant]]=$R$18,$S$18)</f>
        <v>67144.298679999993</v>
      </c>
      <c r="O1147">
        <f>Data__1_[[#This Row],[input_total thousands]]+Data__1_[[#This Row],[Labor_Costs_Direct]]+Data__1_[[#This Row],[Labor_Costs_Indirect]]</f>
        <v>84376.298679999993</v>
      </c>
      <c r="P1147" s="5" cm="1">
        <f t="array" ref="P1147">Data__1_[[#This Row],[Output]]*1000*_xlfn.IFS(Data__1_[[#This Row],[Plant]]=$R$8,$S$8,Data__1_[[#This Row],[Plant]]=$R$9,$S$9,Data__1_[[#This Row],[Plant]]=$R$10,$S$10,Data__1_[[#This Row],[Plant]]=$R$11,$S$11)</f>
        <v>9345.7885499999993</v>
      </c>
      <c r="Q1147" s="5" cm="1">
        <f t="array" ref="Q1147">Data__1_[[#This Row],[Total_cost]]/(Data__1_[[#This Row],[Total Operating Cost]]+_xlfn.IFS(Data__1_[[#This Row],[Plant]]=$R$21,$S$21,Data__1_[[#This Row],[Plant]]=$R$22,$S$22,Data__1_[[#This Row],[Plant]]=$R$24,$S$24,Data__1_[[#This Row],[Plant]]=$R$23,$S$23))</f>
        <v>9.0275403124826834</v>
      </c>
    </row>
    <row r="1148" spans="1:17" x14ac:dyDescent="0.4">
      <c r="A1148" s="1" t="s">
        <v>380</v>
      </c>
      <c r="B1148" t="s">
        <v>10</v>
      </c>
      <c r="C1148">
        <v>24</v>
      </c>
      <c r="D1148">
        <v>34</v>
      </c>
      <c r="E1148">
        <v>5760</v>
      </c>
      <c r="F1148">
        <v>6800</v>
      </c>
      <c r="G1148">
        <v>4.3076643999999997E-2</v>
      </c>
      <c r="H1148">
        <f>Data__1_[[#This Row],[Output]]*1000</f>
        <v>43.076643999999995</v>
      </c>
      <c r="I1148">
        <f>Data__1_[[#This Row],[Output]]*1000/(Data__1_[[#This Row],[Num_Workers_Indirect]]+Data__1_[[#This Row],[Num_Workers_Direct]])</f>
        <v>0.74270075862068952</v>
      </c>
      <c r="J1148">
        <v>5.2553505E-2</v>
      </c>
      <c r="K1148">
        <f>Data__1_[[#This Row],[RawMaterial_Used]]*1000</f>
        <v>52.553505000000001</v>
      </c>
      <c r="L1148" t="e">
        <f>MONTH(A:A)</f>
        <v>#VALUE!</v>
      </c>
      <c r="M1148" t="e">
        <f>YEAR(Data__1_[[#This Row],[Date]])</f>
        <v>#VALUE!</v>
      </c>
      <c r="N1148" cm="1">
        <f t="array" ref="N1148">Data__1_[[#This Row],[RawMaterial_Used]]*1000*_xlfn.IFS(Data__1_[[#This Row],[Plant]]=$R$15,$S$15,Data__1_[[#This Row],[Plant]]=$R$16,$S$16,Data__1_[[#This Row],[Plant]]=$R$17,$S$17,Data__1_[[#This Row],[Plant]]=$R$18,$S$18)</f>
        <v>31952.531040000002</v>
      </c>
      <c r="O1148">
        <f>Data__1_[[#This Row],[input_total thousands]]+Data__1_[[#This Row],[Labor_Costs_Direct]]+Data__1_[[#This Row],[Labor_Costs_Indirect]]</f>
        <v>44512.531040000002</v>
      </c>
      <c r="P1148" s="5" cm="1">
        <f t="array" ref="P1148">Data__1_[[#This Row],[Output]]*1000*_xlfn.IFS(Data__1_[[#This Row],[Plant]]=$R$8,$S$8,Data__1_[[#This Row],[Plant]]=$R$9,$S$9,Data__1_[[#This Row],[Plant]]=$R$10,$S$10,Data__1_[[#This Row],[Plant]]=$R$11,$S$11)</f>
        <v>6461.4965999999995</v>
      </c>
      <c r="Q1148" s="5" cm="1">
        <f t="array" ref="Q1148">Data__1_[[#This Row],[Total_cost]]/(Data__1_[[#This Row],[Total Operating Cost]]+_xlfn.IFS(Data__1_[[#This Row],[Plant]]=$R$21,$S$21,Data__1_[[#This Row],[Plant]]=$R$22,$S$22,Data__1_[[#This Row],[Plant]]=$R$24,$S$24,Data__1_[[#This Row],[Plant]]=$R$23,$S$23))</f>
        <v>6.8878227402084828</v>
      </c>
    </row>
    <row r="1149" spans="1:17" x14ac:dyDescent="0.4">
      <c r="A1149" s="1" t="s">
        <v>380</v>
      </c>
      <c r="B1149" t="s">
        <v>11</v>
      </c>
      <c r="C1149">
        <v>13</v>
      </c>
      <c r="D1149">
        <v>17</v>
      </c>
      <c r="E1149">
        <v>124800</v>
      </c>
      <c r="F1149">
        <v>130560</v>
      </c>
      <c r="G1149">
        <v>1.1715484999999999E-2</v>
      </c>
      <c r="H1149">
        <f>Data__1_[[#This Row],[Output]]*1000</f>
        <v>11.715484999999999</v>
      </c>
      <c r="I1149">
        <f>Data__1_[[#This Row],[Output]]*1000/(Data__1_[[#This Row],[Num_Workers_Indirect]]+Data__1_[[#This Row],[Num_Workers_Direct]])</f>
        <v>0.39051616666666666</v>
      </c>
      <c r="J1149">
        <v>1.4644356000000001E-2</v>
      </c>
      <c r="K1149">
        <f>Data__1_[[#This Row],[RawMaterial_Used]]*1000</f>
        <v>14.644356</v>
      </c>
      <c r="L1149" t="e">
        <f>MONTH(A:A)</f>
        <v>#VALUE!</v>
      </c>
      <c r="M1149" t="e">
        <f>YEAR(Data__1_[[#This Row],[Date]])</f>
        <v>#VALUE!</v>
      </c>
      <c r="N1149" cm="1">
        <f t="array" ref="N1149">Data__1_[[#This Row],[RawMaterial_Used]]*1000*_xlfn.IFS(Data__1_[[#This Row],[Plant]]=$R$15,$S$15,Data__1_[[#This Row],[Plant]]=$R$16,$S$16,Data__1_[[#This Row],[Plant]]=$R$17,$S$17,Data__1_[[#This Row],[Plant]]=$R$18,$S$18)</f>
        <v>13443.518808000001</v>
      </c>
      <c r="O1149">
        <f>Data__1_[[#This Row],[input_total thousands]]+Data__1_[[#This Row],[Labor_Costs_Direct]]+Data__1_[[#This Row],[Labor_Costs_Indirect]]</f>
        <v>268803.51880800002</v>
      </c>
      <c r="P1149" s="5" cm="1">
        <f t="array" ref="P1149">Data__1_[[#This Row],[Output]]*1000*_xlfn.IFS(Data__1_[[#This Row],[Plant]]=$R$8,$S$8,Data__1_[[#This Row],[Plant]]=$R$9,$S$9,Data__1_[[#This Row],[Plant]]=$R$10,$S$10,Data__1_[[#This Row],[Plant]]=$R$11,$S$11)</f>
        <v>4686.1939999999995</v>
      </c>
      <c r="Q1149" s="5" cm="1">
        <f t="array" ref="Q1149">Data__1_[[#This Row],[Total_cost]]/(Data__1_[[#This Row],[Total Operating Cost]]+_xlfn.IFS(Data__1_[[#This Row],[Plant]]=$R$21,$S$21,Data__1_[[#This Row],[Plant]]=$R$22,$S$22,Data__1_[[#This Row],[Plant]]=$R$24,$S$24,Data__1_[[#This Row],[Plant]]=$R$23,$S$23))</f>
        <v>56.305451148433946</v>
      </c>
    </row>
    <row r="1150" spans="1:17" x14ac:dyDescent="0.4">
      <c r="A1150" s="1" t="s">
        <v>379</v>
      </c>
      <c r="B1150" t="s">
        <v>8</v>
      </c>
      <c r="C1150">
        <v>17</v>
      </c>
      <c r="D1150">
        <v>24</v>
      </c>
      <c r="E1150">
        <v>8160</v>
      </c>
      <c r="F1150">
        <v>9600</v>
      </c>
      <c r="G1150">
        <v>4.9644421000000001E-2</v>
      </c>
      <c r="H1150">
        <f>Data__1_[[#This Row],[Output]]*1000</f>
        <v>49.644421000000001</v>
      </c>
      <c r="I1150">
        <f>Data__1_[[#This Row],[Output]]*1000/(Data__1_[[#This Row],[Num_Workers_Indirect]]+Data__1_[[#This Row],[Num_Workers_Direct]])</f>
        <v>1.2108395365853659</v>
      </c>
      <c r="J1150">
        <v>5.9573305E-2</v>
      </c>
      <c r="K1150">
        <f>Data__1_[[#This Row],[RawMaterial_Used]]*1000</f>
        <v>59.573304999999998</v>
      </c>
      <c r="L1150" t="e">
        <f>MONTH(A:A)</f>
        <v>#VALUE!</v>
      </c>
      <c r="M1150" t="e">
        <f>YEAR(Data__1_[[#This Row],[Date]])</f>
        <v>#VALUE!</v>
      </c>
      <c r="N1150" cm="1">
        <f t="array" ref="N1150">Data__1_[[#This Row],[RawMaterial_Used]]*1000*_xlfn.IFS(Data__1_[[#This Row],[Plant]]=$R$15,$S$15,Data__1_[[#This Row],[Plant]]=$R$16,$S$16,Data__1_[[#This Row],[Plant]]=$R$17,$S$17,Data__1_[[#This Row],[Plant]]=$R$18,$S$18)</f>
        <v>41701.313499999997</v>
      </c>
      <c r="O1150">
        <f>Data__1_[[#This Row],[input_total thousands]]+Data__1_[[#This Row],[Labor_Costs_Direct]]+Data__1_[[#This Row],[Labor_Costs_Indirect]]</f>
        <v>59461.313499999997</v>
      </c>
      <c r="P1150" s="5" cm="1">
        <f t="array" ref="P1150">Data__1_[[#This Row],[Output]]*1000*_xlfn.IFS(Data__1_[[#This Row],[Plant]]=$R$8,$S$8,Data__1_[[#This Row],[Plant]]=$R$9,$S$9,Data__1_[[#This Row],[Plant]]=$R$10,$S$10,Data__1_[[#This Row],[Plant]]=$R$11,$S$11)</f>
        <v>5460.8863099999999</v>
      </c>
      <c r="Q1150" s="5" cm="1">
        <f t="array" ref="Q1150">Data__1_[[#This Row],[Total_cost]]/(Data__1_[[#This Row],[Total Operating Cost]]+_xlfn.IFS(Data__1_[[#This Row],[Plant]]=$R$21,$S$21,Data__1_[[#This Row],[Plant]]=$R$22,$S$22,Data__1_[[#This Row],[Plant]]=$R$24,$S$24,Data__1_[[#This Row],[Plant]]=$R$23,$S$23))</f>
        <v>10.863428038013724</v>
      </c>
    </row>
    <row r="1151" spans="1:17" x14ac:dyDescent="0.4">
      <c r="A1151" s="1" t="s">
        <v>379</v>
      </c>
      <c r="B1151" t="s">
        <v>9</v>
      </c>
      <c r="C1151">
        <v>42</v>
      </c>
      <c r="D1151">
        <v>36</v>
      </c>
      <c r="E1151">
        <v>9744</v>
      </c>
      <c r="F1151">
        <v>6912</v>
      </c>
      <c r="G1151">
        <v>9.9983051000000003E-2</v>
      </c>
      <c r="H1151">
        <f>Data__1_[[#This Row],[Output]]*1000</f>
        <v>99.983051000000003</v>
      </c>
      <c r="I1151">
        <f>Data__1_[[#This Row],[Output]]*1000/(Data__1_[[#This Row],[Num_Workers_Indirect]]+Data__1_[[#This Row],[Num_Workers_Direct]])</f>
        <v>1.2818339871794873</v>
      </c>
      <c r="J1151">
        <v>0.121979322</v>
      </c>
      <c r="K1151">
        <f>Data__1_[[#This Row],[RawMaterial_Used]]*1000</f>
        <v>121.979322</v>
      </c>
      <c r="L1151" t="e">
        <f>MONTH(A:A)</f>
        <v>#VALUE!</v>
      </c>
      <c r="M1151" t="e">
        <f>YEAR(Data__1_[[#This Row],[Date]])</f>
        <v>#VALUE!</v>
      </c>
      <c r="N1151" cm="1">
        <f t="array" ref="N1151">Data__1_[[#This Row],[RawMaterial_Used]]*1000*_xlfn.IFS(Data__1_[[#This Row],[Plant]]=$R$15,$S$15,Data__1_[[#This Row],[Plant]]=$R$16,$S$16,Data__1_[[#This Row],[Plant]]=$R$17,$S$17,Data__1_[[#This Row],[Plant]]=$R$18,$S$18)</f>
        <v>64649.040659999999</v>
      </c>
      <c r="O1151">
        <f>Data__1_[[#This Row],[input_total thousands]]+Data__1_[[#This Row],[Labor_Costs_Direct]]+Data__1_[[#This Row],[Labor_Costs_Indirect]]</f>
        <v>81305.040659999999</v>
      </c>
      <c r="P1151" s="5" cm="1">
        <f t="array" ref="P1151">Data__1_[[#This Row],[Output]]*1000*_xlfn.IFS(Data__1_[[#This Row],[Plant]]=$R$8,$S$8,Data__1_[[#This Row],[Plant]]=$R$9,$S$9,Data__1_[[#This Row],[Plant]]=$R$10,$S$10,Data__1_[[#This Row],[Plant]]=$R$11,$S$11)</f>
        <v>8998.4745899999998</v>
      </c>
      <c r="Q1151" s="5" cm="1">
        <f t="array" ref="Q1151">Data__1_[[#This Row],[Total_cost]]/(Data__1_[[#This Row],[Total Operating Cost]]+_xlfn.IFS(Data__1_[[#This Row],[Plant]]=$R$21,$S$21,Data__1_[[#This Row],[Plant]]=$R$22,$S$22,Data__1_[[#This Row],[Plant]]=$R$24,$S$24,Data__1_[[#This Row],[Plant]]=$R$23,$S$23))</f>
        <v>9.0346667841819119</v>
      </c>
    </row>
    <row r="1152" spans="1:17" x14ac:dyDescent="0.4">
      <c r="A1152" s="1" t="s">
        <v>379</v>
      </c>
      <c r="B1152" t="s">
        <v>10</v>
      </c>
      <c r="C1152">
        <v>21</v>
      </c>
      <c r="D1152">
        <v>26</v>
      </c>
      <c r="E1152">
        <v>5040</v>
      </c>
      <c r="F1152">
        <v>5200</v>
      </c>
      <c r="G1152">
        <v>3.4906498000000001E-2</v>
      </c>
      <c r="H1152">
        <f>Data__1_[[#This Row],[Output]]*1000</f>
        <v>34.906497999999999</v>
      </c>
      <c r="I1152">
        <f>Data__1_[[#This Row],[Output]]*1000/(Data__1_[[#This Row],[Num_Workers_Indirect]]+Data__1_[[#This Row],[Num_Workers_Direct]])</f>
        <v>0.74269144680851062</v>
      </c>
      <c r="J1152">
        <v>4.2585928000000002E-2</v>
      </c>
      <c r="K1152">
        <f>Data__1_[[#This Row],[RawMaterial_Used]]*1000</f>
        <v>42.585928000000003</v>
      </c>
      <c r="L1152" t="e">
        <f>MONTH(A:A)</f>
        <v>#VALUE!</v>
      </c>
      <c r="M1152" t="e">
        <f>YEAR(Data__1_[[#This Row],[Date]])</f>
        <v>#VALUE!</v>
      </c>
      <c r="N1152" cm="1">
        <f t="array" ref="N1152">Data__1_[[#This Row],[RawMaterial_Used]]*1000*_xlfn.IFS(Data__1_[[#This Row],[Plant]]=$R$15,$S$15,Data__1_[[#This Row],[Plant]]=$R$16,$S$16,Data__1_[[#This Row],[Plant]]=$R$17,$S$17,Data__1_[[#This Row],[Plant]]=$R$18,$S$18)</f>
        <v>25892.244224000002</v>
      </c>
      <c r="O1152">
        <f>Data__1_[[#This Row],[input_total thousands]]+Data__1_[[#This Row],[Labor_Costs_Direct]]+Data__1_[[#This Row],[Labor_Costs_Indirect]]</f>
        <v>36132.244224000002</v>
      </c>
      <c r="P1152" s="5" cm="1">
        <f t="array" ref="P1152">Data__1_[[#This Row],[Output]]*1000*_xlfn.IFS(Data__1_[[#This Row],[Plant]]=$R$8,$S$8,Data__1_[[#This Row],[Plant]]=$R$9,$S$9,Data__1_[[#This Row],[Plant]]=$R$10,$S$10,Data__1_[[#This Row],[Plant]]=$R$11,$S$11)</f>
        <v>5235.9746999999998</v>
      </c>
      <c r="Q1152" s="5" cm="1">
        <f t="array" ref="Q1152">Data__1_[[#This Row],[Total_cost]]/(Data__1_[[#This Row],[Total Operating Cost]]+_xlfn.IFS(Data__1_[[#This Row],[Plant]]=$R$21,$S$21,Data__1_[[#This Row],[Plant]]=$R$22,$S$22,Data__1_[[#This Row],[Plant]]=$R$24,$S$24,Data__1_[[#This Row],[Plant]]=$R$23,$S$23))</f>
        <v>6.8994498338897845</v>
      </c>
    </row>
    <row r="1153" spans="1:17" x14ac:dyDescent="0.4">
      <c r="A1153" s="1" t="s">
        <v>379</v>
      </c>
      <c r="B1153" t="s">
        <v>11</v>
      </c>
      <c r="C1153">
        <v>13</v>
      </c>
      <c r="D1153">
        <v>17</v>
      </c>
      <c r="E1153">
        <v>124800</v>
      </c>
      <c r="F1153">
        <v>130560</v>
      </c>
      <c r="G1153">
        <v>1.1714553000000001E-2</v>
      </c>
      <c r="H1153">
        <f>Data__1_[[#This Row],[Output]]*1000</f>
        <v>11.714553</v>
      </c>
      <c r="I1153">
        <f>Data__1_[[#This Row],[Output]]*1000/(Data__1_[[#This Row],[Num_Workers_Indirect]]+Data__1_[[#This Row],[Num_Workers_Direct]])</f>
        <v>0.39048510000000003</v>
      </c>
      <c r="J1153">
        <v>1.4643191E-2</v>
      </c>
      <c r="K1153">
        <f>Data__1_[[#This Row],[RawMaterial_Used]]*1000</f>
        <v>14.643191</v>
      </c>
      <c r="L1153" t="e">
        <f>MONTH(A:A)</f>
        <v>#VALUE!</v>
      </c>
      <c r="M1153" t="e">
        <f>YEAR(Data__1_[[#This Row],[Date]])</f>
        <v>#VALUE!</v>
      </c>
      <c r="N1153" cm="1">
        <f t="array" ref="N1153">Data__1_[[#This Row],[RawMaterial_Used]]*1000*_xlfn.IFS(Data__1_[[#This Row],[Plant]]=$R$15,$S$15,Data__1_[[#This Row],[Plant]]=$R$16,$S$16,Data__1_[[#This Row],[Plant]]=$R$17,$S$17,Data__1_[[#This Row],[Plant]]=$R$18,$S$18)</f>
        <v>13442.449338</v>
      </c>
      <c r="O1153">
        <f>Data__1_[[#This Row],[input_total thousands]]+Data__1_[[#This Row],[Labor_Costs_Direct]]+Data__1_[[#This Row],[Labor_Costs_Indirect]]</f>
        <v>268802.44933800003</v>
      </c>
      <c r="P1153" s="5" cm="1">
        <f t="array" ref="P1153">Data__1_[[#This Row],[Output]]*1000*_xlfn.IFS(Data__1_[[#This Row],[Plant]]=$R$8,$S$8,Data__1_[[#This Row],[Plant]]=$R$9,$S$9,Data__1_[[#This Row],[Plant]]=$R$10,$S$10,Data__1_[[#This Row],[Plant]]=$R$11,$S$11)</f>
        <v>4685.8212000000003</v>
      </c>
      <c r="Q1153" s="5" cm="1">
        <f t="array" ref="Q1153">Data__1_[[#This Row],[Total_cost]]/(Data__1_[[#This Row],[Total Operating Cost]]+_xlfn.IFS(Data__1_[[#This Row],[Plant]]=$R$21,$S$21,Data__1_[[#This Row],[Plant]]=$R$22,$S$22,Data__1_[[#This Row],[Plant]]=$R$24,$S$24,Data__1_[[#This Row],[Plant]]=$R$23,$S$23))</f>
        <v>56.309624307621036</v>
      </c>
    </row>
    <row r="1154" spans="1:17" x14ac:dyDescent="0.4">
      <c r="A1154" s="1" t="s">
        <v>378</v>
      </c>
      <c r="B1154" t="s">
        <v>8</v>
      </c>
      <c r="C1154">
        <v>18</v>
      </c>
      <c r="D1154">
        <v>25</v>
      </c>
      <c r="E1154">
        <v>8640</v>
      </c>
      <c r="F1154">
        <v>10000</v>
      </c>
      <c r="G1154">
        <v>5.2039833000000001E-2</v>
      </c>
      <c r="H1154">
        <f>Data__1_[[#This Row],[Output]]*1000</f>
        <v>52.039833000000002</v>
      </c>
      <c r="I1154">
        <f>Data__1_[[#This Row],[Output]]*1000/(Data__1_[[#This Row],[Num_Workers_Indirect]]+Data__1_[[#This Row],[Num_Workers_Direct]])</f>
        <v>1.2102286744186046</v>
      </c>
      <c r="J1154">
        <v>6.2447799999999998E-2</v>
      </c>
      <c r="K1154">
        <f>Data__1_[[#This Row],[RawMaterial_Used]]*1000</f>
        <v>62.447800000000001</v>
      </c>
      <c r="L1154" t="e">
        <f>MONTH(A:A)</f>
        <v>#VALUE!</v>
      </c>
      <c r="M1154" t="e">
        <f>YEAR(Data__1_[[#This Row],[Date]])</f>
        <v>#VALUE!</v>
      </c>
      <c r="N1154" cm="1">
        <f t="array" ref="N1154">Data__1_[[#This Row],[RawMaterial_Used]]*1000*_xlfn.IFS(Data__1_[[#This Row],[Plant]]=$R$15,$S$15,Data__1_[[#This Row],[Plant]]=$R$16,$S$16,Data__1_[[#This Row],[Plant]]=$R$17,$S$17,Data__1_[[#This Row],[Plant]]=$R$18,$S$18)</f>
        <v>43713.46</v>
      </c>
      <c r="O1154">
        <f>Data__1_[[#This Row],[input_total thousands]]+Data__1_[[#This Row],[Labor_Costs_Direct]]+Data__1_[[#This Row],[Labor_Costs_Indirect]]</f>
        <v>62353.46</v>
      </c>
      <c r="P1154" s="5" cm="1">
        <f t="array" ref="P1154">Data__1_[[#This Row],[Output]]*1000*_xlfn.IFS(Data__1_[[#This Row],[Plant]]=$R$8,$S$8,Data__1_[[#This Row],[Plant]]=$R$9,$S$9,Data__1_[[#This Row],[Plant]]=$R$10,$S$10,Data__1_[[#This Row],[Plant]]=$R$11,$S$11)</f>
        <v>5724.3816299999999</v>
      </c>
      <c r="Q1154" s="5" cm="1">
        <f t="array" ref="Q1154">Data__1_[[#This Row],[Total_cost]]/(Data__1_[[#This Row],[Total Operating Cost]]+_xlfn.IFS(Data__1_[[#This Row],[Plant]]=$R$21,$S$21,Data__1_[[#This Row],[Plant]]=$R$22,$S$22,Data__1_[[#This Row],[Plant]]=$R$24,$S$24,Data__1_[[#This Row],[Plant]]=$R$23,$S$23))</f>
        <v>10.868602156026595</v>
      </c>
    </row>
    <row r="1155" spans="1:17" x14ac:dyDescent="0.4">
      <c r="A1155" s="1" t="s">
        <v>378</v>
      </c>
      <c r="B1155" t="s">
        <v>9</v>
      </c>
      <c r="C1155">
        <v>41</v>
      </c>
      <c r="D1155">
        <v>39</v>
      </c>
      <c r="E1155">
        <v>9512</v>
      </c>
      <c r="F1155">
        <v>7488</v>
      </c>
      <c r="G1155">
        <v>0.10253026599999999</v>
      </c>
      <c r="H1155">
        <f>Data__1_[[#This Row],[Output]]*1000</f>
        <v>102.530266</v>
      </c>
      <c r="I1155">
        <f>Data__1_[[#This Row],[Output]]*1000/(Data__1_[[#This Row],[Num_Workers_Indirect]]+Data__1_[[#This Row],[Num_Workers_Direct]])</f>
        <v>1.281628325</v>
      </c>
      <c r="J1155">
        <v>0.12508692499999999</v>
      </c>
      <c r="K1155">
        <f>Data__1_[[#This Row],[RawMaterial_Used]]*1000</f>
        <v>125.08692499999999</v>
      </c>
      <c r="L1155" t="e">
        <f>MONTH(A:A)</f>
        <v>#VALUE!</v>
      </c>
      <c r="M1155" t="e">
        <f>YEAR(Data__1_[[#This Row],[Date]])</f>
        <v>#VALUE!</v>
      </c>
      <c r="N1155" cm="1">
        <f t="array" ref="N1155">Data__1_[[#This Row],[RawMaterial_Used]]*1000*_xlfn.IFS(Data__1_[[#This Row],[Plant]]=$R$15,$S$15,Data__1_[[#This Row],[Plant]]=$R$16,$S$16,Data__1_[[#This Row],[Plant]]=$R$17,$S$17,Data__1_[[#This Row],[Plant]]=$R$18,$S$18)</f>
        <v>66296.07024999999</v>
      </c>
      <c r="O1155">
        <f>Data__1_[[#This Row],[input_total thousands]]+Data__1_[[#This Row],[Labor_Costs_Direct]]+Data__1_[[#This Row],[Labor_Costs_Indirect]]</f>
        <v>83296.07024999999</v>
      </c>
      <c r="P1155" s="5" cm="1">
        <f t="array" ref="P1155">Data__1_[[#This Row],[Output]]*1000*_xlfn.IFS(Data__1_[[#This Row],[Plant]]=$R$8,$S$8,Data__1_[[#This Row],[Plant]]=$R$9,$S$9,Data__1_[[#This Row],[Plant]]=$R$10,$S$10,Data__1_[[#This Row],[Plant]]=$R$11,$S$11)</f>
        <v>9227.7239399999999</v>
      </c>
      <c r="Q1155" s="5" cm="1">
        <f t="array" ref="Q1155">Data__1_[[#This Row],[Total_cost]]/(Data__1_[[#This Row],[Total Operating Cost]]+_xlfn.IFS(Data__1_[[#This Row],[Plant]]=$R$21,$S$21,Data__1_[[#This Row],[Plant]]=$R$22,$S$22,Data__1_[[#This Row],[Plant]]=$R$24,$S$24,Data__1_[[#This Row],[Plant]]=$R$23,$S$23))</f>
        <v>9.0259804233784156</v>
      </c>
    </row>
    <row r="1156" spans="1:17" x14ac:dyDescent="0.4">
      <c r="A1156" s="1" t="s">
        <v>378</v>
      </c>
      <c r="B1156" t="s">
        <v>10</v>
      </c>
      <c r="C1156">
        <v>23</v>
      </c>
      <c r="D1156">
        <v>29</v>
      </c>
      <c r="E1156">
        <v>5520</v>
      </c>
      <c r="F1156">
        <v>5800</v>
      </c>
      <c r="G1156">
        <v>3.8643222999999997E-2</v>
      </c>
      <c r="H1156">
        <f>Data__1_[[#This Row],[Output]]*1000</f>
        <v>38.643222999999999</v>
      </c>
      <c r="I1156">
        <f>Data__1_[[#This Row],[Output]]*1000/(Data__1_[[#This Row],[Num_Workers_Indirect]]+Data__1_[[#This Row],[Num_Workers_Direct]])</f>
        <v>0.74313890384615378</v>
      </c>
      <c r="J1156">
        <v>4.7144732000000002E-2</v>
      </c>
      <c r="K1156">
        <f>Data__1_[[#This Row],[RawMaterial_Used]]*1000</f>
        <v>47.144732000000005</v>
      </c>
      <c r="L1156" t="e">
        <f>MONTH(A:A)</f>
        <v>#VALUE!</v>
      </c>
      <c r="M1156" t="e">
        <f>YEAR(Data__1_[[#This Row],[Date]])</f>
        <v>#VALUE!</v>
      </c>
      <c r="N1156" cm="1">
        <f t="array" ref="N1156">Data__1_[[#This Row],[RawMaterial_Used]]*1000*_xlfn.IFS(Data__1_[[#This Row],[Plant]]=$R$15,$S$15,Data__1_[[#This Row],[Plant]]=$R$16,$S$16,Data__1_[[#This Row],[Plant]]=$R$17,$S$17,Data__1_[[#This Row],[Plant]]=$R$18,$S$18)</f>
        <v>28663.997056000004</v>
      </c>
      <c r="O1156">
        <f>Data__1_[[#This Row],[input_total thousands]]+Data__1_[[#This Row],[Labor_Costs_Direct]]+Data__1_[[#This Row],[Labor_Costs_Indirect]]</f>
        <v>39983.997056000007</v>
      </c>
      <c r="P1156" s="5" cm="1">
        <f t="array" ref="P1156">Data__1_[[#This Row],[Output]]*1000*_xlfn.IFS(Data__1_[[#This Row],[Plant]]=$R$8,$S$8,Data__1_[[#This Row],[Plant]]=$R$9,$S$9,Data__1_[[#This Row],[Plant]]=$R$10,$S$10,Data__1_[[#This Row],[Plant]]=$R$11,$S$11)</f>
        <v>5796.4834499999997</v>
      </c>
      <c r="Q1156" s="5" cm="1">
        <f t="array" ref="Q1156">Data__1_[[#This Row],[Total_cost]]/(Data__1_[[#This Row],[Total Operating Cost]]+_xlfn.IFS(Data__1_[[#This Row],[Plant]]=$R$21,$S$21,Data__1_[[#This Row],[Plant]]=$R$22,$S$22,Data__1_[[#This Row],[Plant]]=$R$24,$S$24,Data__1_[[#This Row],[Plant]]=$R$23,$S$23))</f>
        <v>6.896785027648507</v>
      </c>
    </row>
    <row r="1157" spans="1:17" x14ac:dyDescent="0.4">
      <c r="A1157" s="1" t="s">
        <v>378</v>
      </c>
      <c r="B1157" t="s">
        <v>11</v>
      </c>
      <c r="C1157">
        <v>13</v>
      </c>
      <c r="D1157">
        <v>17</v>
      </c>
      <c r="E1157">
        <v>124800</v>
      </c>
      <c r="F1157">
        <v>130560</v>
      </c>
      <c r="G1157">
        <v>1.1709713E-2</v>
      </c>
      <c r="H1157">
        <f>Data__1_[[#This Row],[Output]]*1000</f>
        <v>11.709713000000001</v>
      </c>
      <c r="I1157">
        <f>Data__1_[[#This Row],[Output]]*1000/(Data__1_[[#This Row],[Num_Workers_Indirect]]+Data__1_[[#This Row],[Num_Workers_Direct]])</f>
        <v>0.39032376666666668</v>
      </c>
      <c r="J1157">
        <v>1.4637140999999999E-2</v>
      </c>
      <c r="K1157">
        <f>Data__1_[[#This Row],[RawMaterial_Used]]*1000</f>
        <v>14.637141</v>
      </c>
      <c r="L1157" t="e">
        <f>MONTH(A:A)</f>
        <v>#VALUE!</v>
      </c>
      <c r="M1157" t="e">
        <f>YEAR(Data__1_[[#This Row],[Date]])</f>
        <v>#VALUE!</v>
      </c>
      <c r="N1157" cm="1">
        <f t="array" ref="N1157">Data__1_[[#This Row],[RawMaterial_Used]]*1000*_xlfn.IFS(Data__1_[[#This Row],[Plant]]=$R$15,$S$15,Data__1_[[#This Row],[Plant]]=$R$16,$S$16,Data__1_[[#This Row],[Plant]]=$R$17,$S$17,Data__1_[[#This Row],[Plant]]=$R$18,$S$18)</f>
        <v>13436.895438</v>
      </c>
      <c r="O1157">
        <f>Data__1_[[#This Row],[input_total thousands]]+Data__1_[[#This Row],[Labor_Costs_Direct]]+Data__1_[[#This Row],[Labor_Costs_Indirect]]</f>
        <v>268796.89543799998</v>
      </c>
      <c r="P1157" s="5" cm="1">
        <f t="array" ref="P1157">Data__1_[[#This Row],[Output]]*1000*_xlfn.IFS(Data__1_[[#This Row],[Plant]]=$R$8,$S$8,Data__1_[[#This Row],[Plant]]=$R$9,$S$9,Data__1_[[#This Row],[Plant]]=$R$10,$S$10,Data__1_[[#This Row],[Plant]]=$R$11,$S$11)</f>
        <v>4683.8852000000006</v>
      </c>
      <c r="Q1157" s="5" cm="1">
        <f t="array" ref="Q1157">Data__1_[[#This Row],[Total_cost]]/(Data__1_[[#This Row],[Total Operating Cost]]+_xlfn.IFS(Data__1_[[#This Row],[Plant]]=$R$21,$S$21,Data__1_[[#This Row],[Plant]]=$R$22,$S$22,Data__1_[[#This Row],[Plant]]=$R$24,$S$24,Data__1_[[#This Row],[Plant]]=$R$23,$S$23))</f>
        <v>56.3313065644208</v>
      </c>
    </row>
    <row r="1158" spans="1:17" x14ac:dyDescent="0.4">
      <c r="A1158" s="1" t="s">
        <v>377</v>
      </c>
      <c r="B1158" t="s">
        <v>8</v>
      </c>
      <c r="C1158">
        <v>19</v>
      </c>
      <c r="D1158">
        <v>22</v>
      </c>
      <c r="E1158">
        <v>9120</v>
      </c>
      <c r="F1158">
        <v>8800</v>
      </c>
      <c r="G1158">
        <v>4.9614534000000002E-2</v>
      </c>
      <c r="H1158">
        <f>Data__1_[[#This Row],[Output]]*1000</f>
        <v>49.614533999999999</v>
      </c>
      <c r="I1158">
        <f>Data__1_[[#This Row],[Output]]*1000/(Data__1_[[#This Row],[Num_Workers_Indirect]]+Data__1_[[#This Row],[Num_Workers_Direct]])</f>
        <v>1.2101105853658536</v>
      </c>
      <c r="J1158">
        <v>5.9537441000000003E-2</v>
      </c>
      <c r="K1158">
        <f>Data__1_[[#This Row],[RawMaterial_Used]]*1000</f>
        <v>59.537441000000001</v>
      </c>
      <c r="L1158" t="e">
        <f>MONTH(A:A)</f>
        <v>#VALUE!</v>
      </c>
      <c r="M1158" t="e">
        <f>YEAR(Data__1_[[#This Row],[Date]])</f>
        <v>#VALUE!</v>
      </c>
      <c r="N1158" cm="1">
        <f t="array" ref="N1158">Data__1_[[#This Row],[RawMaterial_Used]]*1000*_xlfn.IFS(Data__1_[[#This Row],[Plant]]=$R$15,$S$15,Data__1_[[#This Row],[Plant]]=$R$16,$S$16,Data__1_[[#This Row],[Plant]]=$R$17,$S$17,Data__1_[[#This Row],[Plant]]=$R$18,$S$18)</f>
        <v>41676.208700000003</v>
      </c>
      <c r="O1158">
        <f>Data__1_[[#This Row],[input_total thousands]]+Data__1_[[#This Row],[Labor_Costs_Direct]]+Data__1_[[#This Row],[Labor_Costs_Indirect]]</f>
        <v>59596.208700000003</v>
      </c>
      <c r="P1158" s="5" cm="1">
        <f t="array" ref="P1158">Data__1_[[#This Row],[Output]]*1000*_xlfn.IFS(Data__1_[[#This Row],[Plant]]=$R$8,$S$8,Data__1_[[#This Row],[Plant]]=$R$9,$S$9,Data__1_[[#This Row],[Plant]]=$R$10,$S$10,Data__1_[[#This Row],[Plant]]=$R$11,$S$11)</f>
        <v>5457.5987399999995</v>
      </c>
      <c r="Q1158" s="5" cm="1">
        <f t="array" ref="Q1158">Data__1_[[#This Row],[Total_cost]]/(Data__1_[[#This Row],[Total Operating Cost]]+_xlfn.IFS(Data__1_[[#This Row],[Plant]]=$R$21,$S$21,Data__1_[[#This Row],[Plant]]=$R$22,$S$22,Data__1_[[#This Row],[Plant]]=$R$24,$S$24,Data__1_[[#This Row],[Plant]]=$R$23,$S$23))</f>
        <v>10.894616681193808</v>
      </c>
    </row>
    <row r="1159" spans="1:17" x14ac:dyDescent="0.4">
      <c r="A1159" s="1" t="s">
        <v>377</v>
      </c>
      <c r="B1159" t="s">
        <v>9</v>
      </c>
      <c r="C1159">
        <v>43</v>
      </c>
      <c r="D1159">
        <v>36</v>
      </c>
      <c r="E1159">
        <v>9976</v>
      </c>
      <c r="F1159">
        <v>6912</v>
      </c>
      <c r="G1159">
        <v>0.10127529</v>
      </c>
      <c r="H1159">
        <f>Data__1_[[#This Row],[Output]]*1000</f>
        <v>101.27529</v>
      </c>
      <c r="I1159">
        <f>Data__1_[[#This Row],[Output]]*1000/(Data__1_[[#This Row],[Num_Workers_Indirect]]+Data__1_[[#This Row],[Num_Workers_Direct]])</f>
        <v>1.2819656962025316</v>
      </c>
      <c r="J1159">
        <v>0.12355585400000001</v>
      </c>
      <c r="K1159">
        <f>Data__1_[[#This Row],[RawMaterial_Used]]*1000</f>
        <v>123.55585400000001</v>
      </c>
      <c r="L1159" t="e">
        <f>MONTH(A:A)</f>
        <v>#VALUE!</v>
      </c>
      <c r="M1159" t="e">
        <f>YEAR(Data__1_[[#This Row],[Date]])</f>
        <v>#VALUE!</v>
      </c>
      <c r="N1159" cm="1">
        <f t="array" ref="N1159">Data__1_[[#This Row],[RawMaterial_Used]]*1000*_xlfn.IFS(Data__1_[[#This Row],[Plant]]=$R$15,$S$15,Data__1_[[#This Row],[Plant]]=$R$16,$S$16,Data__1_[[#This Row],[Plant]]=$R$17,$S$17,Data__1_[[#This Row],[Plant]]=$R$18,$S$18)</f>
        <v>65484.602620000005</v>
      </c>
      <c r="O1159">
        <f>Data__1_[[#This Row],[input_total thousands]]+Data__1_[[#This Row],[Labor_Costs_Direct]]+Data__1_[[#This Row],[Labor_Costs_Indirect]]</f>
        <v>82372.602620000005</v>
      </c>
      <c r="P1159" s="5" cm="1">
        <f t="array" ref="P1159">Data__1_[[#This Row],[Output]]*1000*_xlfn.IFS(Data__1_[[#This Row],[Plant]]=$R$8,$S$8,Data__1_[[#This Row],[Plant]]=$R$9,$S$9,Data__1_[[#This Row],[Plant]]=$R$10,$S$10,Data__1_[[#This Row],[Plant]]=$R$11,$S$11)</f>
        <v>9114.7760999999991</v>
      </c>
      <c r="Q1159" s="5" cm="1">
        <f t="array" ref="Q1159">Data__1_[[#This Row],[Total_cost]]/(Data__1_[[#This Row],[Total Operating Cost]]+_xlfn.IFS(Data__1_[[#This Row],[Plant]]=$R$21,$S$21,Data__1_[[#This Row],[Plant]]=$R$22,$S$22,Data__1_[[#This Row],[Plant]]=$R$24,$S$24,Data__1_[[#This Row],[Plant]]=$R$23,$S$23))</f>
        <v>9.0365116103876844</v>
      </c>
    </row>
    <row r="1160" spans="1:17" x14ac:dyDescent="0.4">
      <c r="A1160" s="1" t="s">
        <v>377</v>
      </c>
      <c r="B1160" t="s">
        <v>10</v>
      </c>
      <c r="C1160">
        <v>24</v>
      </c>
      <c r="D1160">
        <v>29</v>
      </c>
      <c r="E1160">
        <v>5760</v>
      </c>
      <c r="F1160">
        <v>5800</v>
      </c>
      <c r="G1160">
        <v>3.9389702999999998E-2</v>
      </c>
      <c r="H1160">
        <f>Data__1_[[#This Row],[Output]]*1000</f>
        <v>39.389702999999997</v>
      </c>
      <c r="I1160">
        <f>Data__1_[[#This Row],[Output]]*1000/(Data__1_[[#This Row],[Num_Workers_Indirect]]+Data__1_[[#This Row],[Num_Workers_Direct]])</f>
        <v>0.74320194339622636</v>
      </c>
      <c r="J1160">
        <v>4.8055436999999999E-2</v>
      </c>
      <c r="K1160">
        <f>Data__1_[[#This Row],[RawMaterial_Used]]*1000</f>
        <v>48.055436999999998</v>
      </c>
      <c r="L1160" t="e">
        <f>MONTH(A:A)</f>
        <v>#VALUE!</v>
      </c>
      <c r="M1160" t="e">
        <f>YEAR(Data__1_[[#This Row],[Date]])</f>
        <v>#VALUE!</v>
      </c>
      <c r="N1160" cm="1">
        <f t="array" ref="N1160">Data__1_[[#This Row],[RawMaterial_Used]]*1000*_xlfn.IFS(Data__1_[[#This Row],[Plant]]=$R$15,$S$15,Data__1_[[#This Row],[Plant]]=$R$16,$S$16,Data__1_[[#This Row],[Plant]]=$R$17,$S$17,Data__1_[[#This Row],[Plant]]=$R$18,$S$18)</f>
        <v>29217.705695999997</v>
      </c>
      <c r="O1160">
        <f>Data__1_[[#This Row],[input_total thousands]]+Data__1_[[#This Row],[Labor_Costs_Direct]]+Data__1_[[#This Row],[Labor_Costs_Indirect]]</f>
        <v>40777.705695999997</v>
      </c>
      <c r="P1160" s="5" cm="1">
        <f t="array" ref="P1160">Data__1_[[#This Row],[Output]]*1000*_xlfn.IFS(Data__1_[[#This Row],[Plant]]=$R$8,$S$8,Data__1_[[#This Row],[Plant]]=$R$9,$S$9,Data__1_[[#This Row],[Plant]]=$R$10,$S$10,Data__1_[[#This Row],[Plant]]=$R$11,$S$11)</f>
        <v>5908.4554499999995</v>
      </c>
      <c r="Q1160" s="5" cm="1">
        <f t="array" ref="Q1160">Data__1_[[#This Row],[Total_cost]]/(Data__1_[[#This Row],[Total Operating Cost]]+_xlfn.IFS(Data__1_[[#This Row],[Plant]]=$R$21,$S$21,Data__1_[[#This Row],[Plant]]=$R$22,$S$22,Data__1_[[#This Row],[Plant]]=$R$24,$S$24,Data__1_[[#This Row],[Plant]]=$R$23,$S$23))</f>
        <v>6.9004168050712691</v>
      </c>
    </row>
    <row r="1161" spans="1:17" x14ac:dyDescent="0.4">
      <c r="A1161" s="1" t="s">
        <v>377</v>
      </c>
      <c r="B1161" t="s">
        <v>11</v>
      </c>
      <c r="C1161">
        <v>12</v>
      </c>
      <c r="D1161">
        <v>13</v>
      </c>
      <c r="E1161">
        <v>115200</v>
      </c>
      <c r="F1161">
        <v>99840</v>
      </c>
      <c r="G1161">
        <v>9.7564750000000006E-3</v>
      </c>
      <c r="H1161">
        <f>Data__1_[[#This Row],[Output]]*1000</f>
        <v>9.756475</v>
      </c>
      <c r="I1161">
        <f>Data__1_[[#This Row],[Output]]*1000/(Data__1_[[#This Row],[Num_Workers_Indirect]]+Data__1_[[#This Row],[Num_Workers_Direct]])</f>
        <v>0.39025900000000002</v>
      </c>
      <c r="J1161">
        <v>1.2195594000000001E-2</v>
      </c>
      <c r="K1161">
        <f>Data__1_[[#This Row],[RawMaterial_Used]]*1000</f>
        <v>12.195594</v>
      </c>
      <c r="L1161" t="e">
        <f>MONTH(A:A)</f>
        <v>#VALUE!</v>
      </c>
      <c r="M1161" t="e">
        <f>YEAR(Data__1_[[#This Row],[Date]])</f>
        <v>#VALUE!</v>
      </c>
      <c r="N1161" cm="1">
        <f t="array" ref="N1161">Data__1_[[#This Row],[RawMaterial_Used]]*1000*_xlfn.IFS(Data__1_[[#This Row],[Plant]]=$R$15,$S$15,Data__1_[[#This Row],[Plant]]=$R$16,$S$16,Data__1_[[#This Row],[Plant]]=$R$17,$S$17,Data__1_[[#This Row],[Plant]]=$R$18,$S$18)</f>
        <v>11195.555291999999</v>
      </c>
      <c r="O1161">
        <f>Data__1_[[#This Row],[input_total thousands]]+Data__1_[[#This Row],[Labor_Costs_Direct]]+Data__1_[[#This Row],[Labor_Costs_Indirect]]</f>
        <v>226235.555292</v>
      </c>
      <c r="P1161" s="5" cm="1">
        <f t="array" ref="P1161">Data__1_[[#This Row],[Output]]*1000*_xlfn.IFS(Data__1_[[#This Row],[Plant]]=$R$8,$S$8,Data__1_[[#This Row],[Plant]]=$R$9,$S$9,Data__1_[[#This Row],[Plant]]=$R$10,$S$10,Data__1_[[#This Row],[Plant]]=$R$11,$S$11)</f>
        <v>3902.59</v>
      </c>
      <c r="Q1161" s="5" cm="1">
        <f t="array" ref="Q1161">Data__1_[[#This Row],[Total_cost]]/(Data__1_[[#This Row],[Total Operating Cost]]+_xlfn.IFS(Data__1_[[#This Row],[Plant]]=$R$21,$S$21,Data__1_[[#This Row],[Plant]]=$R$22,$S$22,Data__1_[[#This Row],[Plant]]=$R$24,$S$24,Data__1_[[#This Row],[Plant]]=$R$23,$S$23))</f>
        <v>56.694686771489408</v>
      </c>
    </row>
    <row r="1162" spans="1:17" x14ac:dyDescent="0.4">
      <c r="A1162" s="1" t="s">
        <v>376</v>
      </c>
      <c r="B1162" t="s">
        <v>8</v>
      </c>
      <c r="C1162">
        <v>15</v>
      </c>
      <c r="D1162">
        <v>18</v>
      </c>
      <c r="E1162">
        <v>7200</v>
      </c>
      <c r="F1162">
        <v>7200</v>
      </c>
      <c r="G1162">
        <v>3.9964413999999997E-2</v>
      </c>
      <c r="H1162">
        <f>Data__1_[[#This Row],[Output]]*1000</f>
        <v>39.964413999999998</v>
      </c>
      <c r="I1162">
        <f>Data__1_[[#This Row],[Output]]*1000/(Data__1_[[#This Row],[Num_Workers_Indirect]]+Data__1_[[#This Row],[Num_Workers_Direct]])</f>
        <v>1.2110428484848483</v>
      </c>
      <c r="J1162">
        <v>4.7957297000000003E-2</v>
      </c>
      <c r="K1162">
        <f>Data__1_[[#This Row],[RawMaterial_Used]]*1000</f>
        <v>47.957297000000004</v>
      </c>
      <c r="L1162" t="e">
        <f>MONTH(A:A)</f>
        <v>#VALUE!</v>
      </c>
      <c r="M1162" t="e">
        <f>YEAR(Data__1_[[#This Row],[Date]])</f>
        <v>#VALUE!</v>
      </c>
      <c r="N1162" cm="1">
        <f t="array" ref="N1162">Data__1_[[#This Row],[RawMaterial_Used]]*1000*_xlfn.IFS(Data__1_[[#This Row],[Plant]]=$R$15,$S$15,Data__1_[[#This Row],[Plant]]=$R$16,$S$16,Data__1_[[#This Row],[Plant]]=$R$17,$S$17,Data__1_[[#This Row],[Plant]]=$R$18,$S$18)</f>
        <v>33570.107900000003</v>
      </c>
      <c r="O1162">
        <f>Data__1_[[#This Row],[input_total thousands]]+Data__1_[[#This Row],[Labor_Costs_Direct]]+Data__1_[[#This Row],[Labor_Costs_Indirect]]</f>
        <v>47970.107900000003</v>
      </c>
      <c r="P1162" s="5" cm="1">
        <f t="array" ref="P1162">Data__1_[[#This Row],[Output]]*1000*_xlfn.IFS(Data__1_[[#This Row],[Plant]]=$R$8,$S$8,Data__1_[[#This Row],[Plant]]=$R$9,$S$9,Data__1_[[#This Row],[Plant]]=$R$10,$S$10,Data__1_[[#This Row],[Plant]]=$R$11,$S$11)</f>
        <v>4396.08554</v>
      </c>
      <c r="Q1162" s="5" cm="1">
        <f t="array" ref="Q1162">Data__1_[[#This Row],[Total_cost]]/(Data__1_[[#This Row],[Total Operating Cost]]+_xlfn.IFS(Data__1_[[#This Row],[Plant]]=$R$21,$S$21,Data__1_[[#This Row],[Plant]]=$R$22,$S$22,Data__1_[[#This Row],[Plant]]=$R$24,$S$24,Data__1_[[#This Row],[Plant]]=$R$23,$S$23))</f>
        <v>10.880707601603612</v>
      </c>
    </row>
    <row r="1163" spans="1:17" x14ac:dyDescent="0.4">
      <c r="A1163" s="1" t="s">
        <v>376</v>
      </c>
      <c r="B1163" t="s">
        <v>9</v>
      </c>
      <c r="C1163">
        <v>44</v>
      </c>
      <c r="D1163">
        <v>36</v>
      </c>
      <c r="E1163">
        <v>10208</v>
      </c>
      <c r="F1163">
        <v>6912</v>
      </c>
      <c r="G1163">
        <v>0.102576816</v>
      </c>
      <c r="H1163">
        <f>Data__1_[[#This Row],[Output]]*1000</f>
        <v>102.57681600000001</v>
      </c>
      <c r="I1163">
        <f>Data__1_[[#This Row],[Output]]*1000/(Data__1_[[#This Row],[Num_Workers_Indirect]]+Data__1_[[#This Row],[Num_Workers_Direct]])</f>
        <v>1.2822102000000002</v>
      </c>
      <c r="J1163">
        <v>0.12514371499999999</v>
      </c>
      <c r="K1163">
        <f>Data__1_[[#This Row],[RawMaterial_Used]]*1000</f>
        <v>125.14371499999999</v>
      </c>
      <c r="L1163" t="e">
        <f>MONTH(A:A)</f>
        <v>#VALUE!</v>
      </c>
      <c r="M1163" t="e">
        <f>YEAR(Data__1_[[#This Row],[Date]])</f>
        <v>#VALUE!</v>
      </c>
      <c r="N1163" cm="1">
        <f t="array" ref="N1163">Data__1_[[#This Row],[RawMaterial_Used]]*1000*_xlfn.IFS(Data__1_[[#This Row],[Plant]]=$R$15,$S$15,Data__1_[[#This Row],[Plant]]=$R$16,$S$16,Data__1_[[#This Row],[Plant]]=$R$17,$S$17,Data__1_[[#This Row],[Plant]]=$R$18,$S$18)</f>
        <v>66326.168949999992</v>
      </c>
      <c r="O1163">
        <f>Data__1_[[#This Row],[input_total thousands]]+Data__1_[[#This Row],[Labor_Costs_Direct]]+Data__1_[[#This Row],[Labor_Costs_Indirect]]</f>
        <v>83446.168949999992</v>
      </c>
      <c r="P1163" s="5" cm="1">
        <f t="array" ref="P1163">Data__1_[[#This Row],[Output]]*1000*_xlfn.IFS(Data__1_[[#This Row],[Plant]]=$R$8,$S$8,Data__1_[[#This Row],[Plant]]=$R$9,$S$9,Data__1_[[#This Row],[Plant]]=$R$10,$S$10,Data__1_[[#This Row],[Plant]]=$R$11,$S$11)</f>
        <v>9231.9134400000003</v>
      </c>
      <c r="Q1163" s="5" cm="1">
        <f t="array" ref="Q1163">Data__1_[[#This Row],[Total_cost]]/(Data__1_[[#This Row],[Total Operating Cost]]+_xlfn.IFS(Data__1_[[#This Row],[Plant]]=$R$21,$S$21,Data__1_[[#This Row],[Plant]]=$R$22,$S$22,Data__1_[[#This Row],[Plant]]=$R$24,$S$24,Data__1_[[#This Row],[Plant]]=$R$23,$S$23))</f>
        <v>9.0381420596102338</v>
      </c>
    </row>
    <row r="1164" spans="1:17" x14ac:dyDescent="0.4">
      <c r="A1164" s="1" t="s">
        <v>376</v>
      </c>
      <c r="B1164" t="s">
        <v>10</v>
      </c>
      <c r="C1164">
        <v>20</v>
      </c>
      <c r="D1164">
        <v>26</v>
      </c>
      <c r="E1164">
        <v>4800</v>
      </c>
      <c r="F1164">
        <v>5200</v>
      </c>
      <c r="G1164">
        <v>3.4172725000000001E-2</v>
      </c>
      <c r="H1164">
        <f>Data__1_[[#This Row],[Output]]*1000</f>
        <v>34.172725</v>
      </c>
      <c r="I1164">
        <f>Data__1_[[#This Row],[Output]]*1000/(Data__1_[[#This Row],[Num_Workers_Indirect]]+Data__1_[[#This Row],[Num_Workers_Direct]])</f>
        <v>0.74288532608695657</v>
      </c>
      <c r="J1164">
        <v>4.1690724999999998E-2</v>
      </c>
      <c r="K1164">
        <f>Data__1_[[#This Row],[RawMaterial_Used]]*1000</f>
        <v>41.690725</v>
      </c>
      <c r="L1164" t="e">
        <f>MONTH(A:A)</f>
        <v>#VALUE!</v>
      </c>
      <c r="M1164" t="e">
        <f>YEAR(Data__1_[[#This Row],[Date]])</f>
        <v>#VALUE!</v>
      </c>
      <c r="N1164" cm="1">
        <f t="array" ref="N1164">Data__1_[[#This Row],[RawMaterial_Used]]*1000*_xlfn.IFS(Data__1_[[#This Row],[Plant]]=$R$15,$S$15,Data__1_[[#This Row],[Plant]]=$R$16,$S$16,Data__1_[[#This Row],[Plant]]=$R$17,$S$17,Data__1_[[#This Row],[Plant]]=$R$18,$S$18)</f>
        <v>25347.960800000001</v>
      </c>
      <c r="O1164">
        <f>Data__1_[[#This Row],[input_total thousands]]+Data__1_[[#This Row],[Labor_Costs_Direct]]+Data__1_[[#This Row],[Labor_Costs_Indirect]]</f>
        <v>35347.960800000001</v>
      </c>
      <c r="P1164" s="5" cm="1">
        <f t="array" ref="P1164">Data__1_[[#This Row],[Output]]*1000*_xlfn.IFS(Data__1_[[#This Row],[Plant]]=$R$8,$S$8,Data__1_[[#This Row],[Plant]]=$R$9,$S$9,Data__1_[[#This Row],[Plant]]=$R$10,$S$10,Data__1_[[#This Row],[Plant]]=$R$11,$S$11)</f>
        <v>5125.9087499999996</v>
      </c>
      <c r="Q1164" s="5" cm="1">
        <f t="array" ref="Q1164">Data__1_[[#This Row],[Total_cost]]/(Data__1_[[#This Row],[Total Operating Cost]]+_xlfn.IFS(Data__1_[[#This Row],[Plant]]=$R$21,$S$21,Data__1_[[#This Row],[Plant]]=$R$22,$S$22,Data__1_[[#This Row],[Plant]]=$R$24,$S$24,Data__1_[[#This Row],[Plant]]=$R$23,$S$23))</f>
        <v>6.8945952665921748</v>
      </c>
    </row>
    <row r="1165" spans="1:17" x14ac:dyDescent="0.4">
      <c r="A1165" s="1" t="s">
        <v>376</v>
      </c>
      <c r="B1165" t="s">
        <v>11</v>
      </c>
      <c r="C1165">
        <v>12</v>
      </c>
      <c r="D1165">
        <v>17</v>
      </c>
      <c r="E1165">
        <v>115200</v>
      </c>
      <c r="F1165">
        <v>130560</v>
      </c>
      <c r="G1165">
        <v>1.1323681E-2</v>
      </c>
      <c r="H1165">
        <f>Data__1_[[#This Row],[Output]]*1000</f>
        <v>11.323681000000001</v>
      </c>
      <c r="I1165">
        <f>Data__1_[[#This Row],[Output]]*1000/(Data__1_[[#This Row],[Num_Workers_Indirect]]+Data__1_[[#This Row],[Num_Workers_Direct]])</f>
        <v>0.39047175862068967</v>
      </c>
      <c r="J1165">
        <v>1.4154602000000001E-2</v>
      </c>
      <c r="K1165">
        <f>Data__1_[[#This Row],[RawMaterial_Used]]*1000</f>
        <v>14.154602000000001</v>
      </c>
      <c r="L1165" t="e">
        <f>MONTH(A:A)</f>
        <v>#VALUE!</v>
      </c>
      <c r="M1165" t="e">
        <f>YEAR(Data__1_[[#This Row],[Date]])</f>
        <v>#VALUE!</v>
      </c>
      <c r="N1165" cm="1">
        <f t="array" ref="N1165">Data__1_[[#This Row],[RawMaterial_Used]]*1000*_xlfn.IFS(Data__1_[[#This Row],[Plant]]=$R$15,$S$15,Data__1_[[#This Row],[Plant]]=$R$16,$S$16,Data__1_[[#This Row],[Plant]]=$R$17,$S$17,Data__1_[[#This Row],[Plant]]=$R$18,$S$18)</f>
        <v>12993.924636</v>
      </c>
      <c r="O1165">
        <f>Data__1_[[#This Row],[input_total thousands]]+Data__1_[[#This Row],[Labor_Costs_Direct]]+Data__1_[[#This Row],[Labor_Costs_Indirect]]</f>
        <v>258753.92463600001</v>
      </c>
      <c r="P1165" s="5" cm="1">
        <f t="array" ref="P1165">Data__1_[[#This Row],[Output]]*1000*_xlfn.IFS(Data__1_[[#This Row],[Plant]]=$R$8,$S$8,Data__1_[[#This Row],[Plant]]=$R$9,$S$9,Data__1_[[#This Row],[Plant]]=$R$10,$S$10,Data__1_[[#This Row],[Plant]]=$R$11,$S$11)</f>
        <v>4529.4724000000006</v>
      </c>
      <c r="Q1165" s="5" cm="1">
        <f t="array" ref="Q1165">Data__1_[[#This Row],[Total_cost]]/(Data__1_[[#This Row],[Total Operating Cost]]+_xlfn.IFS(Data__1_[[#This Row],[Plant]]=$R$21,$S$21,Data__1_[[#This Row],[Plant]]=$R$22,$S$22,Data__1_[[#This Row],[Plant]]=$R$24,$S$24,Data__1_[[#This Row],[Plant]]=$R$23,$S$23))</f>
        <v>56.040076707143264</v>
      </c>
    </row>
    <row r="1166" spans="1:17" x14ac:dyDescent="0.4">
      <c r="A1166" s="1" t="s">
        <v>358</v>
      </c>
      <c r="B1166" t="s">
        <v>8</v>
      </c>
      <c r="C1166">
        <v>16</v>
      </c>
      <c r="D1166">
        <v>21</v>
      </c>
      <c r="E1166">
        <v>7680</v>
      </c>
      <c r="F1166">
        <v>8400</v>
      </c>
      <c r="G1166">
        <v>4.4805803999999998E-2</v>
      </c>
      <c r="H1166">
        <f>Data__1_[[#This Row],[Output]]*1000</f>
        <v>44.805803999999995</v>
      </c>
      <c r="I1166">
        <f>Data__1_[[#This Row],[Output]]*1000/(Data__1_[[#This Row],[Num_Workers_Indirect]]+Data__1_[[#This Row],[Num_Workers_Direct]])</f>
        <v>1.2109676756756755</v>
      </c>
      <c r="J1166">
        <v>5.3766965E-2</v>
      </c>
      <c r="K1166">
        <f>Data__1_[[#This Row],[RawMaterial_Used]]*1000</f>
        <v>53.766964999999999</v>
      </c>
      <c r="L1166">
        <f>MONTH(A:A)</f>
        <v>2</v>
      </c>
      <c r="M1166">
        <f>YEAR(Data__1_[[#This Row],[Date]])</f>
        <v>2010</v>
      </c>
      <c r="N1166" cm="1">
        <f t="array" ref="N1166">Data__1_[[#This Row],[RawMaterial_Used]]*1000*_xlfn.IFS(Data__1_[[#This Row],[Plant]]=$R$15,$S$15,Data__1_[[#This Row],[Plant]]=$R$16,$S$16,Data__1_[[#This Row],[Plant]]=$R$17,$S$17,Data__1_[[#This Row],[Plant]]=$R$18,$S$18)</f>
        <v>37636.875500000002</v>
      </c>
      <c r="O1166">
        <f>Data__1_[[#This Row],[input_total thousands]]+Data__1_[[#This Row],[Labor_Costs_Direct]]+Data__1_[[#This Row],[Labor_Costs_Indirect]]</f>
        <v>53716.875500000002</v>
      </c>
      <c r="P1166" s="5" cm="1">
        <f t="array" ref="P1166">Data__1_[[#This Row],[Output]]*1000*_xlfn.IFS(Data__1_[[#This Row],[Plant]]=$R$8,$S$8,Data__1_[[#This Row],[Plant]]=$R$9,$S$9,Data__1_[[#This Row],[Plant]]=$R$10,$S$10,Data__1_[[#This Row],[Plant]]=$R$11,$S$11)</f>
        <v>4928.6384399999997</v>
      </c>
      <c r="Q1166" s="5" cm="1">
        <f t="array" ref="Q1166">Data__1_[[#This Row],[Total_cost]]/(Data__1_[[#This Row],[Total Operating Cost]]+_xlfn.IFS(Data__1_[[#This Row],[Plant]]=$R$21,$S$21,Data__1_[[#This Row],[Plant]]=$R$22,$S$22,Data__1_[[#This Row],[Plant]]=$R$24,$S$24,Data__1_[[#This Row],[Plant]]=$R$23,$S$23))</f>
        <v>10.871037080196315</v>
      </c>
    </row>
    <row r="1167" spans="1:17" x14ac:dyDescent="0.4">
      <c r="A1167" s="1" t="s">
        <v>358</v>
      </c>
      <c r="B1167" t="s">
        <v>9</v>
      </c>
      <c r="C1167">
        <v>42</v>
      </c>
      <c r="D1167">
        <v>39</v>
      </c>
      <c r="E1167">
        <v>9744</v>
      </c>
      <c r="F1167">
        <v>7488</v>
      </c>
      <c r="G1167">
        <v>0.103761069</v>
      </c>
      <c r="H1167">
        <f>Data__1_[[#This Row],[Output]]*1000</f>
        <v>103.76106899999999</v>
      </c>
      <c r="I1167">
        <f>Data__1_[[#This Row],[Output]]*1000/(Data__1_[[#This Row],[Num_Workers_Indirect]]+Data__1_[[#This Row],[Num_Workers_Direct]])</f>
        <v>1.2810008518518519</v>
      </c>
      <c r="J1167">
        <v>0.12658850499999999</v>
      </c>
      <c r="K1167">
        <f>Data__1_[[#This Row],[RawMaterial_Used]]*1000</f>
        <v>126.58850499999998</v>
      </c>
      <c r="L1167">
        <f>MONTH(A:A)</f>
        <v>2</v>
      </c>
      <c r="M1167">
        <f>YEAR(Data__1_[[#This Row],[Date]])</f>
        <v>2010</v>
      </c>
      <c r="N1167" cm="1">
        <f t="array" ref="N1167">Data__1_[[#This Row],[RawMaterial_Used]]*1000*_xlfn.IFS(Data__1_[[#This Row],[Plant]]=$R$15,$S$15,Data__1_[[#This Row],[Plant]]=$R$16,$S$16,Data__1_[[#This Row],[Plant]]=$R$17,$S$17,Data__1_[[#This Row],[Plant]]=$R$18,$S$18)</f>
        <v>67091.907649999994</v>
      </c>
      <c r="O1167">
        <f>Data__1_[[#This Row],[input_total thousands]]+Data__1_[[#This Row],[Labor_Costs_Direct]]+Data__1_[[#This Row],[Labor_Costs_Indirect]]</f>
        <v>84323.907649999994</v>
      </c>
      <c r="P1167" s="5" cm="1">
        <f t="array" ref="P1167">Data__1_[[#This Row],[Output]]*1000*_xlfn.IFS(Data__1_[[#This Row],[Plant]]=$R$8,$S$8,Data__1_[[#This Row],[Plant]]=$R$9,$S$9,Data__1_[[#This Row],[Plant]]=$R$10,$S$10,Data__1_[[#This Row],[Plant]]=$R$11,$S$11)</f>
        <v>9338.4962099999993</v>
      </c>
      <c r="Q1167" s="5" cm="1">
        <f t="array" ref="Q1167">Data__1_[[#This Row],[Total_cost]]/(Data__1_[[#This Row],[Total Operating Cost]]+_xlfn.IFS(Data__1_[[#This Row],[Plant]]=$R$21,$S$21,Data__1_[[#This Row],[Plant]]=$R$22,$S$22,Data__1_[[#This Row],[Plant]]=$R$24,$S$24,Data__1_[[#This Row],[Plant]]=$R$23,$S$23))</f>
        <v>9.0289794924576192</v>
      </c>
    </row>
    <row r="1168" spans="1:17" x14ac:dyDescent="0.4">
      <c r="A1168" s="1" t="s">
        <v>358</v>
      </c>
      <c r="B1168" t="s">
        <v>10</v>
      </c>
      <c r="C1168">
        <v>20</v>
      </c>
      <c r="D1168">
        <v>30</v>
      </c>
      <c r="E1168">
        <v>4800</v>
      </c>
      <c r="F1168">
        <v>6000</v>
      </c>
      <c r="G1168">
        <v>3.7135383000000001E-2</v>
      </c>
      <c r="H1168">
        <f>Data__1_[[#This Row],[Output]]*1000</f>
        <v>37.135383000000004</v>
      </c>
      <c r="I1168">
        <f>Data__1_[[#This Row],[Output]]*1000/(Data__1_[[#This Row],[Num_Workers_Indirect]]+Data__1_[[#This Row],[Num_Workers_Direct]])</f>
        <v>0.7427076600000001</v>
      </c>
      <c r="J1168">
        <v>4.5305167E-2</v>
      </c>
      <c r="K1168">
        <f>Data__1_[[#This Row],[RawMaterial_Used]]*1000</f>
        <v>45.305166999999997</v>
      </c>
      <c r="L1168">
        <f>MONTH(A:A)</f>
        <v>2</v>
      </c>
      <c r="M1168">
        <f>YEAR(Data__1_[[#This Row],[Date]])</f>
        <v>2010</v>
      </c>
      <c r="N1168" cm="1">
        <f t="array" ref="N1168">Data__1_[[#This Row],[RawMaterial_Used]]*1000*_xlfn.IFS(Data__1_[[#This Row],[Plant]]=$R$15,$S$15,Data__1_[[#This Row],[Plant]]=$R$16,$S$16,Data__1_[[#This Row],[Plant]]=$R$17,$S$17,Data__1_[[#This Row],[Plant]]=$R$18,$S$18)</f>
        <v>27545.541535999997</v>
      </c>
      <c r="O1168">
        <f>Data__1_[[#This Row],[input_total thousands]]+Data__1_[[#This Row],[Labor_Costs_Direct]]+Data__1_[[#This Row],[Labor_Costs_Indirect]]</f>
        <v>38345.541535999997</v>
      </c>
      <c r="P1168" s="5" cm="1">
        <f t="array" ref="P1168">Data__1_[[#This Row],[Output]]*1000*_xlfn.IFS(Data__1_[[#This Row],[Plant]]=$R$8,$S$8,Data__1_[[#This Row],[Plant]]=$R$9,$S$9,Data__1_[[#This Row],[Plant]]=$R$10,$S$10,Data__1_[[#This Row],[Plant]]=$R$11,$S$11)</f>
        <v>5570.3074500000002</v>
      </c>
      <c r="Q1168" s="5" cm="1">
        <f t="array" ref="Q1168">Data__1_[[#This Row],[Total_cost]]/(Data__1_[[#This Row],[Total Operating Cost]]+_xlfn.IFS(Data__1_[[#This Row],[Plant]]=$R$21,$S$21,Data__1_[[#This Row],[Plant]]=$R$22,$S$22,Data__1_[[#This Row],[Plant]]=$R$24,$S$24,Data__1_[[#This Row],[Plant]]=$R$23,$S$23))</f>
        <v>6.8826827239627555</v>
      </c>
    </row>
    <row r="1169" spans="1:17" x14ac:dyDescent="0.4">
      <c r="A1169" s="1" t="s">
        <v>358</v>
      </c>
      <c r="B1169" t="s">
        <v>11</v>
      </c>
      <c r="C1169">
        <v>13</v>
      </c>
      <c r="D1169">
        <v>13</v>
      </c>
      <c r="E1169">
        <v>124800</v>
      </c>
      <c r="F1169">
        <v>99840</v>
      </c>
      <c r="G1169">
        <v>1.0147908000000001E-2</v>
      </c>
      <c r="H1169">
        <f>Data__1_[[#This Row],[Output]]*1000</f>
        <v>10.147908000000001</v>
      </c>
      <c r="I1169">
        <f>Data__1_[[#This Row],[Output]]*1000/(Data__1_[[#This Row],[Num_Workers_Indirect]]+Data__1_[[#This Row],[Num_Workers_Direct]])</f>
        <v>0.39030415384615391</v>
      </c>
      <c r="J1169">
        <v>1.2684885E-2</v>
      </c>
      <c r="K1169">
        <f>Data__1_[[#This Row],[RawMaterial_Used]]*1000</f>
        <v>12.684885</v>
      </c>
      <c r="L1169">
        <f>MONTH(A:A)</f>
        <v>2</v>
      </c>
      <c r="M1169">
        <f>YEAR(Data__1_[[#This Row],[Date]])</f>
        <v>2010</v>
      </c>
      <c r="N1169" cm="1">
        <f t="array" ref="N1169">Data__1_[[#This Row],[RawMaterial_Used]]*1000*_xlfn.IFS(Data__1_[[#This Row],[Plant]]=$R$15,$S$15,Data__1_[[#This Row],[Plant]]=$R$16,$S$16,Data__1_[[#This Row],[Plant]]=$R$17,$S$17,Data__1_[[#This Row],[Plant]]=$R$18,$S$18)</f>
        <v>11644.72443</v>
      </c>
      <c r="O1169">
        <f>Data__1_[[#This Row],[input_total thousands]]+Data__1_[[#This Row],[Labor_Costs_Direct]]+Data__1_[[#This Row],[Labor_Costs_Indirect]]</f>
        <v>236284.72443</v>
      </c>
      <c r="P1169" s="5" cm="1">
        <f t="array" ref="P1169">Data__1_[[#This Row],[Output]]*1000*_xlfn.IFS(Data__1_[[#This Row],[Plant]]=$R$8,$S$8,Data__1_[[#This Row],[Plant]]=$R$9,$S$9,Data__1_[[#This Row],[Plant]]=$R$10,$S$10,Data__1_[[#This Row],[Plant]]=$R$11,$S$11)</f>
        <v>4059.1632000000004</v>
      </c>
      <c r="Q1169" s="5" cm="1">
        <f t="array" ref="Q1169">Data__1_[[#This Row],[Total_cost]]/(Data__1_[[#This Row],[Total Operating Cost]]+_xlfn.IFS(Data__1_[[#This Row],[Plant]]=$R$21,$S$21,Data__1_[[#This Row],[Plant]]=$R$22,$S$22,Data__1_[[#This Row],[Plant]]=$R$24,$S$24,Data__1_[[#This Row],[Plant]]=$R$23,$S$23))</f>
        <v>56.977373728843759</v>
      </c>
    </row>
    <row r="1170" spans="1:17" x14ac:dyDescent="0.4">
      <c r="A1170" s="1" t="s">
        <v>375</v>
      </c>
      <c r="B1170" t="s">
        <v>8</v>
      </c>
      <c r="C1170">
        <v>19</v>
      </c>
      <c r="D1170">
        <v>20</v>
      </c>
      <c r="E1170">
        <v>9120</v>
      </c>
      <c r="F1170">
        <v>8000</v>
      </c>
      <c r="G1170">
        <v>4.7203185000000002E-2</v>
      </c>
      <c r="H1170">
        <f>Data__1_[[#This Row],[Output]]*1000</f>
        <v>47.203185000000005</v>
      </c>
      <c r="I1170">
        <f>Data__1_[[#This Row],[Output]]*1000/(Data__1_[[#This Row],[Num_Workers_Indirect]]+Data__1_[[#This Row],[Num_Workers_Direct]])</f>
        <v>1.2103380769230772</v>
      </c>
      <c r="J1170">
        <v>5.6643822000000003E-2</v>
      </c>
      <c r="K1170">
        <f>Data__1_[[#This Row],[RawMaterial_Used]]*1000</f>
        <v>56.643822</v>
      </c>
      <c r="L1170" t="e">
        <f>MONTH(A:A)</f>
        <v>#VALUE!</v>
      </c>
      <c r="M1170" t="e">
        <f>YEAR(Data__1_[[#This Row],[Date]])</f>
        <v>#VALUE!</v>
      </c>
      <c r="N1170" cm="1">
        <f t="array" ref="N1170">Data__1_[[#This Row],[RawMaterial_Used]]*1000*_xlfn.IFS(Data__1_[[#This Row],[Plant]]=$R$15,$S$15,Data__1_[[#This Row],[Plant]]=$R$16,$S$16,Data__1_[[#This Row],[Plant]]=$R$17,$S$17,Data__1_[[#This Row],[Plant]]=$R$18,$S$18)</f>
        <v>39650.6754</v>
      </c>
      <c r="O1170">
        <f>Data__1_[[#This Row],[input_total thousands]]+Data__1_[[#This Row],[Labor_Costs_Direct]]+Data__1_[[#This Row],[Labor_Costs_Indirect]]</f>
        <v>56770.6754</v>
      </c>
      <c r="P1170" s="5" cm="1">
        <f t="array" ref="P1170">Data__1_[[#This Row],[Output]]*1000*_xlfn.IFS(Data__1_[[#This Row],[Plant]]=$R$8,$S$8,Data__1_[[#This Row],[Plant]]=$R$9,$S$9,Data__1_[[#This Row],[Plant]]=$R$10,$S$10,Data__1_[[#This Row],[Plant]]=$R$11,$S$11)</f>
        <v>5192.3503500000006</v>
      </c>
      <c r="Q1170" s="5" cm="1">
        <f t="array" ref="Q1170">Data__1_[[#This Row],[Total_cost]]/(Data__1_[[#This Row],[Total Operating Cost]]+_xlfn.IFS(Data__1_[[#This Row],[Plant]]=$R$21,$S$21,Data__1_[[#This Row],[Plant]]=$R$22,$S$22,Data__1_[[#This Row],[Plant]]=$R$24,$S$24,Data__1_[[#This Row],[Plant]]=$R$23,$S$23))</f>
        <v>10.906959868849833</v>
      </c>
    </row>
    <row r="1171" spans="1:17" x14ac:dyDescent="0.4">
      <c r="A1171" s="1" t="s">
        <v>375</v>
      </c>
      <c r="B1171" t="s">
        <v>9</v>
      </c>
      <c r="C1171">
        <v>40</v>
      </c>
      <c r="D1171">
        <v>38</v>
      </c>
      <c r="E1171">
        <v>9280</v>
      </c>
      <c r="F1171">
        <v>7296</v>
      </c>
      <c r="G1171">
        <v>0.100005934</v>
      </c>
      <c r="H1171">
        <f>Data__1_[[#This Row],[Output]]*1000</f>
        <v>100.00593400000001</v>
      </c>
      <c r="I1171">
        <f>Data__1_[[#This Row],[Output]]*1000/(Data__1_[[#This Row],[Num_Workers_Indirect]]+Data__1_[[#This Row],[Num_Workers_Direct]])</f>
        <v>1.2821273589743591</v>
      </c>
      <c r="J1171">
        <v>0.122007239</v>
      </c>
      <c r="K1171">
        <f>Data__1_[[#This Row],[RawMaterial_Used]]*1000</f>
        <v>122.007239</v>
      </c>
      <c r="L1171" t="e">
        <f>MONTH(A:A)</f>
        <v>#VALUE!</v>
      </c>
      <c r="M1171" t="e">
        <f>YEAR(Data__1_[[#This Row],[Date]])</f>
        <v>#VALUE!</v>
      </c>
      <c r="N1171" cm="1">
        <f t="array" ref="N1171">Data__1_[[#This Row],[RawMaterial_Used]]*1000*_xlfn.IFS(Data__1_[[#This Row],[Plant]]=$R$15,$S$15,Data__1_[[#This Row],[Plant]]=$R$16,$S$16,Data__1_[[#This Row],[Plant]]=$R$17,$S$17,Data__1_[[#This Row],[Plant]]=$R$18,$S$18)</f>
        <v>64663.836669999997</v>
      </c>
      <c r="O1171">
        <f>Data__1_[[#This Row],[input_total thousands]]+Data__1_[[#This Row],[Labor_Costs_Direct]]+Data__1_[[#This Row],[Labor_Costs_Indirect]]</f>
        <v>81239.83666999999</v>
      </c>
      <c r="P1171" s="5" cm="1">
        <f t="array" ref="P1171">Data__1_[[#This Row],[Output]]*1000*_xlfn.IFS(Data__1_[[#This Row],[Plant]]=$R$8,$S$8,Data__1_[[#This Row],[Plant]]=$R$9,$S$9,Data__1_[[#This Row],[Plant]]=$R$10,$S$10,Data__1_[[#This Row],[Plant]]=$R$11,$S$11)</f>
        <v>9000.5340600000018</v>
      </c>
      <c r="Q1171" s="5" cm="1">
        <f t="array" ref="Q1171">Data__1_[[#This Row],[Total_cost]]/(Data__1_[[#This Row],[Total Operating Cost]]+_xlfn.IFS(Data__1_[[#This Row],[Plant]]=$R$21,$S$21,Data__1_[[#This Row],[Plant]]=$R$22,$S$22,Data__1_[[#This Row],[Plant]]=$R$24,$S$24,Data__1_[[#This Row],[Plant]]=$R$23,$S$23))</f>
        <v>9.0253558272019294</v>
      </c>
    </row>
    <row r="1172" spans="1:17" x14ac:dyDescent="0.4">
      <c r="A1172" s="1" t="s">
        <v>375</v>
      </c>
      <c r="B1172" t="s">
        <v>10</v>
      </c>
      <c r="C1172">
        <v>24</v>
      </c>
      <c r="D1172">
        <v>27</v>
      </c>
      <c r="E1172">
        <v>5760</v>
      </c>
      <c r="F1172">
        <v>5400</v>
      </c>
      <c r="G1172">
        <v>3.7874674999999997E-2</v>
      </c>
      <c r="H1172">
        <f>Data__1_[[#This Row],[Output]]*1000</f>
        <v>37.874674999999996</v>
      </c>
      <c r="I1172">
        <f>Data__1_[[#This Row],[Output]]*1000/(Data__1_[[#This Row],[Num_Workers_Indirect]]+Data__1_[[#This Row],[Num_Workers_Direct]])</f>
        <v>0.74264068627450974</v>
      </c>
      <c r="J1172">
        <v>4.6207102999999999E-2</v>
      </c>
      <c r="K1172">
        <f>Data__1_[[#This Row],[RawMaterial_Used]]*1000</f>
        <v>46.207102999999996</v>
      </c>
      <c r="L1172" t="e">
        <f>MONTH(A:A)</f>
        <v>#VALUE!</v>
      </c>
      <c r="M1172" t="e">
        <f>YEAR(Data__1_[[#This Row],[Date]])</f>
        <v>#VALUE!</v>
      </c>
      <c r="N1172" cm="1">
        <f t="array" ref="N1172">Data__1_[[#This Row],[RawMaterial_Used]]*1000*_xlfn.IFS(Data__1_[[#This Row],[Plant]]=$R$15,$S$15,Data__1_[[#This Row],[Plant]]=$R$16,$S$16,Data__1_[[#This Row],[Plant]]=$R$17,$S$17,Data__1_[[#This Row],[Plant]]=$R$18,$S$18)</f>
        <v>28093.918623999998</v>
      </c>
      <c r="O1172">
        <f>Data__1_[[#This Row],[input_total thousands]]+Data__1_[[#This Row],[Labor_Costs_Direct]]+Data__1_[[#This Row],[Labor_Costs_Indirect]]</f>
        <v>39253.918623999998</v>
      </c>
      <c r="P1172" s="5" cm="1">
        <f t="array" ref="P1172">Data__1_[[#This Row],[Output]]*1000*_xlfn.IFS(Data__1_[[#This Row],[Plant]]=$R$8,$S$8,Data__1_[[#This Row],[Plant]]=$R$9,$S$9,Data__1_[[#This Row],[Plant]]=$R$10,$S$10,Data__1_[[#This Row],[Plant]]=$R$11,$S$11)</f>
        <v>5681.2012499999992</v>
      </c>
      <c r="Q1172" s="5" cm="1">
        <f t="array" ref="Q1172">Data__1_[[#This Row],[Total_cost]]/(Data__1_[[#This Row],[Total Operating Cost]]+_xlfn.IFS(Data__1_[[#This Row],[Plant]]=$R$21,$S$21,Data__1_[[#This Row],[Plant]]=$R$22,$S$22,Data__1_[[#This Row],[Plant]]=$R$24,$S$24,Data__1_[[#This Row],[Plant]]=$R$23,$S$23))</f>
        <v>6.9082239253669524</v>
      </c>
    </row>
    <row r="1173" spans="1:17" x14ac:dyDescent="0.4">
      <c r="A1173" s="1" t="s">
        <v>375</v>
      </c>
      <c r="B1173" t="s">
        <v>11</v>
      </c>
      <c r="C1173">
        <v>14</v>
      </c>
      <c r="D1173">
        <v>13</v>
      </c>
      <c r="E1173">
        <v>134400</v>
      </c>
      <c r="F1173">
        <v>99840</v>
      </c>
      <c r="G1173">
        <v>1.0543495E-2</v>
      </c>
      <c r="H1173">
        <f>Data__1_[[#This Row],[Output]]*1000</f>
        <v>10.543495</v>
      </c>
      <c r="I1173">
        <f>Data__1_[[#This Row],[Output]]*1000/(Data__1_[[#This Row],[Num_Workers_Indirect]]+Data__1_[[#This Row],[Num_Workers_Direct]])</f>
        <v>0.39049981481481483</v>
      </c>
      <c r="J1173">
        <v>1.3179368E-2</v>
      </c>
      <c r="K1173">
        <f>Data__1_[[#This Row],[RawMaterial_Used]]*1000</f>
        <v>13.179368</v>
      </c>
      <c r="L1173" t="e">
        <f>MONTH(A:A)</f>
        <v>#VALUE!</v>
      </c>
      <c r="M1173" t="e">
        <f>YEAR(Data__1_[[#This Row],[Date]])</f>
        <v>#VALUE!</v>
      </c>
      <c r="N1173" cm="1">
        <f t="array" ref="N1173">Data__1_[[#This Row],[RawMaterial_Used]]*1000*_xlfn.IFS(Data__1_[[#This Row],[Plant]]=$R$15,$S$15,Data__1_[[#This Row],[Plant]]=$R$16,$S$16,Data__1_[[#This Row],[Plant]]=$R$17,$S$17,Data__1_[[#This Row],[Plant]]=$R$18,$S$18)</f>
        <v>12098.659824</v>
      </c>
      <c r="O1173">
        <f>Data__1_[[#This Row],[input_total thousands]]+Data__1_[[#This Row],[Labor_Costs_Direct]]+Data__1_[[#This Row],[Labor_Costs_Indirect]]</f>
        <v>246338.659824</v>
      </c>
      <c r="P1173" s="5" cm="1">
        <f t="array" ref="P1173">Data__1_[[#This Row],[Output]]*1000*_xlfn.IFS(Data__1_[[#This Row],[Plant]]=$R$8,$S$8,Data__1_[[#This Row],[Plant]]=$R$9,$S$9,Data__1_[[#This Row],[Plant]]=$R$10,$S$10,Data__1_[[#This Row],[Plant]]=$R$11,$S$11)</f>
        <v>4217.3980000000001</v>
      </c>
      <c r="Q1173" s="5" cm="1">
        <f t="array" ref="Q1173">Data__1_[[#This Row],[Total_cost]]/(Data__1_[[#This Row],[Total Operating Cost]]+_xlfn.IFS(Data__1_[[#This Row],[Plant]]=$R$21,$S$21,Data__1_[[#This Row],[Plant]]=$R$22,$S$22,Data__1_[[#This Row],[Plant]]=$R$24,$S$24,Data__1_[[#This Row],[Plant]]=$R$23,$S$23))</f>
        <v>57.218506672005915</v>
      </c>
    </row>
    <row r="1174" spans="1:17" x14ac:dyDescent="0.4">
      <c r="A1174" s="1" t="s">
        <v>374</v>
      </c>
      <c r="B1174" t="s">
        <v>8</v>
      </c>
      <c r="C1174">
        <v>18</v>
      </c>
      <c r="D1174">
        <v>19</v>
      </c>
      <c r="E1174">
        <v>8640</v>
      </c>
      <c r="F1174">
        <v>7600</v>
      </c>
      <c r="G1174">
        <v>4.4786544999999997E-2</v>
      </c>
      <c r="H1174">
        <f>Data__1_[[#This Row],[Output]]*1000</f>
        <v>44.786544999999997</v>
      </c>
      <c r="I1174">
        <f>Data__1_[[#This Row],[Output]]*1000/(Data__1_[[#This Row],[Num_Workers_Indirect]]+Data__1_[[#This Row],[Num_Workers_Direct]])</f>
        <v>1.210447162162162</v>
      </c>
      <c r="J1174">
        <v>5.3743854000000001E-2</v>
      </c>
      <c r="K1174">
        <f>Data__1_[[#This Row],[RawMaterial_Used]]*1000</f>
        <v>53.743853999999999</v>
      </c>
      <c r="L1174" t="e">
        <f>MONTH(A:A)</f>
        <v>#VALUE!</v>
      </c>
      <c r="M1174" t="e">
        <f>YEAR(Data__1_[[#This Row],[Date]])</f>
        <v>#VALUE!</v>
      </c>
      <c r="N1174" cm="1">
        <f t="array" ref="N1174">Data__1_[[#This Row],[RawMaterial_Used]]*1000*_xlfn.IFS(Data__1_[[#This Row],[Plant]]=$R$15,$S$15,Data__1_[[#This Row],[Plant]]=$R$16,$S$16,Data__1_[[#This Row],[Plant]]=$R$17,$S$17,Data__1_[[#This Row],[Plant]]=$R$18,$S$18)</f>
        <v>37620.697800000002</v>
      </c>
      <c r="O1174">
        <f>Data__1_[[#This Row],[input_total thousands]]+Data__1_[[#This Row],[Labor_Costs_Direct]]+Data__1_[[#This Row],[Labor_Costs_Indirect]]</f>
        <v>53860.697800000002</v>
      </c>
      <c r="P1174" s="5" cm="1">
        <f t="array" ref="P1174">Data__1_[[#This Row],[Output]]*1000*_xlfn.IFS(Data__1_[[#This Row],[Plant]]=$R$8,$S$8,Data__1_[[#This Row],[Plant]]=$R$9,$S$9,Data__1_[[#This Row],[Plant]]=$R$10,$S$10,Data__1_[[#This Row],[Plant]]=$R$11,$S$11)</f>
        <v>4926.5199499999999</v>
      </c>
      <c r="Q1174" s="5" cm="1">
        <f t="array" ref="Q1174">Data__1_[[#This Row],[Total_cost]]/(Data__1_[[#This Row],[Total Operating Cost]]+_xlfn.IFS(Data__1_[[#This Row],[Plant]]=$R$21,$S$21,Data__1_[[#This Row],[Plant]]=$R$22,$S$22,Data__1_[[#This Row],[Plant]]=$R$24,$S$24,Data__1_[[#This Row],[Plant]]=$R$23,$S$23))</f>
        <v>10.904818596916874</v>
      </c>
    </row>
    <row r="1175" spans="1:17" x14ac:dyDescent="0.4">
      <c r="A1175" s="1" t="s">
        <v>374</v>
      </c>
      <c r="B1175" t="s">
        <v>9</v>
      </c>
      <c r="C1175">
        <v>46</v>
      </c>
      <c r="D1175">
        <v>36</v>
      </c>
      <c r="E1175">
        <v>10672</v>
      </c>
      <c r="F1175">
        <v>6912</v>
      </c>
      <c r="G1175">
        <v>0.105144532</v>
      </c>
      <c r="H1175">
        <f>Data__1_[[#This Row],[Output]]*1000</f>
        <v>105.144532</v>
      </c>
      <c r="I1175">
        <f>Data__1_[[#This Row],[Output]]*1000/(Data__1_[[#This Row],[Num_Workers_Indirect]]+Data__1_[[#This Row],[Num_Workers_Direct]])</f>
        <v>1.2822503902439024</v>
      </c>
      <c r="J1175">
        <v>0.12827632899999999</v>
      </c>
      <c r="K1175">
        <f>Data__1_[[#This Row],[RawMaterial_Used]]*1000</f>
        <v>128.276329</v>
      </c>
      <c r="L1175" t="e">
        <f>MONTH(A:A)</f>
        <v>#VALUE!</v>
      </c>
      <c r="M1175" t="e">
        <f>YEAR(Data__1_[[#This Row],[Date]])</f>
        <v>#VALUE!</v>
      </c>
      <c r="N1175" cm="1">
        <f t="array" ref="N1175">Data__1_[[#This Row],[RawMaterial_Used]]*1000*_xlfn.IFS(Data__1_[[#This Row],[Plant]]=$R$15,$S$15,Data__1_[[#This Row],[Plant]]=$R$16,$S$16,Data__1_[[#This Row],[Plant]]=$R$17,$S$17,Data__1_[[#This Row],[Plant]]=$R$18,$S$18)</f>
        <v>67986.454370000007</v>
      </c>
      <c r="O1175">
        <f>Data__1_[[#This Row],[input_total thousands]]+Data__1_[[#This Row],[Labor_Costs_Direct]]+Data__1_[[#This Row],[Labor_Costs_Indirect]]</f>
        <v>85570.454370000007</v>
      </c>
      <c r="P1175" s="5" cm="1">
        <f t="array" ref="P1175">Data__1_[[#This Row],[Output]]*1000*_xlfn.IFS(Data__1_[[#This Row],[Plant]]=$R$8,$S$8,Data__1_[[#This Row],[Plant]]=$R$9,$S$9,Data__1_[[#This Row],[Plant]]=$R$10,$S$10,Data__1_[[#This Row],[Plant]]=$R$11,$S$11)</f>
        <v>9463.0078799999992</v>
      </c>
      <c r="Q1175" s="5" cm="1">
        <f t="array" ref="Q1175">Data__1_[[#This Row],[Total_cost]]/(Data__1_[[#This Row],[Total Operating Cost]]+_xlfn.IFS(Data__1_[[#This Row],[Plant]]=$R$21,$S$21,Data__1_[[#This Row],[Plant]]=$R$22,$S$22,Data__1_[[#This Row],[Plant]]=$R$24,$S$24,Data__1_[[#This Row],[Plant]]=$R$23,$S$23))</f>
        <v>9.0419060002906608</v>
      </c>
    </row>
    <row r="1176" spans="1:17" x14ac:dyDescent="0.4">
      <c r="A1176" s="1" t="s">
        <v>374</v>
      </c>
      <c r="B1176" t="s">
        <v>10</v>
      </c>
      <c r="C1176">
        <v>21</v>
      </c>
      <c r="D1176">
        <v>29</v>
      </c>
      <c r="E1176">
        <v>5040</v>
      </c>
      <c r="F1176">
        <v>5800</v>
      </c>
      <c r="G1176">
        <v>3.7150422000000002E-2</v>
      </c>
      <c r="H1176">
        <f>Data__1_[[#This Row],[Output]]*1000</f>
        <v>37.150421999999999</v>
      </c>
      <c r="I1176">
        <f>Data__1_[[#This Row],[Output]]*1000/(Data__1_[[#This Row],[Num_Workers_Indirect]]+Data__1_[[#This Row],[Num_Workers_Direct]])</f>
        <v>0.74300843999999999</v>
      </c>
      <c r="J1176">
        <v>4.5323514000000002E-2</v>
      </c>
      <c r="K1176">
        <f>Data__1_[[#This Row],[RawMaterial_Used]]*1000</f>
        <v>45.323514000000003</v>
      </c>
      <c r="L1176" t="e">
        <f>MONTH(A:A)</f>
        <v>#VALUE!</v>
      </c>
      <c r="M1176" t="e">
        <f>YEAR(Data__1_[[#This Row],[Date]])</f>
        <v>#VALUE!</v>
      </c>
      <c r="N1176" cm="1">
        <f t="array" ref="N1176">Data__1_[[#This Row],[RawMaterial_Used]]*1000*_xlfn.IFS(Data__1_[[#This Row],[Plant]]=$R$15,$S$15,Data__1_[[#This Row],[Plant]]=$R$16,$S$16,Data__1_[[#This Row],[Plant]]=$R$17,$S$17,Data__1_[[#This Row],[Plant]]=$R$18,$S$18)</f>
        <v>27556.696512000002</v>
      </c>
      <c r="O1176">
        <f>Data__1_[[#This Row],[input_total thousands]]+Data__1_[[#This Row],[Labor_Costs_Direct]]+Data__1_[[#This Row],[Labor_Costs_Indirect]]</f>
        <v>38396.696512000002</v>
      </c>
      <c r="P1176" s="5" cm="1">
        <f t="array" ref="P1176">Data__1_[[#This Row],[Output]]*1000*_xlfn.IFS(Data__1_[[#This Row],[Plant]]=$R$8,$S$8,Data__1_[[#This Row],[Plant]]=$R$9,$S$9,Data__1_[[#This Row],[Plant]]=$R$10,$S$10,Data__1_[[#This Row],[Plant]]=$R$11,$S$11)</f>
        <v>5572.5632999999998</v>
      </c>
      <c r="Q1176" s="5" cm="1">
        <f t="array" ref="Q1176">Data__1_[[#This Row],[Total_cost]]/(Data__1_[[#This Row],[Total Operating Cost]]+_xlfn.IFS(Data__1_[[#This Row],[Plant]]=$R$21,$S$21,Data__1_[[#This Row],[Plant]]=$R$22,$S$22,Data__1_[[#This Row],[Plant]]=$R$24,$S$24,Data__1_[[#This Row],[Plant]]=$R$23,$S$23))</f>
        <v>6.8890751652537983</v>
      </c>
    </row>
    <row r="1177" spans="1:17" x14ac:dyDescent="0.4">
      <c r="A1177" s="1" t="s">
        <v>374</v>
      </c>
      <c r="B1177" t="s">
        <v>11</v>
      </c>
      <c r="C1177">
        <v>12</v>
      </c>
      <c r="D1177">
        <v>17</v>
      </c>
      <c r="E1177">
        <v>115200</v>
      </c>
      <c r="F1177">
        <v>130560</v>
      </c>
      <c r="G1177">
        <v>1.1318046999999999E-2</v>
      </c>
      <c r="H1177">
        <f>Data__1_[[#This Row],[Output]]*1000</f>
        <v>11.318047</v>
      </c>
      <c r="I1177">
        <f>Data__1_[[#This Row],[Output]]*1000/(Data__1_[[#This Row],[Num_Workers_Indirect]]+Data__1_[[#This Row],[Num_Workers_Direct]])</f>
        <v>0.39027748275862068</v>
      </c>
      <c r="J1177">
        <v>1.4147557999999999E-2</v>
      </c>
      <c r="K1177">
        <f>Data__1_[[#This Row],[RawMaterial_Used]]*1000</f>
        <v>14.147558</v>
      </c>
      <c r="L1177" t="e">
        <f>MONTH(A:A)</f>
        <v>#VALUE!</v>
      </c>
      <c r="M1177" t="e">
        <f>YEAR(Data__1_[[#This Row],[Date]])</f>
        <v>#VALUE!</v>
      </c>
      <c r="N1177" cm="1">
        <f t="array" ref="N1177">Data__1_[[#This Row],[RawMaterial_Used]]*1000*_xlfn.IFS(Data__1_[[#This Row],[Plant]]=$R$15,$S$15,Data__1_[[#This Row],[Plant]]=$R$16,$S$16,Data__1_[[#This Row],[Plant]]=$R$17,$S$17,Data__1_[[#This Row],[Plant]]=$R$18,$S$18)</f>
        <v>12987.458243999999</v>
      </c>
      <c r="O1177">
        <f>Data__1_[[#This Row],[input_total thousands]]+Data__1_[[#This Row],[Labor_Costs_Direct]]+Data__1_[[#This Row],[Labor_Costs_Indirect]]</f>
        <v>258747.45824399998</v>
      </c>
      <c r="P1177" s="5" cm="1">
        <f t="array" ref="P1177">Data__1_[[#This Row],[Output]]*1000*_xlfn.IFS(Data__1_[[#This Row],[Plant]]=$R$8,$S$8,Data__1_[[#This Row],[Plant]]=$R$9,$S$9,Data__1_[[#This Row],[Plant]]=$R$10,$S$10,Data__1_[[#This Row],[Plant]]=$R$11,$S$11)</f>
        <v>4527.2187999999996</v>
      </c>
      <c r="Q1177" s="5" cm="1">
        <f t="array" ref="Q1177">Data__1_[[#This Row],[Total_cost]]/(Data__1_[[#This Row],[Total Operating Cost]]+_xlfn.IFS(Data__1_[[#This Row],[Plant]]=$R$21,$S$21,Data__1_[[#This Row],[Plant]]=$R$22,$S$22,Data__1_[[#This Row],[Plant]]=$R$24,$S$24,Data__1_[[#This Row],[Plant]]=$R$23,$S$23))</f>
        <v>56.066040798970711</v>
      </c>
    </row>
    <row r="1178" spans="1:17" x14ac:dyDescent="0.4">
      <c r="A1178" s="1" t="s">
        <v>373</v>
      </c>
      <c r="B1178" t="s">
        <v>8</v>
      </c>
      <c r="C1178">
        <v>18</v>
      </c>
      <c r="D1178">
        <v>22</v>
      </c>
      <c r="E1178">
        <v>8640</v>
      </c>
      <c r="F1178">
        <v>8800</v>
      </c>
      <c r="G1178">
        <v>4.8399959999999999E-2</v>
      </c>
      <c r="H1178">
        <f>Data__1_[[#This Row],[Output]]*1000</f>
        <v>48.39996</v>
      </c>
      <c r="I1178">
        <f>Data__1_[[#This Row],[Output]]*1000/(Data__1_[[#This Row],[Num_Workers_Indirect]]+Data__1_[[#This Row],[Num_Workers_Direct]])</f>
        <v>1.209999</v>
      </c>
      <c r="J1178">
        <v>5.8079951999999997E-2</v>
      </c>
      <c r="K1178">
        <f>Data__1_[[#This Row],[RawMaterial_Used]]*1000</f>
        <v>58.079951999999999</v>
      </c>
      <c r="L1178" t="e">
        <f>MONTH(A:A)</f>
        <v>#VALUE!</v>
      </c>
      <c r="M1178" t="e">
        <f>YEAR(Data__1_[[#This Row],[Date]])</f>
        <v>#VALUE!</v>
      </c>
      <c r="N1178" cm="1">
        <f t="array" ref="N1178">Data__1_[[#This Row],[RawMaterial_Used]]*1000*_xlfn.IFS(Data__1_[[#This Row],[Plant]]=$R$15,$S$15,Data__1_[[#This Row],[Plant]]=$R$16,$S$16,Data__1_[[#This Row],[Plant]]=$R$17,$S$17,Data__1_[[#This Row],[Plant]]=$R$18,$S$18)</f>
        <v>40655.966399999998</v>
      </c>
      <c r="O1178">
        <f>Data__1_[[#This Row],[input_total thousands]]+Data__1_[[#This Row],[Labor_Costs_Direct]]+Data__1_[[#This Row],[Labor_Costs_Indirect]]</f>
        <v>58095.966399999998</v>
      </c>
      <c r="P1178" s="5" cm="1">
        <f t="array" ref="P1178">Data__1_[[#This Row],[Output]]*1000*_xlfn.IFS(Data__1_[[#This Row],[Plant]]=$R$8,$S$8,Data__1_[[#This Row],[Plant]]=$R$9,$S$9,Data__1_[[#This Row],[Plant]]=$R$10,$S$10,Data__1_[[#This Row],[Plant]]=$R$11,$S$11)</f>
        <v>5323.9956000000002</v>
      </c>
      <c r="Q1178" s="5" cm="1">
        <f t="array" ref="Q1178">Data__1_[[#This Row],[Total_cost]]/(Data__1_[[#This Row],[Total Operating Cost]]+_xlfn.IFS(Data__1_[[#This Row],[Plant]]=$R$21,$S$21,Data__1_[[#This Row],[Plant]]=$R$22,$S$22,Data__1_[[#This Row],[Plant]]=$R$24,$S$24,Data__1_[[#This Row],[Plant]]=$R$23,$S$23))</f>
        <v>10.886243004634787</v>
      </c>
    </row>
    <row r="1179" spans="1:17" x14ac:dyDescent="0.4">
      <c r="A1179" s="1" t="s">
        <v>373</v>
      </c>
      <c r="B1179" t="s">
        <v>9</v>
      </c>
      <c r="C1179">
        <v>40</v>
      </c>
      <c r="D1179">
        <v>38</v>
      </c>
      <c r="E1179">
        <v>9280</v>
      </c>
      <c r="F1179">
        <v>7296</v>
      </c>
      <c r="G1179">
        <v>0.100002985</v>
      </c>
      <c r="H1179">
        <f>Data__1_[[#This Row],[Output]]*1000</f>
        <v>100.00298500000001</v>
      </c>
      <c r="I1179">
        <f>Data__1_[[#This Row],[Output]]*1000/(Data__1_[[#This Row],[Num_Workers_Indirect]]+Data__1_[[#This Row],[Num_Workers_Direct]])</f>
        <v>1.2820895512820514</v>
      </c>
      <c r="J1179">
        <v>0.122003641</v>
      </c>
      <c r="K1179">
        <f>Data__1_[[#This Row],[RawMaterial_Used]]*1000</f>
        <v>122.003641</v>
      </c>
      <c r="L1179" t="e">
        <f>MONTH(A:A)</f>
        <v>#VALUE!</v>
      </c>
      <c r="M1179" t="e">
        <f>YEAR(Data__1_[[#This Row],[Date]])</f>
        <v>#VALUE!</v>
      </c>
      <c r="N1179" cm="1">
        <f t="array" ref="N1179">Data__1_[[#This Row],[RawMaterial_Used]]*1000*_xlfn.IFS(Data__1_[[#This Row],[Plant]]=$R$15,$S$15,Data__1_[[#This Row],[Plant]]=$R$16,$S$16,Data__1_[[#This Row],[Plant]]=$R$17,$S$17,Data__1_[[#This Row],[Plant]]=$R$18,$S$18)</f>
        <v>64661.929730000003</v>
      </c>
      <c r="O1179">
        <f>Data__1_[[#This Row],[input_total thousands]]+Data__1_[[#This Row],[Labor_Costs_Direct]]+Data__1_[[#This Row],[Labor_Costs_Indirect]]</f>
        <v>81237.929730000003</v>
      </c>
      <c r="P1179" s="5" cm="1">
        <f t="array" ref="P1179">Data__1_[[#This Row],[Output]]*1000*_xlfn.IFS(Data__1_[[#This Row],[Plant]]=$R$8,$S$8,Data__1_[[#This Row],[Plant]]=$R$9,$S$9,Data__1_[[#This Row],[Plant]]=$R$10,$S$10,Data__1_[[#This Row],[Plant]]=$R$11,$S$11)</f>
        <v>9000.26865</v>
      </c>
      <c r="Q1179" s="5" cm="1">
        <f t="array" ref="Q1179">Data__1_[[#This Row],[Total_cost]]/(Data__1_[[#This Row],[Total Operating Cost]]+_xlfn.IFS(Data__1_[[#This Row],[Plant]]=$R$21,$S$21,Data__1_[[#This Row],[Plant]]=$R$22,$S$22,Data__1_[[#This Row],[Plant]]=$R$24,$S$24,Data__1_[[#This Row],[Plant]]=$R$23,$S$23))</f>
        <v>9.0254100965505195</v>
      </c>
    </row>
    <row r="1180" spans="1:17" x14ac:dyDescent="0.4">
      <c r="A1180" s="1" t="s">
        <v>373</v>
      </c>
      <c r="B1180" t="s">
        <v>10</v>
      </c>
      <c r="C1180">
        <v>20</v>
      </c>
      <c r="D1180">
        <v>28</v>
      </c>
      <c r="E1180">
        <v>4800</v>
      </c>
      <c r="F1180">
        <v>5600</v>
      </c>
      <c r="G1180">
        <v>3.5666568000000003E-2</v>
      </c>
      <c r="H1180">
        <f>Data__1_[[#This Row],[Output]]*1000</f>
        <v>35.666568000000005</v>
      </c>
      <c r="I1180">
        <f>Data__1_[[#This Row],[Output]]*1000/(Data__1_[[#This Row],[Num_Workers_Indirect]]+Data__1_[[#This Row],[Num_Workers_Direct]])</f>
        <v>0.74305350000000014</v>
      </c>
      <c r="J1180">
        <v>4.3513213000000002E-2</v>
      </c>
      <c r="K1180">
        <f>Data__1_[[#This Row],[RawMaterial_Used]]*1000</f>
        <v>43.513213</v>
      </c>
      <c r="L1180" t="e">
        <f>MONTH(A:A)</f>
        <v>#VALUE!</v>
      </c>
      <c r="M1180" t="e">
        <f>YEAR(Data__1_[[#This Row],[Date]])</f>
        <v>#VALUE!</v>
      </c>
      <c r="N1180" cm="1">
        <f t="array" ref="N1180">Data__1_[[#This Row],[RawMaterial_Used]]*1000*_xlfn.IFS(Data__1_[[#This Row],[Plant]]=$R$15,$S$15,Data__1_[[#This Row],[Plant]]=$R$16,$S$16,Data__1_[[#This Row],[Plant]]=$R$17,$S$17,Data__1_[[#This Row],[Plant]]=$R$18,$S$18)</f>
        <v>26456.033503999999</v>
      </c>
      <c r="O1180">
        <f>Data__1_[[#This Row],[input_total thousands]]+Data__1_[[#This Row],[Labor_Costs_Direct]]+Data__1_[[#This Row],[Labor_Costs_Indirect]]</f>
        <v>36856.033503999999</v>
      </c>
      <c r="P1180" s="5" cm="1">
        <f t="array" ref="P1180">Data__1_[[#This Row],[Output]]*1000*_xlfn.IFS(Data__1_[[#This Row],[Plant]]=$R$8,$S$8,Data__1_[[#This Row],[Plant]]=$R$9,$S$9,Data__1_[[#This Row],[Plant]]=$R$10,$S$10,Data__1_[[#This Row],[Plant]]=$R$11,$S$11)</f>
        <v>5349.985200000001</v>
      </c>
      <c r="Q1180" s="5" cm="1">
        <f t="array" ref="Q1180">Data__1_[[#This Row],[Total_cost]]/(Data__1_[[#This Row],[Total Operating Cost]]+_xlfn.IFS(Data__1_[[#This Row],[Plant]]=$R$21,$S$21,Data__1_[[#This Row],[Plant]]=$R$22,$S$22,Data__1_[[#This Row],[Plant]]=$R$24,$S$24,Data__1_[[#This Row],[Plant]]=$R$23,$S$23))</f>
        <v>6.8877098564952099</v>
      </c>
    </row>
    <row r="1181" spans="1:17" x14ac:dyDescent="0.4">
      <c r="A1181" s="1" t="s">
        <v>373</v>
      </c>
      <c r="B1181" t="s">
        <v>11</v>
      </c>
      <c r="C1181">
        <v>13</v>
      </c>
      <c r="D1181">
        <v>13</v>
      </c>
      <c r="E1181">
        <v>124800</v>
      </c>
      <c r="F1181">
        <v>99840</v>
      </c>
      <c r="G1181">
        <v>1.0153707E-2</v>
      </c>
      <c r="H1181">
        <f>Data__1_[[#This Row],[Output]]*1000</f>
        <v>10.153706999999999</v>
      </c>
      <c r="I1181">
        <f>Data__1_[[#This Row],[Output]]*1000/(Data__1_[[#This Row],[Num_Workers_Indirect]]+Data__1_[[#This Row],[Num_Workers_Direct]])</f>
        <v>0.39052719230769228</v>
      </c>
      <c r="J1181">
        <v>1.2692133E-2</v>
      </c>
      <c r="K1181">
        <f>Data__1_[[#This Row],[RawMaterial_Used]]*1000</f>
        <v>12.692133</v>
      </c>
      <c r="L1181" t="e">
        <f>MONTH(A:A)</f>
        <v>#VALUE!</v>
      </c>
      <c r="M1181" t="e">
        <f>YEAR(Data__1_[[#This Row],[Date]])</f>
        <v>#VALUE!</v>
      </c>
      <c r="N1181" cm="1">
        <f t="array" ref="N1181">Data__1_[[#This Row],[RawMaterial_Used]]*1000*_xlfn.IFS(Data__1_[[#This Row],[Plant]]=$R$15,$S$15,Data__1_[[#This Row],[Plant]]=$R$16,$S$16,Data__1_[[#This Row],[Plant]]=$R$17,$S$17,Data__1_[[#This Row],[Plant]]=$R$18,$S$18)</f>
        <v>11651.378094</v>
      </c>
      <c r="O1181">
        <f>Data__1_[[#This Row],[input_total thousands]]+Data__1_[[#This Row],[Labor_Costs_Direct]]+Data__1_[[#This Row],[Labor_Costs_Indirect]]</f>
        <v>236291.37809399999</v>
      </c>
      <c r="P1181" s="5" cm="1">
        <f t="array" ref="P1181">Data__1_[[#This Row],[Output]]*1000*_xlfn.IFS(Data__1_[[#This Row],[Plant]]=$R$8,$S$8,Data__1_[[#This Row],[Plant]]=$R$9,$S$9,Data__1_[[#This Row],[Plant]]=$R$10,$S$10,Data__1_[[#This Row],[Plant]]=$R$11,$S$11)</f>
        <v>4061.4827999999998</v>
      </c>
      <c r="Q1181" s="5" cm="1">
        <f t="array" ref="Q1181">Data__1_[[#This Row],[Total_cost]]/(Data__1_[[#This Row],[Total Operating Cost]]+_xlfn.IFS(Data__1_[[#This Row],[Plant]]=$R$21,$S$21,Data__1_[[#This Row],[Plant]]=$R$22,$S$22,Data__1_[[#This Row],[Plant]]=$R$24,$S$24,Data__1_[[#This Row],[Plant]]=$R$23,$S$23))</f>
        <v>56.94712508565879</v>
      </c>
    </row>
    <row r="1182" spans="1:17" x14ac:dyDescent="0.4">
      <c r="A1182" s="1" t="s">
        <v>372</v>
      </c>
      <c r="B1182" t="s">
        <v>8</v>
      </c>
      <c r="C1182">
        <v>20</v>
      </c>
      <c r="D1182">
        <v>24</v>
      </c>
      <c r="E1182">
        <v>9600</v>
      </c>
      <c r="F1182">
        <v>9600</v>
      </c>
      <c r="G1182">
        <v>5.3296022999999998E-2</v>
      </c>
      <c r="H1182">
        <f>Data__1_[[#This Row],[Output]]*1000</f>
        <v>53.296022999999998</v>
      </c>
      <c r="I1182">
        <f>Data__1_[[#This Row],[Output]]*1000/(Data__1_[[#This Row],[Num_Workers_Indirect]]+Data__1_[[#This Row],[Num_Workers_Direct]])</f>
        <v>1.2112732499999999</v>
      </c>
      <c r="J1182">
        <v>6.3955228000000003E-2</v>
      </c>
      <c r="K1182">
        <f>Data__1_[[#This Row],[RawMaterial_Used]]*1000</f>
        <v>63.955228000000005</v>
      </c>
      <c r="L1182" t="e">
        <f>MONTH(A:A)</f>
        <v>#VALUE!</v>
      </c>
      <c r="M1182" t="e">
        <f>YEAR(Data__1_[[#This Row],[Date]])</f>
        <v>#VALUE!</v>
      </c>
      <c r="N1182" cm="1">
        <f t="array" ref="N1182">Data__1_[[#This Row],[RawMaterial_Used]]*1000*_xlfn.IFS(Data__1_[[#This Row],[Plant]]=$R$15,$S$15,Data__1_[[#This Row],[Plant]]=$R$16,$S$16,Data__1_[[#This Row],[Plant]]=$R$17,$S$17,Data__1_[[#This Row],[Plant]]=$R$18,$S$18)</f>
        <v>44768.659600000006</v>
      </c>
      <c r="O1182">
        <f>Data__1_[[#This Row],[input_total thousands]]+Data__1_[[#This Row],[Labor_Costs_Direct]]+Data__1_[[#This Row],[Labor_Costs_Indirect]]</f>
        <v>63968.659600000006</v>
      </c>
      <c r="P1182" s="5" cm="1">
        <f t="array" ref="P1182">Data__1_[[#This Row],[Output]]*1000*_xlfn.IFS(Data__1_[[#This Row],[Plant]]=$R$8,$S$8,Data__1_[[#This Row],[Plant]]=$R$9,$S$9,Data__1_[[#This Row],[Plant]]=$R$10,$S$10,Data__1_[[#This Row],[Plant]]=$R$11,$S$11)</f>
        <v>5862.5625300000002</v>
      </c>
      <c r="Q1182" s="5" cm="1">
        <f t="array" ref="Q1182">Data__1_[[#This Row],[Total_cost]]/(Data__1_[[#This Row],[Total Operating Cost]]+_xlfn.IFS(Data__1_[[#This Row],[Plant]]=$R$21,$S$21,Data__1_[[#This Row],[Plant]]=$R$22,$S$22,Data__1_[[#This Row],[Plant]]=$R$24,$S$24,Data__1_[[#This Row],[Plant]]=$R$23,$S$23))</f>
        <v>10.887897878221844</v>
      </c>
    </row>
    <row r="1183" spans="1:17" x14ac:dyDescent="0.4">
      <c r="A1183" s="1" t="s">
        <v>372</v>
      </c>
      <c r="B1183" t="s">
        <v>9</v>
      </c>
      <c r="C1183">
        <v>44</v>
      </c>
      <c r="D1183">
        <v>40</v>
      </c>
      <c r="E1183">
        <v>10208</v>
      </c>
      <c r="F1183">
        <v>7680</v>
      </c>
      <c r="G1183">
        <v>0.10766065</v>
      </c>
      <c r="H1183">
        <f>Data__1_[[#This Row],[Output]]*1000</f>
        <v>107.66064999999999</v>
      </c>
      <c r="I1183">
        <f>Data__1_[[#This Row],[Output]]*1000/(Data__1_[[#This Row],[Num_Workers_Indirect]]+Data__1_[[#This Row],[Num_Workers_Direct]])</f>
        <v>1.2816744047619046</v>
      </c>
      <c r="J1183">
        <v>0.13134599299999999</v>
      </c>
      <c r="K1183">
        <f>Data__1_[[#This Row],[RawMaterial_Used]]*1000</f>
        <v>131.34599299999999</v>
      </c>
      <c r="L1183" t="e">
        <f>MONTH(A:A)</f>
        <v>#VALUE!</v>
      </c>
      <c r="M1183" t="e">
        <f>YEAR(Data__1_[[#This Row],[Date]])</f>
        <v>#VALUE!</v>
      </c>
      <c r="N1183" cm="1">
        <f t="array" ref="N1183">Data__1_[[#This Row],[RawMaterial_Used]]*1000*_xlfn.IFS(Data__1_[[#This Row],[Plant]]=$R$15,$S$15,Data__1_[[#This Row],[Plant]]=$R$16,$S$16,Data__1_[[#This Row],[Plant]]=$R$17,$S$17,Data__1_[[#This Row],[Plant]]=$R$18,$S$18)</f>
        <v>69613.37629</v>
      </c>
      <c r="O1183">
        <f>Data__1_[[#This Row],[input_total thousands]]+Data__1_[[#This Row],[Labor_Costs_Direct]]+Data__1_[[#This Row],[Labor_Costs_Indirect]]</f>
        <v>87501.37629</v>
      </c>
      <c r="P1183" s="5" cm="1">
        <f t="array" ref="P1183">Data__1_[[#This Row],[Output]]*1000*_xlfn.IFS(Data__1_[[#This Row],[Plant]]=$R$8,$S$8,Data__1_[[#This Row],[Plant]]=$R$9,$S$9,Data__1_[[#This Row],[Plant]]=$R$10,$S$10,Data__1_[[#This Row],[Plant]]=$R$11,$S$11)</f>
        <v>9689.4584999999988</v>
      </c>
      <c r="Q1183" s="5" cm="1">
        <f t="array" ref="Q1183">Data__1_[[#This Row],[Total_cost]]/(Data__1_[[#This Row],[Total Operating Cost]]+_xlfn.IFS(Data__1_[[#This Row],[Plant]]=$R$21,$S$21,Data__1_[[#This Row],[Plant]]=$R$22,$S$22,Data__1_[[#This Row],[Plant]]=$R$24,$S$24,Data__1_[[#This Row],[Plant]]=$R$23,$S$23))</f>
        <v>9.029870837211174</v>
      </c>
    </row>
    <row r="1184" spans="1:17" x14ac:dyDescent="0.4">
      <c r="A1184" s="1" t="s">
        <v>372</v>
      </c>
      <c r="B1184" t="s">
        <v>10</v>
      </c>
      <c r="C1184">
        <v>21</v>
      </c>
      <c r="D1184">
        <v>32</v>
      </c>
      <c r="E1184">
        <v>5040</v>
      </c>
      <c r="F1184">
        <v>6400</v>
      </c>
      <c r="G1184">
        <v>3.9349949000000002E-2</v>
      </c>
      <c r="H1184">
        <f>Data__1_[[#This Row],[Output]]*1000</f>
        <v>39.349949000000002</v>
      </c>
      <c r="I1184">
        <f>Data__1_[[#This Row],[Output]]*1000/(Data__1_[[#This Row],[Num_Workers_Indirect]]+Data__1_[[#This Row],[Num_Workers_Direct]])</f>
        <v>0.74245186792452833</v>
      </c>
      <c r="J1184">
        <v>4.8006937999999999E-2</v>
      </c>
      <c r="K1184">
        <f>Data__1_[[#This Row],[RawMaterial_Used]]*1000</f>
        <v>48.006937999999998</v>
      </c>
      <c r="L1184" t="e">
        <f>MONTH(A:A)</f>
        <v>#VALUE!</v>
      </c>
      <c r="M1184" t="e">
        <f>YEAR(Data__1_[[#This Row],[Date]])</f>
        <v>#VALUE!</v>
      </c>
      <c r="N1184" cm="1">
        <f t="array" ref="N1184">Data__1_[[#This Row],[RawMaterial_Used]]*1000*_xlfn.IFS(Data__1_[[#This Row],[Plant]]=$R$15,$S$15,Data__1_[[#This Row],[Plant]]=$R$16,$S$16,Data__1_[[#This Row],[Plant]]=$R$17,$S$17,Data__1_[[#This Row],[Plant]]=$R$18,$S$18)</f>
        <v>29188.218303999998</v>
      </c>
      <c r="O1184">
        <f>Data__1_[[#This Row],[input_total thousands]]+Data__1_[[#This Row],[Labor_Costs_Direct]]+Data__1_[[#This Row],[Labor_Costs_Indirect]]</f>
        <v>40628.218303999995</v>
      </c>
      <c r="P1184" s="5" cm="1">
        <f t="array" ref="P1184">Data__1_[[#This Row],[Output]]*1000*_xlfn.IFS(Data__1_[[#This Row],[Plant]]=$R$8,$S$8,Data__1_[[#This Row],[Plant]]=$R$9,$S$9,Data__1_[[#This Row],[Plant]]=$R$10,$S$10,Data__1_[[#This Row],[Plant]]=$R$11,$S$11)</f>
        <v>5902.4923500000004</v>
      </c>
      <c r="Q1184" s="5" cm="1">
        <f t="array" ref="Q1184">Data__1_[[#This Row],[Total_cost]]/(Data__1_[[#This Row],[Total Operating Cost]]+_xlfn.IFS(Data__1_[[#This Row],[Plant]]=$R$21,$S$21,Data__1_[[#This Row],[Plant]]=$R$22,$S$22,Data__1_[[#This Row],[Plant]]=$R$24,$S$24,Data__1_[[#This Row],[Plant]]=$R$23,$S$23))</f>
        <v>6.8820650379939918</v>
      </c>
    </row>
    <row r="1185" spans="1:17" x14ac:dyDescent="0.4">
      <c r="A1185" s="1" t="s">
        <v>372</v>
      </c>
      <c r="B1185" t="s">
        <v>11</v>
      </c>
      <c r="C1185">
        <v>12</v>
      </c>
      <c r="D1185">
        <v>14</v>
      </c>
      <c r="E1185">
        <v>115200</v>
      </c>
      <c r="F1185">
        <v>107520</v>
      </c>
      <c r="G1185">
        <v>1.0147908000000001E-2</v>
      </c>
      <c r="H1185">
        <f>Data__1_[[#This Row],[Output]]*1000</f>
        <v>10.147908000000001</v>
      </c>
      <c r="I1185">
        <f>Data__1_[[#This Row],[Output]]*1000/(Data__1_[[#This Row],[Num_Workers_Indirect]]+Data__1_[[#This Row],[Num_Workers_Direct]])</f>
        <v>0.39030415384615391</v>
      </c>
      <c r="J1185">
        <v>1.2684885E-2</v>
      </c>
      <c r="K1185">
        <f>Data__1_[[#This Row],[RawMaterial_Used]]*1000</f>
        <v>12.684885</v>
      </c>
      <c r="L1185" t="e">
        <f>MONTH(A:A)</f>
        <v>#VALUE!</v>
      </c>
      <c r="M1185" t="e">
        <f>YEAR(Data__1_[[#This Row],[Date]])</f>
        <v>#VALUE!</v>
      </c>
      <c r="N1185" cm="1">
        <f t="array" ref="N1185">Data__1_[[#This Row],[RawMaterial_Used]]*1000*_xlfn.IFS(Data__1_[[#This Row],[Plant]]=$R$15,$S$15,Data__1_[[#This Row],[Plant]]=$R$16,$S$16,Data__1_[[#This Row],[Plant]]=$R$17,$S$17,Data__1_[[#This Row],[Plant]]=$R$18,$S$18)</f>
        <v>11644.72443</v>
      </c>
      <c r="O1185">
        <f>Data__1_[[#This Row],[input_total thousands]]+Data__1_[[#This Row],[Labor_Costs_Direct]]+Data__1_[[#This Row],[Labor_Costs_Indirect]]</f>
        <v>234364.72443</v>
      </c>
      <c r="P1185" s="5" cm="1">
        <f t="array" ref="P1185">Data__1_[[#This Row],[Output]]*1000*_xlfn.IFS(Data__1_[[#This Row],[Plant]]=$R$8,$S$8,Data__1_[[#This Row],[Plant]]=$R$9,$S$9,Data__1_[[#This Row],[Plant]]=$R$10,$S$10,Data__1_[[#This Row],[Plant]]=$R$11,$S$11)</f>
        <v>4059.1632000000004</v>
      </c>
      <c r="Q1185" s="5" cm="1">
        <f t="array" ref="Q1185">Data__1_[[#This Row],[Total_cost]]/(Data__1_[[#This Row],[Total Operating Cost]]+_xlfn.IFS(Data__1_[[#This Row],[Plant]]=$R$21,$S$21,Data__1_[[#This Row],[Plant]]=$R$22,$S$22,Data__1_[[#This Row],[Plant]]=$R$24,$S$24,Data__1_[[#This Row],[Plant]]=$R$23,$S$23))</f>
        <v>56.514387567451891</v>
      </c>
    </row>
    <row r="1186" spans="1:17" x14ac:dyDescent="0.4">
      <c r="A1186" s="1" t="s">
        <v>371</v>
      </c>
      <c r="B1186" t="s">
        <v>8</v>
      </c>
      <c r="C1186">
        <v>18</v>
      </c>
      <c r="D1186">
        <v>23</v>
      </c>
      <c r="E1186">
        <v>8640</v>
      </c>
      <c r="F1186">
        <v>9200</v>
      </c>
      <c r="G1186">
        <v>4.9663545000000003E-2</v>
      </c>
      <c r="H1186">
        <f>Data__1_[[#This Row],[Output]]*1000</f>
        <v>49.663545000000006</v>
      </c>
      <c r="I1186">
        <f>Data__1_[[#This Row],[Output]]*1000/(Data__1_[[#This Row],[Num_Workers_Indirect]]+Data__1_[[#This Row],[Num_Workers_Direct]])</f>
        <v>1.2113059756097562</v>
      </c>
      <c r="J1186">
        <v>5.9596254000000001E-2</v>
      </c>
      <c r="K1186">
        <f>Data__1_[[#This Row],[RawMaterial_Used]]*1000</f>
        <v>59.596254000000002</v>
      </c>
      <c r="L1186" t="e">
        <f>MONTH(A:A)</f>
        <v>#VALUE!</v>
      </c>
      <c r="M1186" t="e">
        <f>YEAR(Data__1_[[#This Row],[Date]])</f>
        <v>#VALUE!</v>
      </c>
      <c r="N1186" cm="1">
        <f t="array" ref="N1186">Data__1_[[#This Row],[RawMaterial_Used]]*1000*_xlfn.IFS(Data__1_[[#This Row],[Plant]]=$R$15,$S$15,Data__1_[[#This Row],[Plant]]=$R$16,$S$16,Data__1_[[#This Row],[Plant]]=$R$17,$S$17,Data__1_[[#This Row],[Plant]]=$R$18,$S$18)</f>
        <v>41717.377800000002</v>
      </c>
      <c r="O1186">
        <f>Data__1_[[#This Row],[input_total thousands]]+Data__1_[[#This Row],[Labor_Costs_Direct]]+Data__1_[[#This Row],[Labor_Costs_Indirect]]</f>
        <v>59557.377800000002</v>
      </c>
      <c r="P1186" s="5" cm="1">
        <f t="array" ref="P1186">Data__1_[[#This Row],[Output]]*1000*_xlfn.IFS(Data__1_[[#This Row],[Plant]]=$R$8,$S$8,Data__1_[[#This Row],[Plant]]=$R$9,$S$9,Data__1_[[#This Row],[Plant]]=$R$10,$S$10,Data__1_[[#This Row],[Plant]]=$R$11,$S$11)</f>
        <v>5462.989950000001</v>
      </c>
      <c r="Q1186" s="5" cm="1">
        <f t="array" ref="Q1186">Data__1_[[#This Row],[Total_cost]]/(Data__1_[[#This Row],[Total Operating Cost]]+_xlfn.IFS(Data__1_[[#This Row],[Plant]]=$R$21,$S$21,Data__1_[[#This Row],[Plant]]=$R$22,$S$22,Data__1_[[#This Row],[Plant]]=$R$24,$S$24,Data__1_[[#This Row],[Plant]]=$R$23,$S$23))</f>
        <v>10.876798461519058</v>
      </c>
    </row>
    <row r="1187" spans="1:17" x14ac:dyDescent="0.4">
      <c r="A1187" s="1" t="s">
        <v>371</v>
      </c>
      <c r="B1187" t="s">
        <v>9</v>
      </c>
      <c r="C1187">
        <v>40</v>
      </c>
      <c r="D1187">
        <v>39</v>
      </c>
      <c r="E1187">
        <v>9280</v>
      </c>
      <c r="F1187">
        <v>7488</v>
      </c>
      <c r="G1187">
        <v>0.101272902</v>
      </c>
      <c r="H1187">
        <f>Data__1_[[#This Row],[Output]]*1000</f>
        <v>101.272902</v>
      </c>
      <c r="I1187">
        <f>Data__1_[[#This Row],[Output]]*1000/(Data__1_[[#This Row],[Num_Workers_Indirect]]+Data__1_[[#This Row],[Num_Workers_Direct]])</f>
        <v>1.2819354683544304</v>
      </c>
      <c r="J1187">
        <v>0.123552941</v>
      </c>
      <c r="K1187">
        <f>Data__1_[[#This Row],[RawMaterial_Used]]*1000</f>
        <v>123.552941</v>
      </c>
      <c r="L1187" t="e">
        <f>MONTH(A:A)</f>
        <v>#VALUE!</v>
      </c>
      <c r="M1187" t="e">
        <f>YEAR(Data__1_[[#This Row],[Date]])</f>
        <v>#VALUE!</v>
      </c>
      <c r="N1187" cm="1">
        <f t="array" ref="N1187">Data__1_[[#This Row],[RawMaterial_Used]]*1000*_xlfn.IFS(Data__1_[[#This Row],[Plant]]=$R$15,$S$15,Data__1_[[#This Row],[Plant]]=$R$16,$S$16,Data__1_[[#This Row],[Plant]]=$R$17,$S$17,Data__1_[[#This Row],[Plant]]=$R$18,$S$18)</f>
        <v>65483.058730000004</v>
      </c>
      <c r="O1187">
        <f>Data__1_[[#This Row],[input_total thousands]]+Data__1_[[#This Row],[Labor_Costs_Direct]]+Data__1_[[#This Row],[Labor_Costs_Indirect]]</f>
        <v>82251.058730000004</v>
      </c>
      <c r="P1187" s="5" cm="1">
        <f t="array" ref="P1187">Data__1_[[#This Row],[Output]]*1000*_xlfn.IFS(Data__1_[[#This Row],[Plant]]=$R$8,$S$8,Data__1_[[#This Row],[Plant]]=$R$9,$S$9,Data__1_[[#This Row],[Plant]]=$R$10,$S$10,Data__1_[[#This Row],[Plant]]=$R$11,$S$11)</f>
        <v>9114.5611800000006</v>
      </c>
      <c r="Q1187" s="5" cm="1">
        <f t="array" ref="Q1187">Data__1_[[#This Row],[Total_cost]]/(Data__1_[[#This Row],[Total Operating Cost]]+_xlfn.IFS(Data__1_[[#This Row],[Plant]]=$R$21,$S$21,Data__1_[[#This Row],[Plant]]=$R$22,$S$22,Data__1_[[#This Row],[Plant]]=$R$24,$S$24,Data__1_[[#This Row],[Plant]]=$R$23,$S$23))</f>
        <v>9.0233906433731637</v>
      </c>
    </row>
    <row r="1188" spans="1:17" x14ac:dyDescent="0.4">
      <c r="A1188" s="1" t="s">
        <v>371</v>
      </c>
      <c r="B1188" t="s">
        <v>10</v>
      </c>
      <c r="C1188">
        <v>20</v>
      </c>
      <c r="D1188">
        <v>33</v>
      </c>
      <c r="E1188">
        <v>4800</v>
      </c>
      <c r="F1188">
        <v>6600</v>
      </c>
      <c r="G1188">
        <v>3.937769E-2</v>
      </c>
      <c r="H1188">
        <f>Data__1_[[#This Row],[Output]]*1000</f>
        <v>39.377690000000001</v>
      </c>
      <c r="I1188">
        <f>Data__1_[[#This Row],[Output]]*1000/(Data__1_[[#This Row],[Num_Workers_Indirect]]+Data__1_[[#This Row],[Num_Workers_Direct]])</f>
        <v>0.74297528301886795</v>
      </c>
      <c r="J1188">
        <v>4.8040780999999998E-2</v>
      </c>
      <c r="K1188">
        <f>Data__1_[[#This Row],[RawMaterial_Used]]*1000</f>
        <v>48.040780999999996</v>
      </c>
      <c r="L1188" t="e">
        <f>MONTH(A:A)</f>
        <v>#VALUE!</v>
      </c>
      <c r="M1188" t="e">
        <f>YEAR(Data__1_[[#This Row],[Date]])</f>
        <v>#VALUE!</v>
      </c>
      <c r="N1188" cm="1">
        <f t="array" ref="N1188">Data__1_[[#This Row],[RawMaterial_Used]]*1000*_xlfn.IFS(Data__1_[[#This Row],[Plant]]=$R$15,$S$15,Data__1_[[#This Row],[Plant]]=$R$16,$S$16,Data__1_[[#This Row],[Plant]]=$R$17,$S$17,Data__1_[[#This Row],[Plant]]=$R$18,$S$18)</f>
        <v>29208.794847999998</v>
      </c>
      <c r="O1188">
        <f>Data__1_[[#This Row],[input_total thousands]]+Data__1_[[#This Row],[Labor_Costs_Direct]]+Data__1_[[#This Row],[Labor_Costs_Indirect]]</f>
        <v>40608.794847999998</v>
      </c>
      <c r="P1188" s="5" cm="1">
        <f t="array" ref="P1188">Data__1_[[#This Row],[Output]]*1000*_xlfn.IFS(Data__1_[[#This Row],[Plant]]=$R$8,$S$8,Data__1_[[#This Row],[Plant]]=$R$9,$S$9,Data__1_[[#This Row],[Plant]]=$R$10,$S$10,Data__1_[[#This Row],[Plant]]=$R$11,$S$11)</f>
        <v>5906.6535000000003</v>
      </c>
      <c r="Q1188" s="5" cm="1">
        <f t="array" ref="Q1188">Data__1_[[#This Row],[Total_cost]]/(Data__1_[[#This Row],[Total Operating Cost]]+_xlfn.IFS(Data__1_[[#This Row],[Plant]]=$R$21,$S$21,Data__1_[[#This Row],[Plant]]=$R$22,$S$22,Data__1_[[#This Row],[Plant]]=$R$24,$S$24,Data__1_[[#This Row],[Plant]]=$R$23,$S$23))</f>
        <v>6.8739296994991319</v>
      </c>
    </row>
    <row r="1189" spans="1:17" x14ac:dyDescent="0.4">
      <c r="A1189" s="1" t="s">
        <v>371</v>
      </c>
      <c r="B1189" t="s">
        <v>11</v>
      </c>
      <c r="C1189">
        <v>14</v>
      </c>
      <c r="D1189">
        <v>13</v>
      </c>
      <c r="E1189">
        <v>134400</v>
      </c>
      <c r="F1189">
        <v>99840</v>
      </c>
      <c r="G1189">
        <v>1.0544504999999999E-2</v>
      </c>
      <c r="H1189">
        <f>Data__1_[[#This Row],[Output]]*1000</f>
        <v>10.544504999999999</v>
      </c>
      <c r="I1189">
        <f>Data__1_[[#This Row],[Output]]*1000/(Data__1_[[#This Row],[Num_Workers_Indirect]]+Data__1_[[#This Row],[Num_Workers_Direct]])</f>
        <v>0.3905372222222222</v>
      </c>
      <c r="J1189">
        <v>1.3180631E-2</v>
      </c>
      <c r="K1189">
        <f>Data__1_[[#This Row],[RawMaterial_Used]]*1000</f>
        <v>13.180631</v>
      </c>
      <c r="L1189" t="e">
        <f>MONTH(A:A)</f>
        <v>#VALUE!</v>
      </c>
      <c r="M1189" t="e">
        <f>YEAR(Data__1_[[#This Row],[Date]])</f>
        <v>#VALUE!</v>
      </c>
      <c r="N1189" cm="1">
        <f t="array" ref="N1189">Data__1_[[#This Row],[RawMaterial_Used]]*1000*_xlfn.IFS(Data__1_[[#This Row],[Plant]]=$R$15,$S$15,Data__1_[[#This Row],[Plant]]=$R$16,$S$16,Data__1_[[#This Row],[Plant]]=$R$17,$S$17,Data__1_[[#This Row],[Plant]]=$R$18,$S$18)</f>
        <v>12099.819258</v>
      </c>
      <c r="O1189">
        <f>Data__1_[[#This Row],[input_total thousands]]+Data__1_[[#This Row],[Labor_Costs_Direct]]+Data__1_[[#This Row],[Labor_Costs_Indirect]]</f>
        <v>246339.819258</v>
      </c>
      <c r="P1189" s="5" cm="1">
        <f t="array" ref="P1189">Data__1_[[#This Row],[Output]]*1000*_xlfn.IFS(Data__1_[[#This Row],[Plant]]=$R$8,$S$8,Data__1_[[#This Row],[Plant]]=$R$9,$S$9,Data__1_[[#This Row],[Plant]]=$R$10,$S$10,Data__1_[[#This Row],[Plant]]=$R$11,$S$11)</f>
        <v>4217.8019999999997</v>
      </c>
      <c r="Q1189" s="5" cm="1">
        <f t="array" ref="Q1189">Data__1_[[#This Row],[Total_cost]]/(Data__1_[[#This Row],[Total Operating Cost]]+_xlfn.IFS(Data__1_[[#This Row],[Plant]]=$R$21,$S$21,Data__1_[[#This Row],[Plant]]=$R$22,$S$22,Data__1_[[#This Row],[Plant]]=$R$24,$S$24,Data__1_[[#This Row],[Plant]]=$R$23,$S$23))</f>
        <v>57.21340710757611</v>
      </c>
    </row>
    <row r="1190" spans="1:17" x14ac:dyDescent="0.4">
      <c r="A1190" s="1" t="s">
        <v>370</v>
      </c>
      <c r="B1190" t="s">
        <v>8</v>
      </c>
      <c r="C1190">
        <v>15</v>
      </c>
      <c r="D1190">
        <v>18</v>
      </c>
      <c r="E1190">
        <v>7200</v>
      </c>
      <c r="F1190">
        <v>7200</v>
      </c>
      <c r="G1190">
        <v>3.9970428000000002E-2</v>
      </c>
      <c r="H1190">
        <f>Data__1_[[#This Row],[Output]]*1000</f>
        <v>39.970428000000005</v>
      </c>
      <c r="I1190">
        <f>Data__1_[[#This Row],[Output]]*1000/(Data__1_[[#This Row],[Num_Workers_Indirect]]+Data__1_[[#This Row],[Num_Workers_Direct]])</f>
        <v>1.2112250909090911</v>
      </c>
      <c r="J1190">
        <v>4.7964513E-2</v>
      </c>
      <c r="K1190">
        <f>Data__1_[[#This Row],[RawMaterial_Used]]*1000</f>
        <v>47.964513000000004</v>
      </c>
      <c r="L1190" t="e">
        <f>MONTH(A:A)</f>
        <v>#VALUE!</v>
      </c>
      <c r="M1190" t="e">
        <f>YEAR(Data__1_[[#This Row],[Date]])</f>
        <v>#VALUE!</v>
      </c>
      <c r="N1190" cm="1">
        <f t="array" ref="N1190">Data__1_[[#This Row],[RawMaterial_Used]]*1000*_xlfn.IFS(Data__1_[[#This Row],[Plant]]=$R$15,$S$15,Data__1_[[#This Row],[Plant]]=$R$16,$S$16,Data__1_[[#This Row],[Plant]]=$R$17,$S$17,Data__1_[[#This Row],[Plant]]=$R$18,$S$18)</f>
        <v>33575.159100000004</v>
      </c>
      <c r="O1190">
        <f>Data__1_[[#This Row],[input_total thousands]]+Data__1_[[#This Row],[Labor_Costs_Direct]]+Data__1_[[#This Row],[Labor_Costs_Indirect]]</f>
        <v>47975.159100000004</v>
      </c>
      <c r="P1190" s="5" cm="1">
        <f t="array" ref="P1190">Data__1_[[#This Row],[Output]]*1000*_xlfn.IFS(Data__1_[[#This Row],[Plant]]=$R$8,$S$8,Data__1_[[#This Row],[Plant]]=$R$9,$S$9,Data__1_[[#This Row],[Plant]]=$R$10,$S$10,Data__1_[[#This Row],[Plant]]=$R$11,$S$11)</f>
        <v>4396.747080000001</v>
      </c>
      <c r="Q1190" s="5" cm="1">
        <f t="array" ref="Q1190">Data__1_[[#This Row],[Total_cost]]/(Data__1_[[#This Row],[Total Operating Cost]]+_xlfn.IFS(Data__1_[[#This Row],[Plant]]=$R$21,$S$21,Data__1_[[#This Row],[Plant]]=$R$22,$S$22,Data__1_[[#This Row],[Plant]]=$R$24,$S$24,Data__1_[[#This Row],[Plant]]=$R$23,$S$23))</f>
        <v>10.880220726481641</v>
      </c>
    </row>
    <row r="1191" spans="1:17" x14ac:dyDescent="0.4">
      <c r="A1191" s="1" t="s">
        <v>370</v>
      </c>
      <c r="B1191" t="s">
        <v>9</v>
      </c>
      <c r="C1191">
        <v>45</v>
      </c>
      <c r="D1191">
        <v>37</v>
      </c>
      <c r="E1191">
        <v>10440</v>
      </c>
      <c r="F1191">
        <v>7104</v>
      </c>
      <c r="G1191">
        <v>0.105115098</v>
      </c>
      <c r="H1191">
        <f>Data__1_[[#This Row],[Output]]*1000</f>
        <v>105.115098</v>
      </c>
      <c r="I1191">
        <f>Data__1_[[#This Row],[Output]]*1000/(Data__1_[[#This Row],[Num_Workers_Indirect]]+Data__1_[[#This Row],[Num_Workers_Direct]])</f>
        <v>1.2818914390243903</v>
      </c>
      <c r="J1191">
        <v>0.12824041899999999</v>
      </c>
      <c r="K1191">
        <f>Data__1_[[#This Row],[RawMaterial_Used]]*1000</f>
        <v>128.240419</v>
      </c>
      <c r="L1191" t="e">
        <f>MONTH(A:A)</f>
        <v>#VALUE!</v>
      </c>
      <c r="M1191" t="e">
        <f>YEAR(Data__1_[[#This Row],[Date]])</f>
        <v>#VALUE!</v>
      </c>
      <c r="N1191" cm="1">
        <f t="array" ref="N1191">Data__1_[[#This Row],[RawMaterial_Used]]*1000*_xlfn.IFS(Data__1_[[#This Row],[Plant]]=$R$15,$S$15,Data__1_[[#This Row],[Plant]]=$R$16,$S$16,Data__1_[[#This Row],[Plant]]=$R$17,$S$17,Data__1_[[#This Row],[Plant]]=$R$18,$S$18)</f>
        <v>67967.422070000001</v>
      </c>
      <c r="O1191">
        <f>Data__1_[[#This Row],[input_total thousands]]+Data__1_[[#This Row],[Labor_Costs_Direct]]+Data__1_[[#This Row],[Labor_Costs_Indirect]]</f>
        <v>85511.422070000001</v>
      </c>
      <c r="P1191" s="5" cm="1">
        <f t="array" ref="P1191">Data__1_[[#This Row],[Output]]*1000*_xlfn.IFS(Data__1_[[#This Row],[Plant]]=$R$8,$S$8,Data__1_[[#This Row],[Plant]]=$R$9,$S$9,Data__1_[[#This Row],[Plant]]=$R$10,$S$10,Data__1_[[#This Row],[Plant]]=$R$11,$S$11)</f>
        <v>9460.3588199999995</v>
      </c>
      <c r="Q1191" s="5" cm="1">
        <f t="array" ref="Q1191">Data__1_[[#This Row],[Total_cost]]/(Data__1_[[#This Row],[Total Operating Cost]]+_xlfn.IFS(Data__1_[[#This Row],[Plant]]=$R$21,$S$21,Data__1_[[#This Row],[Plant]]=$R$22,$S$22,Data__1_[[#This Row],[Plant]]=$R$24,$S$24,Data__1_[[#This Row],[Plant]]=$R$23,$S$23))</f>
        <v>9.0381982181882279</v>
      </c>
    </row>
    <row r="1192" spans="1:17" x14ac:dyDescent="0.4">
      <c r="A1192" s="1" t="s">
        <v>370</v>
      </c>
      <c r="B1192" t="s">
        <v>10</v>
      </c>
      <c r="C1192">
        <v>24</v>
      </c>
      <c r="D1192">
        <v>31</v>
      </c>
      <c r="E1192">
        <v>5760</v>
      </c>
      <c r="F1192">
        <v>6200</v>
      </c>
      <c r="G1192">
        <v>4.0842549999999998E-2</v>
      </c>
      <c r="H1192">
        <f>Data__1_[[#This Row],[Output]]*1000</f>
        <v>40.842549999999996</v>
      </c>
      <c r="I1192">
        <f>Data__1_[[#This Row],[Output]]*1000/(Data__1_[[#This Row],[Num_Workers_Indirect]]+Data__1_[[#This Row],[Num_Workers_Direct]])</f>
        <v>0.74259181818181808</v>
      </c>
      <c r="J1192">
        <v>4.9827911000000003E-2</v>
      </c>
      <c r="K1192">
        <f>Data__1_[[#This Row],[RawMaterial_Used]]*1000</f>
        <v>49.827911</v>
      </c>
      <c r="L1192" t="e">
        <f>MONTH(A:A)</f>
        <v>#VALUE!</v>
      </c>
      <c r="M1192" t="e">
        <f>YEAR(Data__1_[[#This Row],[Date]])</f>
        <v>#VALUE!</v>
      </c>
      <c r="N1192" cm="1">
        <f t="array" ref="N1192">Data__1_[[#This Row],[RawMaterial_Used]]*1000*_xlfn.IFS(Data__1_[[#This Row],[Plant]]=$R$15,$S$15,Data__1_[[#This Row],[Plant]]=$R$16,$S$16,Data__1_[[#This Row],[Plant]]=$R$17,$S$17,Data__1_[[#This Row],[Plant]]=$R$18,$S$18)</f>
        <v>30295.369888000001</v>
      </c>
      <c r="O1192">
        <f>Data__1_[[#This Row],[input_total thousands]]+Data__1_[[#This Row],[Labor_Costs_Direct]]+Data__1_[[#This Row],[Labor_Costs_Indirect]]</f>
        <v>42255.369888000001</v>
      </c>
      <c r="P1192" s="5" cm="1">
        <f t="array" ref="P1192">Data__1_[[#This Row],[Output]]*1000*_xlfn.IFS(Data__1_[[#This Row],[Plant]]=$R$8,$S$8,Data__1_[[#This Row],[Plant]]=$R$9,$S$9,Data__1_[[#This Row],[Plant]]=$R$10,$S$10,Data__1_[[#This Row],[Plant]]=$R$11,$S$11)</f>
        <v>6126.3824999999997</v>
      </c>
      <c r="Q1192" s="5" cm="1">
        <f t="array" ref="Q1192">Data__1_[[#This Row],[Total_cost]]/(Data__1_[[#This Row],[Total Operating Cost]]+_xlfn.IFS(Data__1_[[#This Row],[Plant]]=$R$21,$S$21,Data__1_[[#This Row],[Plant]]=$R$22,$S$22,Data__1_[[#This Row],[Plant]]=$R$24,$S$24,Data__1_[[#This Row],[Plant]]=$R$23,$S$23))</f>
        <v>6.8961534371324138</v>
      </c>
    </row>
    <row r="1193" spans="1:17" x14ac:dyDescent="0.4">
      <c r="A1193" s="1" t="s">
        <v>370</v>
      </c>
      <c r="B1193" t="s">
        <v>11</v>
      </c>
      <c r="C1193">
        <v>13</v>
      </c>
      <c r="D1193">
        <v>17</v>
      </c>
      <c r="E1193">
        <v>124800</v>
      </c>
      <c r="F1193">
        <v>130560</v>
      </c>
      <c r="G1193">
        <v>1.1711978E-2</v>
      </c>
      <c r="H1193">
        <f>Data__1_[[#This Row],[Output]]*1000</f>
        <v>11.711978</v>
      </c>
      <c r="I1193">
        <f>Data__1_[[#This Row],[Output]]*1000/(Data__1_[[#This Row],[Num_Workers_Indirect]]+Data__1_[[#This Row],[Num_Workers_Direct]])</f>
        <v>0.39039926666666669</v>
      </c>
      <c r="J1193">
        <v>1.4639971999999999E-2</v>
      </c>
      <c r="K1193">
        <f>Data__1_[[#This Row],[RawMaterial_Used]]*1000</f>
        <v>14.639972</v>
      </c>
      <c r="L1193" t="e">
        <f>MONTH(A:A)</f>
        <v>#VALUE!</v>
      </c>
      <c r="M1193" t="e">
        <f>YEAR(Data__1_[[#This Row],[Date]])</f>
        <v>#VALUE!</v>
      </c>
      <c r="N1193" cm="1">
        <f t="array" ref="N1193">Data__1_[[#This Row],[RawMaterial_Used]]*1000*_xlfn.IFS(Data__1_[[#This Row],[Plant]]=$R$15,$S$15,Data__1_[[#This Row],[Plant]]=$R$16,$S$16,Data__1_[[#This Row],[Plant]]=$R$17,$S$17,Data__1_[[#This Row],[Plant]]=$R$18,$S$18)</f>
        <v>13439.494296000001</v>
      </c>
      <c r="O1193">
        <f>Data__1_[[#This Row],[input_total thousands]]+Data__1_[[#This Row],[Labor_Costs_Direct]]+Data__1_[[#This Row],[Labor_Costs_Indirect]]</f>
        <v>268799.49429599999</v>
      </c>
      <c r="P1193" s="5" cm="1">
        <f t="array" ref="P1193">Data__1_[[#This Row],[Output]]*1000*_xlfn.IFS(Data__1_[[#This Row],[Plant]]=$R$8,$S$8,Data__1_[[#This Row],[Plant]]=$R$9,$S$9,Data__1_[[#This Row],[Plant]]=$R$10,$S$10,Data__1_[[#This Row],[Plant]]=$R$11,$S$11)</f>
        <v>4684.7911999999997</v>
      </c>
      <c r="Q1193" s="5" cm="1">
        <f t="array" ref="Q1193">Data__1_[[#This Row],[Total_cost]]/(Data__1_[[#This Row],[Total Operating Cost]]+_xlfn.IFS(Data__1_[[#This Row],[Plant]]=$R$21,$S$21,Data__1_[[#This Row],[Plant]]=$R$22,$S$22,Data__1_[[#This Row],[Plant]]=$R$24,$S$24,Data__1_[[#This Row],[Plant]]=$R$23,$S$23))</f>
        <v>56.321157567912074</v>
      </c>
    </row>
    <row r="1194" spans="1:17" x14ac:dyDescent="0.4">
      <c r="A1194" s="1" t="s">
        <v>369</v>
      </c>
      <c r="B1194" t="s">
        <v>8</v>
      </c>
      <c r="C1194">
        <v>17</v>
      </c>
      <c r="D1194">
        <v>22</v>
      </c>
      <c r="E1194">
        <v>8160</v>
      </c>
      <c r="F1194">
        <v>8800</v>
      </c>
      <c r="G1194">
        <v>4.7239611000000001E-2</v>
      </c>
      <c r="H1194">
        <f>Data__1_[[#This Row],[Output]]*1000</f>
        <v>47.239611000000004</v>
      </c>
      <c r="I1194">
        <f>Data__1_[[#This Row],[Output]]*1000/(Data__1_[[#This Row],[Num_Workers_Indirect]]+Data__1_[[#This Row],[Num_Workers_Direct]])</f>
        <v>1.2112720769230769</v>
      </c>
      <c r="J1194">
        <v>5.6687532999999998E-2</v>
      </c>
      <c r="K1194">
        <f>Data__1_[[#This Row],[RawMaterial_Used]]*1000</f>
        <v>56.687532999999995</v>
      </c>
      <c r="L1194" t="e">
        <f>MONTH(A:A)</f>
        <v>#VALUE!</v>
      </c>
      <c r="M1194" t="e">
        <f>YEAR(Data__1_[[#This Row],[Date]])</f>
        <v>#VALUE!</v>
      </c>
      <c r="N1194" cm="1">
        <f t="array" ref="N1194">Data__1_[[#This Row],[RawMaterial_Used]]*1000*_xlfn.IFS(Data__1_[[#This Row],[Plant]]=$R$15,$S$15,Data__1_[[#This Row],[Plant]]=$R$16,$S$16,Data__1_[[#This Row],[Plant]]=$R$17,$S$17,Data__1_[[#This Row],[Plant]]=$R$18,$S$18)</f>
        <v>39681.273099999999</v>
      </c>
      <c r="O1194">
        <f>Data__1_[[#This Row],[input_total thousands]]+Data__1_[[#This Row],[Labor_Costs_Direct]]+Data__1_[[#This Row],[Labor_Costs_Indirect]]</f>
        <v>56641.273099999999</v>
      </c>
      <c r="P1194" s="5" cm="1">
        <f t="array" ref="P1194">Data__1_[[#This Row],[Output]]*1000*_xlfn.IFS(Data__1_[[#This Row],[Plant]]=$R$8,$S$8,Data__1_[[#This Row],[Plant]]=$R$9,$S$9,Data__1_[[#This Row],[Plant]]=$R$10,$S$10,Data__1_[[#This Row],[Plant]]=$R$11,$S$11)</f>
        <v>5196.3572100000001</v>
      </c>
      <c r="Q1194" s="5" cm="1">
        <f t="array" ref="Q1194">Data__1_[[#This Row],[Total_cost]]/(Data__1_[[#This Row],[Total Operating Cost]]+_xlfn.IFS(Data__1_[[#This Row],[Plant]]=$R$21,$S$21,Data__1_[[#This Row],[Plant]]=$R$22,$S$22,Data__1_[[#This Row],[Plant]]=$R$24,$S$24,Data__1_[[#This Row],[Plant]]=$R$23,$S$23))</f>
        <v>10.873727984077778</v>
      </c>
    </row>
    <row r="1195" spans="1:17" x14ac:dyDescent="0.4">
      <c r="A1195" s="1" t="s">
        <v>369</v>
      </c>
      <c r="B1195" t="s">
        <v>9</v>
      </c>
      <c r="C1195">
        <v>44</v>
      </c>
      <c r="D1195">
        <v>38</v>
      </c>
      <c r="E1195">
        <v>10208</v>
      </c>
      <c r="F1195">
        <v>7296</v>
      </c>
      <c r="G1195">
        <v>0.105113423</v>
      </c>
      <c r="H1195">
        <f>Data__1_[[#This Row],[Output]]*1000</f>
        <v>105.113423</v>
      </c>
      <c r="I1195">
        <f>Data__1_[[#This Row],[Output]]*1000/(Data__1_[[#This Row],[Num_Workers_Indirect]]+Data__1_[[#This Row],[Num_Workers_Direct]])</f>
        <v>1.281871012195122</v>
      </c>
      <c r="J1195">
        <v>0.12823837699999999</v>
      </c>
      <c r="K1195">
        <f>Data__1_[[#This Row],[RawMaterial_Used]]*1000</f>
        <v>128.23837699999999</v>
      </c>
      <c r="L1195" t="e">
        <f>MONTH(A:A)</f>
        <v>#VALUE!</v>
      </c>
      <c r="M1195" t="e">
        <f>YEAR(Data__1_[[#This Row],[Date]])</f>
        <v>#VALUE!</v>
      </c>
      <c r="N1195" cm="1">
        <f t="array" ref="N1195">Data__1_[[#This Row],[RawMaterial_Used]]*1000*_xlfn.IFS(Data__1_[[#This Row],[Plant]]=$R$15,$S$15,Data__1_[[#This Row],[Plant]]=$R$16,$S$16,Data__1_[[#This Row],[Plant]]=$R$17,$S$17,Data__1_[[#This Row],[Plant]]=$R$18,$S$18)</f>
        <v>67966.33980999999</v>
      </c>
      <c r="O1195">
        <f>Data__1_[[#This Row],[input_total thousands]]+Data__1_[[#This Row],[Labor_Costs_Direct]]+Data__1_[[#This Row],[Labor_Costs_Indirect]]</f>
        <v>85470.33980999999</v>
      </c>
      <c r="P1195" s="5" cm="1">
        <f t="array" ref="P1195">Data__1_[[#This Row],[Output]]*1000*_xlfn.IFS(Data__1_[[#This Row],[Plant]]=$R$8,$S$8,Data__1_[[#This Row],[Plant]]=$R$9,$S$9,Data__1_[[#This Row],[Plant]]=$R$10,$S$10,Data__1_[[#This Row],[Plant]]=$R$11,$S$11)</f>
        <v>9460.2080700000006</v>
      </c>
      <c r="Q1195" s="5" cm="1">
        <f t="array" ref="Q1195">Data__1_[[#This Row],[Total_cost]]/(Data__1_[[#This Row],[Total Operating Cost]]+_xlfn.IFS(Data__1_[[#This Row],[Plant]]=$R$21,$S$21,Data__1_[[#This Row],[Plant]]=$R$22,$S$22,Data__1_[[#This Row],[Plant]]=$R$24,$S$24,Data__1_[[#This Row],[Plant]]=$R$23,$S$23))</f>
        <v>9.0339999403464528</v>
      </c>
    </row>
    <row r="1196" spans="1:17" x14ac:dyDescent="0.4">
      <c r="A1196" s="1" t="s">
        <v>369</v>
      </c>
      <c r="B1196" t="s">
        <v>10</v>
      </c>
      <c r="C1196">
        <v>21</v>
      </c>
      <c r="D1196">
        <v>34</v>
      </c>
      <c r="E1196">
        <v>5040</v>
      </c>
      <c r="F1196">
        <v>6800</v>
      </c>
      <c r="G1196">
        <v>4.0852982000000003E-2</v>
      </c>
      <c r="H1196">
        <f>Data__1_[[#This Row],[Output]]*1000</f>
        <v>40.852982000000004</v>
      </c>
      <c r="I1196">
        <f>Data__1_[[#This Row],[Output]]*1000/(Data__1_[[#This Row],[Num_Workers_Indirect]]+Data__1_[[#This Row],[Num_Workers_Direct]])</f>
        <v>0.74278149090909096</v>
      </c>
      <c r="J1196">
        <v>4.9840638E-2</v>
      </c>
      <c r="K1196">
        <f>Data__1_[[#This Row],[RawMaterial_Used]]*1000</f>
        <v>49.840637999999998</v>
      </c>
      <c r="L1196" t="e">
        <f>MONTH(A:A)</f>
        <v>#VALUE!</v>
      </c>
      <c r="M1196" t="e">
        <f>YEAR(Data__1_[[#This Row],[Date]])</f>
        <v>#VALUE!</v>
      </c>
      <c r="N1196" cm="1">
        <f t="array" ref="N1196">Data__1_[[#This Row],[RawMaterial_Used]]*1000*_xlfn.IFS(Data__1_[[#This Row],[Plant]]=$R$15,$S$15,Data__1_[[#This Row],[Plant]]=$R$16,$S$16,Data__1_[[#This Row],[Plant]]=$R$17,$S$17,Data__1_[[#This Row],[Plant]]=$R$18,$S$18)</f>
        <v>30303.107904</v>
      </c>
      <c r="O1196">
        <f>Data__1_[[#This Row],[input_total thousands]]+Data__1_[[#This Row],[Labor_Costs_Direct]]+Data__1_[[#This Row],[Labor_Costs_Indirect]]</f>
        <v>42143.107904000004</v>
      </c>
      <c r="P1196" s="5" cm="1">
        <f t="array" ref="P1196">Data__1_[[#This Row],[Output]]*1000*_xlfn.IFS(Data__1_[[#This Row],[Plant]]=$R$8,$S$8,Data__1_[[#This Row],[Plant]]=$R$9,$S$9,Data__1_[[#This Row],[Plant]]=$R$10,$S$10,Data__1_[[#This Row],[Plant]]=$R$11,$S$11)</f>
        <v>6127.9473000000007</v>
      </c>
      <c r="Q1196" s="5" cm="1">
        <f t="array" ref="Q1196">Data__1_[[#This Row],[Total_cost]]/(Data__1_[[#This Row],[Total Operating Cost]]+_xlfn.IFS(Data__1_[[#This Row],[Plant]]=$R$21,$S$21,Data__1_[[#This Row],[Plant]]=$R$22,$S$22,Data__1_[[#This Row],[Plant]]=$R$24,$S$24,Data__1_[[#This Row],[Plant]]=$R$23,$S$23))</f>
        <v>6.8760760765555933</v>
      </c>
    </row>
    <row r="1197" spans="1:17" x14ac:dyDescent="0.4">
      <c r="A1197" s="1" t="s">
        <v>369</v>
      </c>
      <c r="B1197" t="s">
        <v>11</v>
      </c>
      <c r="C1197">
        <v>14</v>
      </c>
      <c r="D1197">
        <v>13</v>
      </c>
      <c r="E1197">
        <v>134400</v>
      </c>
      <c r="F1197">
        <v>99840</v>
      </c>
      <c r="G1197">
        <v>1.0538451000000001E-2</v>
      </c>
      <c r="H1197">
        <f>Data__1_[[#This Row],[Output]]*1000</f>
        <v>10.538451</v>
      </c>
      <c r="I1197">
        <f>Data__1_[[#This Row],[Output]]*1000/(Data__1_[[#This Row],[Num_Workers_Indirect]]+Data__1_[[#This Row],[Num_Workers_Direct]])</f>
        <v>0.39031300000000002</v>
      </c>
      <c r="J1197">
        <v>1.3173064E-2</v>
      </c>
      <c r="K1197">
        <f>Data__1_[[#This Row],[RawMaterial_Used]]*1000</f>
        <v>13.173064</v>
      </c>
      <c r="L1197" t="e">
        <f>MONTH(A:A)</f>
        <v>#VALUE!</v>
      </c>
      <c r="M1197" t="e">
        <f>YEAR(Data__1_[[#This Row],[Date]])</f>
        <v>#VALUE!</v>
      </c>
      <c r="N1197" cm="1">
        <f t="array" ref="N1197">Data__1_[[#This Row],[RawMaterial_Used]]*1000*_xlfn.IFS(Data__1_[[#This Row],[Plant]]=$R$15,$S$15,Data__1_[[#This Row],[Plant]]=$R$16,$S$16,Data__1_[[#This Row],[Plant]]=$R$17,$S$17,Data__1_[[#This Row],[Plant]]=$R$18,$S$18)</f>
        <v>12092.872751999999</v>
      </c>
      <c r="O1197">
        <f>Data__1_[[#This Row],[input_total thousands]]+Data__1_[[#This Row],[Labor_Costs_Direct]]+Data__1_[[#This Row],[Labor_Costs_Indirect]]</f>
        <v>246332.872752</v>
      </c>
      <c r="P1197" s="5" cm="1">
        <f t="array" ref="P1197">Data__1_[[#This Row],[Output]]*1000*_xlfn.IFS(Data__1_[[#This Row],[Plant]]=$R$8,$S$8,Data__1_[[#This Row],[Plant]]=$R$9,$S$9,Data__1_[[#This Row],[Plant]]=$R$10,$S$10,Data__1_[[#This Row],[Plant]]=$R$11,$S$11)</f>
        <v>4215.3804</v>
      </c>
      <c r="Q1197" s="5" cm="1">
        <f t="array" ref="Q1197">Data__1_[[#This Row],[Total_cost]]/(Data__1_[[#This Row],[Total Operating Cost]]+_xlfn.IFS(Data__1_[[#This Row],[Plant]]=$R$21,$S$21,Data__1_[[#This Row],[Plant]]=$R$22,$S$22,Data__1_[[#This Row],[Plant]]=$R$24,$S$24,Data__1_[[#This Row],[Plant]]=$R$23,$S$23))</f>
        <v>57.243989277398398</v>
      </c>
    </row>
    <row r="1198" spans="1:17" x14ac:dyDescent="0.4">
      <c r="A1198" s="1" t="s">
        <v>368</v>
      </c>
      <c r="B1198" t="s">
        <v>8</v>
      </c>
      <c r="C1198">
        <v>20</v>
      </c>
      <c r="D1198">
        <v>18</v>
      </c>
      <c r="E1198">
        <v>9600</v>
      </c>
      <c r="F1198">
        <v>7200</v>
      </c>
      <c r="G1198">
        <v>4.6015829000000001E-2</v>
      </c>
      <c r="H1198">
        <f>Data__1_[[#This Row],[Output]]*1000</f>
        <v>46.015829000000004</v>
      </c>
      <c r="I1198">
        <f>Data__1_[[#This Row],[Output]]*1000/(Data__1_[[#This Row],[Num_Workers_Indirect]]+Data__1_[[#This Row],[Num_Workers_Direct]])</f>
        <v>1.2109428684210528</v>
      </c>
      <c r="J1198">
        <v>5.5218995E-2</v>
      </c>
      <c r="K1198">
        <f>Data__1_[[#This Row],[RawMaterial_Used]]*1000</f>
        <v>55.218995</v>
      </c>
      <c r="L1198">
        <f>MONTH(A:A)</f>
        <v>12</v>
      </c>
      <c r="M1198">
        <f>YEAR(Data__1_[[#This Row],[Date]])</f>
        <v>2010</v>
      </c>
      <c r="N1198" cm="1">
        <f t="array" ref="N1198">Data__1_[[#This Row],[RawMaterial_Used]]*1000*_xlfn.IFS(Data__1_[[#This Row],[Plant]]=$R$15,$S$15,Data__1_[[#This Row],[Plant]]=$R$16,$S$16,Data__1_[[#This Row],[Plant]]=$R$17,$S$17,Data__1_[[#This Row],[Plant]]=$R$18,$S$18)</f>
        <v>38653.296499999997</v>
      </c>
      <c r="O1198">
        <f>Data__1_[[#This Row],[input_total thousands]]+Data__1_[[#This Row],[Labor_Costs_Direct]]+Data__1_[[#This Row],[Labor_Costs_Indirect]]</f>
        <v>55453.296499999997</v>
      </c>
      <c r="P1198" s="5" cm="1">
        <f t="array" ref="P1198">Data__1_[[#This Row],[Output]]*1000*_xlfn.IFS(Data__1_[[#This Row],[Plant]]=$R$8,$S$8,Data__1_[[#This Row],[Plant]]=$R$9,$S$9,Data__1_[[#This Row],[Plant]]=$R$10,$S$10,Data__1_[[#This Row],[Plant]]=$R$11,$S$11)</f>
        <v>5061.7411900000006</v>
      </c>
      <c r="Q1198" s="5" cm="1">
        <f t="array" ref="Q1198">Data__1_[[#This Row],[Total_cost]]/(Data__1_[[#This Row],[Total Operating Cost]]+_xlfn.IFS(Data__1_[[#This Row],[Plant]]=$R$21,$S$21,Data__1_[[#This Row],[Plant]]=$R$22,$S$22,Data__1_[[#This Row],[Plant]]=$R$24,$S$24,Data__1_[[#This Row],[Plant]]=$R$23,$S$23))</f>
        <v>10.928079658044313</v>
      </c>
    </row>
    <row r="1199" spans="1:17" x14ac:dyDescent="0.4">
      <c r="A1199" s="1" t="s">
        <v>368</v>
      </c>
      <c r="B1199" t="s">
        <v>9</v>
      </c>
      <c r="C1199">
        <v>46</v>
      </c>
      <c r="D1199">
        <v>36</v>
      </c>
      <c r="E1199">
        <v>10672</v>
      </c>
      <c r="F1199">
        <v>6912</v>
      </c>
      <c r="G1199">
        <v>0.10511732999999999</v>
      </c>
      <c r="H1199">
        <f>Data__1_[[#This Row],[Output]]*1000</f>
        <v>105.11733</v>
      </c>
      <c r="I1199">
        <f>Data__1_[[#This Row],[Output]]*1000/(Data__1_[[#This Row],[Num_Workers_Indirect]]+Data__1_[[#This Row],[Num_Workers_Direct]])</f>
        <v>1.2819186585365854</v>
      </c>
      <c r="J1199">
        <v>0.128243142</v>
      </c>
      <c r="K1199">
        <f>Data__1_[[#This Row],[RawMaterial_Used]]*1000</f>
        <v>128.24314200000001</v>
      </c>
      <c r="L1199">
        <f>MONTH(A:A)</f>
        <v>12</v>
      </c>
      <c r="M1199">
        <f>YEAR(Data__1_[[#This Row],[Date]])</f>
        <v>2010</v>
      </c>
      <c r="N1199" cm="1">
        <f t="array" ref="N1199">Data__1_[[#This Row],[RawMaterial_Used]]*1000*_xlfn.IFS(Data__1_[[#This Row],[Plant]]=$R$15,$S$15,Data__1_[[#This Row],[Plant]]=$R$16,$S$16,Data__1_[[#This Row],[Plant]]=$R$17,$S$17,Data__1_[[#This Row],[Plant]]=$R$18,$S$18)</f>
        <v>67968.865260000006</v>
      </c>
      <c r="O1199">
        <f>Data__1_[[#This Row],[input_total thousands]]+Data__1_[[#This Row],[Labor_Costs_Direct]]+Data__1_[[#This Row],[Labor_Costs_Indirect]]</f>
        <v>85552.865260000006</v>
      </c>
      <c r="P1199" s="5" cm="1">
        <f t="array" ref="P1199">Data__1_[[#This Row],[Output]]*1000*_xlfn.IFS(Data__1_[[#This Row],[Plant]]=$R$8,$S$8,Data__1_[[#This Row],[Plant]]=$R$9,$S$9,Data__1_[[#This Row],[Plant]]=$R$10,$S$10,Data__1_[[#This Row],[Plant]]=$R$11,$S$11)</f>
        <v>9460.5596999999998</v>
      </c>
      <c r="Q1199" s="5" cm="1">
        <f t="array" ref="Q1199">Data__1_[[#This Row],[Total_cost]]/(Data__1_[[#This Row],[Total Operating Cost]]+_xlfn.IFS(Data__1_[[#This Row],[Plant]]=$R$21,$S$21,Data__1_[[#This Row],[Plant]]=$R$22,$S$22,Data__1_[[#This Row],[Plant]]=$R$24,$S$24,Data__1_[[#This Row],[Plant]]=$R$23,$S$23))</f>
        <v>9.0423865998242317</v>
      </c>
    </row>
    <row r="1200" spans="1:17" x14ac:dyDescent="0.4">
      <c r="A1200" s="1" t="s">
        <v>368</v>
      </c>
      <c r="B1200" t="s">
        <v>10</v>
      </c>
      <c r="C1200">
        <v>22</v>
      </c>
      <c r="D1200">
        <v>34</v>
      </c>
      <c r="E1200">
        <v>5280</v>
      </c>
      <c r="F1200">
        <v>6800</v>
      </c>
      <c r="G1200">
        <v>4.1614958000000001E-2</v>
      </c>
      <c r="H1200">
        <f>Data__1_[[#This Row],[Output]]*1000</f>
        <v>41.614958000000001</v>
      </c>
      <c r="I1200">
        <f>Data__1_[[#This Row],[Output]]*1000/(Data__1_[[#This Row],[Num_Workers_Indirect]]+Data__1_[[#This Row],[Num_Workers_Direct]])</f>
        <v>0.74312425000000004</v>
      </c>
      <c r="J1200">
        <v>5.0770249000000003E-2</v>
      </c>
      <c r="K1200">
        <f>Data__1_[[#This Row],[RawMaterial_Used]]*1000</f>
        <v>50.770249000000007</v>
      </c>
      <c r="L1200">
        <f>MONTH(A:A)</f>
        <v>12</v>
      </c>
      <c r="M1200">
        <f>YEAR(Data__1_[[#This Row],[Date]])</f>
        <v>2010</v>
      </c>
      <c r="N1200" cm="1">
        <f t="array" ref="N1200">Data__1_[[#This Row],[RawMaterial_Used]]*1000*_xlfn.IFS(Data__1_[[#This Row],[Plant]]=$R$15,$S$15,Data__1_[[#This Row],[Plant]]=$R$16,$S$16,Data__1_[[#This Row],[Plant]]=$R$17,$S$17,Data__1_[[#This Row],[Plant]]=$R$18,$S$18)</f>
        <v>30868.311392000003</v>
      </c>
      <c r="O1200">
        <f>Data__1_[[#This Row],[input_total thousands]]+Data__1_[[#This Row],[Labor_Costs_Direct]]+Data__1_[[#This Row],[Labor_Costs_Indirect]]</f>
        <v>42948.311392000003</v>
      </c>
      <c r="P1200" s="5" cm="1">
        <f t="array" ref="P1200">Data__1_[[#This Row],[Output]]*1000*_xlfn.IFS(Data__1_[[#This Row],[Plant]]=$R$8,$S$8,Data__1_[[#This Row],[Plant]]=$R$9,$S$9,Data__1_[[#This Row],[Plant]]=$R$10,$S$10,Data__1_[[#This Row],[Plant]]=$R$11,$S$11)</f>
        <v>6242.2437</v>
      </c>
      <c r="Q1200" s="5" cm="1">
        <f t="array" ref="Q1200">Data__1_[[#This Row],[Total_cost]]/(Data__1_[[#This Row],[Total Operating Cost]]+_xlfn.IFS(Data__1_[[#This Row],[Plant]]=$R$21,$S$21,Data__1_[[#This Row],[Plant]]=$R$22,$S$22,Data__1_[[#This Row],[Plant]]=$R$24,$S$24,Data__1_[[#This Row],[Plant]]=$R$23,$S$23))</f>
        <v>6.8791662564765819</v>
      </c>
    </row>
    <row r="1201" spans="1:17" x14ac:dyDescent="0.4">
      <c r="A1201" s="1" t="s">
        <v>368</v>
      </c>
      <c r="B1201" t="s">
        <v>11</v>
      </c>
      <c r="C1201">
        <v>12</v>
      </c>
      <c r="D1201">
        <v>15</v>
      </c>
      <c r="E1201">
        <v>115200</v>
      </c>
      <c r="F1201">
        <v>115200</v>
      </c>
      <c r="G1201">
        <v>1.0536541999999999E-2</v>
      </c>
      <c r="H1201">
        <f>Data__1_[[#This Row],[Output]]*1000</f>
        <v>10.536541999999999</v>
      </c>
      <c r="I1201">
        <f>Data__1_[[#This Row],[Output]]*1000/(Data__1_[[#This Row],[Num_Workers_Indirect]]+Data__1_[[#This Row],[Num_Workers_Direct]])</f>
        <v>0.39024229629629625</v>
      </c>
      <c r="J1201">
        <v>1.3170677E-2</v>
      </c>
      <c r="K1201">
        <f>Data__1_[[#This Row],[RawMaterial_Used]]*1000</f>
        <v>13.170677000000001</v>
      </c>
      <c r="L1201">
        <f>MONTH(A:A)</f>
        <v>12</v>
      </c>
      <c r="M1201">
        <f>YEAR(Data__1_[[#This Row],[Date]])</f>
        <v>2010</v>
      </c>
      <c r="N1201" cm="1">
        <f t="array" ref="N1201">Data__1_[[#This Row],[RawMaterial_Used]]*1000*_xlfn.IFS(Data__1_[[#This Row],[Plant]]=$R$15,$S$15,Data__1_[[#This Row],[Plant]]=$R$16,$S$16,Data__1_[[#This Row],[Plant]]=$R$17,$S$17,Data__1_[[#This Row],[Plant]]=$R$18,$S$18)</f>
        <v>12090.681486000001</v>
      </c>
      <c r="O1201">
        <f>Data__1_[[#This Row],[input_total thousands]]+Data__1_[[#This Row],[Labor_Costs_Direct]]+Data__1_[[#This Row],[Labor_Costs_Indirect]]</f>
        <v>242490.68148600002</v>
      </c>
      <c r="P1201" s="5" cm="1">
        <f t="array" ref="P1201">Data__1_[[#This Row],[Output]]*1000*_xlfn.IFS(Data__1_[[#This Row],[Plant]]=$R$8,$S$8,Data__1_[[#This Row],[Plant]]=$R$9,$S$9,Data__1_[[#This Row],[Plant]]=$R$10,$S$10,Data__1_[[#This Row],[Plant]]=$R$11,$S$11)</f>
        <v>4214.6167999999998</v>
      </c>
      <c r="Q1201" s="5" cm="1">
        <f t="array" ref="Q1201">Data__1_[[#This Row],[Total_cost]]/(Data__1_[[#This Row],[Total Operating Cost]]+_xlfn.IFS(Data__1_[[#This Row],[Plant]]=$R$21,$S$21,Data__1_[[#This Row],[Plant]]=$R$22,$S$22,Data__1_[[#This Row],[Plant]]=$R$24,$S$24,Data__1_[[#This Row],[Plant]]=$R$23,$S$23))</f>
        <v>56.361124057855662</v>
      </c>
    </row>
    <row r="1202" spans="1:17" x14ac:dyDescent="0.4">
      <c r="A1202" s="1" t="s">
        <v>367</v>
      </c>
      <c r="B1202" t="s">
        <v>8</v>
      </c>
      <c r="C1202">
        <v>19</v>
      </c>
      <c r="D1202">
        <v>24</v>
      </c>
      <c r="E1202">
        <v>9120</v>
      </c>
      <c r="F1202">
        <v>9600</v>
      </c>
      <c r="G1202">
        <v>5.2066099999999997E-2</v>
      </c>
      <c r="H1202">
        <f>Data__1_[[#This Row],[Output]]*1000</f>
        <v>52.066099999999999</v>
      </c>
      <c r="I1202">
        <f>Data__1_[[#This Row],[Output]]*1000/(Data__1_[[#This Row],[Num_Workers_Indirect]]+Data__1_[[#This Row],[Num_Workers_Direct]])</f>
        <v>1.2108395348837209</v>
      </c>
      <c r="J1202">
        <v>6.2479319999999998E-2</v>
      </c>
      <c r="K1202">
        <f>Data__1_[[#This Row],[RawMaterial_Used]]*1000</f>
        <v>62.479320000000001</v>
      </c>
      <c r="L1202">
        <f>MONTH(A:A)</f>
        <v>11</v>
      </c>
      <c r="M1202">
        <f>YEAR(Data__1_[[#This Row],[Date]])</f>
        <v>2010</v>
      </c>
      <c r="N1202" cm="1">
        <f t="array" ref="N1202">Data__1_[[#This Row],[RawMaterial_Used]]*1000*_xlfn.IFS(Data__1_[[#This Row],[Plant]]=$R$15,$S$15,Data__1_[[#This Row],[Plant]]=$R$16,$S$16,Data__1_[[#This Row],[Plant]]=$R$17,$S$17,Data__1_[[#This Row],[Plant]]=$R$18,$S$18)</f>
        <v>43735.523999999998</v>
      </c>
      <c r="O1202">
        <f>Data__1_[[#This Row],[input_total thousands]]+Data__1_[[#This Row],[Labor_Costs_Direct]]+Data__1_[[#This Row],[Labor_Costs_Indirect]]</f>
        <v>62455.523999999998</v>
      </c>
      <c r="P1202" s="5" cm="1">
        <f t="array" ref="P1202">Data__1_[[#This Row],[Output]]*1000*_xlfn.IFS(Data__1_[[#This Row],[Plant]]=$R$8,$S$8,Data__1_[[#This Row],[Plant]]=$R$9,$S$9,Data__1_[[#This Row],[Plant]]=$R$10,$S$10,Data__1_[[#This Row],[Plant]]=$R$11,$S$11)</f>
        <v>5727.2709999999997</v>
      </c>
      <c r="Q1202" s="5" cm="1">
        <f t="array" ref="Q1202">Data__1_[[#This Row],[Total_cost]]/(Data__1_[[#This Row],[Total Operating Cost]]+_xlfn.IFS(Data__1_[[#This Row],[Plant]]=$R$21,$S$21,Data__1_[[#This Row],[Plant]]=$R$22,$S$22,Data__1_[[#This Row],[Plant]]=$R$24,$S$24,Data__1_[[#This Row],[Plant]]=$R$23,$S$23))</f>
        <v>10.880912542971011</v>
      </c>
    </row>
    <row r="1203" spans="1:17" x14ac:dyDescent="0.4">
      <c r="A1203" s="1" t="s">
        <v>367</v>
      </c>
      <c r="B1203" t="s">
        <v>9</v>
      </c>
      <c r="C1203">
        <v>41</v>
      </c>
      <c r="D1203">
        <v>40</v>
      </c>
      <c r="E1203">
        <v>9512</v>
      </c>
      <c r="F1203">
        <v>7680</v>
      </c>
      <c r="G1203">
        <v>0.10385855099999999</v>
      </c>
      <c r="H1203">
        <f>Data__1_[[#This Row],[Output]]*1000</f>
        <v>103.85855099999999</v>
      </c>
      <c r="I1203">
        <f>Data__1_[[#This Row],[Output]]*1000/(Data__1_[[#This Row],[Num_Workers_Indirect]]+Data__1_[[#This Row],[Num_Workers_Direct]])</f>
        <v>1.2822043333333333</v>
      </c>
      <c r="J1203">
        <v>0.12670743200000001</v>
      </c>
      <c r="K1203">
        <f>Data__1_[[#This Row],[RawMaterial_Used]]*1000</f>
        <v>126.70743200000001</v>
      </c>
      <c r="L1203">
        <f>MONTH(A:A)</f>
        <v>11</v>
      </c>
      <c r="M1203">
        <f>YEAR(Data__1_[[#This Row],[Date]])</f>
        <v>2010</v>
      </c>
      <c r="N1203" cm="1">
        <f t="array" ref="N1203">Data__1_[[#This Row],[RawMaterial_Used]]*1000*_xlfn.IFS(Data__1_[[#This Row],[Plant]]=$R$15,$S$15,Data__1_[[#This Row],[Plant]]=$R$16,$S$16,Data__1_[[#This Row],[Plant]]=$R$17,$S$17,Data__1_[[#This Row],[Plant]]=$R$18,$S$18)</f>
        <v>67154.938959999999</v>
      </c>
      <c r="O1203">
        <f>Data__1_[[#This Row],[input_total thousands]]+Data__1_[[#This Row],[Labor_Costs_Direct]]+Data__1_[[#This Row],[Labor_Costs_Indirect]]</f>
        <v>84346.938959999999</v>
      </c>
      <c r="P1203" s="5" cm="1">
        <f t="array" ref="P1203">Data__1_[[#This Row],[Output]]*1000*_xlfn.IFS(Data__1_[[#This Row],[Plant]]=$R$8,$S$8,Data__1_[[#This Row],[Plant]]=$R$9,$S$9,Data__1_[[#This Row],[Plant]]=$R$10,$S$10,Data__1_[[#This Row],[Plant]]=$R$11,$S$11)</f>
        <v>9347.2695899999999</v>
      </c>
      <c r="Q1203" s="5" cm="1">
        <f t="array" ref="Q1203">Data__1_[[#This Row],[Total_cost]]/(Data__1_[[#This Row],[Total Operating Cost]]+_xlfn.IFS(Data__1_[[#This Row],[Plant]]=$R$21,$S$21,Data__1_[[#This Row],[Plant]]=$R$22,$S$22,Data__1_[[#This Row],[Plant]]=$R$24,$S$24,Data__1_[[#This Row],[Plant]]=$R$23,$S$23))</f>
        <v>9.0229693073582311</v>
      </c>
    </row>
    <row r="1204" spans="1:17" x14ac:dyDescent="0.4">
      <c r="A1204" s="1" t="s">
        <v>367</v>
      </c>
      <c r="B1204" t="s">
        <v>10</v>
      </c>
      <c r="C1204">
        <v>21</v>
      </c>
      <c r="D1204">
        <v>32</v>
      </c>
      <c r="E1204">
        <v>5040</v>
      </c>
      <c r="F1204">
        <v>6400</v>
      </c>
      <c r="G1204">
        <v>3.9372367999999998E-2</v>
      </c>
      <c r="H1204">
        <f>Data__1_[[#This Row],[Output]]*1000</f>
        <v>39.372367999999994</v>
      </c>
      <c r="I1204">
        <f>Data__1_[[#This Row],[Output]]*1000/(Data__1_[[#This Row],[Num_Workers_Indirect]]+Data__1_[[#This Row],[Num_Workers_Direct]])</f>
        <v>0.74287486792452817</v>
      </c>
      <c r="J1204">
        <v>4.8034289000000001E-2</v>
      </c>
      <c r="K1204">
        <f>Data__1_[[#This Row],[RawMaterial_Used]]*1000</f>
        <v>48.034289000000001</v>
      </c>
      <c r="L1204">
        <f>MONTH(A:A)</f>
        <v>11</v>
      </c>
      <c r="M1204">
        <f>YEAR(Data__1_[[#This Row],[Date]])</f>
        <v>2010</v>
      </c>
      <c r="N1204" cm="1">
        <f t="array" ref="N1204">Data__1_[[#This Row],[RawMaterial_Used]]*1000*_xlfn.IFS(Data__1_[[#This Row],[Plant]]=$R$15,$S$15,Data__1_[[#This Row],[Plant]]=$R$16,$S$16,Data__1_[[#This Row],[Plant]]=$R$17,$S$17,Data__1_[[#This Row],[Plant]]=$R$18,$S$18)</f>
        <v>29204.847712000003</v>
      </c>
      <c r="O1204">
        <f>Data__1_[[#This Row],[input_total thousands]]+Data__1_[[#This Row],[Labor_Costs_Direct]]+Data__1_[[#This Row],[Labor_Costs_Indirect]]</f>
        <v>40644.847712000003</v>
      </c>
      <c r="P1204" s="5" cm="1">
        <f t="array" ref="P1204">Data__1_[[#This Row],[Output]]*1000*_xlfn.IFS(Data__1_[[#This Row],[Plant]]=$R$8,$S$8,Data__1_[[#This Row],[Plant]]=$R$9,$S$9,Data__1_[[#This Row],[Plant]]=$R$10,$S$10,Data__1_[[#This Row],[Plant]]=$R$11,$S$11)</f>
        <v>5905.8551999999991</v>
      </c>
      <c r="Q1204" s="5" cm="1">
        <f t="array" ref="Q1204">Data__1_[[#This Row],[Total_cost]]/(Data__1_[[#This Row],[Total Operating Cost]]+_xlfn.IFS(Data__1_[[#This Row],[Plant]]=$R$21,$S$21,Data__1_[[#This Row],[Plant]]=$R$22,$S$22,Data__1_[[#This Row],[Plant]]=$R$24,$S$24,Data__1_[[#This Row],[Plant]]=$R$23,$S$23))</f>
        <v>6.8809622609337042</v>
      </c>
    </row>
    <row r="1205" spans="1:17" x14ac:dyDescent="0.4">
      <c r="A1205" s="1" t="s">
        <v>367</v>
      </c>
      <c r="B1205" t="s">
        <v>11</v>
      </c>
      <c r="C1205">
        <v>13</v>
      </c>
      <c r="D1205">
        <v>17</v>
      </c>
      <c r="E1205">
        <v>124800</v>
      </c>
      <c r="F1205">
        <v>130560</v>
      </c>
      <c r="G1205">
        <v>1.1706456000000001E-2</v>
      </c>
      <c r="H1205">
        <f>Data__1_[[#This Row],[Output]]*1000</f>
        <v>11.706456000000001</v>
      </c>
      <c r="I1205">
        <f>Data__1_[[#This Row],[Output]]*1000/(Data__1_[[#This Row],[Num_Workers_Indirect]]+Data__1_[[#This Row],[Num_Workers_Direct]])</f>
        <v>0.39021520000000004</v>
      </c>
      <c r="J1205">
        <v>1.463307E-2</v>
      </c>
      <c r="K1205">
        <f>Data__1_[[#This Row],[RawMaterial_Used]]*1000</f>
        <v>14.63307</v>
      </c>
      <c r="L1205">
        <f>MONTH(A:A)</f>
        <v>11</v>
      </c>
      <c r="M1205">
        <f>YEAR(Data__1_[[#This Row],[Date]])</f>
        <v>2010</v>
      </c>
      <c r="N1205" cm="1">
        <f t="array" ref="N1205">Data__1_[[#This Row],[RawMaterial_Used]]*1000*_xlfn.IFS(Data__1_[[#This Row],[Plant]]=$R$15,$S$15,Data__1_[[#This Row],[Plant]]=$R$16,$S$16,Data__1_[[#This Row],[Plant]]=$R$17,$S$17,Data__1_[[#This Row],[Plant]]=$R$18,$S$18)</f>
        <v>13433.15826</v>
      </c>
      <c r="O1205">
        <f>Data__1_[[#This Row],[input_total thousands]]+Data__1_[[#This Row],[Labor_Costs_Direct]]+Data__1_[[#This Row],[Labor_Costs_Indirect]]</f>
        <v>268793.15826</v>
      </c>
      <c r="P1205" s="5" cm="1">
        <f t="array" ref="P1205">Data__1_[[#This Row],[Output]]*1000*_xlfn.IFS(Data__1_[[#This Row],[Plant]]=$R$8,$S$8,Data__1_[[#This Row],[Plant]]=$R$9,$S$9,Data__1_[[#This Row],[Plant]]=$R$10,$S$10,Data__1_[[#This Row],[Plant]]=$R$11,$S$11)</f>
        <v>4682.5824000000002</v>
      </c>
      <c r="Q1205" s="5" cm="1">
        <f t="array" ref="Q1205">Data__1_[[#This Row],[Total_cost]]/(Data__1_[[#This Row],[Total Operating Cost]]+_xlfn.IFS(Data__1_[[#This Row],[Plant]]=$R$21,$S$21,Data__1_[[#This Row],[Plant]]=$R$22,$S$22,Data__1_[[#This Row],[Plant]]=$R$24,$S$24,Data__1_[[#This Row],[Plant]]=$R$23,$S$23))</f>
        <v>56.345907243974807</v>
      </c>
    </row>
    <row r="1206" spans="1:17" x14ac:dyDescent="0.4">
      <c r="A1206" s="1" t="s">
        <v>366</v>
      </c>
      <c r="B1206" t="s">
        <v>8</v>
      </c>
      <c r="C1206">
        <v>18</v>
      </c>
      <c r="D1206">
        <v>24</v>
      </c>
      <c r="E1206">
        <v>8640</v>
      </c>
      <c r="F1206">
        <v>9600</v>
      </c>
      <c r="G1206">
        <v>5.0863799000000001E-2</v>
      </c>
      <c r="H1206">
        <f>Data__1_[[#This Row],[Output]]*1000</f>
        <v>50.863799</v>
      </c>
      <c r="I1206">
        <f>Data__1_[[#This Row],[Output]]*1000/(Data__1_[[#This Row],[Num_Workers_Indirect]]+Data__1_[[#This Row],[Num_Workers_Direct]])</f>
        <v>1.2110428333333334</v>
      </c>
      <c r="J1206">
        <v>6.1036558999999997E-2</v>
      </c>
      <c r="K1206">
        <f>Data__1_[[#This Row],[RawMaterial_Used]]*1000</f>
        <v>61.036558999999997</v>
      </c>
      <c r="L1206">
        <f>MONTH(A:A)</f>
        <v>10</v>
      </c>
      <c r="M1206">
        <f>YEAR(Data__1_[[#This Row],[Date]])</f>
        <v>2010</v>
      </c>
      <c r="N1206" cm="1">
        <f t="array" ref="N1206">Data__1_[[#This Row],[RawMaterial_Used]]*1000*_xlfn.IFS(Data__1_[[#This Row],[Plant]]=$R$15,$S$15,Data__1_[[#This Row],[Plant]]=$R$16,$S$16,Data__1_[[#This Row],[Plant]]=$R$17,$S$17,Data__1_[[#This Row],[Plant]]=$R$18,$S$18)</f>
        <v>42725.5913</v>
      </c>
      <c r="O1206">
        <f>Data__1_[[#This Row],[input_total thousands]]+Data__1_[[#This Row],[Labor_Costs_Direct]]+Data__1_[[#This Row],[Labor_Costs_Indirect]]</f>
        <v>60965.5913</v>
      </c>
      <c r="P1206" s="5" cm="1">
        <f t="array" ref="P1206">Data__1_[[#This Row],[Output]]*1000*_xlfn.IFS(Data__1_[[#This Row],[Plant]]=$R$8,$S$8,Data__1_[[#This Row],[Plant]]=$R$9,$S$9,Data__1_[[#This Row],[Plant]]=$R$10,$S$10,Data__1_[[#This Row],[Plant]]=$R$11,$S$11)</f>
        <v>5595.0178900000001</v>
      </c>
      <c r="Q1206" s="5" cm="1">
        <f t="array" ref="Q1206">Data__1_[[#This Row],[Total_cost]]/(Data__1_[[#This Row],[Total Operating Cost]]+_xlfn.IFS(Data__1_[[#This Row],[Plant]]=$R$21,$S$21,Data__1_[[#This Row],[Plant]]=$R$22,$S$22,Data__1_[[#This Row],[Plant]]=$R$24,$S$24,Data__1_[[#This Row],[Plant]]=$R$23,$S$23))</f>
        <v>10.87183600296629</v>
      </c>
    </row>
    <row r="1207" spans="1:17" x14ac:dyDescent="0.4">
      <c r="A1207" s="1" t="s">
        <v>366</v>
      </c>
      <c r="B1207" t="s">
        <v>9</v>
      </c>
      <c r="C1207">
        <v>43</v>
      </c>
      <c r="D1207">
        <v>39</v>
      </c>
      <c r="E1207">
        <v>9976</v>
      </c>
      <c r="F1207">
        <v>7488</v>
      </c>
      <c r="G1207">
        <v>0.10508664400000001</v>
      </c>
      <c r="H1207">
        <f>Data__1_[[#This Row],[Output]]*1000</f>
        <v>105.08664400000001</v>
      </c>
      <c r="I1207">
        <f>Data__1_[[#This Row],[Output]]*1000/(Data__1_[[#This Row],[Num_Workers_Indirect]]+Data__1_[[#This Row],[Num_Workers_Direct]])</f>
        <v>1.2815444390243904</v>
      </c>
      <c r="J1207">
        <v>0.128205706</v>
      </c>
      <c r="K1207">
        <f>Data__1_[[#This Row],[RawMaterial_Used]]*1000</f>
        <v>128.20570599999999</v>
      </c>
      <c r="L1207">
        <f>MONTH(A:A)</f>
        <v>10</v>
      </c>
      <c r="M1207">
        <f>YEAR(Data__1_[[#This Row],[Date]])</f>
        <v>2010</v>
      </c>
      <c r="N1207" cm="1">
        <f t="array" ref="N1207">Data__1_[[#This Row],[RawMaterial_Used]]*1000*_xlfn.IFS(Data__1_[[#This Row],[Plant]]=$R$15,$S$15,Data__1_[[#This Row],[Plant]]=$R$16,$S$16,Data__1_[[#This Row],[Plant]]=$R$17,$S$17,Data__1_[[#This Row],[Plant]]=$R$18,$S$18)</f>
        <v>67949.024179999993</v>
      </c>
      <c r="O1207">
        <f>Data__1_[[#This Row],[input_total thousands]]+Data__1_[[#This Row],[Labor_Costs_Direct]]+Data__1_[[#This Row],[Labor_Costs_Indirect]]</f>
        <v>85413.024179999993</v>
      </c>
      <c r="P1207" s="5" cm="1">
        <f t="array" ref="P1207">Data__1_[[#This Row],[Output]]*1000*_xlfn.IFS(Data__1_[[#This Row],[Plant]]=$R$8,$S$8,Data__1_[[#This Row],[Plant]]=$R$9,$S$9,Data__1_[[#This Row],[Plant]]=$R$10,$S$10,Data__1_[[#This Row],[Plant]]=$R$11,$S$11)</f>
        <v>9457.7979599999999</v>
      </c>
      <c r="Q1207" s="5" cm="1">
        <f t="array" ref="Q1207">Data__1_[[#This Row],[Total_cost]]/(Data__1_[[#This Row],[Total Operating Cost]]+_xlfn.IFS(Data__1_[[#This Row],[Plant]]=$R$21,$S$21,Data__1_[[#This Row],[Plant]]=$R$22,$S$22,Data__1_[[#This Row],[Plant]]=$R$24,$S$24,Data__1_[[#This Row],[Plant]]=$R$23,$S$23))</f>
        <v>9.0302422094806349</v>
      </c>
    </row>
    <row r="1208" spans="1:17" x14ac:dyDescent="0.4">
      <c r="A1208" s="1" t="s">
        <v>366</v>
      </c>
      <c r="B1208" t="s">
        <v>10</v>
      </c>
      <c r="C1208">
        <v>21</v>
      </c>
      <c r="D1208">
        <v>25</v>
      </c>
      <c r="E1208">
        <v>5040</v>
      </c>
      <c r="F1208">
        <v>5000</v>
      </c>
      <c r="G1208">
        <v>3.4169694E-2</v>
      </c>
      <c r="H1208">
        <f>Data__1_[[#This Row],[Output]]*1000</f>
        <v>34.169694</v>
      </c>
      <c r="I1208">
        <f>Data__1_[[#This Row],[Output]]*1000/(Data__1_[[#This Row],[Num_Workers_Indirect]]+Data__1_[[#This Row],[Num_Workers_Direct]])</f>
        <v>0.7428194347826087</v>
      </c>
      <c r="J1208">
        <v>4.1687026000000002E-2</v>
      </c>
      <c r="K1208">
        <f>Data__1_[[#This Row],[RawMaterial_Used]]*1000</f>
        <v>41.687026000000003</v>
      </c>
      <c r="L1208">
        <f>MONTH(A:A)</f>
        <v>10</v>
      </c>
      <c r="M1208">
        <f>YEAR(Data__1_[[#This Row],[Date]])</f>
        <v>2010</v>
      </c>
      <c r="N1208" cm="1">
        <f t="array" ref="N1208">Data__1_[[#This Row],[RawMaterial_Used]]*1000*_xlfn.IFS(Data__1_[[#This Row],[Plant]]=$R$15,$S$15,Data__1_[[#This Row],[Plant]]=$R$16,$S$16,Data__1_[[#This Row],[Plant]]=$R$17,$S$17,Data__1_[[#This Row],[Plant]]=$R$18,$S$18)</f>
        <v>25345.711808</v>
      </c>
      <c r="O1208">
        <f>Data__1_[[#This Row],[input_total thousands]]+Data__1_[[#This Row],[Labor_Costs_Direct]]+Data__1_[[#This Row],[Labor_Costs_Indirect]]</f>
        <v>35385.711808</v>
      </c>
      <c r="P1208" s="5" cm="1">
        <f t="array" ref="P1208">Data__1_[[#This Row],[Output]]*1000*_xlfn.IFS(Data__1_[[#This Row],[Plant]]=$R$8,$S$8,Data__1_[[#This Row],[Plant]]=$R$9,$S$9,Data__1_[[#This Row],[Plant]]=$R$10,$S$10,Data__1_[[#This Row],[Plant]]=$R$11,$S$11)</f>
        <v>5125.4540999999999</v>
      </c>
      <c r="Q1208" s="5" cm="1">
        <f t="array" ref="Q1208">Data__1_[[#This Row],[Total_cost]]/(Data__1_[[#This Row],[Total Operating Cost]]+_xlfn.IFS(Data__1_[[#This Row],[Plant]]=$R$21,$S$21,Data__1_[[#This Row],[Plant]]=$R$22,$S$22,Data__1_[[#This Row],[Plant]]=$R$24,$S$24,Data__1_[[#This Row],[Plant]]=$R$23,$S$23))</f>
        <v>6.9025706887729665</v>
      </c>
    </row>
    <row r="1209" spans="1:17" x14ac:dyDescent="0.4">
      <c r="A1209" s="1" t="s">
        <v>366</v>
      </c>
      <c r="B1209" t="s">
        <v>11</v>
      </c>
      <c r="C1209">
        <v>12</v>
      </c>
      <c r="D1209">
        <v>13</v>
      </c>
      <c r="E1209">
        <v>115200</v>
      </c>
      <c r="F1209">
        <v>99840</v>
      </c>
      <c r="G1209">
        <v>9.759406E-3</v>
      </c>
      <c r="H1209">
        <f>Data__1_[[#This Row],[Output]]*1000</f>
        <v>9.7594060000000002</v>
      </c>
      <c r="I1209">
        <f>Data__1_[[#This Row],[Output]]*1000/(Data__1_[[#This Row],[Num_Workers_Indirect]]+Data__1_[[#This Row],[Num_Workers_Direct]])</f>
        <v>0.39037623999999999</v>
      </c>
      <c r="J1209">
        <v>1.2199257E-2</v>
      </c>
      <c r="K1209">
        <f>Data__1_[[#This Row],[RawMaterial_Used]]*1000</f>
        <v>12.199256999999999</v>
      </c>
      <c r="L1209">
        <f>MONTH(A:A)</f>
        <v>10</v>
      </c>
      <c r="M1209">
        <f>YEAR(Data__1_[[#This Row],[Date]])</f>
        <v>2010</v>
      </c>
      <c r="N1209" cm="1">
        <f t="array" ref="N1209">Data__1_[[#This Row],[RawMaterial_Used]]*1000*_xlfn.IFS(Data__1_[[#This Row],[Plant]]=$R$15,$S$15,Data__1_[[#This Row],[Plant]]=$R$16,$S$16,Data__1_[[#This Row],[Plant]]=$R$17,$S$17,Data__1_[[#This Row],[Plant]]=$R$18,$S$18)</f>
        <v>11198.917926</v>
      </c>
      <c r="O1209">
        <f>Data__1_[[#This Row],[input_total thousands]]+Data__1_[[#This Row],[Labor_Costs_Direct]]+Data__1_[[#This Row],[Labor_Costs_Indirect]]</f>
        <v>226238.91792599999</v>
      </c>
      <c r="P1209" s="5" cm="1">
        <f t="array" ref="P1209">Data__1_[[#This Row],[Output]]*1000*_xlfn.IFS(Data__1_[[#This Row],[Plant]]=$R$8,$S$8,Data__1_[[#This Row],[Plant]]=$R$9,$S$9,Data__1_[[#This Row],[Plant]]=$R$10,$S$10,Data__1_[[#This Row],[Plant]]=$R$11,$S$11)</f>
        <v>3903.7624000000001</v>
      </c>
      <c r="Q1209" s="5" cm="1">
        <f t="array" ref="Q1209">Data__1_[[#This Row],[Total_cost]]/(Data__1_[[#This Row],[Total Operating Cost]]+_xlfn.IFS(Data__1_[[#This Row],[Plant]]=$R$21,$S$21,Data__1_[[#This Row],[Plant]]=$R$22,$S$22,Data__1_[[#This Row],[Plant]]=$R$24,$S$24,Data__1_[[#This Row],[Plant]]=$R$23,$S$23))</f>
        <v>56.67887698274928</v>
      </c>
    </row>
    <row r="1210" spans="1:17" x14ac:dyDescent="0.4">
      <c r="A1210" s="1" t="s">
        <v>357</v>
      </c>
      <c r="B1210" t="s">
        <v>8</v>
      </c>
      <c r="C1210">
        <v>19</v>
      </c>
      <c r="D1210">
        <v>22</v>
      </c>
      <c r="E1210">
        <v>9120</v>
      </c>
      <c r="F1210">
        <v>8800</v>
      </c>
      <c r="G1210">
        <v>4.9633312999999998E-2</v>
      </c>
      <c r="H1210">
        <f>Data__1_[[#This Row],[Output]]*1000</f>
        <v>49.633313000000001</v>
      </c>
      <c r="I1210">
        <f>Data__1_[[#This Row],[Output]]*1000/(Data__1_[[#This Row],[Num_Workers_Indirect]]+Data__1_[[#This Row],[Num_Workers_Direct]])</f>
        <v>1.2105686097560975</v>
      </c>
      <c r="J1210">
        <v>5.9559975000000001E-2</v>
      </c>
      <c r="K1210">
        <f>Data__1_[[#This Row],[RawMaterial_Used]]*1000</f>
        <v>59.559975000000001</v>
      </c>
      <c r="L1210">
        <f>MONTH(A:A)</f>
        <v>1</v>
      </c>
      <c r="M1210">
        <f>YEAR(Data__1_[[#This Row],[Date]])</f>
        <v>2010</v>
      </c>
      <c r="N1210" cm="1">
        <f t="array" ref="N1210">Data__1_[[#This Row],[RawMaterial_Used]]*1000*_xlfn.IFS(Data__1_[[#This Row],[Plant]]=$R$15,$S$15,Data__1_[[#This Row],[Plant]]=$R$16,$S$16,Data__1_[[#This Row],[Plant]]=$R$17,$S$17,Data__1_[[#This Row],[Plant]]=$R$18,$S$18)</f>
        <v>41691.982499999998</v>
      </c>
      <c r="O1210">
        <f>Data__1_[[#This Row],[input_total thousands]]+Data__1_[[#This Row],[Labor_Costs_Direct]]+Data__1_[[#This Row],[Labor_Costs_Indirect]]</f>
        <v>59611.982499999998</v>
      </c>
      <c r="P1210" s="5" cm="1">
        <f t="array" ref="P1210">Data__1_[[#This Row],[Output]]*1000*_xlfn.IFS(Data__1_[[#This Row],[Plant]]=$R$8,$S$8,Data__1_[[#This Row],[Plant]]=$R$9,$S$9,Data__1_[[#This Row],[Plant]]=$R$10,$S$10,Data__1_[[#This Row],[Plant]]=$R$11,$S$11)</f>
        <v>5459.6644299999998</v>
      </c>
      <c r="Q1210" s="5" cm="1">
        <f t="array" ref="Q1210">Data__1_[[#This Row],[Total_cost]]/(Data__1_[[#This Row],[Total Operating Cost]]+_xlfn.IFS(Data__1_[[#This Row],[Plant]]=$R$21,$S$21,Data__1_[[#This Row],[Plant]]=$R$22,$S$22,Data__1_[[#This Row],[Plant]]=$R$24,$S$24,Data__1_[[#This Row],[Plant]]=$R$23,$S$23))</f>
        <v>10.893386651931339</v>
      </c>
    </row>
    <row r="1211" spans="1:17" x14ac:dyDescent="0.4">
      <c r="A1211" s="1" t="s">
        <v>357</v>
      </c>
      <c r="B1211" t="s">
        <v>9</v>
      </c>
      <c r="C1211">
        <v>42</v>
      </c>
      <c r="D1211">
        <v>37</v>
      </c>
      <c r="E1211">
        <v>9744</v>
      </c>
      <c r="F1211">
        <v>7104</v>
      </c>
      <c r="G1211">
        <v>0.101286237</v>
      </c>
      <c r="H1211">
        <f>Data__1_[[#This Row],[Output]]*1000</f>
        <v>101.286237</v>
      </c>
      <c r="I1211">
        <f>Data__1_[[#This Row],[Output]]*1000/(Data__1_[[#This Row],[Num_Workers_Indirect]]+Data__1_[[#This Row],[Num_Workers_Direct]])</f>
        <v>1.2821042658227848</v>
      </c>
      <c r="J1211">
        <v>0.123569209</v>
      </c>
      <c r="K1211">
        <f>Data__1_[[#This Row],[RawMaterial_Used]]*1000</f>
        <v>123.569209</v>
      </c>
      <c r="L1211">
        <f>MONTH(A:A)</f>
        <v>1</v>
      </c>
      <c r="M1211">
        <f>YEAR(Data__1_[[#This Row],[Date]])</f>
        <v>2010</v>
      </c>
      <c r="N1211" cm="1">
        <f t="array" ref="N1211">Data__1_[[#This Row],[RawMaterial_Used]]*1000*_xlfn.IFS(Data__1_[[#This Row],[Plant]]=$R$15,$S$15,Data__1_[[#This Row],[Plant]]=$R$16,$S$16,Data__1_[[#This Row],[Plant]]=$R$17,$S$17,Data__1_[[#This Row],[Plant]]=$R$18,$S$18)</f>
        <v>65491.680769999999</v>
      </c>
      <c r="O1211">
        <f>Data__1_[[#This Row],[input_total thousands]]+Data__1_[[#This Row],[Labor_Costs_Direct]]+Data__1_[[#This Row],[Labor_Costs_Indirect]]</f>
        <v>82339.680770000006</v>
      </c>
      <c r="P1211" s="5" cm="1">
        <f t="array" ref="P1211">Data__1_[[#This Row],[Output]]*1000*_xlfn.IFS(Data__1_[[#This Row],[Plant]]=$R$8,$S$8,Data__1_[[#This Row],[Plant]]=$R$9,$S$9,Data__1_[[#This Row],[Plant]]=$R$10,$S$10,Data__1_[[#This Row],[Plant]]=$R$11,$S$11)</f>
        <v>9115.7613299999994</v>
      </c>
      <c r="Q1211" s="5" cm="1">
        <f t="array" ref="Q1211">Data__1_[[#This Row],[Total_cost]]/(Data__1_[[#This Row],[Total Operating Cost]]+_xlfn.IFS(Data__1_[[#This Row],[Plant]]=$R$21,$S$21,Data__1_[[#This Row],[Plant]]=$R$22,$S$22,Data__1_[[#This Row],[Plant]]=$R$24,$S$24,Data__1_[[#This Row],[Plant]]=$R$23,$S$23))</f>
        <v>9.0319237951718794</v>
      </c>
    </row>
    <row r="1212" spans="1:17" x14ac:dyDescent="0.4">
      <c r="A1212" s="1" t="s">
        <v>357</v>
      </c>
      <c r="B1212" t="s">
        <v>10</v>
      </c>
      <c r="C1212">
        <v>21</v>
      </c>
      <c r="D1212">
        <v>26</v>
      </c>
      <c r="E1212">
        <v>5040</v>
      </c>
      <c r="F1212">
        <v>5200</v>
      </c>
      <c r="G1212">
        <v>3.4905606999999998E-2</v>
      </c>
      <c r="H1212">
        <f>Data__1_[[#This Row],[Output]]*1000</f>
        <v>34.905606999999996</v>
      </c>
      <c r="I1212">
        <f>Data__1_[[#This Row],[Output]]*1000/(Data__1_[[#This Row],[Num_Workers_Indirect]]+Data__1_[[#This Row],[Num_Workers_Direct]])</f>
        <v>0.74267248936170205</v>
      </c>
      <c r="J1212">
        <v>4.2584840999999998E-2</v>
      </c>
      <c r="K1212">
        <f>Data__1_[[#This Row],[RawMaterial_Used]]*1000</f>
        <v>42.584840999999997</v>
      </c>
      <c r="L1212">
        <f>MONTH(A:A)</f>
        <v>1</v>
      </c>
      <c r="M1212">
        <f>YEAR(Data__1_[[#This Row],[Date]])</f>
        <v>2010</v>
      </c>
      <c r="N1212" cm="1">
        <f t="array" ref="N1212">Data__1_[[#This Row],[RawMaterial_Used]]*1000*_xlfn.IFS(Data__1_[[#This Row],[Plant]]=$R$15,$S$15,Data__1_[[#This Row],[Plant]]=$R$16,$S$16,Data__1_[[#This Row],[Plant]]=$R$17,$S$17,Data__1_[[#This Row],[Plant]]=$R$18,$S$18)</f>
        <v>25891.583327999997</v>
      </c>
      <c r="O1212">
        <f>Data__1_[[#This Row],[input_total thousands]]+Data__1_[[#This Row],[Labor_Costs_Direct]]+Data__1_[[#This Row],[Labor_Costs_Indirect]]</f>
        <v>36131.583327999993</v>
      </c>
      <c r="P1212" s="5" cm="1">
        <f t="array" ref="P1212">Data__1_[[#This Row],[Output]]*1000*_xlfn.IFS(Data__1_[[#This Row],[Plant]]=$R$8,$S$8,Data__1_[[#This Row],[Plant]]=$R$9,$S$9,Data__1_[[#This Row],[Plant]]=$R$10,$S$10,Data__1_[[#This Row],[Plant]]=$R$11,$S$11)</f>
        <v>5235.8410499999991</v>
      </c>
      <c r="Q1212" s="5" cm="1">
        <f t="array" ref="Q1212">Data__1_[[#This Row],[Total_cost]]/(Data__1_[[#This Row],[Total Operating Cost]]+_xlfn.IFS(Data__1_[[#This Row],[Plant]]=$R$21,$S$21,Data__1_[[#This Row],[Plant]]=$R$22,$S$22,Data__1_[[#This Row],[Plant]]=$R$24,$S$24,Data__1_[[#This Row],[Plant]]=$R$23,$S$23))</f>
        <v>6.8994997142408971</v>
      </c>
    </row>
    <row r="1213" spans="1:17" x14ac:dyDescent="0.4">
      <c r="A1213" s="1" t="s">
        <v>357</v>
      </c>
      <c r="B1213" t="s">
        <v>11</v>
      </c>
      <c r="C1213">
        <v>13</v>
      </c>
      <c r="D1213">
        <v>17</v>
      </c>
      <c r="E1213">
        <v>124800</v>
      </c>
      <c r="F1213">
        <v>130560</v>
      </c>
      <c r="G1213">
        <v>1.1710445999999999E-2</v>
      </c>
      <c r="H1213">
        <f>Data__1_[[#This Row],[Output]]*1000</f>
        <v>11.710445999999999</v>
      </c>
      <c r="I1213">
        <f>Data__1_[[#This Row],[Output]]*1000/(Data__1_[[#This Row],[Num_Workers_Indirect]]+Data__1_[[#This Row],[Num_Workers_Direct]])</f>
        <v>0.39034819999999998</v>
      </c>
      <c r="J1213">
        <v>1.4638056999999999E-2</v>
      </c>
      <c r="K1213">
        <f>Data__1_[[#This Row],[RawMaterial_Used]]*1000</f>
        <v>14.638057</v>
      </c>
      <c r="L1213">
        <f>MONTH(A:A)</f>
        <v>1</v>
      </c>
      <c r="M1213">
        <f>YEAR(Data__1_[[#This Row],[Date]])</f>
        <v>2010</v>
      </c>
      <c r="N1213" cm="1">
        <f t="array" ref="N1213">Data__1_[[#This Row],[RawMaterial_Used]]*1000*_xlfn.IFS(Data__1_[[#This Row],[Plant]]=$R$15,$S$15,Data__1_[[#This Row],[Plant]]=$R$16,$S$16,Data__1_[[#This Row],[Plant]]=$R$17,$S$17,Data__1_[[#This Row],[Plant]]=$R$18,$S$18)</f>
        <v>13437.736326</v>
      </c>
      <c r="O1213">
        <f>Data__1_[[#This Row],[input_total thousands]]+Data__1_[[#This Row],[Labor_Costs_Direct]]+Data__1_[[#This Row],[Labor_Costs_Indirect]]</f>
        <v>268797.73632600001</v>
      </c>
      <c r="P1213" s="5" cm="1">
        <f t="array" ref="P1213">Data__1_[[#This Row],[Output]]*1000*_xlfn.IFS(Data__1_[[#This Row],[Plant]]=$R$8,$S$8,Data__1_[[#This Row],[Plant]]=$R$9,$S$9,Data__1_[[#This Row],[Plant]]=$R$10,$S$10,Data__1_[[#This Row],[Plant]]=$R$11,$S$11)</f>
        <v>4684.1783999999998</v>
      </c>
      <c r="Q1213" s="5" cm="1">
        <f t="array" ref="Q1213">Data__1_[[#This Row],[Total_cost]]/(Data__1_[[#This Row],[Total Operating Cost]]+_xlfn.IFS(Data__1_[[#This Row],[Plant]]=$R$21,$S$21,Data__1_[[#This Row],[Plant]]=$R$22,$S$22,Data__1_[[#This Row],[Plant]]=$R$24,$S$24,Data__1_[[#This Row],[Plant]]=$R$23,$S$23))</f>
        <v>56.328021688734189</v>
      </c>
    </row>
    <row r="1214" spans="1:17" x14ac:dyDescent="0.4">
      <c r="A1214" s="1" t="s">
        <v>334</v>
      </c>
      <c r="B1214" t="s">
        <v>8</v>
      </c>
      <c r="C1214">
        <v>20</v>
      </c>
      <c r="D1214">
        <v>18</v>
      </c>
      <c r="E1214">
        <v>9600</v>
      </c>
      <c r="F1214">
        <v>7200</v>
      </c>
      <c r="G1214">
        <v>4.6025545000000001E-2</v>
      </c>
      <c r="H1214">
        <f>Data__1_[[#This Row],[Output]]*1000</f>
        <v>46.025545000000001</v>
      </c>
      <c r="I1214">
        <f>Data__1_[[#This Row],[Output]]*1000/(Data__1_[[#This Row],[Num_Workers_Indirect]]+Data__1_[[#This Row],[Num_Workers_Direct]])</f>
        <v>1.2111985526315789</v>
      </c>
      <c r="J1214">
        <v>5.5230653999999997E-2</v>
      </c>
      <c r="K1214">
        <f>Data__1_[[#This Row],[RawMaterial_Used]]*1000</f>
        <v>55.230653999999994</v>
      </c>
      <c r="L1214">
        <f>MONTH(A:A)</f>
        <v>9</v>
      </c>
      <c r="M1214">
        <f>YEAR(Data__1_[[#This Row],[Date]])</f>
        <v>2010</v>
      </c>
      <c r="N1214" cm="1">
        <f t="array" ref="N1214">Data__1_[[#This Row],[RawMaterial_Used]]*1000*_xlfn.IFS(Data__1_[[#This Row],[Plant]]=$R$15,$S$15,Data__1_[[#This Row],[Plant]]=$R$16,$S$16,Data__1_[[#This Row],[Plant]]=$R$17,$S$17,Data__1_[[#This Row],[Plant]]=$R$18,$S$18)</f>
        <v>38661.457799999996</v>
      </c>
      <c r="O1214">
        <f>Data__1_[[#This Row],[input_total thousands]]+Data__1_[[#This Row],[Labor_Costs_Direct]]+Data__1_[[#This Row],[Labor_Costs_Indirect]]</f>
        <v>55461.457799999996</v>
      </c>
      <c r="P1214" s="5" cm="1">
        <f t="array" ref="P1214">Data__1_[[#This Row],[Output]]*1000*_xlfn.IFS(Data__1_[[#This Row],[Plant]]=$R$8,$S$8,Data__1_[[#This Row],[Plant]]=$R$9,$S$9,Data__1_[[#This Row],[Plant]]=$R$10,$S$10,Data__1_[[#This Row],[Plant]]=$R$11,$S$11)</f>
        <v>5062.8099499999998</v>
      </c>
      <c r="Q1214" s="5" cm="1">
        <f t="array" ref="Q1214">Data__1_[[#This Row],[Total_cost]]/(Data__1_[[#This Row],[Total Operating Cost]]+_xlfn.IFS(Data__1_[[#This Row],[Plant]]=$R$21,$S$21,Data__1_[[#This Row],[Plant]]=$R$22,$S$22,Data__1_[[#This Row],[Plant]]=$R$24,$S$24,Data__1_[[#This Row],[Plant]]=$R$23,$S$23))</f>
        <v>10.927386479905607</v>
      </c>
    </row>
    <row r="1215" spans="1:17" x14ac:dyDescent="0.4">
      <c r="A1215" s="1" t="s">
        <v>334</v>
      </c>
      <c r="B1215" t="s">
        <v>9</v>
      </c>
      <c r="C1215">
        <v>40</v>
      </c>
      <c r="D1215">
        <v>36</v>
      </c>
      <c r="E1215">
        <v>9280</v>
      </c>
      <c r="F1215">
        <v>6912</v>
      </c>
      <c r="G1215">
        <v>9.7418555000000004E-2</v>
      </c>
      <c r="H1215">
        <f>Data__1_[[#This Row],[Output]]*1000</f>
        <v>97.418554999999998</v>
      </c>
      <c r="I1215">
        <f>Data__1_[[#This Row],[Output]]*1000/(Data__1_[[#This Row],[Num_Workers_Indirect]]+Data__1_[[#This Row],[Num_Workers_Direct]])</f>
        <v>1.2818230921052631</v>
      </c>
      <c r="J1215">
        <v>0.118850637</v>
      </c>
      <c r="K1215">
        <f>Data__1_[[#This Row],[RawMaterial_Used]]*1000</f>
        <v>118.85063699999999</v>
      </c>
      <c r="L1215">
        <f>MONTH(A:A)</f>
        <v>9</v>
      </c>
      <c r="M1215">
        <f>YEAR(Data__1_[[#This Row],[Date]])</f>
        <v>2010</v>
      </c>
      <c r="N1215" cm="1">
        <f t="array" ref="N1215">Data__1_[[#This Row],[RawMaterial_Used]]*1000*_xlfn.IFS(Data__1_[[#This Row],[Plant]]=$R$15,$S$15,Data__1_[[#This Row],[Plant]]=$R$16,$S$16,Data__1_[[#This Row],[Plant]]=$R$17,$S$17,Data__1_[[#This Row],[Plant]]=$R$18,$S$18)</f>
        <v>62990.837609999995</v>
      </c>
      <c r="O1215">
        <f>Data__1_[[#This Row],[input_total thousands]]+Data__1_[[#This Row],[Labor_Costs_Direct]]+Data__1_[[#This Row],[Labor_Costs_Indirect]]</f>
        <v>79182.837609999988</v>
      </c>
      <c r="P1215" s="5" cm="1">
        <f t="array" ref="P1215">Data__1_[[#This Row],[Output]]*1000*_xlfn.IFS(Data__1_[[#This Row],[Plant]]=$R$8,$S$8,Data__1_[[#This Row],[Plant]]=$R$9,$S$9,Data__1_[[#This Row],[Plant]]=$R$10,$S$10,Data__1_[[#This Row],[Plant]]=$R$11,$S$11)</f>
        <v>8767.6699499999995</v>
      </c>
      <c r="Q1215" s="5" cm="1">
        <f t="array" ref="Q1215">Data__1_[[#This Row],[Total_cost]]/(Data__1_[[#This Row],[Total Operating Cost]]+_xlfn.IFS(Data__1_[[#This Row],[Plant]]=$R$21,$S$21,Data__1_[[#This Row],[Plant]]=$R$22,$S$22,Data__1_[[#This Row],[Plant]]=$R$24,$S$24,Data__1_[[#This Row],[Plant]]=$R$23,$S$23))</f>
        <v>9.030451655972719</v>
      </c>
    </row>
    <row r="1216" spans="1:17" x14ac:dyDescent="0.4">
      <c r="A1216" s="1" t="s">
        <v>334</v>
      </c>
      <c r="B1216" t="s">
        <v>10</v>
      </c>
      <c r="C1216">
        <v>21</v>
      </c>
      <c r="D1216">
        <v>30</v>
      </c>
      <c r="E1216">
        <v>5040</v>
      </c>
      <c r="F1216">
        <v>6000</v>
      </c>
      <c r="G1216">
        <v>3.7869967999999997E-2</v>
      </c>
      <c r="H1216">
        <f>Data__1_[[#This Row],[Output]]*1000</f>
        <v>37.869968</v>
      </c>
      <c r="I1216">
        <f>Data__1_[[#This Row],[Output]]*1000/(Data__1_[[#This Row],[Num_Workers_Indirect]]+Data__1_[[#This Row],[Num_Workers_Direct]])</f>
        <v>0.74254839215686275</v>
      </c>
      <c r="J1216">
        <v>4.6201361000000003E-2</v>
      </c>
      <c r="K1216">
        <f>Data__1_[[#This Row],[RawMaterial_Used]]*1000</f>
        <v>46.201361000000006</v>
      </c>
      <c r="L1216">
        <f>MONTH(A:A)</f>
        <v>9</v>
      </c>
      <c r="M1216">
        <f>YEAR(Data__1_[[#This Row],[Date]])</f>
        <v>2010</v>
      </c>
      <c r="N1216" cm="1">
        <f t="array" ref="N1216">Data__1_[[#This Row],[RawMaterial_Used]]*1000*_xlfn.IFS(Data__1_[[#This Row],[Plant]]=$R$15,$S$15,Data__1_[[#This Row],[Plant]]=$R$16,$S$16,Data__1_[[#This Row],[Plant]]=$R$17,$S$17,Data__1_[[#This Row],[Plant]]=$R$18,$S$18)</f>
        <v>28090.427488000005</v>
      </c>
      <c r="O1216">
        <f>Data__1_[[#This Row],[input_total thousands]]+Data__1_[[#This Row],[Labor_Costs_Direct]]+Data__1_[[#This Row],[Labor_Costs_Indirect]]</f>
        <v>39130.427488000001</v>
      </c>
      <c r="P1216" s="5" cm="1">
        <f t="array" ref="P1216">Data__1_[[#This Row],[Output]]*1000*_xlfn.IFS(Data__1_[[#This Row],[Plant]]=$R$8,$S$8,Data__1_[[#This Row],[Plant]]=$R$9,$S$9,Data__1_[[#This Row],[Plant]]=$R$10,$S$10,Data__1_[[#This Row],[Plant]]=$R$11,$S$11)</f>
        <v>5680.4952000000003</v>
      </c>
      <c r="Q1216" s="5" cm="1">
        <f t="array" ref="Q1216">Data__1_[[#This Row],[Total_cost]]/(Data__1_[[#This Row],[Total Operating Cost]]+_xlfn.IFS(Data__1_[[#This Row],[Plant]]=$R$21,$S$21,Data__1_[[#This Row],[Plant]]=$R$22,$S$22,Data__1_[[#This Row],[Plant]]=$R$24,$S$24,Data__1_[[#This Row],[Plant]]=$R$23,$S$23))</f>
        <v>6.8873467477364052</v>
      </c>
    </row>
    <row r="1217" spans="1:17" x14ac:dyDescent="0.4">
      <c r="A1217" s="1" t="s">
        <v>334</v>
      </c>
      <c r="B1217" t="s">
        <v>11</v>
      </c>
      <c r="C1217">
        <v>14</v>
      </c>
      <c r="D1217">
        <v>13</v>
      </c>
      <c r="E1217">
        <v>134400</v>
      </c>
      <c r="F1217">
        <v>99840</v>
      </c>
      <c r="G1217">
        <v>1.054011E-2</v>
      </c>
      <c r="H1217">
        <f>Data__1_[[#This Row],[Output]]*1000</f>
        <v>10.54011</v>
      </c>
      <c r="I1217">
        <f>Data__1_[[#This Row],[Output]]*1000/(Data__1_[[#This Row],[Num_Workers_Indirect]]+Data__1_[[#This Row],[Num_Workers_Direct]])</f>
        <v>0.39037444444444447</v>
      </c>
      <c r="J1217">
        <v>1.3175137999999999E-2</v>
      </c>
      <c r="K1217">
        <f>Data__1_[[#This Row],[RawMaterial_Used]]*1000</f>
        <v>13.175137999999999</v>
      </c>
      <c r="L1217">
        <f>MONTH(A:A)</f>
        <v>9</v>
      </c>
      <c r="M1217">
        <f>YEAR(Data__1_[[#This Row],[Date]])</f>
        <v>2010</v>
      </c>
      <c r="N1217" cm="1">
        <f t="array" ref="N1217">Data__1_[[#This Row],[RawMaterial_Used]]*1000*_xlfn.IFS(Data__1_[[#This Row],[Plant]]=$R$15,$S$15,Data__1_[[#This Row],[Plant]]=$R$16,$S$16,Data__1_[[#This Row],[Plant]]=$R$17,$S$17,Data__1_[[#This Row],[Plant]]=$R$18,$S$18)</f>
        <v>12094.776683999999</v>
      </c>
      <c r="O1217">
        <f>Data__1_[[#This Row],[input_total thousands]]+Data__1_[[#This Row],[Labor_Costs_Direct]]+Data__1_[[#This Row],[Labor_Costs_Indirect]]</f>
        <v>246334.77668400001</v>
      </c>
      <c r="P1217" s="5" cm="1">
        <f t="array" ref="P1217">Data__1_[[#This Row],[Output]]*1000*_xlfn.IFS(Data__1_[[#This Row],[Plant]]=$R$8,$S$8,Data__1_[[#This Row],[Plant]]=$R$9,$S$9,Data__1_[[#This Row],[Plant]]=$R$10,$S$10,Data__1_[[#This Row],[Plant]]=$R$11,$S$11)</f>
        <v>4216.0439999999999</v>
      </c>
      <c r="Q1217" s="5" cm="1">
        <f t="array" ref="Q1217">Data__1_[[#This Row],[Total_cost]]/(Data__1_[[#This Row],[Total Operating Cost]]+_xlfn.IFS(Data__1_[[#This Row],[Plant]]=$R$21,$S$21,Data__1_[[#This Row],[Plant]]=$R$22,$S$22,Data__1_[[#This Row],[Plant]]=$R$24,$S$24,Data__1_[[#This Row],[Plant]]=$R$23,$S$23))</f>
        <v>57.235605391701853</v>
      </c>
    </row>
    <row r="1218" spans="1:17" x14ac:dyDescent="0.4">
      <c r="A1218" s="1" t="s">
        <v>333</v>
      </c>
      <c r="B1218" t="s">
        <v>8</v>
      </c>
      <c r="C1218">
        <v>17</v>
      </c>
      <c r="D1218">
        <v>23</v>
      </c>
      <c r="E1218">
        <v>8160</v>
      </c>
      <c r="F1218">
        <v>9200</v>
      </c>
      <c r="G1218">
        <v>4.8446809E-2</v>
      </c>
      <c r="H1218">
        <f>Data__1_[[#This Row],[Output]]*1000</f>
        <v>48.446809000000002</v>
      </c>
      <c r="I1218">
        <f>Data__1_[[#This Row],[Output]]*1000/(Data__1_[[#This Row],[Num_Workers_Indirect]]+Data__1_[[#This Row],[Num_Workers_Direct]])</f>
        <v>1.211170225</v>
      </c>
      <c r="J1218">
        <v>5.8136171E-2</v>
      </c>
      <c r="K1218">
        <f>Data__1_[[#This Row],[RawMaterial_Used]]*1000</f>
        <v>58.136170999999997</v>
      </c>
      <c r="L1218">
        <f>MONTH(A:A)</f>
        <v>8</v>
      </c>
      <c r="M1218">
        <f>YEAR(Data__1_[[#This Row],[Date]])</f>
        <v>2010</v>
      </c>
      <c r="N1218" cm="1">
        <f t="array" ref="N1218">Data__1_[[#This Row],[RawMaterial_Used]]*1000*_xlfn.IFS(Data__1_[[#This Row],[Plant]]=$R$15,$S$15,Data__1_[[#This Row],[Plant]]=$R$16,$S$16,Data__1_[[#This Row],[Plant]]=$R$17,$S$17,Data__1_[[#This Row],[Plant]]=$R$18,$S$18)</f>
        <v>40695.3197</v>
      </c>
      <c r="O1218">
        <f>Data__1_[[#This Row],[input_total thousands]]+Data__1_[[#This Row],[Labor_Costs_Direct]]+Data__1_[[#This Row],[Labor_Costs_Indirect]]</f>
        <v>58055.3197</v>
      </c>
      <c r="P1218" s="5" cm="1">
        <f t="array" ref="P1218">Data__1_[[#This Row],[Output]]*1000*_xlfn.IFS(Data__1_[[#This Row],[Plant]]=$R$8,$S$8,Data__1_[[#This Row],[Plant]]=$R$9,$S$9,Data__1_[[#This Row],[Plant]]=$R$10,$S$10,Data__1_[[#This Row],[Plant]]=$R$11,$S$11)</f>
        <v>5329.1489900000006</v>
      </c>
      <c r="Q1218" s="5" cm="1">
        <f t="array" ref="Q1218">Data__1_[[#This Row],[Total_cost]]/(Data__1_[[#This Row],[Total Operating Cost]]+_xlfn.IFS(Data__1_[[#This Row],[Plant]]=$R$21,$S$21,Data__1_[[#This Row],[Plant]]=$R$22,$S$22,Data__1_[[#This Row],[Plant]]=$R$24,$S$24,Data__1_[[#This Row],[Plant]]=$R$23,$S$23))</f>
        <v>10.868131531968718</v>
      </c>
    </row>
    <row r="1219" spans="1:17" x14ac:dyDescent="0.4">
      <c r="A1219" s="1" t="s">
        <v>333</v>
      </c>
      <c r="B1219" t="s">
        <v>9</v>
      </c>
      <c r="C1219">
        <v>46</v>
      </c>
      <c r="D1219">
        <v>38</v>
      </c>
      <c r="E1219">
        <v>10672</v>
      </c>
      <c r="F1219">
        <v>7296</v>
      </c>
      <c r="G1219">
        <v>0.107694252</v>
      </c>
      <c r="H1219">
        <f>Data__1_[[#This Row],[Output]]*1000</f>
        <v>107.69425200000001</v>
      </c>
      <c r="I1219">
        <f>Data__1_[[#This Row],[Output]]*1000/(Data__1_[[#This Row],[Num_Workers_Indirect]]+Data__1_[[#This Row],[Num_Workers_Direct]])</f>
        <v>1.2820744285714287</v>
      </c>
      <c r="J1219">
        <v>0.13138698700000001</v>
      </c>
      <c r="K1219">
        <f>Data__1_[[#This Row],[RawMaterial_Used]]*1000</f>
        <v>131.386987</v>
      </c>
      <c r="L1219">
        <f>MONTH(A:A)</f>
        <v>8</v>
      </c>
      <c r="M1219">
        <f>YEAR(Data__1_[[#This Row],[Date]])</f>
        <v>2010</v>
      </c>
      <c r="N1219" cm="1">
        <f t="array" ref="N1219">Data__1_[[#This Row],[RawMaterial_Used]]*1000*_xlfn.IFS(Data__1_[[#This Row],[Plant]]=$R$15,$S$15,Data__1_[[#This Row],[Plant]]=$R$16,$S$16,Data__1_[[#This Row],[Plant]]=$R$17,$S$17,Data__1_[[#This Row],[Plant]]=$R$18,$S$18)</f>
        <v>69635.103109999996</v>
      </c>
      <c r="O1219">
        <f>Data__1_[[#This Row],[input_total thousands]]+Data__1_[[#This Row],[Labor_Costs_Direct]]+Data__1_[[#This Row],[Labor_Costs_Indirect]]</f>
        <v>87603.103109999996</v>
      </c>
      <c r="P1219" s="5" cm="1">
        <f t="array" ref="P1219">Data__1_[[#This Row],[Output]]*1000*_xlfn.IFS(Data__1_[[#This Row],[Plant]]=$R$8,$S$8,Data__1_[[#This Row],[Plant]]=$R$9,$S$9,Data__1_[[#This Row],[Plant]]=$R$10,$S$10,Data__1_[[#This Row],[Plant]]=$R$11,$S$11)</f>
        <v>9692.482680000001</v>
      </c>
      <c r="Q1219" s="5" cm="1">
        <f t="array" ref="Q1219">Data__1_[[#This Row],[Total_cost]]/(Data__1_[[#This Row],[Total Operating Cost]]+_xlfn.IFS(Data__1_[[#This Row],[Plant]]=$R$21,$S$21,Data__1_[[#This Row],[Plant]]=$R$22,$S$22,Data__1_[[#This Row],[Plant]]=$R$24,$S$24,Data__1_[[#This Row],[Plant]]=$R$23,$S$23))</f>
        <v>9.0375482374429925</v>
      </c>
    </row>
    <row r="1220" spans="1:17" x14ac:dyDescent="0.4">
      <c r="A1220" s="1" t="s">
        <v>333</v>
      </c>
      <c r="B1220" t="s">
        <v>10</v>
      </c>
      <c r="C1220">
        <v>21</v>
      </c>
      <c r="D1220">
        <v>29</v>
      </c>
      <c r="E1220">
        <v>5040</v>
      </c>
      <c r="F1220">
        <v>5800</v>
      </c>
      <c r="G1220">
        <v>3.714862E-2</v>
      </c>
      <c r="H1220">
        <f>Data__1_[[#This Row],[Output]]*1000</f>
        <v>37.148620000000001</v>
      </c>
      <c r="I1220">
        <f>Data__1_[[#This Row],[Output]]*1000/(Data__1_[[#This Row],[Num_Workers_Indirect]]+Data__1_[[#This Row],[Num_Workers_Direct]])</f>
        <v>0.74297239999999998</v>
      </c>
      <c r="J1220">
        <v>4.5321316E-2</v>
      </c>
      <c r="K1220">
        <f>Data__1_[[#This Row],[RawMaterial_Used]]*1000</f>
        <v>45.321316000000003</v>
      </c>
      <c r="L1220">
        <f>MONTH(A:A)</f>
        <v>8</v>
      </c>
      <c r="M1220">
        <f>YEAR(Data__1_[[#This Row],[Date]])</f>
        <v>2010</v>
      </c>
      <c r="N1220" cm="1">
        <f t="array" ref="N1220">Data__1_[[#This Row],[RawMaterial_Used]]*1000*_xlfn.IFS(Data__1_[[#This Row],[Plant]]=$R$15,$S$15,Data__1_[[#This Row],[Plant]]=$R$16,$S$16,Data__1_[[#This Row],[Plant]]=$R$17,$S$17,Data__1_[[#This Row],[Plant]]=$R$18,$S$18)</f>
        <v>27555.360128</v>
      </c>
      <c r="O1220">
        <f>Data__1_[[#This Row],[input_total thousands]]+Data__1_[[#This Row],[Labor_Costs_Direct]]+Data__1_[[#This Row],[Labor_Costs_Indirect]]</f>
        <v>38395.360128</v>
      </c>
      <c r="P1220" s="5" cm="1">
        <f t="array" ref="P1220">Data__1_[[#This Row],[Output]]*1000*_xlfn.IFS(Data__1_[[#This Row],[Plant]]=$R$8,$S$8,Data__1_[[#This Row],[Plant]]=$R$9,$S$9,Data__1_[[#This Row],[Plant]]=$R$10,$S$10,Data__1_[[#This Row],[Plant]]=$R$11,$S$11)</f>
        <v>5572.2930000000006</v>
      </c>
      <c r="Q1220" s="5" cm="1">
        <f t="array" ref="Q1220">Data__1_[[#This Row],[Total_cost]]/(Data__1_[[#This Row],[Total Operating Cost]]+_xlfn.IFS(Data__1_[[#This Row],[Plant]]=$R$21,$S$21,Data__1_[[#This Row],[Plant]]=$R$22,$S$22,Data__1_[[#This Row],[Plant]]=$R$24,$S$24,Data__1_[[#This Row],[Plant]]=$R$23,$S$23))</f>
        <v>6.8891694960232659</v>
      </c>
    </row>
    <row r="1221" spans="1:17" x14ac:dyDescent="0.4">
      <c r="A1221" s="1" t="s">
        <v>333</v>
      </c>
      <c r="B1221" t="s">
        <v>11</v>
      </c>
      <c r="C1221">
        <v>14</v>
      </c>
      <c r="D1221">
        <v>13</v>
      </c>
      <c r="E1221">
        <v>134400</v>
      </c>
      <c r="F1221">
        <v>99840</v>
      </c>
      <c r="G1221">
        <v>1.0538422E-2</v>
      </c>
      <c r="H1221">
        <f>Data__1_[[#This Row],[Output]]*1000</f>
        <v>10.538422000000001</v>
      </c>
      <c r="I1221">
        <f>Data__1_[[#This Row],[Output]]*1000/(Data__1_[[#This Row],[Num_Workers_Indirect]]+Data__1_[[#This Row],[Num_Workers_Direct]])</f>
        <v>0.39031192592592595</v>
      </c>
      <c r="J1221">
        <v>1.3173027E-2</v>
      </c>
      <c r="K1221">
        <f>Data__1_[[#This Row],[RawMaterial_Used]]*1000</f>
        <v>13.173027000000001</v>
      </c>
      <c r="L1221">
        <f>MONTH(A:A)</f>
        <v>8</v>
      </c>
      <c r="M1221">
        <f>YEAR(Data__1_[[#This Row],[Date]])</f>
        <v>2010</v>
      </c>
      <c r="N1221" cm="1">
        <f t="array" ref="N1221">Data__1_[[#This Row],[RawMaterial_Used]]*1000*_xlfn.IFS(Data__1_[[#This Row],[Plant]]=$R$15,$S$15,Data__1_[[#This Row],[Plant]]=$R$16,$S$16,Data__1_[[#This Row],[Plant]]=$R$17,$S$17,Data__1_[[#This Row],[Plant]]=$R$18,$S$18)</f>
        <v>12092.838786</v>
      </c>
      <c r="O1221">
        <f>Data__1_[[#This Row],[input_total thousands]]+Data__1_[[#This Row],[Labor_Costs_Direct]]+Data__1_[[#This Row],[Labor_Costs_Indirect]]</f>
        <v>246332.83878600001</v>
      </c>
      <c r="P1221" s="5" cm="1">
        <f t="array" ref="P1221">Data__1_[[#This Row],[Output]]*1000*_xlfn.IFS(Data__1_[[#This Row],[Plant]]=$R$8,$S$8,Data__1_[[#This Row],[Plant]]=$R$9,$S$9,Data__1_[[#This Row],[Plant]]=$R$10,$S$10,Data__1_[[#This Row],[Plant]]=$R$11,$S$11)</f>
        <v>4215.3688000000002</v>
      </c>
      <c r="Q1221" s="5" cm="1">
        <f t="array" ref="Q1221">Data__1_[[#This Row],[Total_cost]]/(Data__1_[[#This Row],[Total Operating Cost]]+_xlfn.IFS(Data__1_[[#This Row],[Plant]]=$R$21,$S$21,Data__1_[[#This Row],[Plant]]=$R$22,$S$22,Data__1_[[#This Row],[Plant]]=$R$24,$S$24,Data__1_[[#This Row],[Plant]]=$R$23,$S$23))</f>
        <v>57.244135695087039</v>
      </c>
    </row>
    <row r="1222" spans="1:17" x14ac:dyDescent="0.4">
      <c r="A1222" s="1" t="s">
        <v>332</v>
      </c>
      <c r="B1222" t="s">
        <v>8</v>
      </c>
      <c r="C1222">
        <v>20</v>
      </c>
      <c r="D1222">
        <v>19</v>
      </c>
      <c r="E1222">
        <v>9600</v>
      </c>
      <c r="F1222">
        <v>7600</v>
      </c>
      <c r="G1222">
        <v>4.719545E-2</v>
      </c>
      <c r="H1222">
        <f>Data__1_[[#This Row],[Output]]*1000</f>
        <v>47.195450000000001</v>
      </c>
      <c r="I1222">
        <f>Data__1_[[#This Row],[Output]]*1000/(Data__1_[[#This Row],[Num_Workers_Indirect]]+Data__1_[[#This Row],[Num_Workers_Direct]])</f>
        <v>1.2101397435897436</v>
      </c>
      <c r="J1222">
        <v>5.6634539999999997E-2</v>
      </c>
      <c r="K1222">
        <f>Data__1_[[#This Row],[RawMaterial_Used]]*1000</f>
        <v>56.634539999999994</v>
      </c>
      <c r="L1222">
        <f>MONTH(A:A)</f>
        <v>7</v>
      </c>
      <c r="M1222">
        <f>YEAR(Data__1_[[#This Row],[Date]])</f>
        <v>2010</v>
      </c>
      <c r="N1222" cm="1">
        <f t="array" ref="N1222">Data__1_[[#This Row],[RawMaterial_Used]]*1000*_xlfn.IFS(Data__1_[[#This Row],[Plant]]=$R$15,$S$15,Data__1_[[#This Row],[Plant]]=$R$16,$S$16,Data__1_[[#This Row],[Plant]]=$R$17,$S$17,Data__1_[[#This Row],[Plant]]=$R$18,$S$18)</f>
        <v>39644.177999999993</v>
      </c>
      <c r="O1222">
        <f>Data__1_[[#This Row],[input_total thousands]]+Data__1_[[#This Row],[Labor_Costs_Direct]]+Data__1_[[#This Row],[Labor_Costs_Indirect]]</f>
        <v>56844.177999999993</v>
      </c>
      <c r="P1222" s="5" cm="1">
        <f t="array" ref="P1222">Data__1_[[#This Row],[Output]]*1000*_xlfn.IFS(Data__1_[[#This Row],[Plant]]=$R$8,$S$8,Data__1_[[#This Row],[Plant]]=$R$9,$S$9,Data__1_[[#This Row],[Plant]]=$R$10,$S$10,Data__1_[[#This Row],[Plant]]=$R$11,$S$11)</f>
        <v>5191.4994999999999</v>
      </c>
      <c r="Q1222" s="5" cm="1">
        <f t="array" ref="Q1222">Data__1_[[#This Row],[Total_cost]]/(Data__1_[[#This Row],[Total Operating Cost]]+_xlfn.IFS(Data__1_[[#This Row],[Plant]]=$R$21,$S$21,Data__1_[[#This Row],[Plant]]=$R$22,$S$22,Data__1_[[#This Row],[Plant]]=$R$24,$S$24,Data__1_[[#This Row],[Plant]]=$R$23,$S$23))</f>
        <v>10.922866957287598</v>
      </c>
    </row>
    <row r="1223" spans="1:17" x14ac:dyDescent="0.4">
      <c r="A1223" s="1" t="s">
        <v>332</v>
      </c>
      <c r="B1223" t="s">
        <v>9</v>
      </c>
      <c r="C1223">
        <v>41</v>
      </c>
      <c r="D1223">
        <v>40</v>
      </c>
      <c r="E1223">
        <v>9512</v>
      </c>
      <c r="F1223">
        <v>7680</v>
      </c>
      <c r="G1223">
        <v>0.103779886</v>
      </c>
      <c r="H1223">
        <f>Data__1_[[#This Row],[Output]]*1000</f>
        <v>103.779886</v>
      </c>
      <c r="I1223">
        <f>Data__1_[[#This Row],[Output]]*1000/(Data__1_[[#This Row],[Num_Workers_Indirect]]+Data__1_[[#This Row],[Num_Workers_Direct]])</f>
        <v>1.2812331604938272</v>
      </c>
      <c r="J1223">
        <v>0.12661146100000001</v>
      </c>
      <c r="K1223">
        <f>Data__1_[[#This Row],[RawMaterial_Used]]*1000</f>
        <v>126.61146100000001</v>
      </c>
      <c r="L1223">
        <f>MONTH(A:A)</f>
        <v>7</v>
      </c>
      <c r="M1223">
        <f>YEAR(Data__1_[[#This Row],[Date]])</f>
        <v>2010</v>
      </c>
      <c r="N1223" cm="1">
        <f t="array" ref="N1223">Data__1_[[#This Row],[RawMaterial_Used]]*1000*_xlfn.IFS(Data__1_[[#This Row],[Plant]]=$R$15,$S$15,Data__1_[[#This Row],[Plant]]=$R$16,$S$16,Data__1_[[#This Row],[Plant]]=$R$17,$S$17,Data__1_[[#This Row],[Plant]]=$R$18,$S$18)</f>
        <v>67104.074330000003</v>
      </c>
      <c r="O1223">
        <f>Data__1_[[#This Row],[input_total thousands]]+Data__1_[[#This Row],[Labor_Costs_Direct]]+Data__1_[[#This Row],[Labor_Costs_Indirect]]</f>
        <v>84296.074330000003</v>
      </c>
      <c r="P1223" s="5" cm="1">
        <f t="array" ref="P1223">Data__1_[[#This Row],[Output]]*1000*_xlfn.IFS(Data__1_[[#This Row],[Plant]]=$R$8,$S$8,Data__1_[[#This Row],[Plant]]=$R$9,$S$9,Data__1_[[#This Row],[Plant]]=$R$10,$S$10,Data__1_[[#This Row],[Plant]]=$R$11,$S$11)</f>
        <v>9340.1897399999998</v>
      </c>
      <c r="Q1223" s="5" cm="1">
        <f t="array" ref="Q1223">Data__1_[[#This Row],[Total_cost]]/(Data__1_[[#This Row],[Total Operating Cost]]+_xlfn.IFS(Data__1_[[#This Row],[Plant]]=$R$21,$S$21,Data__1_[[#This Row],[Plant]]=$R$22,$S$22,Data__1_[[#This Row],[Plant]]=$R$24,$S$24,Data__1_[[#This Row],[Plant]]=$R$23,$S$23))</f>
        <v>9.0243628108648899</v>
      </c>
    </row>
    <row r="1224" spans="1:17" x14ac:dyDescent="0.4">
      <c r="A1224" s="1" t="s">
        <v>332</v>
      </c>
      <c r="B1224" t="s">
        <v>10</v>
      </c>
      <c r="C1224">
        <v>24</v>
      </c>
      <c r="D1224">
        <v>31</v>
      </c>
      <c r="E1224">
        <v>5760</v>
      </c>
      <c r="F1224">
        <v>6200</v>
      </c>
      <c r="G1224">
        <v>4.0865463999999997E-2</v>
      </c>
      <c r="H1224">
        <f>Data__1_[[#This Row],[Output]]*1000</f>
        <v>40.865463999999996</v>
      </c>
      <c r="I1224">
        <f>Data__1_[[#This Row],[Output]]*1000/(Data__1_[[#This Row],[Num_Workers_Indirect]]+Data__1_[[#This Row],[Num_Workers_Direct]])</f>
        <v>0.74300843636363634</v>
      </c>
      <c r="J1224">
        <v>4.9855865999999999E-2</v>
      </c>
      <c r="K1224">
        <f>Data__1_[[#This Row],[RawMaterial_Used]]*1000</f>
        <v>49.855865999999999</v>
      </c>
      <c r="L1224">
        <f>MONTH(A:A)</f>
        <v>7</v>
      </c>
      <c r="M1224">
        <f>YEAR(Data__1_[[#This Row],[Date]])</f>
        <v>2010</v>
      </c>
      <c r="N1224" cm="1">
        <f t="array" ref="N1224">Data__1_[[#This Row],[RawMaterial_Used]]*1000*_xlfn.IFS(Data__1_[[#This Row],[Plant]]=$R$15,$S$15,Data__1_[[#This Row],[Plant]]=$R$16,$S$16,Data__1_[[#This Row],[Plant]]=$R$17,$S$17,Data__1_[[#This Row],[Plant]]=$R$18,$S$18)</f>
        <v>30312.366527999999</v>
      </c>
      <c r="O1224">
        <f>Data__1_[[#This Row],[input_total thousands]]+Data__1_[[#This Row],[Labor_Costs_Direct]]+Data__1_[[#This Row],[Labor_Costs_Indirect]]</f>
        <v>42272.366527999999</v>
      </c>
      <c r="P1224" s="5" cm="1">
        <f t="array" ref="P1224">Data__1_[[#This Row],[Output]]*1000*_xlfn.IFS(Data__1_[[#This Row],[Plant]]=$R$8,$S$8,Data__1_[[#This Row],[Plant]]=$R$9,$S$9,Data__1_[[#This Row],[Plant]]=$R$10,$S$10,Data__1_[[#This Row],[Plant]]=$R$11,$S$11)</f>
        <v>6129.8195999999998</v>
      </c>
      <c r="Q1224" s="5" cm="1">
        <f t="array" ref="Q1224">Data__1_[[#This Row],[Total_cost]]/(Data__1_[[#This Row],[Total Operating Cost]]+_xlfn.IFS(Data__1_[[#This Row],[Plant]]=$R$21,$S$21,Data__1_[[#This Row],[Plant]]=$R$22,$S$22,Data__1_[[#This Row],[Plant]]=$R$24,$S$24,Data__1_[[#This Row],[Plant]]=$R$23,$S$23))</f>
        <v>6.8950595982305529</v>
      </c>
    </row>
    <row r="1225" spans="1:17" x14ac:dyDescent="0.4">
      <c r="A1225" s="1" t="s">
        <v>332</v>
      </c>
      <c r="B1225" t="s">
        <v>11</v>
      </c>
      <c r="C1225">
        <v>13</v>
      </c>
      <c r="D1225">
        <v>17</v>
      </c>
      <c r="E1225">
        <v>124800</v>
      </c>
      <c r="F1225">
        <v>130560</v>
      </c>
      <c r="G1225">
        <v>1.171385E-2</v>
      </c>
      <c r="H1225">
        <f>Data__1_[[#This Row],[Output]]*1000</f>
        <v>11.713849999999999</v>
      </c>
      <c r="I1225">
        <f>Data__1_[[#This Row],[Output]]*1000/(Data__1_[[#This Row],[Num_Workers_Indirect]]+Data__1_[[#This Row],[Num_Workers_Direct]])</f>
        <v>0.39046166666666665</v>
      </c>
      <c r="J1225">
        <v>1.4642313000000001E-2</v>
      </c>
      <c r="K1225">
        <f>Data__1_[[#This Row],[RawMaterial_Used]]*1000</f>
        <v>14.642313</v>
      </c>
      <c r="L1225">
        <f>MONTH(A:A)</f>
        <v>7</v>
      </c>
      <c r="M1225">
        <f>YEAR(Data__1_[[#This Row],[Date]])</f>
        <v>2010</v>
      </c>
      <c r="N1225" cm="1">
        <f t="array" ref="N1225">Data__1_[[#This Row],[RawMaterial_Used]]*1000*_xlfn.IFS(Data__1_[[#This Row],[Plant]]=$R$15,$S$15,Data__1_[[#This Row],[Plant]]=$R$16,$S$16,Data__1_[[#This Row],[Plant]]=$R$17,$S$17,Data__1_[[#This Row],[Plant]]=$R$18,$S$18)</f>
        <v>13441.643334</v>
      </c>
      <c r="O1225">
        <f>Data__1_[[#This Row],[input_total thousands]]+Data__1_[[#This Row],[Labor_Costs_Direct]]+Data__1_[[#This Row],[Labor_Costs_Indirect]]</f>
        <v>268801.64333400002</v>
      </c>
      <c r="P1225" s="5" cm="1">
        <f t="array" ref="P1225">Data__1_[[#This Row],[Output]]*1000*_xlfn.IFS(Data__1_[[#This Row],[Plant]]=$R$8,$S$8,Data__1_[[#This Row],[Plant]]=$R$9,$S$9,Data__1_[[#This Row],[Plant]]=$R$10,$S$10,Data__1_[[#This Row],[Plant]]=$R$11,$S$11)</f>
        <v>4685.54</v>
      </c>
      <c r="Q1225" s="5" cm="1">
        <f t="array" ref="Q1225">Data__1_[[#This Row],[Total_cost]]/(Data__1_[[#This Row],[Total Operating Cost]]+_xlfn.IFS(Data__1_[[#This Row],[Plant]]=$R$21,$S$21,Data__1_[[#This Row],[Plant]]=$R$22,$S$22,Data__1_[[#This Row],[Plant]]=$R$24,$S$24,Data__1_[[#This Row],[Plant]]=$R$23,$S$23))</f>
        <v>56.312772663081368</v>
      </c>
    </row>
    <row r="1226" spans="1:17" x14ac:dyDescent="0.4">
      <c r="A1226" s="1" t="s">
        <v>331</v>
      </c>
      <c r="B1226" t="s">
        <v>8</v>
      </c>
      <c r="C1226">
        <v>19</v>
      </c>
      <c r="D1226">
        <v>19</v>
      </c>
      <c r="E1226">
        <v>9120</v>
      </c>
      <c r="F1226">
        <v>7600</v>
      </c>
      <c r="G1226">
        <v>4.6020434999999998E-2</v>
      </c>
      <c r="H1226">
        <f>Data__1_[[#This Row],[Output]]*1000</f>
        <v>46.020434999999999</v>
      </c>
      <c r="I1226">
        <f>Data__1_[[#This Row],[Output]]*1000/(Data__1_[[#This Row],[Num_Workers_Indirect]]+Data__1_[[#This Row],[Num_Workers_Direct]])</f>
        <v>1.2110640789473683</v>
      </c>
      <c r="J1226">
        <v>5.5224521999999998E-2</v>
      </c>
      <c r="K1226">
        <f>Data__1_[[#This Row],[RawMaterial_Used]]*1000</f>
        <v>55.224522</v>
      </c>
      <c r="L1226">
        <f>MONTH(A:A)</f>
        <v>6</v>
      </c>
      <c r="M1226">
        <f>YEAR(Data__1_[[#This Row],[Date]])</f>
        <v>2010</v>
      </c>
      <c r="N1226" cm="1">
        <f t="array" ref="N1226">Data__1_[[#This Row],[RawMaterial_Used]]*1000*_xlfn.IFS(Data__1_[[#This Row],[Plant]]=$R$15,$S$15,Data__1_[[#This Row],[Plant]]=$R$16,$S$16,Data__1_[[#This Row],[Plant]]=$R$17,$S$17,Data__1_[[#This Row],[Plant]]=$R$18,$S$18)</f>
        <v>38657.165399999998</v>
      </c>
      <c r="O1226">
        <f>Data__1_[[#This Row],[input_total thousands]]+Data__1_[[#This Row],[Labor_Costs_Direct]]+Data__1_[[#This Row],[Labor_Costs_Indirect]]</f>
        <v>55377.165399999998</v>
      </c>
      <c r="P1226" s="5" cm="1">
        <f t="array" ref="P1226">Data__1_[[#This Row],[Output]]*1000*_xlfn.IFS(Data__1_[[#This Row],[Plant]]=$R$8,$S$8,Data__1_[[#This Row],[Plant]]=$R$9,$S$9,Data__1_[[#This Row],[Plant]]=$R$10,$S$10,Data__1_[[#This Row],[Plant]]=$R$11,$S$11)</f>
        <v>5062.2478499999997</v>
      </c>
      <c r="Q1226" s="5" cm="1">
        <f t="array" ref="Q1226">Data__1_[[#This Row],[Total_cost]]/(Data__1_[[#This Row],[Total Operating Cost]]+_xlfn.IFS(Data__1_[[#This Row],[Plant]]=$R$21,$S$21,Data__1_[[#This Row],[Plant]]=$R$22,$S$22,Data__1_[[#This Row],[Plant]]=$R$24,$S$24,Data__1_[[#This Row],[Plant]]=$R$23,$S$23))</f>
        <v>10.911987117127014</v>
      </c>
    </row>
    <row r="1227" spans="1:17" x14ac:dyDescent="0.4">
      <c r="A1227" s="1" t="s">
        <v>331</v>
      </c>
      <c r="B1227" t="s">
        <v>9</v>
      </c>
      <c r="C1227">
        <v>44</v>
      </c>
      <c r="D1227">
        <v>39</v>
      </c>
      <c r="E1227">
        <v>10208</v>
      </c>
      <c r="F1227">
        <v>7488</v>
      </c>
      <c r="G1227">
        <v>0.106351178</v>
      </c>
      <c r="H1227">
        <f>Data__1_[[#This Row],[Output]]*1000</f>
        <v>106.351178</v>
      </c>
      <c r="I1227">
        <f>Data__1_[[#This Row],[Output]]*1000/(Data__1_[[#This Row],[Num_Workers_Indirect]]+Data__1_[[#This Row],[Num_Workers_Direct]])</f>
        <v>1.2813394939759037</v>
      </c>
      <c r="J1227">
        <v>0.12974843699999999</v>
      </c>
      <c r="K1227">
        <f>Data__1_[[#This Row],[RawMaterial_Used]]*1000</f>
        <v>129.748437</v>
      </c>
      <c r="L1227">
        <f>MONTH(A:A)</f>
        <v>6</v>
      </c>
      <c r="M1227">
        <f>YEAR(Data__1_[[#This Row],[Date]])</f>
        <v>2010</v>
      </c>
      <c r="N1227" cm="1">
        <f t="array" ref="N1227">Data__1_[[#This Row],[RawMaterial_Used]]*1000*_xlfn.IFS(Data__1_[[#This Row],[Plant]]=$R$15,$S$15,Data__1_[[#This Row],[Plant]]=$R$16,$S$16,Data__1_[[#This Row],[Plant]]=$R$17,$S$17,Data__1_[[#This Row],[Plant]]=$R$18,$S$18)</f>
        <v>68766.671610000005</v>
      </c>
      <c r="O1227">
        <f>Data__1_[[#This Row],[input_total thousands]]+Data__1_[[#This Row],[Labor_Costs_Direct]]+Data__1_[[#This Row],[Labor_Costs_Indirect]]</f>
        <v>86462.671610000005</v>
      </c>
      <c r="P1227" s="5" cm="1">
        <f t="array" ref="P1227">Data__1_[[#This Row],[Output]]*1000*_xlfn.IFS(Data__1_[[#This Row],[Plant]]=$R$8,$S$8,Data__1_[[#This Row],[Plant]]=$R$9,$S$9,Data__1_[[#This Row],[Plant]]=$R$10,$S$10,Data__1_[[#This Row],[Plant]]=$R$11,$S$11)</f>
        <v>9571.6060200000011</v>
      </c>
      <c r="Q1227" s="5" cm="1">
        <f t="array" ref="Q1227">Data__1_[[#This Row],[Total_cost]]/(Data__1_[[#This Row],[Total Operating Cost]]+_xlfn.IFS(Data__1_[[#This Row],[Plant]]=$R$21,$S$21,Data__1_[[#This Row],[Plant]]=$R$22,$S$22,Data__1_[[#This Row],[Plant]]=$R$24,$S$24,Data__1_[[#This Row],[Plant]]=$R$23,$S$23))</f>
        <v>9.0325335023772428</v>
      </c>
    </row>
    <row r="1228" spans="1:17" x14ac:dyDescent="0.4">
      <c r="A1228" s="1" t="s">
        <v>331</v>
      </c>
      <c r="B1228" t="s">
        <v>10</v>
      </c>
      <c r="C1228">
        <v>21</v>
      </c>
      <c r="D1228">
        <v>25</v>
      </c>
      <c r="E1228">
        <v>5040</v>
      </c>
      <c r="F1228">
        <v>5000</v>
      </c>
      <c r="G1228">
        <v>3.4163155000000001E-2</v>
      </c>
      <c r="H1228">
        <f>Data__1_[[#This Row],[Output]]*1000</f>
        <v>34.163155000000003</v>
      </c>
      <c r="I1228">
        <f>Data__1_[[#This Row],[Output]]*1000/(Data__1_[[#This Row],[Num_Workers_Indirect]]+Data__1_[[#This Row],[Num_Workers_Direct]])</f>
        <v>0.7426772826086957</v>
      </c>
      <c r="J1228">
        <v>4.1679049000000003E-2</v>
      </c>
      <c r="K1228">
        <f>Data__1_[[#This Row],[RawMaterial_Used]]*1000</f>
        <v>41.679049000000006</v>
      </c>
      <c r="L1228">
        <f>MONTH(A:A)</f>
        <v>6</v>
      </c>
      <c r="M1228">
        <f>YEAR(Data__1_[[#This Row],[Date]])</f>
        <v>2010</v>
      </c>
      <c r="N1228" cm="1">
        <f t="array" ref="N1228">Data__1_[[#This Row],[RawMaterial_Used]]*1000*_xlfn.IFS(Data__1_[[#This Row],[Plant]]=$R$15,$S$15,Data__1_[[#This Row],[Plant]]=$R$16,$S$16,Data__1_[[#This Row],[Plant]]=$R$17,$S$17,Data__1_[[#This Row],[Plant]]=$R$18,$S$18)</f>
        <v>25340.861792000003</v>
      </c>
      <c r="O1228">
        <f>Data__1_[[#This Row],[input_total thousands]]+Data__1_[[#This Row],[Labor_Costs_Direct]]+Data__1_[[#This Row],[Labor_Costs_Indirect]]</f>
        <v>35380.861792000003</v>
      </c>
      <c r="P1228" s="5" cm="1">
        <f t="array" ref="P1228">Data__1_[[#This Row],[Output]]*1000*_xlfn.IFS(Data__1_[[#This Row],[Plant]]=$R$8,$S$8,Data__1_[[#This Row],[Plant]]=$R$9,$S$9,Data__1_[[#This Row],[Plant]]=$R$10,$S$10,Data__1_[[#This Row],[Plant]]=$R$11,$S$11)</f>
        <v>5124.4732500000009</v>
      </c>
      <c r="Q1228" s="5" cm="1">
        <f t="array" ref="Q1228">Data__1_[[#This Row],[Total_cost]]/(Data__1_[[#This Row],[Total Operating Cost]]+_xlfn.IFS(Data__1_[[#This Row],[Plant]]=$R$21,$S$21,Data__1_[[#This Row],[Plant]]=$R$22,$S$22,Data__1_[[#This Row],[Plant]]=$R$24,$S$24,Data__1_[[#This Row],[Plant]]=$R$23,$S$23))</f>
        <v>6.9029453606064566</v>
      </c>
    </row>
    <row r="1229" spans="1:17" x14ac:dyDescent="0.4">
      <c r="A1229" s="1" t="s">
        <v>331</v>
      </c>
      <c r="B1229" t="s">
        <v>11</v>
      </c>
      <c r="C1229">
        <v>12</v>
      </c>
      <c r="D1229">
        <v>15</v>
      </c>
      <c r="E1229">
        <v>115200</v>
      </c>
      <c r="F1229">
        <v>115200</v>
      </c>
      <c r="G1229">
        <v>1.0542783999999999E-2</v>
      </c>
      <c r="H1229">
        <f>Data__1_[[#This Row],[Output]]*1000</f>
        <v>10.542783999999999</v>
      </c>
      <c r="I1229">
        <f>Data__1_[[#This Row],[Output]]*1000/(Data__1_[[#This Row],[Num_Workers_Indirect]]+Data__1_[[#This Row],[Num_Workers_Direct]])</f>
        <v>0.39047348148148148</v>
      </c>
      <c r="J1229">
        <v>1.3178479999999999E-2</v>
      </c>
      <c r="K1229">
        <f>Data__1_[[#This Row],[RawMaterial_Used]]*1000</f>
        <v>13.178479999999999</v>
      </c>
      <c r="L1229">
        <f>MONTH(A:A)</f>
        <v>6</v>
      </c>
      <c r="M1229">
        <f>YEAR(Data__1_[[#This Row],[Date]])</f>
        <v>2010</v>
      </c>
      <c r="N1229" cm="1">
        <f t="array" ref="N1229">Data__1_[[#This Row],[RawMaterial_Used]]*1000*_xlfn.IFS(Data__1_[[#This Row],[Plant]]=$R$15,$S$15,Data__1_[[#This Row],[Plant]]=$R$16,$S$16,Data__1_[[#This Row],[Plant]]=$R$17,$S$17,Data__1_[[#This Row],[Plant]]=$R$18,$S$18)</f>
        <v>12097.844639999999</v>
      </c>
      <c r="O1229">
        <f>Data__1_[[#This Row],[input_total thousands]]+Data__1_[[#This Row],[Labor_Costs_Direct]]+Data__1_[[#This Row],[Labor_Costs_Indirect]]</f>
        <v>242497.84464</v>
      </c>
      <c r="P1229" s="5" cm="1">
        <f t="array" ref="P1229">Data__1_[[#This Row],[Output]]*1000*_xlfn.IFS(Data__1_[[#This Row],[Plant]]=$R$8,$S$8,Data__1_[[#This Row],[Plant]]=$R$9,$S$9,Data__1_[[#This Row],[Plant]]=$R$10,$S$10,Data__1_[[#This Row],[Plant]]=$R$11,$S$11)</f>
        <v>4217.1135999999997</v>
      </c>
      <c r="Q1229" s="5" cm="1">
        <f t="array" ref="Q1229">Data__1_[[#This Row],[Total_cost]]/(Data__1_[[#This Row],[Total Operating Cost]]+_xlfn.IFS(Data__1_[[#This Row],[Plant]]=$R$21,$S$21,Data__1_[[#This Row],[Plant]]=$R$22,$S$22,Data__1_[[#This Row],[Plant]]=$R$24,$S$24,Data__1_[[#This Row],[Plant]]=$R$23,$S$23))</f>
        <v>56.330099416424282</v>
      </c>
    </row>
    <row r="1230" spans="1:17" x14ac:dyDescent="0.4">
      <c r="A1230" s="1" t="s">
        <v>330</v>
      </c>
      <c r="B1230" t="s">
        <v>8</v>
      </c>
      <c r="C1230">
        <v>15</v>
      </c>
      <c r="D1230">
        <v>23</v>
      </c>
      <c r="E1230">
        <v>7200</v>
      </c>
      <c r="F1230">
        <v>9200</v>
      </c>
      <c r="G1230">
        <v>4.6019099000000001E-2</v>
      </c>
      <c r="H1230">
        <f>Data__1_[[#This Row],[Output]]*1000</f>
        <v>46.019099000000004</v>
      </c>
      <c r="I1230">
        <f>Data__1_[[#This Row],[Output]]*1000/(Data__1_[[#This Row],[Num_Workers_Indirect]]+Data__1_[[#This Row],[Num_Workers_Direct]])</f>
        <v>1.2110289210526317</v>
      </c>
      <c r="J1230">
        <v>5.5222919000000002E-2</v>
      </c>
      <c r="K1230">
        <f>Data__1_[[#This Row],[RawMaterial_Used]]*1000</f>
        <v>55.222919000000005</v>
      </c>
      <c r="L1230">
        <f>MONTH(A:A)</f>
        <v>5</v>
      </c>
      <c r="M1230">
        <f>YEAR(Data__1_[[#This Row],[Date]])</f>
        <v>2010</v>
      </c>
      <c r="N1230" cm="1">
        <f t="array" ref="N1230">Data__1_[[#This Row],[RawMaterial_Used]]*1000*_xlfn.IFS(Data__1_[[#This Row],[Plant]]=$R$15,$S$15,Data__1_[[#This Row],[Plant]]=$R$16,$S$16,Data__1_[[#This Row],[Plant]]=$R$17,$S$17,Data__1_[[#This Row],[Plant]]=$R$18,$S$18)</f>
        <v>38656.043300000005</v>
      </c>
      <c r="O1230">
        <f>Data__1_[[#This Row],[input_total thousands]]+Data__1_[[#This Row],[Labor_Costs_Direct]]+Data__1_[[#This Row],[Labor_Costs_Indirect]]</f>
        <v>55056.043300000005</v>
      </c>
      <c r="P1230" s="5" cm="1">
        <f t="array" ref="P1230">Data__1_[[#This Row],[Output]]*1000*_xlfn.IFS(Data__1_[[#This Row],[Plant]]=$R$8,$S$8,Data__1_[[#This Row],[Plant]]=$R$9,$S$9,Data__1_[[#This Row],[Plant]]=$R$10,$S$10,Data__1_[[#This Row],[Plant]]=$R$11,$S$11)</f>
        <v>5062.1008900000006</v>
      </c>
      <c r="Q1230" s="5" cm="1">
        <f t="array" ref="Q1230">Data__1_[[#This Row],[Total_cost]]/(Data__1_[[#This Row],[Total Operating Cost]]+_xlfn.IFS(Data__1_[[#This Row],[Plant]]=$R$21,$S$21,Data__1_[[#This Row],[Plant]]=$R$22,$S$22,Data__1_[[#This Row],[Plant]]=$R$24,$S$24,Data__1_[[#This Row],[Plant]]=$R$23,$S$23))</f>
        <v>10.849024659242591</v>
      </c>
    </row>
    <row r="1231" spans="1:17" x14ac:dyDescent="0.4">
      <c r="A1231" s="1" t="s">
        <v>330</v>
      </c>
      <c r="B1231" t="s">
        <v>9</v>
      </c>
      <c r="C1231">
        <v>46</v>
      </c>
      <c r="D1231">
        <v>36</v>
      </c>
      <c r="E1231">
        <v>10672</v>
      </c>
      <c r="F1231">
        <v>6912</v>
      </c>
      <c r="G1231">
        <v>0.10503494100000001</v>
      </c>
      <c r="H1231">
        <f>Data__1_[[#This Row],[Output]]*1000</f>
        <v>105.034941</v>
      </c>
      <c r="I1231">
        <f>Data__1_[[#This Row],[Output]]*1000/(Data__1_[[#This Row],[Num_Workers_Indirect]]+Data__1_[[#This Row],[Num_Workers_Direct]])</f>
        <v>1.2809139146341464</v>
      </c>
      <c r="J1231">
        <v>0.12814262800000001</v>
      </c>
      <c r="K1231">
        <f>Data__1_[[#This Row],[RawMaterial_Used]]*1000</f>
        <v>128.142628</v>
      </c>
      <c r="L1231">
        <f>MONTH(A:A)</f>
        <v>5</v>
      </c>
      <c r="M1231">
        <f>YEAR(Data__1_[[#This Row],[Date]])</f>
        <v>2010</v>
      </c>
      <c r="N1231" cm="1">
        <f t="array" ref="N1231">Data__1_[[#This Row],[RawMaterial_Used]]*1000*_xlfn.IFS(Data__1_[[#This Row],[Plant]]=$R$15,$S$15,Data__1_[[#This Row],[Plant]]=$R$16,$S$16,Data__1_[[#This Row],[Plant]]=$R$17,$S$17,Data__1_[[#This Row],[Plant]]=$R$18,$S$18)</f>
        <v>67915.592839999998</v>
      </c>
      <c r="O1231">
        <f>Data__1_[[#This Row],[input_total thousands]]+Data__1_[[#This Row],[Labor_Costs_Direct]]+Data__1_[[#This Row],[Labor_Costs_Indirect]]</f>
        <v>85499.592839999998</v>
      </c>
      <c r="P1231" s="5" cm="1">
        <f t="array" ref="P1231">Data__1_[[#This Row],[Output]]*1000*_xlfn.IFS(Data__1_[[#This Row],[Plant]]=$R$8,$S$8,Data__1_[[#This Row],[Plant]]=$R$9,$S$9,Data__1_[[#This Row],[Plant]]=$R$10,$S$10,Data__1_[[#This Row],[Plant]]=$R$11,$S$11)</f>
        <v>9453.144690000001</v>
      </c>
      <c r="Q1231" s="5" cm="1">
        <f t="array" ref="Q1231">Data__1_[[#This Row],[Total_cost]]/(Data__1_[[#This Row],[Total Operating Cost]]+_xlfn.IFS(Data__1_[[#This Row],[Plant]]=$R$21,$S$21,Data__1_[[#This Row],[Plant]]=$R$22,$S$22,Data__1_[[#This Row],[Plant]]=$R$24,$S$24,Data__1_[[#This Row],[Plant]]=$R$23,$S$23))</f>
        <v>9.0438438785677437</v>
      </c>
    </row>
    <row r="1232" spans="1:17" x14ac:dyDescent="0.4">
      <c r="A1232" s="1" t="s">
        <v>330</v>
      </c>
      <c r="B1232" t="s">
        <v>10</v>
      </c>
      <c r="C1232">
        <v>24</v>
      </c>
      <c r="D1232">
        <v>29</v>
      </c>
      <c r="E1232">
        <v>5760</v>
      </c>
      <c r="F1232">
        <v>5800</v>
      </c>
      <c r="G1232">
        <v>3.9350597000000001E-2</v>
      </c>
      <c r="H1232">
        <f>Data__1_[[#This Row],[Output]]*1000</f>
        <v>39.350597</v>
      </c>
      <c r="I1232">
        <f>Data__1_[[#This Row],[Output]]*1000/(Data__1_[[#This Row],[Num_Workers_Indirect]]+Data__1_[[#This Row],[Num_Workers_Direct]])</f>
        <v>0.74246409433962268</v>
      </c>
      <c r="J1232">
        <v>4.8007728E-2</v>
      </c>
      <c r="K1232">
        <f>Data__1_[[#This Row],[RawMaterial_Used]]*1000</f>
        <v>48.007728</v>
      </c>
      <c r="L1232">
        <f>MONTH(A:A)</f>
        <v>5</v>
      </c>
      <c r="M1232">
        <f>YEAR(Data__1_[[#This Row],[Date]])</f>
        <v>2010</v>
      </c>
      <c r="N1232" cm="1">
        <f t="array" ref="N1232">Data__1_[[#This Row],[RawMaterial_Used]]*1000*_xlfn.IFS(Data__1_[[#This Row],[Plant]]=$R$15,$S$15,Data__1_[[#This Row],[Plant]]=$R$16,$S$16,Data__1_[[#This Row],[Plant]]=$R$17,$S$17,Data__1_[[#This Row],[Plant]]=$R$18,$S$18)</f>
        <v>29188.698624000001</v>
      </c>
      <c r="O1232">
        <f>Data__1_[[#This Row],[input_total thousands]]+Data__1_[[#This Row],[Labor_Costs_Direct]]+Data__1_[[#This Row],[Labor_Costs_Indirect]]</f>
        <v>40748.698623999997</v>
      </c>
      <c r="P1232" s="5" cm="1">
        <f t="array" ref="P1232">Data__1_[[#This Row],[Output]]*1000*_xlfn.IFS(Data__1_[[#This Row],[Plant]]=$R$8,$S$8,Data__1_[[#This Row],[Plant]]=$R$9,$S$9,Data__1_[[#This Row],[Plant]]=$R$10,$S$10,Data__1_[[#This Row],[Plant]]=$R$11,$S$11)</f>
        <v>5902.5895499999997</v>
      </c>
      <c r="Q1232" s="5" cm="1">
        <f t="array" ref="Q1232">Data__1_[[#This Row],[Total_cost]]/(Data__1_[[#This Row],[Total Operating Cost]]+_xlfn.IFS(Data__1_[[#This Row],[Plant]]=$R$21,$S$21,Data__1_[[#This Row],[Plant]]=$R$22,$S$22,Data__1_[[#This Row],[Plant]]=$R$24,$S$24,Data__1_[[#This Row],[Plant]]=$R$23,$S$23))</f>
        <v>6.9023597048680321</v>
      </c>
    </row>
    <row r="1233" spans="1:17" x14ac:dyDescent="0.4">
      <c r="A1233" s="1" t="s">
        <v>330</v>
      </c>
      <c r="B1233" t="s">
        <v>11</v>
      </c>
      <c r="C1233">
        <v>12</v>
      </c>
      <c r="D1233">
        <v>16</v>
      </c>
      <c r="E1233">
        <v>115200</v>
      </c>
      <c r="F1233">
        <v>122880</v>
      </c>
      <c r="G1233">
        <v>1.0929154E-2</v>
      </c>
      <c r="H1233">
        <f>Data__1_[[#This Row],[Output]]*1000</f>
        <v>10.929154</v>
      </c>
      <c r="I1233">
        <f>Data__1_[[#This Row],[Output]]*1000/(Data__1_[[#This Row],[Num_Workers_Indirect]]+Data__1_[[#This Row],[Num_Workers_Direct]])</f>
        <v>0.39032692857142859</v>
      </c>
      <c r="J1233">
        <v>1.3661441999999999E-2</v>
      </c>
      <c r="K1233">
        <f>Data__1_[[#This Row],[RawMaterial_Used]]*1000</f>
        <v>13.661441999999999</v>
      </c>
      <c r="L1233">
        <f>MONTH(A:A)</f>
        <v>5</v>
      </c>
      <c r="M1233">
        <f>YEAR(Data__1_[[#This Row],[Date]])</f>
        <v>2010</v>
      </c>
      <c r="N1233" cm="1">
        <f t="array" ref="N1233">Data__1_[[#This Row],[RawMaterial_Used]]*1000*_xlfn.IFS(Data__1_[[#This Row],[Plant]]=$R$15,$S$15,Data__1_[[#This Row],[Plant]]=$R$16,$S$16,Data__1_[[#This Row],[Plant]]=$R$17,$S$17,Data__1_[[#This Row],[Plant]]=$R$18,$S$18)</f>
        <v>12541.203755999999</v>
      </c>
      <c r="O1233">
        <f>Data__1_[[#This Row],[input_total thousands]]+Data__1_[[#This Row],[Labor_Costs_Direct]]+Data__1_[[#This Row],[Labor_Costs_Indirect]]</f>
        <v>250621.203756</v>
      </c>
      <c r="P1233" s="5" cm="1">
        <f t="array" ref="P1233">Data__1_[[#This Row],[Output]]*1000*_xlfn.IFS(Data__1_[[#This Row],[Plant]]=$R$8,$S$8,Data__1_[[#This Row],[Plant]]=$R$9,$S$9,Data__1_[[#This Row],[Plant]]=$R$10,$S$10,Data__1_[[#This Row],[Plant]]=$R$11,$S$11)</f>
        <v>4371.6616000000004</v>
      </c>
      <c r="Q1233" s="5" cm="1">
        <f t="array" ref="Q1233">Data__1_[[#This Row],[Total_cost]]/(Data__1_[[#This Row],[Total Operating Cost]]+_xlfn.IFS(Data__1_[[#This Row],[Plant]]=$R$21,$S$21,Data__1_[[#This Row],[Plant]]=$R$22,$S$22,Data__1_[[#This Row],[Plant]]=$R$24,$S$24,Data__1_[[#This Row],[Plant]]=$R$23,$S$23))</f>
        <v>56.199513853891744</v>
      </c>
    </row>
    <row r="1234" spans="1:17" x14ac:dyDescent="0.4">
      <c r="A1234" s="1" t="s">
        <v>329</v>
      </c>
      <c r="B1234" t="s">
        <v>8</v>
      </c>
      <c r="C1234">
        <v>20</v>
      </c>
      <c r="D1234">
        <v>22</v>
      </c>
      <c r="E1234">
        <v>9600</v>
      </c>
      <c r="F1234">
        <v>8800</v>
      </c>
      <c r="G1234">
        <v>5.0859887999999999E-2</v>
      </c>
      <c r="H1234">
        <f>Data__1_[[#This Row],[Output]]*1000</f>
        <v>50.859887999999998</v>
      </c>
      <c r="I1234">
        <f>Data__1_[[#This Row],[Output]]*1000/(Data__1_[[#This Row],[Num_Workers_Indirect]]+Data__1_[[#This Row],[Num_Workers_Direct]])</f>
        <v>1.2109497142857142</v>
      </c>
      <c r="J1234">
        <v>6.1031865999999997E-2</v>
      </c>
      <c r="K1234">
        <f>Data__1_[[#This Row],[RawMaterial_Used]]*1000</f>
        <v>61.031865999999994</v>
      </c>
      <c r="L1234">
        <f>MONTH(A:A)</f>
        <v>4</v>
      </c>
      <c r="M1234">
        <f>YEAR(Data__1_[[#This Row],[Date]])</f>
        <v>2010</v>
      </c>
      <c r="N1234" cm="1">
        <f t="array" ref="N1234">Data__1_[[#This Row],[RawMaterial_Used]]*1000*_xlfn.IFS(Data__1_[[#This Row],[Plant]]=$R$15,$S$15,Data__1_[[#This Row],[Plant]]=$R$16,$S$16,Data__1_[[#This Row],[Plant]]=$R$17,$S$17,Data__1_[[#This Row],[Plant]]=$R$18,$S$18)</f>
        <v>42722.306199999999</v>
      </c>
      <c r="O1234">
        <f>Data__1_[[#This Row],[input_total thousands]]+Data__1_[[#This Row],[Labor_Costs_Direct]]+Data__1_[[#This Row],[Labor_Costs_Indirect]]</f>
        <v>61122.306199999999</v>
      </c>
      <c r="P1234" s="5" cm="1">
        <f t="array" ref="P1234">Data__1_[[#This Row],[Output]]*1000*_xlfn.IFS(Data__1_[[#This Row],[Plant]]=$R$8,$S$8,Data__1_[[#This Row],[Plant]]=$R$9,$S$9,Data__1_[[#This Row],[Plant]]=$R$10,$S$10,Data__1_[[#This Row],[Plant]]=$R$11,$S$11)</f>
        <v>5594.5876799999996</v>
      </c>
      <c r="Q1234" s="5" cm="1">
        <f t="array" ref="Q1234">Data__1_[[#This Row],[Total_cost]]/(Data__1_[[#This Row],[Total Operating Cost]]+_xlfn.IFS(Data__1_[[#This Row],[Plant]]=$R$21,$S$21,Data__1_[[#This Row],[Plant]]=$R$22,$S$22,Data__1_[[#This Row],[Plant]]=$R$24,$S$24,Data__1_[[#This Row],[Plant]]=$R$23,$S$23))</f>
        <v>10.900618841449612</v>
      </c>
    </row>
    <row r="1235" spans="1:17" x14ac:dyDescent="0.4">
      <c r="A1235" s="1" t="s">
        <v>329</v>
      </c>
      <c r="B1235" t="s">
        <v>9</v>
      </c>
      <c r="C1235">
        <v>46</v>
      </c>
      <c r="D1235">
        <v>36</v>
      </c>
      <c r="E1235">
        <v>10672</v>
      </c>
      <c r="F1235">
        <v>6912</v>
      </c>
      <c r="G1235">
        <v>0.105111487</v>
      </c>
      <c r="H1235">
        <f>Data__1_[[#This Row],[Output]]*1000</f>
        <v>105.111487</v>
      </c>
      <c r="I1235">
        <f>Data__1_[[#This Row],[Output]]*1000/(Data__1_[[#This Row],[Num_Workers_Indirect]]+Data__1_[[#This Row],[Num_Workers_Direct]])</f>
        <v>1.2818474024390243</v>
      </c>
      <c r="J1235">
        <v>0.12823601400000001</v>
      </c>
      <c r="K1235">
        <f>Data__1_[[#This Row],[RawMaterial_Used]]*1000</f>
        <v>128.23601400000001</v>
      </c>
      <c r="L1235">
        <f>MONTH(A:A)</f>
        <v>4</v>
      </c>
      <c r="M1235">
        <f>YEAR(Data__1_[[#This Row],[Date]])</f>
        <v>2010</v>
      </c>
      <c r="N1235" cm="1">
        <f t="array" ref="N1235">Data__1_[[#This Row],[RawMaterial_Used]]*1000*_xlfn.IFS(Data__1_[[#This Row],[Plant]]=$R$15,$S$15,Data__1_[[#This Row],[Plant]]=$R$16,$S$16,Data__1_[[#This Row],[Plant]]=$R$17,$S$17,Data__1_[[#This Row],[Plant]]=$R$18,$S$18)</f>
        <v>67965.087420000011</v>
      </c>
      <c r="O1235">
        <f>Data__1_[[#This Row],[input_total thousands]]+Data__1_[[#This Row],[Labor_Costs_Direct]]+Data__1_[[#This Row],[Labor_Costs_Indirect]]</f>
        <v>85549.087420000011</v>
      </c>
      <c r="P1235" s="5" cm="1">
        <f t="array" ref="P1235">Data__1_[[#This Row],[Output]]*1000*_xlfn.IFS(Data__1_[[#This Row],[Plant]]=$R$8,$S$8,Data__1_[[#This Row],[Plant]]=$R$9,$S$9,Data__1_[[#This Row],[Plant]]=$R$10,$S$10,Data__1_[[#This Row],[Plant]]=$R$11,$S$11)</f>
        <v>9460.0338300000003</v>
      </c>
      <c r="Q1235" s="5" cm="1">
        <f t="array" ref="Q1235">Data__1_[[#This Row],[Total_cost]]/(Data__1_[[#This Row],[Total Operating Cost]]+_xlfn.IFS(Data__1_[[#This Row],[Plant]]=$R$21,$S$21,Data__1_[[#This Row],[Plant]]=$R$22,$S$22,Data__1_[[#This Row],[Plant]]=$R$24,$S$24,Data__1_[[#This Row],[Plant]]=$R$23,$S$23))</f>
        <v>9.0424898977477781</v>
      </c>
    </row>
    <row r="1236" spans="1:17" x14ac:dyDescent="0.4">
      <c r="A1236" s="1" t="s">
        <v>329</v>
      </c>
      <c r="B1236" t="s">
        <v>10</v>
      </c>
      <c r="C1236">
        <v>22</v>
      </c>
      <c r="D1236">
        <v>30</v>
      </c>
      <c r="E1236">
        <v>5280</v>
      </c>
      <c r="F1236">
        <v>6000</v>
      </c>
      <c r="G1236">
        <v>3.8623328999999998E-2</v>
      </c>
      <c r="H1236">
        <f>Data__1_[[#This Row],[Output]]*1000</f>
        <v>38.623328999999998</v>
      </c>
      <c r="I1236">
        <f>Data__1_[[#This Row],[Output]]*1000/(Data__1_[[#This Row],[Num_Workers_Indirect]]+Data__1_[[#This Row],[Num_Workers_Direct]])</f>
        <v>0.74275632692307691</v>
      </c>
      <c r="J1236">
        <v>4.7120461000000002E-2</v>
      </c>
      <c r="K1236">
        <f>Data__1_[[#This Row],[RawMaterial_Used]]*1000</f>
        <v>47.120461000000006</v>
      </c>
      <c r="L1236">
        <f>MONTH(A:A)</f>
        <v>4</v>
      </c>
      <c r="M1236">
        <f>YEAR(Data__1_[[#This Row],[Date]])</f>
        <v>2010</v>
      </c>
      <c r="N1236" cm="1">
        <f t="array" ref="N1236">Data__1_[[#This Row],[RawMaterial_Used]]*1000*_xlfn.IFS(Data__1_[[#This Row],[Plant]]=$R$15,$S$15,Data__1_[[#This Row],[Plant]]=$R$16,$S$16,Data__1_[[#This Row],[Plant]]=$R$17,$S$17,Data__1_[[#This Row],[Plant]]=$R$18,$S$18)</f>
        <v>28649.240288000005</v>
      </c>
      <c r="O1236">
        <f>Data__1_[[#This Row],[input_total thousands]]+Data__1_[[#This Row],[Labor_Costs_Direct]]+Data__1_[[#This Row],[Labor_Costs_Indirect]]</f>
        <v>39929.240288000001</v>
      </c>
      <c r="P1236" s="5" cm="1">
        <f t="array" ref="P1236">Data__1_[[#This Row],[Output]]*1000*_xlfn.IFS(Data__1_[[#This Row],[Plant]]=$R$8,$S$8,Data__1_[[#This Row],[Plant]]=$R$9,$S$9,Data__1_[[#This Row],[Plant]]=$R$10,$S$10,Data__1_[[#This Row],[Plant]]=$R$11,$S$11)</f>
        <v>5793.49935</v>
      </c>
      <c r="Q1236" s="5" cm="1">
        <f t="array" ref="Q1236">Data__1_[[#This Row],[Total_cost]]/(Data__1_[[#This Row],[Total Operating Cost]]+_xlfn.IFS(Data__1_[[#This Row],[Plant]]=$R$21,$S$21,Data__1_[[#This Row],[Plant]]=$R$22,$S$22,Data__1_[[#This Row],[Plant]]=$R$24,$S$24,Data__1_[[#This Row],[Plant]]=$R$23,$S$23))</f>
        <v>6.8908870078654854</v>
      </c>
    </row>
    <row r="1237" spans="1:17" x14ac:dyDescent="0.4">
      <c r="A1237" s="1" t="s">
        <v>329</v>
      </c>
      <c r="B1237" t="s">
        <v>11</v>
      </c>
      <c r="C1237">
        <v>13</v>
      </c>
      <c r="D1237">
        <v>15</v>
      </c>
      <c r="E1237">
        <v>124800</v>
      </c>
      <c r="F1237">
        <v>115200</v>
      </c>
      <c r="G1237">
        <v>1.0932156E-2</v>
      </c>
      <c r="H1237">
        <f>Data__1_[[#This Row],[Output]]*1000</f>
        <v>10.932156000000001</v>
      </c>
      <c r="I1237">
        <f>Data__1_[[#This Row],[Output]]*1000/(Data__1_[[#This Row],[Num_Workers_Indirect]]+Data__1_[[#This Row],[Num_Workers_Direct]])</f>
        <v>0.3904341428571429</v>
      </c>
      <c r="J1237">
        <v>1.3665194E-2</v>
      </c>
      <c r="K1237">
        <f>Data__1_[[#This Row],[RawMaterial_Used]]*1000</f>
        <v>13.665194</v>
      </c>
      <c r="L1237">
        <f>MONTH(A:A)</f>
        <v>4</v>
      </c>
      <c r="M1237">
        <f>YEAR(Data__1_[[#This Row],[Date]])</f>
        <v>2010</v>
      </c>
      <c r="N1237" cm="1">
        <f t="array" ref="N1237">Data__1_[[#This Row],[RawMaterial_Used]]*1000*_xlfn.IFS(Data__1_[[#This Row],[Plant]]=$R$15,$S$15,Data__1_[[#This Row],[Plant]]=$R$16,$S$16,Data__1_[[#This Row],[Plant]]=$R$17,$S$17,Data__1_[[#This Row],[Plant]]=$R$18,$S$18)</f>
        <v>12544.648091999999</v>
      </c>
      <c r="O1237">
        <f>Data__1_[[#This Row],[input_total thousands]]+Data__1_[[#This Row],[Labor_Costs_Direct]]+Data__1_[[#This Row],[Labor_Costs_Indirect]]</f>
        <v>252544.64809199999</v>
      </c>
      <c r="P1237" s="5" cm="1">
        <f t="array" ref="P1237">Data__1_[[#This Row],[Output]]*1000*_xlfn.IFS(Data__1_[[#This Row],[Plant]]=$R$8,$S$8,Data__1_[[#This Row],[Plant]]=$R$9,$S$9,Data__1_[[#This Row],[Plant]]=$R$10,$S$10,Data__1_[[#This Row],[Plant]]=$R$11,$S$11)</f>
        <v>4372.8624</v>
      </c>
      <c r="Q1237" s="5" cm="1">
        <f t="array" ref="Q1237">Data__1_[[#This Row],[Total_cost]]/(Data__1_[[#This Row],[Total Operating Cost]]+_xlfn.IFS(Data__1_[[#This Row],[Plant]]=$R$21,$S$21,Data__1_[[#This Row],[Plant]]=$R$22,$S$22,Data__1_[[#This Row],[Plant]]=$R$24,$S$24,Data__1_[[#This Row],[Plant]]=$R$23,$S$23))</f>
        <v>56.615583873836243</v>
      </c>
    </row>
    <row r="1238" spans="1:17" x14ac:dyDescent="0.4">
      <c r="A1238" s="1" t="s">
        <v>356</v>
      </c>
      <c r="B1238" t="s">
        <v>8</v>
      </c>
      <c r="C1238">
        <v>16</v>
      </c>
      <c r="D1238">
        <v>20</v>
      </c>
      <c r="E1238">
        <v>7680</v>
      </c>
      <c r="F1238">
        <v>8000</v>
      </c>
      <c r="G1238">
        <v>4.3565030999999997E-2</v>
      </c>
      <c r="H1238">
        <f>Data__1_[[#This Row],[Output]]*1000</f>
        <v>43.565030999999998</v>
      </c>
      <c r="I1238">
        <f>Data__1_[[#This Row],[Output]]*1000/(Data__1_[[#This Row],[Num_Workers_Indirect]]+Data__1_[[#This Row],[Num_Workers_Direct]])</f>
        <v>1.21013975</v>
      </c>
      <c r="J1238">
        <v>5.2278036999999999E-2</v>
      </c>
      <c r="K1238">
        <f>Data__1_[[#This Row],[RawMaterial_Used]]*1000</f>
        <v>52.278036999999998</v>
      </c>
      <c r="L1238" t="e">
        <f>MONTH(A:A)</f>
        <v>#VALUE!</v>
      </c>
      <c r="M1238" t="e">
        <f>YEAR(Data__1_[[#This Row],[Date]])</f>
        <v>#VALUE!</v>
      </c>
      <c r="N1238" cm="1">
        <f t="array" ref="N1238">Data__1_[[#This Row],[RawMaterial_Used]]*1000*_xlfn.IFS(Data__1_[[#This Row],[Plant]]=$R$15,$S$15,Data__1_[[#This Row],[Plant]]=$R$16,$S$16,Data__1_[[#This Row],[Plant]]=$R$17,$S$17,Data__1_[[#This Row],[Plant]]=$R$18,$S$18)</f>
        <v>36594.625899999999</v>
      </c>
      <c r="O1238">
        <f>Data__1_[[#This Row],[input_total thousands]]+Data__1_[[#This Row],[Labor_Costs_Direct]]+Data__1_[[#This Row],[Labor_Costs_Indirect]]</f>
        <v>52274.625899999999</v>
      </c>
      <c r="P1238" s="5" cm="1">
        <f t="array" ref="P1238">Data__1_[[#This Row],[Output]]*1000*_xlfn.IFS(Data__1_[[#This Row],[Plant]]=$R$8,$S$8,Data__1_[[#This Row],[Plant]]=$R$9,$S$9,Data__1_[[#This Row],[Plant]]=$R$10,$S$10,Data__1_[[#This Row],[Plant]]=$R$11,$S$11)</f>
        <v>4792.1534099999999</v>
      </c>
      <c r="Q1238" s="5" cm="1">
        <f t="array" ref="Q1238">Data__1_[[#This Row],[Total_cost]]/(Data__1_[[#This Row],[Total Operating Cost]]+_xlfn.IFS(Data__1_[[#This Row],[Plant]]=$R$21,$S$21,Data__1_[[#This Row],[Plant]]=$R$22,$S$22,Data__1_[[#This Row],[Plant]]=$R$24,$S$24,Data__1_[[#This Row],[Plant]]=$R$23,$S$23))</f>
        <v>10.879670995395621</v>
      </c>
    </row>
    <row r="1239" spans="1:17" x14ac:dyDescent="0.4">
      <c r="A1239" s="1" t="s">
        <v>356</v>
      </c>
      <c r="B1239" t="s">
        <v>9</v>
      </c>
      <c r="C1239">
        <v>46</v>
      </c>
      <c r="D1239">
        <v>40</v>
      </c>
      <c r="E1239">
        <v>10672</v>
      </c>
      <c r="F1239">
        <v>7680</v>
      </c>
      <c r="G1239">
        <v>0.110272263</v>
      </c>
      <c r="H1239">
        <f>Data__1_[[#This Row],[Output]]*1000</f>
        <v>110.272263</v>
      </c>
      <c r="I1239">
        <f>Data__1_[[#This Row],[Output]]*1000/(Data__1_[[#This Row],[Num_Workers_Indirect]]+Data__1_[[#This Row],[Num_Workers_Direct]])</f>
        <v>1.2822356162790698</v>
      </c>
      <c r="J1239">
        <v>0.13453216100000001</v>
      </c>
      <c r="K1239">
        <f>Data__1_[[#This Row],[RawMaterial_Used]]*1000</f>
        <v>134.532161</v>
      </c>
      <c r="L1239" t="e">
        <f>MONTH(A:A)</f>
        <v>#VALUE!</v>
      </c>
      <c r="M1239" t="e">
        <f>YEAR(Data__1_[[#This Row],[Date]])</f>
        <v>#VALUE!</v>
      </c>
      <c r="N1239" cm="1">
        <f t="array" ref="N1239">Data__1_[[#This Row],[RawMaterial_Used]]*1000*_xlfn.IFS(Data__1_[[#This Row],[Plant]]=$R$15,$S$15,Data__1_[[#This Row],[Plant]]=$R$16,$S$16,Data__1_[[#This Row],[Plant]]=$R$17,$S$17,Data__1_[[#This Row],[Plant]]=$R$18,$S$18)</f>
        <v>71302.045330000008</v>
      </c>
      <c r="O1239">
        <f>Data__1_[[#This Row],[input_total thousands]]+Data__1_[[#This Row],[Labor_Costs_Direct]]+Data__1_[[#This Row],[Labor_Costs_Indirect]]</f>
        <v>89654.045330000008</v>
      </c>
      <c r="P1239" s="5" cm="1">
        <f t="array" ref="P1239">Data__1_[[#This Row],[Output]]*1000*_xlfn.IFS(Data__1_[[#This Row],[Plant]]=$R$8,$S$8,Data__1_[[#This Row],[Plant]]=$R$9,$S$9,Data__1_[[#This Row],[Plant]]=$R$10,$S$10,Data__1_[[#This Row],[Plant]]=$R$11,$S$11)</f>
        <v>9924.5036700000001</v>
      </c>
      <c r="Q1239" s="5" cm="1">
        <f t="array" ref="Q1239">Data__1_[[#This Row],[Total_cost]]/(Data__1_[[#This Row],[Total Operating Cost]]+_xlfn.IFS(Data__1_[[#This Row],[Plant]]=$R$21,$S$21,Data__1_[[#This Row],[Plant]]=$R$22,$S$22,Data__1_[[#This Row],[Plant]]=$R$24,$S$24,Data__1_[[#This Row],[Plant]]=$R$23,$S$23))</f>
        <v>9.0329177617292284</v>
      </c>
    </row>
    <row r="1240" spans="1:17" x14ac:dyDescent="0.4">
      <c r="A1240" s="1" t="s">
        <v>356</v>
      </c>
      <c r="B1240" t="s">
        <v>10</v>
      </c>
      <c r="C1240">
        <v>24</v>
      </c>
      <c r="D1240">
        <v>26</v>
      </c>
      <c r="E1240">
        <v>5760</v>
      </c>
      <c r="F1240">
        <v>5200</v>
      </c>
      <c r="G1240">
        <v>3.7121032999999998E-2</v>
      </c>
      <c r="H1240">
        <f>Data__1_[[#This Row],[Output]]*1000</f>
        <v>37.121032999999997</v>
      </c>
      <c r="I1240">
        <f>Data__1_[[#This Row],[Output]]*1000/(Data__1_[[#This Row],[Num_Workers_Indirect]]+Data__1_[[#This Row],[Num_Workers_Direct]])</f>
        <v>0.74242065999999995</v>
      </c>
      <c r="J1240">
        <v>4.528766E-2</v>
      </c>
      <c r="K1240">
        <f>Data__1_[[#This Row],[RawMaterial_Used]]*1000</f>
        <v>45.287660000000002</v>
      </c>
      <c r="L1240" t="e">
        <f>MONTH(A:A)</f>
        <v>#VALUE!</v>
      </c>
      <c r="M1240" t="e">
        <f>YEAR(Data__1_[[#This Row],[Date]])</f>
        <v>#VALUE!</v>
      </c>
      <c r="N1240" cm="1">
        <f t="array" ref="N1240">Data__1_[[#This Row],[RawMaterial_Used]]*1000*_xlfn.IFS(Data__1_[[#This Row],[Plant]]=$R$15,$S$15,Data__1_[[#This Row],[Plant]]=$R$16,$S$16,Data__1_[[#This Row],[Plant]]=$R$17,$S$17,Data__1_[[#This Row],[Plant]]=$R$18,$S$18)</f>
        <v>27534.897280000001</v>
      </c>
      <c r="O1240">
        <f>Data__1_[[#This Row],[input_total thousands]]+Data__1_[[#This Row],[Labor_Costs_Direct]]+Data__1_[[#This Row],[Labor_Costs_Indirect]]</f>
        <v>38494.897280000005</v>
      </c>
      <c r="P1240" s="5" cm="1">
        <f t="array" ref="P1240">Data__1_[[#This Row],[Output]]*1000*_xlfn.IFS(Data__1_[[#This Row],[Plant]]=$R$8,$S$8,Data__1_[[#This Row],[Plant]]=$R$9,$S$9,Data__1_[[#This Row],[Plant]]=$R$10,$S$10,Data__1_[[#This Row],[Plant]]=$R$11,$S$11)</f>
        <v>5568.1549499999992</v>
      </c>
      <c r="Q1240" s="5" cm="1">
        <f t="array" ref="Q1240">Data__1_[[#This Row],[Total_cost]]/(Data__1_[[#This Row],[Total Operating Cost]]+_xlfn.IFS(Data__1_[[#This Row],[Plant]]=$R$21,$S$21,Data__1_[[#This Row],[Plant]]=$R$22,$S$22,Data__1_[[#This Row],[Plant]]=$R$24,$S$24,Data__1_[[#This Row],[Plant]]=$R$23,$S$23))</f>
        <v>6.9121612929803664</v>
      </c>
    </row>
    <row r="1241" spans="1:17" x14ac:dyDescent="0.4">
      <c r="A1241" s="1" t="s">
        <v>356</v>
      </c>
      <c r="B1241" t="s">
        <v>11</v>
      </c>
      <c r="C1241">
        <v>14</v>
      </c>
      <c r="D1241">
        <v>17</v>
      </c>
      <c r="E1241">
        <v>134400</v>
      </c>
      <c r="F1241">
        <v>130560</v>
      </c>
      <c r="G1241">
        <v>1.2102626E-2</v>
      </c>
      <c r="H1241">
        <f>Data__1_[[#This Row],[Output]]*1000</f>
        <v>12.102626000000001</v>
      </c>
      <c r="I1241">
        <f>Data__1_[[#This Row],[Output]]*1000/(Data__1_[[#This Row],[Num_Workers_Indirect]]+Data__1_[[#This Row],[Num_Workers_Direct]])</f>
        <v>0.39040729032258065</v>
      </c>
      <c r="J1241">
        <v>1.5128282999999999E-2</v>
      </c>
      <c r="K1241">
        <f>Data__1_[[#This Row],[RawMaterial_Used]]*1000</f>
        <v>15.128283</v>
      </c>
      <c r="L1241" t="e">
        <f>MONTH(A:A)</f>
        <v>#VALUE!</v>
      </c>
      <c r="M1241" t="e">
        <f>YEAR(Data__1_[[#This Row],[Date]])</f>
        <v>#VALUE!</v>
      </c>
      <c r="N1241" cm="1">
        <f t="array" ref="N1241">Data__1_[[#This Row],[RawMaterial_Used]]*1000*_xlfn.IFS(Data__1_[[#This Row],[Plant]]=$R$15,$S$15,Data__1_[[#This Row],[Plant]]=$R$16,$S$16,Data__1_[[#This Row],[Plant]]=$R$17,$S$17,Data__1_[[#This Row],[Plant]]=$R$18,$S$18)</f>
        <v>13887.763794</v>
      </c>
      <c r="O1241">
        <f>Data__1_[[#This Row],[input_total thousands]]+Data__1_[[#This Row],[Labor_Costs_Direct]]+Data__1_[[#This Row],[Labor_Costs_Indirect]]</f>
        <v>278847.76379400003</v>
      </c>
      <c r="P1241" s="5" cm="1">
        <f t="array" ref="P1241">Data__1_[[#This Row],[Output]]*1000*_xlfn.IFS(Data__1_[[#This Row],[Plant]]=$R$8,$S$8,Data__1_[[#This Row],[Plant]]=$R$9,$S$9,Data__1_[[#This Row],[Plant]]=$R$10,$S$10,Data__1_[[#This Row],[Plant]]=$R$11,$S$11)</f>
        <v>4841.0504000000001</v>
      </c>
      <c r="Q1241" s="5" cm="1">
        <f t="array" ref="Q1241">Data__1_[[#This Row],[Total_cost]]/(Data__1_[[#This Row],[Total Operating Cost]]+_xlfn.IFS(Data__1_[[#This Row],[Plant]]=$R$21,$S$21,Data__1_[[#This Row],[Plant]]=$R$22,$S$22,Data__1_[[#This Row],[Plant]]=$R$24,$S$24,Data__1_[[#This Row],[Plant]]=$R$23,$S$23))</f>
        <v>56.574271992534456</v>
      </c>
    </row>
    <row r="1242" spans="1:17" x14ac:dyDescent="0.4">
      <c r="A1242" s="1" t="s">
        <v>355</v>
      </c>
      <c r="B1242" t="s">
        <v>8</v>
      </c>
      <c r="C1242">
        <v>19</v>
      </c>
      <c r="D1242">
        <v>24</v>
      </c>
      <c r="E1242">
        <v>9120</v>
      </c>
      <c r="F1242">
        <v>9600</v>
      </c>
      <c r="G1242">
        <v>5.2041377999999999E-2</v>
      </c>
      <c r="H1242">
        <f>Data__1_[[#This Row],[Output]]*1000</f>
        <v>52.041378000000002</v>
      </c>
      <c r="I1242">
        <f>Data__1_[[#This Row],[Output]]*1000/(Data__1_[[#This Row],[Num_Workers_Indirect]]+Data__1_[[#This Row],[Num_Workers_Direct]])</f>
        <v>1.2102646046511629</v>
      </c>
      <c r="J1242">
        <v>6.2449654E-2</v>
      </c>
      <c r="K1242">
        <f>Data__1_[[#This Row],[RawMaterial_Used]]*1000</f>
        <v>62.449654000000002</v>
      </c>
      <c r="L1242" t="e">
        <f>MONTH(A:A)</f>
        <v>#VALUE!</v>
      </c>
      <c r="M1242" t="e">
        <f>YEAR(Data__1_[[#This Row],[Date]])</f>
        <v>#VALUE!</v>
      </c>
      <c r="N1242" cm="1">
        <f t="array" ref="N1242">Data__1_[[#This Row],[RawMaterial_Used]]*1000*_xlfn.IFS(Data__1_[[#This Row],[Plant]]=$R$15,$S$15,Data__1_[[#This Row],[Plant]]=$R$16,$S$16,Data__1_[[#This Row],[Plant]]=$R$17,$S$17,Data__1_[[#This Row],[Plant]]=$R$18,$S$18)</f>
        <v>43714.757799999999</v>
      </c>
      <c r="O1242">
        <f>Data__1_[[#This Row],[input_total thousands]]+Data__1_[[#This Row],[Labor_Costs_Direct]]+Data__1_[[#This Row],[Labor_Costs_Indirect]]</f>
        <v>62434.757799999999</v>
      </c>
      <c r="P1242" s="5" cm="1">
        <f t="array" ref="P1242">Data__1_[[#This Row],[Output]]*1000*_xlfn.IFS(Data__1_[[#This Row],[Plant]]=$R$8,$S$8,Data__1_[[#This Row],[Plant]]=$R$9,$S$9,Data__1_[[#This Row],[Plant]]=$R$10,$S$10,Data__1_[[#This Row],[Plant]]=$R$11,$S$11)</f>
        <v>5724.5515800000003</v>
      </c>
      <c r="Q1242" s="5" cm="1">
        <f t="array" ref="Q1242">Data__1_[[#This Row],[Total_cost]]/(Data__1_[[#This Row],[Total Operating Cost]]+_xlfn.IFS(Data__1_[[#This Row],[Plant]]=$R$21,$S$21,Data__1_[[#This Row],[Plant]]=$R$22,$S$22,Data__1_[[#This Row],[Plant]]=$R$24,$S$24,Data__1_[[#This Row],[Plant]]=$R$23,$S$23))</f>
        <v>10.882450501635066</v>
      </c>
    </row>
    <row r="1243" spans="1:17" x14ac:dyDescent="0.4">
      <c r="A1243" s="1" t="s">
        <v>355</v>
      </c>
      <c r="B1243" t="s">
        <v>9</v>
      </c>
      <c r="C1243">
        <v>44</v>
      </c>
      <c r="D1243">
        <v>39</v>
      </c>
      <c r="E1243">
        <v>10208</v>
      </c>
      <c r="F1243">
        <v>7488</v>
      </c>
      <c r="G1243">
        <v>0.10639884400000001</v>
      </c>
      <c r="H1243">
        <f>Data__1_[[#This Row],[Output]]*1000</f>
        <v>106.39884400000001</v>
      </c>
      <c r="I1243">
        <f>Data__1_[[#This Row],[Output]]*1000/(Data__1_[[#This Row],[Num_Workers_Indirect]]+Data__1_[[#This Row],[Num_Workers_Direct]])</f>
        <v>1.2819137831325302</v>
      </c>
      <c r="J1243">
        <v>0.129806589</v>
      </c>
      <c r="K1243">
        <f>Data__1_[[#This Row],[RawMaterial_Used]]*1000</f>
        <v>129.806589</v>
      </c>
      <c r="L1243" t="e">
        <f>MONTH(A:A)</f>
        <v>#VALUE!</v>
      </c>
      <c r="M1243" t="e">
        <f>YEAR(Data__1_[[#This Row],[Date]])</f>
        <v>#VALUE!</v>
      </c>
      <c r="N1243" cm="1">
        <f t="array" ref="N1243">Data__1_[[#This Row],[RawMaterial_Used]]*1000*_xlfn.IFS(Data__1_[[#This Row],[Plant]]=$R$15,$S$15,Data__1_[[#This Row],[Plant]]=$R$16,$S$16,Data__1_[[#This Row],[Plant]]=$R$17,$S$17,Data__1_[[#This Row],[Plant]]=$R$18,$S$18)</f>
        <v>68797.492169999998</v>
      </c>
      <c r="O1243">
        <f>Data__1_[[#This Row],[input_total thousands]]+Data__1_[[#This Row],[Labor_Costs_Direct]]+Data__1_[[#This Row],[Labor_Costs_Indirect]]</f>
        <v>86493.492169999998</v>
      </c>
      <c r="P1243" s="5" cm="1">
        <f t="array" ref="P1243">Data__1_[[#This Row],[Output]]*1000*_xlfn.IFS(Data__1_[[#This Row],[Plant]]=$R$8,$S$8,Data__1_[[#This Row],[Plant]]=$R$9,$S$9,Data__1_[[#This Row],[Plant]]=$R$10,$S$10,Data__1_[[#This Row],[Plant]]=$R$11,$S$11)</f>
        <v>9575.8959600000017</v>
      </c>
      <c r="Q1243" s="5" cm="1">
        <f t="array" ref="Q1243">Data__1_[[#This Row],[Total_cost]]/(Data__1_[[#This Row],[Total Operating Cost]]+_xlfn.IFS(Data__1_[[#This Row],[Plant]]=$R$21,$S$21,Data__1_[[#This Row],[Plant]]=$R$22,$S$22,Data__1_[[#This Row],[Plant]]=$R$24,$S$24,Data__1_[[#This Row],[Plant]]=$R$23,$S$23))</f>
        <v>9.0317056068210295</v>
      </c>
    </row>
    <row r="1244" spans="1:17" x14ac:dyDescent="0.4">
      <c r="A1244" s="1" t="s">
        <v>355</v>
      </c>
      <c r="B1244" t="s">
        <v>10</v>
      </c>
      <c r="C1244">
        <v>24</v>
      </c>
      <c r="D1244">
        <v>30</v>
      </c>
      <c r="E1244">
        <v>5760</v>
      </c>
      <c r="F1244">
        <v>6000</v>
      </c>
      <c r="G1244">
        <v>4.0132794999999999E-2</v>
      </c>
      <c r="H1244">
        <f>Data__1_[[#This Row],[Output]]*1000</f>
        <v>40.132795000000002</v>
      </c>
      <c r="I1244">
        <f>Data__1_[[#This Row],[Output]]*1000/(Data__1_[[#This Row],[Num_Workers_Indirect]]+Data__1_[[#This Row],[Num_Workers_Direct]])</f>
        <v>0.74319990740740749</v>
      </c>
      <c r="J1244">
        <v>4.896201E-2</v>
      </c>
      <c r="K1244">
        <f>Data__1_[[#This Row],[RawMaterial_Used]]*1000</f>
        <v>48.962009999999999</v>
      </c>
      <c r="L1244" t="e">
        <f>MONTH(A:A)</f>
        <v>#VALUE!</v>
      </c>
      <c r="M1244" t="e">
        <f>YEAR(Data__1_[[#This Row],[Date]])</f>
        <v>#VALUE!</v>
      </c>
      <c r="N1244" cm="1">
        <f t="array" ref="N1244">Data__1_[[#This Row],[RawMaterial_Used]]*1000*_xlfn.IFS(Data__1_[[#This Row],[Plant]]=$R$15,$S$15,Data__1_[[#This Row],[Plant]]=$R$16,$S$16,Data__1_[[#This Row],[Plant]]=$R$17,$S$17,Data__1_[[#This Row],[Plant]]=$R$18,$S$18)</f>
        <v>29768.90208</v>
      </c>
      <c r="O1244">
        <f>Data__1_[[#This Row],[input_total thousands]]+Data__1_[[#This Row],[Labor_Costs_Direct]]+Data__1_[[#This Row],[Labor_Costs_Indirect]]</f>
        <v>41528.90208</v>
      </c>
      <c r="P1244" s="5" cm="1">
        <f t="array" ref="P1244">Data__1_[[#This Row],[Output]]*1000*_xlfn.IFS(Data__1_[[#This Row],[Plant]]=$R$8,$S$8,Data__1_[[#This Row],[Plant]]=$R$9,$S$9,Data__1_[[#This Row],[Plant]]=$R$10,$S$10,Data__1_[[#This Row],[Plant]]=$R$11,$S$11)</f>
        <v>6019.9192499999999</v>
      </c>
      <c r="Q1244" s="5" cm="1">
        <f t="array" ref="Q1244">Data__1_[[#This Row],[Total_cost]]/(Data__1_[[#This Row],[Total Operating Cost]]+_xlfn.IFS(Data__1_[[#This Row],[Plant]]=$R$21,$S$21,Data__1_[[#This Row],[Plant]]=$R$22,$S$22,Data__1_[[#This Row],[Plant]]=$R$24,$S$24,Data__1_[[#This Row],[Plant]]=$R$23,$S$23))</f>
        <v>6.897435483792612</v>
      </c>
    </row>
    <row r="1245" spans="1:17" x14ac:dyDescent="0.4">
      <c r="A1245" s="1" t="s">
        <v>355</v>
      </c>
      <c r="B1245" t="s">
        <v>11</v>
      </c>
      <c r="C1245">
        <v>12</v>
      </c>
      <c r="D1245">
        <v>13</v>
      </c>
      <c r="E1245">
        <v>115200</v>
      </c>
      <c r="F1245">
        <v>99840</v>
      </c>
      <c r="G1245">
        <v>9.7558249999999992E-3</v>
      </c>
      <c r="H1245">
        <f>Data__1_[[#This Row],[Output]]*1000</f>
        <v>9.7558249999999997</v>
      </c>
      <c r="I1245">
        <f>Data__1_[[#This Row],[Output]]*1000/(Data__1_[[#This Row],[Num_Workers_Indirect]]+Data__1_[[#This Row],[Num_Workers_Direct]])</f>
        <v>0.390233</v>
      </c>
      <c r="J1245">
        <v>1.2194781E-2</v>
      </c>
      <c r="K1245">
        <f>Data__1_[[#This Row],[RawMaterial_Used]]*1000</f>
        <v>12.194781000000001</v>
      </c>
      <c r="L1245" t="e">
        <f>MONTH(A:A)</f>
        <v>#VALUE!</v>
      </c>
      <c r="M1245" t="e">
        <f>YEAR(Data__1_[[#This Row],[Date]])</f>
        <v>#VALUE!</v>
      </c>
      <c r="N1245" cm="1">
        <f t="array" ref="N1245">Data__1_[[#This Row],[RawMaterial_Used]]*1000*_xlfn.IFS(Data__1_[[#This Row],[Plant]]=$R$15,$S$15,Data__1_[[#This Row],[Plant]]=$R$16,$S$16,Data__1_[[#This Row],[Plant]]=$R$17,$S$17,Data__1_[[#This Row],[Plant]]=$R$18,$S$18)</f>
        <v>11194.808958000001</v>
      </c>
      <c r="O1245">
        <f>Data__1_[[#This Row],[input_total thousands]]+Data__1_[[#This Row],[Labor_Costs_Direct]]+Data__1_[[#This Row],[Labor_Costs_Indirect]]</f>
        <v>226234.80895800001</v>
      </c>
      <c r="P1245" s="5" cm="1">
        <f t="array" ref="P1245">Data__1_[[#This Row],[Output]]*1000*_xlfn.IFS(Data__1_[[#This Row],[Plant]]=$R$8,$S$8,Data__1_[[#This Row],[Plant]]=$R$9,$S$9,Data__1_[[#This Row],[Plant]]=$R$10,$S$10,Data__1_[[#This Row],[Plant]]=$R$11,$S$11)</f>
        <v>3902.33</v>
      </c>
      <c r="Q1245" s="5" cm="1">
        <f t="array" ref="Q1245">Data__1_[[#This Row],[Total_cost]]/(Data__1_[[#This Row],[Total Operating Cost]]+_xlfn.IFS(Data__1_[[#This Row],[Plant]]=$R$21,$S$21,Data__1_[[#This Row],[Plant]]=$R$22,$S$22,Data__1_[[#This Row],[Plant]]=$R$24,$S$24,Data__1_[[#This Row],[Plant]]=$R$23,$S$23))</f>
        <v>56.698193971217691</v>
      </c>
    </row>
    <row r="1246" spans="1:17" x14ac:dyDescent="0.4">
      <c r="A1246" s="1" t="s">
        <v>328</v>
      </c>
      <c r="B1246" t="s">
        <v>8</v>
      </c>
      <c r="C1246">
        <v>16</v>
      </c>
      <c r="D1246">
        <v>21</v>
      </c>
      <c r="E1246">
        <v>7680</v>
      </c>
      <c r="F1246">
        <v>8400</v>
      </c>
      <c r="G1246">
        <v>4.4816012000000002E-2</v>
      </c>
      <c r="H1246">
        <f>Data__1_[[#This Row],[Output]]*1000</f>
        <v>44.816012000000001</v>
      </c>
      <c r="I1246">
        <f>Data__1_[[#This Row],[Output]]*1000/(Data__1_[[#This Row],[Num_Workers_Indirect]]+Data__1_[[#This Row],[Num_Workers_Direct]])</f>
        <v>1.2112435675675677</v>
      </c>
      <c r="J1246">
        <v>5.3779214999999998E-2</v>
      </c>
      <c r="K1246">
        <f>Data__1_[[#This Row],[RawMaterial_Used]]*1000</f>
        <v>53.779215000000001</v>
      </c>
      <c r="L1246">
        <f>MONTH(A:A)</f>
        <v>3</v>
      </c>
      <c r="M1246">
        <f>YEAR(Data__1_[[#This Row],[Date]])</f>
        <v>2010</v>
      </c>
      <c r="N1246" cm="1">
        <f t="array" ref="N1246">Data__1_[[#This Row],[RawMaterial_Used]]*1000*_xlfn.IFS(Data__1_[[#This Row],[Plant]]=$R$15,$S$15,Data__1_[[#This Row],[Plant]]=$R$16,$S$16,Data__1_[[#This Row],[Plant]]=$R$17,$S$17,Data__1_[[#This Row],[Plant]]=$R$18,$S$18)</f>
        <v>37645.450499999999</v>
      </c>
      <c r="O1246">
        <f>Data__1_[[#This Row],[input_total thousands]]+Data__1_[[#This Row],[Labor_Costs_Direct]]+Data__1_[[#This Row],[Labor_Costs_Indirect]]</f>
        <v>53725.450499999999</v>
      </c>
      <c r="P1246" s="5" cm="1">
        <f t="array" ref="P1246">Data__1_[[#This Row],[Output]]*1000*_xlfn.IFS(Data__1_[[#This Row],[Plant]]=$R$8,$S$8,Data__1_[[#This Row],[Plant]]=$R$9,$S$9,Data__1_[[#This Row],[Plant]]=$R$10,$S$10,Data__1_[[#This Row],[Plant]]=$R$11,$S$11)</f>
        <v>4929.7613199999996</v>
      </c>
      <c r="Q1246" s="5" cm="1">
        <f t="array" ref="Q1246">Data__1_[[#This Row],[Total_cost]]/(Data__1_[[#This Row],[Total Operating Cost]]+_xlfn.IFS(Data__1_[[#This Row],[Plant]]=$R$21,$S$21,Data__1_[[#This Row],[Plant]]=$R$22,$S$22,Data__1_[[#This Row],[Plant]]=$R$24,$S$24,Data__1_[[#This Row],[Plant]]=$R$23,$S$23))</f>
        <v>10.870302241763076</v>
      </c>
    </row>
    <row r="1247" spans="1:17" x14ac:dyDescent="0.4">
      <c r="A1247" s="1" t="s">
        <v>328</v>
      </c>
      <c r="B1247" t="s">
        <v>9</v>
      </c>
      <c r="C1247">
        <v>44</v>
      </c>
      <c r="D1247">
        <v>38</v>
      </c>
      <c r="E1247">
        <v>10208</v>
      </c>
      <c r="F1247">
        <v>7296</v>
      </c>
      <c r="G1247">
        <v>0.10513584400000001</v>
      </c>
      <c r="H1247">
        <f>Data__1_[[#This Row],[Output]]*1000</f>
        <v>105.13584400000001</v>
      </c>
      <c r="I1247">
        <f>Data__1_[[#This Row],[Output]]*1000/(Data__1_[[#This Row],[Num_Workers_Indirect]]+Data__1_[[#This Row],[Num_Workers_Direct]])</f>
        <v>1.2821444390243903</v>
      </c>
      <c r="J1247">
        <v>0.12826572999999999</v>
      </c>
      <c r="K1247">
        <f>Data__1_[[#This Row],[RawMaterial_Used]]*1000</f>
        <v>128.26572999999999</v>
      </c>
      <c r="L1247">
        <f>MONTH(A:A)</f>
        <v>3</v>
      </c>
      <c r="M1247">
        <f>YEAR(Data__1_[[#This Row],[Date]])</f>
        <v>2010</v>
      </c>
      <c r="N1247" cm="1">
        <f t="array" ref="N1247">Data__1_[[#This Row],[RawMaterial_Used]]*1000*_xlfn.IFS(Data__1_[[#This Row],[Plant]]=$R$15,$S$15,Data__1_[[#This Row],[Plant]]=$R$16,$S$16,Data__1_[[#This Row],[Plant]]=$R$17,$S$17,Data__1_[[#This Row],[Plant]]=$R$18,$S$18)</f>
        <v>67980.836899999995</v>
      </c>
      <c r="O1247">
        <f>Data__1_[[#This Row],[input_total thousands]]+Data__1_[[#This Row],[Labor_Costs_Direct]]+Data__1_[[#This Row],[Labor_Costs_Indirect]]</f>
        <v>85484.836899999995</v>
      </c>
      <c r="P1247" s="5" cm="1">
        <f t="array" ref="P1247">Data__1_[[#This Row],[Output]]*1000*_xlfn.IFS(Data__1_[[#This Row],[Plant]]=$R$8,$S$8,Data__1_[[#This Row],[Plant]]=$R$9,$S$9,Data__1_[[#This Row],[Plant]]=$R$10,$S$10,Data__1_[[#This Row],[Plant]]=$R$11,$S$11)</f>
        <v>9462.2259599999998</v>
      </c>
      <c r="Q1247" s="5" cm="1">
        <f t="array" ref="Q1247">Data__1_[[#This Row],[Total_cost]]/(Data__1_[[#This Row],[Total Operating Cost]]+_xlfn.IFS(Data__1_[[#This Row],[Plant]]=$R$21,$S$21,Data__1_[[#This Row],[Plant]]=$R$22,$S$22,Data__1_[[#This Row],[Plant]]=$R$24,$S$24,Data__1_[[#This Row],[Plant]]=$R$23,$S$23))</f>
        <v>9.0336055056376239</v>
      </c>
    </row>
    <row r="1248" spans="1:17" x14ac:dyDescent="0.4">
      <c r="A1248" s="1" t="s">
        <v>328</v>
      </c>
      <c r="B1248" t="s">
        <v>10</v>
      </c>
      <c r="C1248">
        <v>21</v>
      </c>
      <c r="D1248">
        <v>34</v>
      </c>
      <c r="E1248">
        <v>5040</v>
      </c>
      <c r="F1248">
        <v>6800</v>
      </c>
      <c r="G1248">
        <v>4.0843128999999999E-2</v>
      </c>
      <c r="H1248">
        <f>Data__1_[[#This Row],[Output]]*1000</f>
        <v>40.843128999999998</v>
      </c>
      <c r="I1248">
        <f>Data__1_[[#This Row],[Output]]*1000/(Data__1_[[#This Row],[Num_Workers_Indirect]]+Data__1_[[#This Row],[Num_Workers_Direct]])</f>
        <v>0.7426023454545454</v>
      </c>
      <c r="J1248">
        <v>4.9828616999999999E-2</v>
      </c>
      <c r="K1248">
        <f>Data__1_[[#This Row],[RawMaterial_Used]]*1000</f>
        <v>49.828617000000001</v>
      </c>
      <c r="L1248">
        <f>MONTH(A:A)</f>
        <v>3</v>
      </c>
      <c r="M1248">
        <f>YEAR(Data__1_[[#This Row],[Date]])</f>
        <v>2010</v>
      </c>
      <c r="N1248" cm="1">
        <f t="array" ref="N1248">Data__1_[[#This Row],[RawMaterial_Used]]*1000*_xlfn.IFS(Data__1_[[#This Row],[Plant]]=$R$15,$S$15,Data__1_[[#This Row],[Plant]]=$R$16,$S$16,Data__1_[[#This Row],[Plant]]=$R$17,$S$17,Data__1_[[#This Row],[Plant]]=$R$18,$S$18)</f>
        <v>30295.799136000001</v>
      </c>
      <c r="O1248">
        <f>Data__1_[[#This Row],[input_total thousands]]+Data__1_[[#This Row],[Labor_Costs_Direct]]+Data__1_[[#This Row],[Labor_Costs_Indirect]]</f>
        <v>42135.799136000001</v>
      </c>
      <c r="P1248" s="5" cm="1">
        <f t="array" ref="P1248">Data__1_[[#This Row],[Output]]*1000*_xlfn.IFS(Data__1_[[#This Row],[Plant]]=$R$8,$S$8,Data__1_[[#This Row],[Plant]]=$R$9,$S$9,Data__1_[[#This Row],[Plant]]=$R$10,$S$10,Data__1_[[#This Row],[Plant]]=$R$11,$S$11)</f>
        <v>6126.4693499999994</v>
      </c>
      <c r="Q1248" s="5" cm="1">
        <f t="array" ref="Q1248">Data__1_[[#This Row],[Total_cost]]/(Data__1_[[#This Row],[Total Operating Cost]]+_xlfn.IFS(Data__1_[[#This Row],[Plant]]=$R$21,$S$21,Data__1_[[#This Row],[Plant]]=$R$22,$S$22,Data__1_[[#This Row],[Plant]]=$R$24,$S$24,Data__1_[[#This Row],[Plant]]=$R$23,$S$23))</f>
        <v>6.8765418036729971</v>
      </c>
    </row>
    <row r="1249" spans="1:17" x14ac:dyDescent="0.4">
      <c r="A1249" s="1" t="s">
        <v>328</v>
      </c>
      <c r="B1249" t="s">
        <v>11</v>
      </c>
      <c r="C1249">
        <v>13</v>
      </c>
      <c r="D1249">
        <v>17</v>
      </c>
      <c r="E1249">
        <v>124800</v>
      </c>
      <c r="F1249">
        <v>130560</v>
      </c>
      <c r="G1249">
        <v>1.1715708999999999E-2</v>
      </c>
      <c r="H1249">
        <f>Data__1_[[#This Row],[Output]]*1000</f>
        <v>11.715709</v>
      </c>
      <c r="I1249">
        <f>Data__1_[[#This Row],[Output]]*1000/(Data__1_[[#This Row],[Num_Workers_Indirect]]+Data__1_[[#This Row],[Num_Workers_Direct]])</f>
        <v>0.39052363333333334</v>
      </c>
      <c r="J1249">
        <v>1.4644636000000001E-2</v>
      </c>
      <c r="K1249">
        <f>Data__1_[[#This Row],[RawMaterial_Used]]*1000</f>
        <v>14.644636</v>
      </c>
      <c r="L1249">
        <f>MONTH(A:A)</f>
        <v>3</v>
      </c>
      <c r="M1249">
        <f>YEAR(Data__1_[[#This Row],[Date]])</f>
        <v>2010</v>
      </c>
      <c r="N1249" cm="1">
        <f t="array" ref="N1249">Data__1_[[#This Row],[RawMaterial_Used]]*1000*_xlfn.IFS(Data__1_[[#This Row],[Plant]]=$R$15,$S$15,Data__1_[[#This Row],[Plant]]=$R$16,$S$16,Data__1_[[#This Row],[Plant]]=$R$17,$S$17,Data__1_[[#This Row],[Plant]]=$R$18,$S$18)</f>
        <v>13443.775847999999</v>
      </c>
      <c r="O1249">
        <f>Data__1_[[#This Row],[input_total thousands]]+Data__1_[[#This Row],[Labor_Costs_Direct]]+Data__1_[[#This Row],[Labor_Costs_Indirect]]</f>
        <v>268803.77584799996</v>
      </c>
      <c r="P1249" s="5" cm="1">
        <f t="array" ref="P1249">Data__1_[[#This Row],[Output]]*1000*_xlfn.IFS(Data__1_[[#This Row],[Plant]]=$R$8,$S$8,Data__1_[[#This Row],[Plant]]=$R$9,$S$9,Data__1_[[#This Row],[Plant]]=$R$10,$S$10,Data__1_[[#This Row],[Plant]]=$R$11,$S$11)</f>
        <v>4686.2835999999998</v>
      </c>
      <c r="Q1249" s="5" cm="1">
        <f t="array" ref="Q1249">Data__1_[[#This Row],[Total_cost]]/(Data__1_[[#This Row],[Total Operating Cost]]+_xlfn.IFS(Data__1_[[#This Row],[Plant]]=$R$21,$S$21,Data__1_[[#This Row],[Plant]]=$R$22,$S$22,Data__1_[[#This Row],[Plant]]=$R$24,$S$24,Data__1_[[#This Row],[Plant]]=$R$23,$S$23))</f>
        <v>56.304448254530065</v>
      </c>
    </row>
    <row r="1250" spans="1:17" x14ac:dyDescent="0.4">
      <c r="A1250" s="1" t="s">
        <v>354</v>
      </c>
      <c r="B1250" t="s">
        <v>8</v>
      </c>
      <c r="C1250">
        <v>18</v>
      </c>
      <c r="D1250">
        <v>24</v>
      </c>
      <c r="E1250">
        <v>8640</v>
      </c>
      <c r="F1250">
        <v>9600</v>
      </c>
      <c r="G1250">
        <v>5.0832767000000001E-2</v>
      </c>
      <c r="H1250">
        <f>Data__1_[[#This Row],[Output]]*1000</f>
        <v>50.832767000000004</v>
      </c>
      <c r="I1250">
        <f>Data__1_[[#This Row],[Output]]*1000/(Data__1_[[#This Row],[Num_Workers_Indirect]]+Data__1_[[#This Row],[Num_Workers_Direct]])</f>
        <v>1.2103039761904764</v>
      </c>
      <c r="J1250">
        <v>6.0999321000000002E-2</v>
      </c>
      <c r="K1250">
        <f>Data__1_[[#This Row],[RawMaterial_Used]]*1000</f>
        <v>60.999321000000002</v>
      </c>
      <c r="L1250" t="e">
        <f>MONTH(A:A)</f>
        <v>#VALUE!</v>
      </c>
      <c r="M1250" t="e">
        <f>YEAR(Data__1_[[#This Row],[Date]])</f>
        <v>#VALUE!</v>
      </c>
      <c r="N1250" cm="1">
        <f t="array" ref="N1250">Data__1_[[#This Row],[RawMaterial_Used]]*1000*_xlfn.IFS(Data__1_[[#This Row],[Plant]]=$R$15,$S$15,Data__1_[[#This Row],[Plant]]=$R$16,$S$16,Data__1_[[#This Row],[Plant]]=$R$17,$S$17,Data__1_[[#This Row],[Plant]]=$R$18,$S$18)</f>
        <v>42699.524700000002</v>
      </c>
      <c r="O1250">
        <f>Data__1_[[#This Row],[input_total thousands]]+Data__1_[[#This Row],[Labor_Costs_Direct]]+Data__1_[[#This Row],[Labor_Costs_Indirect]]</f>
        <v>60939.524700000002</v>
      </c>
      <c r="P1250" s="5" cm="1">
        <f t="array" ref="P1250">Data__1_[[#This Row],[Output]]*1000*_xlfn.IFS(Data__1_[[#This Row],[Plant]]=$R$8,$S$8,Data__1_[[#This Row],[Plant]]=$R$9,$S$9,Data__1_[[#This Row],[Plant]]=$R$10,$S$10,Data__1_[[#This Row],[Plant]]=$R$11,$S$11)</f>
        <v>5591.60437</v>
      </c>
      <c r="Q1250" s="5" cm="1">
        <f t="array" ref="Q1250">Data__1_[[#This Row],[Total_cost]]/(Data__1_[[#This Row],[Total Operating Cost]]+_xlfn.IFS(Data__1_[[#This Row],[Plant]]=$R$21,$S$21,Data__1_[[#This Row],[Plant]]=$R$22,$S$22,Data__1_[[#This Row],[Plant]]=$R$24,$S$24,Data__1_[[#This Row],[Plant]]=$R$23,$S$23))</f>
        <v>10.873806762813626</v>
      </c>
    </row>
    <row r="1251" spans="1:17" x14ac:dyDescent="0.4">
      <c r="A1251" s="1" t="s">
        <v>354</v>
      </c>
      <c r="B1251" t="s">
        <v>9</v>
      </c>
      <c r="C1251">
        <v>45</v>
      </c>
      <c r="D1251">
        <v>36</v>
      </c>
      <c r="E1251">
        <v>10440</v>
      </c>
      <c r="F1251">
        <v>6912</v>
      </c>
      <c r="G1251">
        <v>0.10381536500000001</v>
      </c>
      <c r="H1251">
        <f>Data__1_[[#This Row],[Output]]*1000</f>
        <v>103.815365</v>
      </c>
      <c r="I1251">
        <f>Data__1_[[#This Row],[Output]]*1000/(Data__1_[[#This Row],[Num_Workers_Indirect]]+Data__1_[[#This Row],[Num_Workers_Direct]])</f>
        <v>1.2816711728395063</v>
      </c>
      <c r="J1251">
        <v>0.12665474600000001</v>
      </c>
      <c r="K1251">
        <f>Data__1_[[#This Row],[RawMaterial_Used]]*1000</f>
        <v>126.65474600000002</v>
      </c>
      <c r="L1251" t="e">
        <f>MONTH(A:A)</f>
        <v>#VALUE!</v>
      </c>
      <c r="M1251" t="e">
        <f>YEAR(Data__1_[[#This Row],[Date]])</f>
        <v>#VALUE!</v>
      </c>
      <c r="N1251" cm="1">
        <f t="array" ref="N1251">Data__1_[[#This Row],[RawMaterial_Used]]*1000*_xlfn.IFS(Data__1_[[#This Row],[Plant]]=$R$15,$S$15,Data__1_[[#This Row],[Plant]]=$R$16,$S$16,Data__1_[[#This Row],[Plant]]=$R$17,$S$17,Data__1_[[#This Row],[Plant]]=$R$18,$S$18)</f>
        <v>67127.015380000012</v>
      </c>
      <c r="O1251">
        <f>Data__1_[[#This Row],[input_total thousands]]+Data__1_[[#This Row],[Labor_Costs_Direct]]+Data__1_[[#This Row],[Labor_Costs_Indirect]]</f>
        <v>84479.015380000012</v>
      </c>
      <c r="P1251" s="5" cm="1">
        <f t="array" ref="P1251">Data__1_[[#This Row],[Output]]*1000*_xlfn.IFS(Data__1_[[#This Row],[Plant]]=$R$8,$S$8,Data__1_[[#This Row],[Plant]]=$R$9,$S$9,Data__1_[[#This Row],[Plant]]=$R$10,$S$10,Data__1_[[#This Row],[Plant]]=$R$11,$S$11)</f>
        <v>9343.38285</v>
      </c>
      <c r="Q1251" s="5" cm="1">
        <f t="array" ref="Q1251">Data__1_[[#This Row],[Total_cost]]/(Data__1_[[#This Row],[Total Operating Cost]]+_xlfn.IFS(Data__1_[[#This Row],[Plant]]=$R$21,$S$21,Data__1_[[#This Row],[Plant]]=$R$22,$S$22,Data__1_[[#This Row],[Plant]]=$R$24,$S$24,Data__1_[[#This Row],[Plant]]=$R$23,$S$23))</f>
        <v>9.0408571380397618</v>
      </c>
    </row>
    <row r="1252" spans="1:17" x14ac:dyDescent="0.4">
      <c r="A1252" s="1" t="s">
        <v>354</v>
      </c>
      <c r="B1252" t="s">
        <v>10</v>
      </c>
      <c r="C1252">
        <v>20</v>
      </c>
      <c r="D1252">
        <v>26</v>
      </c>
      <c r="E1252">
        <v>4800</v>
      </c>
      <c r="F1252">
        <v>5200</v>
      </c>
      <c r="G1252">
        <v>3.4169783000000002E-2</v>
      </c>
      <c r="H1252">
        <f>Data__1_[[#This Row],[Output]]*1000</f>
        <v>34.169783000000002</v>
      </c>
      <c r="I1252">
        <f>Data__1_[[#This Row],[Output]]*1000/(Data__1_[[#This Row],[Num_Workers_Indirect]]+Data__1_[[#This Row],[Num_Workers_Direct]])</f>
        <v>0.74282136956521749</v>
      </c>
      <c r="J1252">
        <v>4.1687135E-2</v>
      </c>
      <c r="K1252">
        <f>Data__1_[[#This Row],[RawMaterial_Used]]*1000</f>
        <v>41.687134999999998</v>
      </c>
      <c r="L1252" t="e">
        <f>MONTH(A:A)</f>
        <v>#VALUE!</v>
      </c>
      <c r="M1252" t="e">
        <f>YEAR(Data__1_[[#This Row],[Date]])</f>
        <v>#VALUE!</v>
      </c>
      <c r="N1252" cm="1">
        <f t="array" ref="N1252">Data__1_[[#This Row],[RawMaterial_Used]]*1000*_xlfn.IFS(Data__1_[[#This Row],[Plant]]=$R$15,$S$15,Data__1_[[#This Row],[Plant]]=$R$16,$S$16,Data__1_[[#This Row],[Plant]]=$R$17,$S$17,Data__1_[[#This Row],[Plant]]=$R$18,$S$18)</f>
        <v>25345.77808</v>
      </c>
      <c r="O1252">
        <f>Data__1_[[#This Row],[input_total thousands]]+Data__1_[[#This Row],[Labor_Costs_Direct]]+Data__1_[[#This Row],[Labor_Costs_Indirect]]</f>
        <v>35345.778080000004</v>
      </c>
      <c r="P1252" s="5" cm="1">
        <f t="array" ref="P1252">Data__1_[[#This Row],[Output]]*1000*_xlfn.IFS(Data__1_[[#This Row],[Plant]]=$R$8,$S$8,Data__1_[[#This Row],[Plant]]=$R$9,$S$9,Data__1_[[#This Row],[Plant]]=$R$10,$S$10,Data__1_[[#This Row],[Plant]]=$R$11,$S$11)</f>
        <v>5125.4674500000001</v>
      </c>
      <c r="Q1252" s="5" cm="1">
        <f t="array" ref="Q1252">Data__1_[[#This Row],[Total_cost]]/(Data__1_[[#This Row],[Total Operating Cost]]+_xlfn.IFS(Data__1_[[#This Row],[Plant]]=$R$21,$S$21,Data__1_[[#This Row],[Plant]]=$R$22,$S$22,Data__1_[[#This Row],[Plant]]=$R$24,$S$24,Data__1_[[#This Row],[Plant]]=$R$23,$S$23))</f>
        <v>6.8947629970809636</v>
      </c>
    </row>
    <row r="1253" spans="1:17" x14ac:dyDescent="0.4">
      <c r="A1253" s="1" t="s">
        <v>354</v>
      </c>
      <c r="B1253" t="s">
        <v>11</v>
      </c>
      <c r="C1253">
        <v>13</v>
      </c>
      <c r="D1253">
        <v>13</v>
      </c>
      <c r="E1253">
        <v>124800</v>
      </c>
      <c r="F1253">
        <v>99840</v>
      </c>
      <c r="G1253">
        <v>1.0149595000000001E-2</v>
      </c>
      <c r="H1253">
        <f>Data__1_[[#This Row],[Output]]*1000</f>
        <v>10.149595000000001</v>
      </c>
      <c r="I1253">
        <f>Data__1_[[#This Row],[Output]]*1000/(Data__1_[[#This Row],[Num_Workers_Indirect]]+Data__1_[[#This Row],[Num_Workers_Direct]])</f>
        <v>0.39036903846153853</v>
      </c>
      <c r="J1253">
        <v>1.2686993000000001E-2</v>
      </c>
      <c r="K1253">
        <f>Data__1_[[#This Row],[RawMaterial_Used]]*1000</f>
        <v>12.686993000000001</v>
      </c>
      <c r="L1253" t="e">
        <f>MONTH(A:A)</f>
        <v>#VALUE!</v>
      </c>
      <c r="M1253" t="e">
        <f>YEAR(Data__1_[[#This Row],[Date]])</f>
        <v>#VALUE!</v>
      </c>
      <c r="N1253" cm="1">
        <f t="array" ref="N1253">Data__1_[[#This Row],[RawMaterial_Used]]*1000*_xlfn.IFS(Data__1_[[#This Row],[Plant]]=$R$15,$S$15,Data__1_[[#This Row],[Plant]]=$R$16,$S$16,Data__1_[[#This Row],[Plant]]=$R$17,$S$17,Data__1_[[#This Row],[Plant]]=$R$18,$S$18)</f>
        <v>11646.659574000001</v>
      </c>
      <c r="O1253">
        <f>Data__1_[[#This Row],[input_total thousands]]+Data__1_[[#This Row],[Labor_Costs_Direct]]+Data__1_[[#This Row],[Labor_Costs_Indirect]]</f>
        <v>236286.65957399999</v>
      </c>
      <c r="P1253" s="5" cm="1">
        <f t="array" ref="P1253">Data__1_[[#This Row],[Output]]*1000*_xlfn.IFS(Data__1_[[#This Row],[Plant]]=$R$8,$S$8,Data__1_[[#This Row],[Plant]]=$R$9,$S$9,Data__1_[[#This Row],[Plant]]=$R$10,$S$10,Data__1_[[#This Row],[Plant]]=$R$11,$S$11)</f>
        <v>4059.8380000000006</v>
      </c>
      <c r="Q1253" s="5" cm="1">
        <f t="array" ref="Q1253">Data__1_[[#This Row],[Total_cost]]/(Data__1_[[#This Row],[Total Operating Cost]]+_xlfn.IFS(Data__1_[[#This Row],[Plant]]=$R$21,$S$21,Data__1_[[#This Row],[Plant]]=$R$22,$S$22,Data__1_[[#This Row],[Plant]]=$R$24,$S$24,Data__1_[[#This Row],[Plant]]=$R$23,$S$23))</f>
        <v>56.968570421395924</v>
      </c>
    </row>
    <row r="1254" spans="1:17" x14ac:dyDescent="0.4">
      <c r="A1254" s="1" t="s">
        <v>353</v>
      </c>
      <c r="B1254" t="s">
        <v>8</v>
      </c>
      <c r="C1254">
        <v>17</v>
      </c>
      <c r="D1254">
        <v>23</v>
      </c>
      <c r="E1254">
        <v>8160</v>
      </c>
      <c r="F1254">
        <v>9200</v>
      </c>
      <c r="G1254">
        <v>4.8407861000000003E-2</v>
      </c>
      <c r="H1254">
        <f>Data__1_[[#This Row],[Output]]*1000</f>
        <v>48.407861000000004</v>
      </c>
      <c r="I1254">
        <f>Data__1_[[#This Row],[Output]]*1000/(Data__1_[[#This Row],[Num_Workers_Indirect]]+Data__1_[[#This Row],[Num_Workers_Direct]])</f>
        <v>1.2101965250000002</v>
      </c>
      <c r="J1254">
        <v>5.8089433000000003E-2</v>
      </c>
      <c r="K1254">
        <f>Data__1_[[#This Row],[RawMaterial_Used]]*1000</f>
        <v>58.089433</v>
      </c>
      <c r="L1254" t="e">
        <f>MONTH(A:A)</f>
        <v>#VALUE!</v>
      </c>
      <c r="M1254" t="e">
        <f>YEAR(Data__1_[[#This Row],[Date]])</f>
        <v>#VALUE!</v>
      </c>
      <c r="N1254" cm="1">
        <f t="array" ref="N1254">Data__1_[[#This Row],[RawMaterial_Used]]*1000*_xlfn.IFS(Data__1_[[#This Row],[Plant]]=$R$15,$S$15,Data__1_[[#This Row],[Plant]]=$R$16,$S$16,Data__1_[[#This Row],[Plant]]=$R$17,$S$17,Data__1_[[#This Row],[Plant]]=$R$18,$S$18)</f>
        <v>40662.6031</v>
      </c>
      <c r="O1254">
        <f>Data__1_[[#This Row],[input_total thousands]]+Data__1_[[#This Row],[Labor_Costs_Direct]]+Data__1_[[#This Row],[Labor_Costs_Indirect]]</f>
        <v>58022.6031</v>
      </c>
      <c r="P1254" s="5" cm="1">
        <f t="array" ref="P1254">Data__1_[[#This Row],[Output]]*1000*_xlfn.IFS(Data__1_[[#This Row],[Plant]]=$R$8,$S$8,Data__1_[[#This Row],[Plant]]=$R$9,$S$9,Data__1_[[#This Row],[Plant]]=$R$10,$S$10,Data__1_[[#This Row],[Plant]]=$R$11,$S$11)</f>
        <v>5324.8647100000007</v>
      </c>
      <c r="Q1254" s="5" cm="1">
        <f t="array" ref="Q1254">Data__1_[[#This Row],[Total_cost]]/(Data__1_[[#This Row],[Total Operating Cost]]+_xlfn.IFS(Data__1_[[#This Row],[Plant]]=$R$21,$S$21,Data__1_[[#This Row],[Plant]]=$R$22,$S$22,Data__1_[[#This Row],[Plant]]=$R$24,$S$24,Data__1_[[#This Row],[Plant]]=$R$23,$S$23))</f>
        <v>10.870725535410781</v>
      </c>
    </row>
    <row r="1255" spans="1:17" x14ac:dyDescent="0.4">
      <c r="A1255" s="1" t="s">
        <v>353</v>
      </c>
      <c r="B1255" t="s">
        <v>9</v>
      </c>
      <c r="C1255">
        <v>44</v>
      </c>
      <c r="D1255">
        <v>40</v>
      </c>
      <c r="E1255">
        <v>10208</v>
      </c>
      <c r="F1255">
        <v>7680</v>
      </c>
      <c r="G1255">
        <v>0.10768773399999999</v>
      </c>
      <c r="H1255">
        <f>Data__1_[[#This Row],[Output]]*1000</f>
        <v>107.68773399999999</v>
      </c>
      <c r="I1255">
        <f>Data__1_[[#This Row],[Output]]*1000/(Data__1_[[#This Row],[Num_Workers_Indirect]]+Data__1_[[#This Row],[Num_Workers_Direct]])</f>
        <v>1.2819968333333331</v>
      </c>
      <c r="J1255">
        <v>0.131379036</v>
      </c>
      <c r="K1255">
        <f>Data__1_[[#This Row],[RawMaterial_Used]]*1000</f>
        <v>131.37903600000001</v>
      </c>
      <c r="L1255" t="e">
        <f>MONTH(A:A)</f>
        <v>#VALUE!</v>
      </c>
      <c r="M1255" t="e">
        <f>YEAR(Data__1_[[#This Row],[Date]])</f>
        <v>#VALUE!</v>
      </c>
      <c r="N1255" cm="1">
        <f t="array" ref="N1255">Data__1_[[#This Row],[RawMaterial_Used]]*1000*_xlfn.IFS(Data__1_[[#This Row],[Plant]]=$R$15,$S$15,Data__1_[[#This Row],[Plant]]=$R$16,$S$16,Data__1_[[#This Row],[Plant]]=$R$17,$S$17,Data__1_[[#This Row],[Plant]]=$R$18,$S$18)</f>
        <v>69630.889080000008</v>
      </c>
      <c r="O1255">
        <f>Data__1_[[#This Row],[input_total thousands]]+Data__1_[[#This Row],[Labor_Costs_Direct]]+Data__1_[[#This Row],[Labor_Costs_Indirect]]</f>
        <v>87518.889080000008</v>
      </c>
      <c r="P1255" s="5" cm="1">
        <f t="array" ref="P1255">Data__1_[[#This Row],[Output]]*1000*_xlfn.IFS(Data__1_[[#This Row],[Plant]]=$R$8,$S$8,Data__1_[[#This Row],[Plant]]=$R$9,$S$9,Data__1_[[#This Row],[Plant]]=$R$10,$S$10,Data__1_[[#This Row],[Plant]]=$R$11,$S$11)</f>
        <v>9691.8960599999991</v>
      </c>
      <c r="Q1255" s="5" cm="1">
        <f t="array" ref="Q1255">Data__1_[[#This Row],[Total_cost]]/(Data__1_[[#This Row],[Total Operating Cost]]+_xlfn.IFS(Data__1_[[#This Row],[Plant]]=$R$21,$S$21,Data__1_[[#This Row],[Plant]]=$R$22,$S$22,Data__1_[[#This Row],[Plant]]=$R$24,$S$24,Data__1_[[#This Row],[Plant]]=$R$23,$S$23))</f>
        <v>9.0294067678941108</v>
      </c>
    </row>
    <row r="1256" spans="1:17" x14ac:dyDescent="0.4">
      <c r="A1256" s="1" t="s">
        <v>353</v>
      </c>
      <c r="B1256" t="s">
        <v>10</v>
      </c>
      <c r="C1256">
        <v>22</v>
      </c>
      <c r="D1256">
        <v>34</v>
      </c>
      <c r="E1256">
        <v>5280</v>
      </c>
      <c r="F1256">
        <v>6800</v>
      </c>
      <c r="G1256">
        <v>4.1587737999999999E-2</v>
      </c>
      <c r="H1256">
        <f>Data__1_[[#This Row],[Output]]*1000</f>
        <v>41.587738000000002</v>
      </c>
      <c r="I1256">
        <f>Data__1_[[#This Row],[Output]]*1000/(Data__1_[[#This Row],[Num_Workers_Indirect]]+Data__1_[[#This Row],[Num_Workers_Direct]])</f>
        <v>0.74263817857142855</v>
      </c>
      <c r="J1256">
        <v>5.0737040999999997E-2</v>
      </c>
      <c r="K1256">
        <f>Data__1_[[#This Row],[RawMaterial_Used]]*1000</f>
        <v>50.737040999999998</v>
      </c>
      <c r="L1256" t="e">
        <f>MONTH(A:A)</f>
        <v>#VALUE!</v>
      </c>
      <c r="M1256" t="e">
        <f>YEAR(Data__1_[[#This Row],[Date]])</f>
        <v>#VALUE!</v>
      </c>
      <c r="N1256" cm="1">
        <f t="array" ref="N1256">Data__1_[[#This Row],[RawMaterial_Used]]*1000*_xlfn.IFS(Data__1_[[#This Row],[Plant]]=$R$15,$S$15,Data__1_[[#This Row],[Plant]]=$R$16,$S$16,Data__1_[[#This Row],[Plant]]=$R$17,$S$17,Data__1_[[#This Row],[Plant]]=$R$18,$S$18)</f>
        <v>30848.120928</v>
      </c>
      <c r="O1256">
        <f>Data__1_[[#This Row],[input_total thousands]]+Data__1_[[#This Row],[Labor_Costs_Direct]]+Data__1_[[#This Row],[Labor_Costs_Indirect]]</f>
        <v>42928.120928000004</v>
      </c>
      <c r="P1256" s="5" cm="1">
        <f t="array" ref="P1256">Data__1_[[#This Row],[Output]]*1000*_xlfn.IFS(Data__1_[[#This Row],[Plant]]=$R$8,$S$8,Data__1_[[#This Row],[Plant]]=$R$9,$S$9,Data__1_[[#This Row],[Plant]]=$R$10,$S$10,Data__1_[[#This Row],[Plant]]=$R$11,$S$11)</f>
        <v>6238.1607000000004</v>
      </c>
      <c r="Q1256" s="5" cm="1">
        <f t="array" ref="Q1256">Data__1_[[#This Row],[Total_cost]]/(Data__1_[[#This Row],[Total Operating Cost]]+_xlfn.IFS(Data__1_[[#This Row],[Plant]]=$R$21,$S$21,Data__1_[[#This Row],[Plant]]=$R$22,$S$22,Data__1_[[#This Row],[Plant]]=$R$24,$S$24,Data__1_[[#This Row],[Plant]]=$R$23,$S$23))</f>
        <v>6.8804319991309093</v>
      </c>
    </row>
    <row r="1257" spans="1:17" x14ac:dyDescent="0.4">
      <c r="A1257" s="1" t="s">
        <v>353</v>
      </c>
      <c r="B1257" t="s">
        <v>11</v>
      </c>
      <c r="C1257">
        <v>12</v>
      </c>
      <c r="D1257">
        <v>17</v>
      </c>
      <c r="E1257">
        <v>115200</v>
      </c>
      <c r="F1257">
        <v>130560</v>
      </c>
      <c r="G1257">
        <v>1.1318557999999999E-2</v>
      </c>
      <c r="H1257">
        <f>Data__1_[[#This Row],[Output]]*1000</f>
        <v>11.318557999999999</v>
      </c>
      <c r="I1257">
        <f>Data__1_[[#This Row],[Output]]*1000/(Data__1_[[#This Row],[Num_Workers_Indirect]]+Data__1_[[#This Row],[Num_Workers_Direct]])</f>
        <v>0.39029510344827584</v>
      </c>
      <c r="J1257">
        <v>1.4148197E-2</v>
      </c>
      <c r="K1257">
        <f>Data__1_[[#This Row],[RawMaterial_Used]]*1000</f>
        <v>14.148197</v>
      </c>
      <c r="L1257" t="e">
        <f>MONTH(A:A)</f>
        <v>#VALUE!</v>
      </c>
      <c r="M1257" t="e">
        <f>YEAR(Data__1_[[#This Row],[Date]])</f>
        <v>#VALUE!</v>
      </c>
      <c r="N1257" cm="1">
        <f t="array" ref="N1257">Data__1_[[#This Row],[RawMaterial_Used]]*1000*_xlfn.IFS(Data__1_[[#This Row],[Plant]]=$R$15,$S$15,Data__1_[[#This Row],[Plant]]=$R$16,$S$16,Data__1_[[#This Row],[Plant]]=$R$17,$S$17,Data__1_[[#This Row],[Plant]]=$R$18,$S$18)</f>
        <v>12988.044845999999</v>
      </c>
      <c r="O1257">
        <f>Data__1_[[#This Row],[input_total thousands]]+Data__1_[[#This Row],[Labor_Costs_Direct]]+Data__1_[[#This Row],[Labor_Costs_Indirect]]</f>
        <v>258748.044846</v>
      </c>
      <c r="P1257" s="5" cm="1">
        <f t="array" ref="P1257">Data__1_[[#This Row],[Output]]*1000*_xlfn.IFS(Data__1_[[#This Row],[Plant]]=$R$8,$S$8,Data__1_[[#This Row],[Plant]]=$R$9,$S$9,Data__1_[[#This Row],[Plant]]=$R$10,$S$10,Data__1_[[#This Row],[Plant]]=$R$11,$S$11)</f>
        <v>4527.4232000000002</v>
      </c>
      <c r="Q1257" s="5" cm="1">
        <f t="array" ref="Q1257">Data__1_[[#This Row],[Total_cost]]/(Data__1_[[#This Row],[Total Operating Cost]]+_xlfn.IFS(Data__1_[[#This Row],[Plant]]=$R$21,$S$21,Data__1_[[#This Row],[Plant]]=$R$22,$S$22,Data__1_[[#This Row],[Plant]]=$R$24,$S$24,Data__1_[[#This Row],[Plant]]=$R$23,$S$23))</f>
        <v>56.063684850418362</v>
      </c>
    </row>
    <row r="1258" spans="1:17" x14ac:dyDescent="0.4">
      <c r="A1258" s="1" t="s">
        <v>352</v>
      </c>
      <c r="B1258" t="s">
        <v>8</v>
      </c>
      <c r="C1258">
        <v>20</v>
      </c>
      <c r="D1258">
        <v>22</v>
      </c>
      <c r="E1258">
        <v>9600</v>
      </c>
      <c r="F1258">
        <v>8800</v>
      </c>
      <c r="G1258">
        <v>5.0872970000000003E-2</v>
      </c>
      <c r="H1258">
        <f>Data__1_[[#This Row],[Output]]*1000</f>
        <v>50.872970000000002</v>
      </c>
      <c r="I1258">
        <f>Data__1_[[#This Row],[Output]]*1000/(Data__1_[[#This Row],[Num_Workers_Indirect]]+Data__1_[[#This Row],[Num_Workers_Direct]])</f>
        <v>1.2112611904761905</v>
      </c>
      <c r="J1258">
        <v>6.1047563999999999E-2</v>
      </c>
      <c r="K1258">
        <f>Data__1_[[#This Row],[RawMaterial_Used]]*1000</f>
        <v>61.047564000000001</v>
      </c>
      <c r="L1258" t="e">
        <f>MONTH(A:A)</f>
        <v>#VALUE!</v>
      </c>
      <c r="M1258" t="e">
        <f>YEAR(Data__1_[[#This Row],[Date]])</f>
        <v>#VALUE!</v>
      </c>
      <c r="N1258" cm="1">
        <f t="array" ref="N1258">Data__1_[[#This Row],[RawMaterial_Used]]*1000*_xlfn.IFS(Data__1_[[#This Row],[Plant]]=$R$15,$S$15,Data__1_[[#This Row],[Plant]]=$R$16,$S$16,Data__1_[[#This Row],[Plant]]=$R$17,$S$17,Data__1_[[#This Row],[Plant]]=$R$18,$S$18)</f>
        <v>42733.294800000003</v>
      </c>
      <c r="O1258">
        <f>Data__1_[[#This Row],[input_total thousands]]+Data__1_[[#This Row],[Labor_Costs_Direct]]+Data__1_[[#This Row],[Labor_Costs_Indirect]]</f>
        <v>61133.294800000003</v>
      </c>
      <c r="P1258" s="5" cm="1">
        <f t="array" ref="P1258">Data__1_[[#This Row],[Output]]*1000*_xlfn.IFS(Data__1_[[#This Row],[Plant]]=$R$8,$S$8,Data__1_[[#This Row],[Plant]]=$R$9,$S$9,Data__1_[[#This Row],[Plant]]=$R$10,$S$10,Data__1_[[#This Row],[Plant]]=$R$11,$S$11)</f>
        <v>5596.0267000000003</v>
      </c>
      <c r="Q1258" s="5" cm="1">
        <f t="array" ref="Q1258">Data__1_[[#This Row],[Total_cost]]/(Data__1_[[#This Row],[Total Operating Cost]]+_xlfn.IFS(Data__1_[[#This Row],[Plant]]=$R$21,$S$21,Data__1_[[#This Row],[Plant]]=$R$22,$S$22,Data__1_[[#This Row],[Plant]]=$R$24,$S$24,Data__1_[[#This Row],[Plant]]=$R$23,$S$23))</f>
        <v>10.899781279763619</v>
      </c>
    </row>
    <row r="1259" spans="1:17" x14ac:dyDescent="0.4">
      <c r="A1259" s="1" t="s">
        <v>352</v>
      </c>
      <c r="B1259" t="s">
        <v>9</v>
      </c>
      <c r="C1259">
        <v>40</v>
      </c>
      <c r="D1259">
        <v>38</v>
      </c>
      <c r="E1259">
        <v>9280</v>
      </c>
      <c r="F1259">
        <v>7296</v>
      </c>
      <c r="G1259">
        <v>0.100002985</v>
      </c>
      <c r="H1259">
        <f>Data__1_[[#This Row],[Output]]*1000</f>
        <v>100.00298500000001</v>
      </c>
      <c r="I1259">
        <f>Data__1_[[#This Row],[Output]]*1000/(Data__1_[[#This Row],[Num_Workers_Indirect]]+Data__1_[[#This Row],[Num_Workers_Direct]])</f>
        <v>1.2820895512820514</v>
      </c>
      <c r="J1259">
        <v>0.122003641</v>
      </c>
      <c r="K1259">
        <f>Data__1_[[#This Row],[RawMaterial_Used]]*1000</f>
        <v>122.003641</v>
      </c>
      <c r="L1259" t="e">
        <f>MONTH(A:A)</f>
        <v>#VALUE!</v>
      </c>
      <c r="M1259" t="e">
        <f>YEAR(Data__1_[[#This Row],[Date]])</f>
        <v>#VALUE!</v>
      </c>
      <c r="N1259" cm="1">
        <f t="array" ref="N1259">Data__1_[[#This Row],[RawMaterial_Used]]*1000*_xlfn.IFS(Data__1_[[#This Row],[Plant]]=$R$15,$S$15,Data__1_[[#This Row],[Plant]]=$R$16,$S$16,Data__1_[[#This Row],[Plant]]=$R$17,$S$17,Data__1_[[#This Row],[Plant]]=$R$18,$S$18)</f>
        <v>64661.929730000003</v>
      </c>
      <c r="O1259">
        <f>Data__1_[[#This Row],[input_total thousands]]+Data__1_[[#This Row],[Labor_Costs_Direct]]+Data__1_[[#This Row],[Labor_Costs_Indirect]]</f>
        <v>81237.929730000003</v>
      </c>
      <c r="P1259" s="5" cm="1">
        <f t="array" ref="P1259">Data__1_[[#This Row],[Output]]*1000*_xlfn.IFS(Data__1_[[#This Row],[Plant]]=$R$8,$S$8,Data__1_[[#This Row],[Plant]]=$R$9,$S$9,Data__1_[[#This Row],[Plant]]=$R$10,$S$10,Data__1_[[#This Row],[Plant]]=$R$11,$S$11)</f>
        <v>9000.26865</v>
      </c>
      <c r="Q1259" s="5" cm="1">
        <f t="array" ref="Q1259">Data__1_[[#This Row],[Total_cost]]/(Data__1_[[#This Row],[Total Operating Cost]]+_xlfn.IFS(Data__1_[[#This Row],[Plant]]=$R$21,$S$21,Data__1_[[#This Row],[Plant]]=$R$22,$S$22,Data__1_[[#This Row],[Plant]]=$R$24,$S$24,Data__1_[[#This Row],[Plant]]=$R$23,$S$23))</f>
        <v>9.0254100965505195</v>
      </c>
    </row>
    <row r="1260" spans="1:17" x14ac:dyDescent="0.4">
      <c r="A1260" s="1" t="s">
        <v>352</v>
      </c>
      <c r="B1260" t="s">
        <v>10</v>
      </c>
      <c r="C1260">
        <v>20</v>
      </c>
      <c r="D1260">
        <v>30</v>
      </c>
      <c r="E1260">
        <v>4800</v>
      </c>
      <c r="F1260">
        <v>6000</v>
      </c>
      <c r="G1260">
        <v>3.7133864000000003E-2</v>
      </c>
      <c r="H1260">
        <f>Data__1_[[#This Row],[Output]]*1000</f>
        <v>37.133864000000003</v>
      </c>
      <c r="I1260">
        <f>Data__1_[[#This Row],[Output]]*1000/(Data__1_[[#This Row],[Num_Workers_Indirect]]+Data__1_[[#This Row],[Num_Workers_Direct]])</f>
        <v>0.74267728000000011</v>
      </c>
      <c r="J1260">
        <v>4.5303313999999997E-2</v>
      </c>
      <c r="K1260">
        <f>Data__1_[[#This Row],[RawMaterial_Used]]*1000</f>
        <v>45.303314</v>
      </c>
      <c r="L1260" t="e">
        <f>MONTH(A:A)</f>
        <v>#VALUE!</v>
      </c>
      <c r="M1260" t="e">
        <f>YEAR(Data__1_[[#This Row],[Date]])</f>
        <v>#VALUE!</v>
      </c>
      <c r="N1260" cm="1">
        <f t="array" ref="N1260">Data__1_[[#This Row],[RawMaterial_Used]]*1000*_xlfn.IFS(Data__1_[[#This Row],[Plant]]=$R$15,$S$15,Data__1_[[#This Row],[Plant]]=$R$16,$S$16,Data__1_[[#This Row],[Plant]]=$R$17,$S$17,Data__1_[[#This Row],[Plant]]=$R$18,$S$18)</f>
        <v>27544.414912</v>
      </c>
      <c r="O1260">
        <f>Data__1_[[#This Row],[input_total thousands]]+Data__1_[[#This Row],[Labor_Costs_Direct]]+Data__1_[[#This Row],[Labor_Costs_Indirect]]</f>
        <v>38344.414912</v>
      </c>
      <c r="P1260" s="5" cm="1">
        <f t="array" ref="P1260">Data__1_[[#This Row],[Output]]*1000*_xlfn.IFS(Data__1_[[#This Row],[Plant]]=$R$8,$S$8,Data__1_[[#This Row],[Plant]]=$R$9,$S$9,Data__1_[[#This Row],[Plant]]=$R$10,$S$10,Data__1_[[#This Row],[Plant]]=$R$11,$S$11)</f>
        <v>5570.0796</v>
      </c>
      <c r="Q1260" s="5" cm="1">
        <f t="array" ref="Q1260">Data__1_[[#This Row],[Total_cost]]/(Data__1_[[#This Row],[Total Operating Cost]]+_xlfn.IFS(Data__1_[[#This Row],[Plant]]=$R$21,$S$21,Data__1_[[#This Row],[Plant]]=$R$22,$S$22,Data__1_[[#This Row],[Plant]]=$R$24,$S$24,Data__1_[[#This Row],[Plant]]=$R$23,$S$23))</f>
        <v>6.8827619896150827</v>
      </c>
    </row>
    <row r="1261" spans="1:17" x14ac:dyDescent="0.4">
      <c r="A1261" s="1" t="s">
        <v>352</v>
      </c>
      <c r="B1261" t="s">
        <v>11</v>
      </c>
      <c r="C1261">
        <v>12</v>
      </c>
      <c r="D1261">
        <v>13</v>
      </c>
      <c r="E1261">
        <v>115200</v>
      </c>
      <c r="F1261">
        <v>99840</v>
      </c>
      <c r="G1261">
        <v>9.75788E-3</v>
      </c>
      <c r="H1261">
        <f>Data__1_[[#This Row],[Output]]*1000</f>
        <v>9.7578800000000001</v>
      </c>
      <c r="I1261">
        <f>Data__1_[[#This Row],[Output]]*1000/(Data__1_[[#This Row],[Num_Workers_Indirect]]+Data__1_[[#This Row],[Num_Workers_Direct]])</f>
        <v>0.39031520000000003</v>
      </c>
      <c r="J1261">
        <v>1.2197349999999999E-2</v>
      </c>
      <c r="K1261">
        <f>Data__1_[[#This Row],[RawMaterial_Used]]*1000</f>
        <v>12.197349999999998</v>
      </c>
      <c r="L1261" t="e">
        <f>MONTH(A:A)</f>
        <v>#VALUE!</v>
      </c>
      <c r="M1261" t="e">
        <f>YEAR(Data__1_[[#This Row],[Date]])</f>
        <v>#VALUE!</v>
      </c>
      <c r="N1261" cm="1">
        <f t="array" ref="N1261">Data__1_[[#This Row],[RawMaterial_Used]]*1000*_xlfn.IFS(Data__1_[[#This Row],[Plant]]=$R$15,$S$15,Data__1_[[#This Row],[Plant]]=$R$16,$S$16,Data__1_[[#This Row],[Plant]]=$R$17,$S$17,Data__1_[[#This Row],[Plant]]=$R$18,$S$18)</f>
        <v>11197.167299999999</v>
      </c>
      <c r="O1261">
        <f>Data__1_[[#This Row],[input_total thousands]]+Data__1_[[#This Row],[Labor_Costs_Direct]]+Data__1_[[#This Row],[Labor_Costs_Indirect]]</f>
        <v>226237.1673</v>
      </c>
      <c r="P1261" s="5" cm="1">
        <f t="array" ref="P1261">Data__1_[[#This Row],[Output]]*1000*_xlfn.IFS(Data__1_[[#This Row],[Plant]]=$R$8,$S$8,Data__1_[[#This Row],[Plant]]=$R$9,$S$9,Data__1_[[#This Row],[Plant]]=$R$10,$S$10,Data__1_[[#This Row],[Plant]]=$R$11,$S$11)</f>
        <v>3903.152</v>
      </c>
      <c r="Q1261" s="5" cm="1">
        <f t="array" ref="Q1261">Data__1_[[#This Row],[Total_cost]]/(Data__1_[[#This Row],[Total Operating Cost]]+_xlfn.IFS(Data__1_[[#This Row],[Plant]]=$R$21,$S$21,Data__1_[[#This Row],[Plant]]=$R$22,$S$22,Data__1_[[#This Row],[Plant]]=$R$24,$S$24,Data__1_[[#This Row],[Plant]]=$R$23,$S$23))</f>
        <v>56.687107079687927</v>
      </c>
    </row>
    <row r="1262" spans="1:17" x14ac:dyDescent="0.4">
      <c r="A1262" s="1" t="s">
        <v>351</v>
      </c>
      <c r="B1262" t="s">
        <v>8</v>
      </c>
      <c r="C1262">
        <v>17</v>
      </c>
      <c r="D1262">
        <v>25</v>
      </c>
      <c r="E1262">
        <v>8160</v>
      </c>
      <c r="F1262">
        <v>10000</v>
      </c>
      <c r="G1262">
        <v>5.0847000000000003E-2</v>
      </c>
      <c r="H1262">
        <f>Data__1_[[#This Row],[Output]]*1000</f>
        <v>50.847000000000001</v>
      </c>
      <c r="I1262">
        <f>Data__1_[[#This Row],[Output]]*1000/(Data__1_[[#This Row],[Num_Workers_Indirect]]+Data__1_[[#This Row],[Num_Workers_Direct]])</f>
        <v>1.2106428571428571</v>
      </c>
      <c r="J1262">
        <v>6.1016399999999998E-2</v>
      </c>
      <c r="K1262">
        <f>Data__1_[[#This Row],[RawMaterial_Used]]*1000</f>
        <v>61.016399999999997</v>
      </c>
      <c r="L1262" t="e">
        <f>MONTH(A:A)</f>
        <v>#VALUE!</v>
      </c>
      <c r="M1262" t="e">
        <f>YEAR(Data__1_[[#This Row],[Date]])</f>
        <v>#VALUE!</v>
      </c>
      <c r="N1262" cm="1">
        <f t="array" ref="N1262">Data__1_[[#This Row],[RawMaterial_Used]]*1000*_xlfn.IFS(Data__1_[[#This Row],[Plant]]=$R$15,$S$15,Data__1_[[#This Row],[Plant]]=$R$16,$S$16,Data__1_[[#This Row],[Plant]]=$R$17,$S$17,Data__1_[[#This Row],[Plant]]=$R$18,$S$18)</f>
        <v>42711.479999999996</v>
      </c>
      <c r="O1262">
        <f>Data__1_[[#This Row],[input_total thousands]]+Data__1_[[#This Row],[Labor_Costs_Direct]]+Data__1_[[#This Row],[Labor_Costs_Indirect]]</f>
        <v>60871.479999999996</v>
      </c>
      <c r="P1262" s="5" cm="1">
        <f t="array" ref="P1262">Data__1_[[#This Row],[Output]]*1000*_xlfn.IFS(Data__1_[[#This Row],[Plant]]=$R$8,$S$8,Data__1_[[#This Row],[Plant]]=$R$9,$S$9,Data__1_[[#This Row],[Plant]]=$R$10,$S$10,Data__1_[[#This Row],[Plant]]=$R$11,$S$11)</f>
        <v>5593.17</v>
      </c>
      <c r="Q1262" s="5" cm="1">
        <f t="array" ref="Q1262">Data__1_[[#This Row],[Total_cost]]/(Data__1_[[#This Row],[Total Operating Cost]]+_xlfn.IFS(Data__1_[[#This Row],[Plant]]=$R$21,$S$21,Data__1_[[#This Row],[Plant]]=$R$22,$S$22,Data__1_[[#This Row],[Plant]]=$R$24,$S$24,Data__1_[[#This Row],[Plant]]=$R$23,$S$23))</f>
        <v>10.858631617347342</v>
      </c>
    </row>
    <row r="1263" spans="1:17" x14ac:dyDescent="0.4">
      <c r="A1263" s="1" t="s">
        <v>351</v>
      </c>
      <c r="B1263" t="s">
        <v>9</v>
      </c>
      <c r="C1263">
        <v>41</v>
      </c>
      <c r="D1263">
        <v>40</v>
      </c>
      <c r="E1263">
        <v>9512</v>
      </c>
      <c r="F1263">
        <v>7680</v>
      </c>
      <c r="G1263">
        <v>0.103849554</v>
      </c>
      <c r="H1263">
        <f>Data__1_[[#This Row],[Output]]*1000</f>
        <v>103.849554</v>
      </c>
      <c r="I1263">
        <f>Data__1_[[#This Row],[Output]]*1000/(Data__1_[[#This Row],[Num_Workers_Indirect]]+Data__1_[[#This Row],[Num_Workers_Direct]])</f>
        <v>1.2820932592592593</v>
      </c>
      <c r="J1263">
        <v>0.12669645600000001</v>
      </c>
      <c r="K1263">
        <f>Data__1_[[#This Row],[RawMaterial_Used]]*1000</f>
        <v>126.69645600000001</v>
      </c>
      <c r="L1263" t="e">
        <f>MONTH(A:A)</f>
        <v>#VALUE!</v>
      </c>
      <c r="M1263" t="e">
        <f>YEAR(Data__1_[[#This Row],[Date]])</f>
        <v>#VALUE!</v>
      </c>
      <c r="N1263" cm="1">
        <f t="array" ref="N1263">Data__1_[[#This Row],[RawMaterial_Used]]*1000*_xlfn.IFS(Data__1_[[#This Row],[Plant]]=$R$15,$S$15,Data__1_[[#This Row],[Plant]]=$R$16,$S$16,Data__1_[[#This Row],[Plant]]=$R$17,$S$17,Data__1_[[#This Row],[Plant]]=$R$18,$S$18)</f>
        <v>67149.121680000011</v>
      </c>
      <c r="O1263">
        <f>Data__1_[[#This Row],[input_total thousands]]+Data__1_[[#This Row],[Labor_Costs_Direct]]+Data__1_[[#This Row],[Labor_Costs_Indirect]]</f>
        <v>84341.121680000011</v>
      </c>
      <c r="P1263" s="5" cm="1">
        <f t="array" ref="P1263">Data__1_[[#This Row],[Output]]*1000*_xlfn.IFS(Data__1_[[#This Row],[Plant]]=$R$8,$S$8,Data__1_[[#This Row],[Plant]]=$R$9,$S$9,Data__1_[[#This Row],[Plant]]=$R$10,$S$10,Data__1_[[#This Row],[Plant]]=$R$11,$S$11)</f>
        <v>9346.459859999999</v>
      </c>
      <c r="Q1263" s="5" cm="1">
        <f t="array" ref="Q1263">Data__1_[[#This Row],[Total_cost]]/(Data__1_[[#This Row],[Total Operating Cost]]+_xlfn.IFS(Data__1_[[#This Row],[Plant]]=$R$21,$S$21,Data__1_[[#This Row],[Plant]]=$R$22,$S$22,Data__1_[[#This Row],[Plant]]=$R$24,$S$24,Data__1_[[#This Row],[Plant]]=$R$23,$S$23))</f>
        <v>9.0231285942644988</v>
      </c>
    </row>
    <row r="1264" spans="1:17" x14ac:dyDescent="0.4">
      <c r="A1264" s="1" t="s">
        <v>351</v>
      </c>
      <c r="B1264" t="s">
        <v>10</v>
      </c>
      <c r="C1264">
        <v>24</v>
      </c>
      <c r="D1264">
        <v>29</v>
      </c>
      <c r="E1264">
        <v>5760</v>
      </c>
      <c r="F1264">
        <v>5800</v>
      </c>
      <c r="G1264">
        <v>3.9363262000000003E-2</v>
      </c>
      <c r="H1264">
        <f>Data__1_[[#This Row],[Output]]*1000</f>
        <v>39.363262000000006</v>
      </c>
      <c r="I1264">
        <f>Data__1_[[#This Row],[Output]]*1000/(Data__1_[[#This Row],[Num_Workers_Indirect]]+Data__1_[[#This Row],[Num_Workers_Direct]])</f>
        <v>0.74270305660377367</v>
      </c>
      <c r="J1264">
        <v>4.8023179999999999E-2</v>
      </c>
      <c r="K1264">
        <f>Data__1_[[#This Row],[RawMaterial_Used]]*1000</f>
        <v>48.023179999999996</v>
      </c>
      <c r="L1264" t="e">
        <f>MONTH(A:A)</f>
        <v>#VALUE!</v>
      </c>
      <c r="M1264" t="e">
        <f>YEAR(Data__1_[[#This Row],[Date]])</f>
        <v>#VALUE!</v>
      </c>
      <c r="N1264" cm="1">
        <f t="array" ref="N1264">Data__1_[[#This Row],[RawMaterial_Used]]*1000*_xlfn.IFS(Data__1_[[#This Row],[Plant]]=$R$15,$S$15,Data__1_[[#This Row],[Plant]]=$R$16,$S$16,Data__1_[[#This Row],[Plant]]=$R$17,$S$17,Data__1_[[#This Row],[Plant]]=$R$18,$S$18)</f>
        <v>29198.093439999997</v>
      </c>
      <c r="O1264">
        <f>Data__1_[[#This Row],[input_total thousands]]+Data__1_[[#This Row],[Labor_Costs_Direct]]+Data__1_[[#This Row],[Labor_Costs_Indirect]]</f>
        <v>40758.093439999997</v>
      </c>
      <c r="P1264" s="5" cm="1">
        <f t="array" ref="P1264">Data__1_[[#This Row],[Output]]*1000*_xlfn.IFS(Data__1_[[#This Row],[Plant]]=$R$8,$S$8,Data__1_[[#This Row],[Plant]]=$R$9,$S$9,Data__1_[[#This Row],[Plant]]=$R$10,$S$10,Data__1_[[#This Row],[Plant]]=$R$11,$S$11)</f>
        <v>5904.4893000000011</v>
      </c>
      <c r="Q1264" s="5" cm="1">
        <f t="array" ref="Q1264">Data__1_[[#This Row],[Total_cost]]/(Data__1_[[#This Row],[Total Operating Cost]]+_xlfn.IFS(Data__1_[[#This Row],[Plant]]=$R$21,$S$21,Data__1_[[#This Row],[Plant]]=$R$22,$S$22,Data__1_[[#This Row],[Plant]]=$R$24,$S$24,Data__1_[[#This Row],[Plant]]=$R$23,$S$23))</f>
        <v>6.9017301309816936</v>
      </c>
    </row>
    <row r="1265" spans="1:17" x14ac:dyDescent="0.4">
      <c r="A1265" s="1" t="s">
        <v>351</v>
      </c>
      <c r="B1265" t="s">
        <v>11</v>
      </c>
      <c r="C1265">
        <v>14</v>
      </c>
      <c r="D1265">
        <v>15</v>
      </c>
      <c r="E1265">
        <v>134400</v>
      </c>
      <c r="F1265">
        <v>115200</v>
      </c>
      <c r="G1265">
        <v>1.1318287999999999E-2</v>
      </c>
      <c r="H1265">
        <f>Data__1_[[#This Row],[Output]]*1000</f>
        <v>11.318287999999999</v>
      </c>
      <c r="I1265">
        <f>Data__1_[[#This Row],[Output]]*1000/(Data__1_[[#This Row],[Num_Workers_Indirect]]+Data__1_[[#This Row],[Num_Workers_Direct]])</f>
        <v>0.39028579310344824</v>
      </c>
      <c r="J1265">
        <v>1.414786E-2</v>
      </c>
      <c r="K1265">
        <f>Data__1_[[#This Row],[RawMaterial_Used]]*1000</f>
        <v>14.14786</v>
      </c>
      <c r="L1265" t="e">
        <f>MONTH(A:A)</f>
        <v>#VALUE!</v>
      </c>
      <c r="M1265" t="e">
        <f>YEAR(Data__1_[[#This Row],[Date]])</f>
        <v>#VALUE!</v>
      </c>
      <c r="N1265" cm="1">
        <f t="array" ref="N1265">Data__1_[[#This Row],[RawMaterial_Used]]*1000*_xlfn.IFS(Data__1_[[#This Row],[Plant]]=$R$15,$S$15,Data__1_[[#This Row],[Plant]]=$R$16,$S$16,Data__1_[[#This Row],[Plant]]=$R$17,$S$17,Data__1_[[#This Row],[Plant]]=$R$18,$S$18)</f>
        <v>12987.735479999999</v>
      </c>
      <c r="O1265">
        <f>Data__1_[[#This Row],[input_total thousands]]+Data__1_[[#This Row],[Labor_Costs_Direct]]+Data__1_[[#This Row],[Labor_Costs_Indirect]]</f>
        <v>262587.73548000003</v>
      </c>
      <c r="P1265" s="5" cm="1">
        <f t="array" ref="P1265">Data__1_[[#This Row],[Output]]*1000*_xlfn.IFS(Data__1_[[#This Row],[Plant]]=$R$8,$S$8,Data__1_[[#This Row],[Plant]]=$R$9,$S$9,Data__1_[[#This Row],[Plant]]=$R$10,$S$10,Data__1_[[#This Row],[Plant]]=$R$11,$S$11)</f>
        <v>4527.3152</v>
      </c>
      <c r="Q1265" s="5" cm="1">
        <f t="array" ref="Q1265">Data__1_[[#This Row],[Total_cost]]/(Data__1_[[#This Row],[Total Operating Cost]]+_xlfn.IFS(Data__1_[[#This Row],[Plant]]=$R$21,$S$21,Data__1_[[#This Row],[Plant]]=$R$22,$S$22,Data__1_[[#This Row],[Plant]]=$R$24,$S$24,Data__1_[[#This Row],[Plant]]=$R$23,$S$23))</f>
        <v>56.896973117329694</v>
      </c>
    </row>
    <row r="1266" spans="1:17" x14ac:dyDescent="0.4">
      <c r="A1266" s="1" t="s">
        <v>350</v>
      </c>
      <c r="B1266" t="s">
        <v>8</v>
      </c>
      <c r="C1266">
        <v>19</v>
      </c>
      <c r="D1266">
        <v>20</v>
      </c>
      <c r="E1266">
        <v>9120</v>
      </c>
      <c r="F1266">
        <v>8000</v>
      </c>
      <c r="G1266">
        <v>4.7201007000000003E-2</v>
      </c>
      <c r="H1266">
        <f>Data__1_[[#This Row],[Output]]*1000</f>
        <v>47.201007000000004</v>
      </c>
      <c r="I1266">
        <f>Data__1_[[#This Row],[Output]]*1000/(Data__1_[[#This Row],[Num_Workers_Indirect]]+Data__1_[[#This Row],[Num_Workers_Direct]])</f>
        <v>1.2102822307692309</v>
      </c>
      <c r="J1266">
        <v>5.6641208999999998E-2</v>
      </c>
      <c r="K1266">
        <f>Data__1_[[#This Row],[RawMaterial_Used]]*1000</f>
        <v>56.641208999999996</v>
      </c>
      <c r="L1266" t="e">
        <f>MONTH(A:A)</f>
        <v>#VALUE!</v>
      </c>
      <c r="M1266" t="e">
        <f>YEAR(Data__1_[[#This Row],[Date]])</f>
        <v>#VALUE!</v>
      </c>
      <c r="N1266" cm="1">
        <f t="array" ref="N1266">Data__1_[[#This Row],[RawMaterial_Used]]*1000*_xlfn.IFS(Data__1_[[#This Row],[Plant]]=$R$15,$S$15,Data__1_[[#This Row],[Plant]]=$R$16,$S$16,Data__1_[[#This Row],[Plant]]=$R$17,$S$17,Data__1_[[#This Row],[Plant]]=$R$18,$S$18)</f>
        <v>39648.846299999997</v>
      </c>
      <c r="O1266">
        <f>Data__1_[[#This Row],[input_total thousands]]+Data__1_[[#This Row],[Labor_Costs_Direct]]+Data__1_[[#This Row],[Labor_Costs_Indirect]]</f>
        <v>56768.846299999997</v>
      </c>
      <c r="P1266" s="5" cm="1">
        <f t="array" ref="P1266">Data__1_[[#This Row],[Output]]*1000*_xlfn.IFS(Data__1_[[#This Row],[Plant]]=$R$8,$S$8,Data__1_[[#This Row],[Plant]]=$R$9,$S$9,Data__1_[[#This Row],[Plant]]=$R$10,$S$10,Data__1_[[#This Row],[Plant]]=$R$11,$S$11)</f>
        <v>5192.1107700000002</v>
      </c>
      <c r="Q1266" s="5" cm="1">
        <f t="array" ref="Q1266">Data__1_[[#This Row],[Total_cost]]/(Data__1_[[#This Row],[Total Operating Cost]]+_xlfn.IFS(Data__1_[[#This Row],[Plant]]=$R$21,$S$21,Data__1_[[#This Row],[Plant]]=$R$22,$S$22,Data__1_[[#This Row],[Plant]]=$R$24,$S$24,Data__1_[[#This Row],[Plant]]=$R$23,$S$23))</f>
        <v>10.907110498289526</v>
      </c>
    </row>
    <row r="1267" spans="1:17" x14ac:dyDescent="0.4">
      <c r="A1267" s="1" t="s">
        <v>350</v>
      </c>
      <c r="B1267" t="s">
        <v>9</v>
      </c>
      <c r="C1267">
        <v>42</v>
      </c>
      <c r="D1267">
        <v>36</v>
      </c>
      <c r="E1267">
        <v>9744</v>
      </c>
      <c r="F1267">
        <v>6912</v>
      </c>
      <c r="G1267">
        <v>0.100007397</v>
      </c>
      <c r="H1267">
        <f>Data__1_[[#This Row],[Output]]*1000</f>
        <v>100.007397</v>
      </c>
      <c r="I1267">
        <f>Data__1_[[#This Row],[Output]]*1000/(Data__1_[[#This Row],[Num_Workers_Indirect]]+Data__1_[[#This Row],[Num_Workers_Direct]])</f>
        <v>1.2821461153846154</v>
      </c>
      <c r="J1267">
        <v>0.12200902499999999</v>
      </c>
      <c r="K1267">
        <f>Data__1_[[#This Row],[RawMaterial_Used]]*1000</f>
        <v>122.00902499999999</v>
      </c>
      <c r="L1267" t="e">
        <f>MONTH(A:A)</f>
        <v>#VALUE!</v>
      </c>
      <c r="M1267" t="e">
        <f>YEAR(Data__1_[[#This Row],[Date]])</f>
        <v>#VALUE!</v>
      </c>
      <c r="N1267" cm="1">
        <f t="array" ref="N1267">Data__1_[[#This Row],[RawMaterial_Used]]*1000*_xlfn.IFS(Data__1_[[#This Row],[Plant]]=$R$15,$S$15,Data__1_[[#This Row],[Plant]]=$R$16,$S$16,Data__1_[[#This Row],[Plant]]=$R$17,$S$17,Data__1_[[#This Row],[Plant]]=$R$18,$S$18)</f>
        <v>64664.78325</v>
      </c>
      <c r="O1267">
        <f>Data__1_[[#This Row],[input_total thousands]]+Data__1_[[#This Row],[Labor_Costs_Direct]]+Data__1_[[#This Row],[Labor_Costs_Indirect]]</f>
        <v>81320.783250000008</v>
      </c>
      <c r="P1267" s="5" cm="1">
        <f t="array" ref="P1267">Data__1_[[#This Row],[Output]]*1000*_xlfn.IFS(Data__1_[[#This Row],[Plant]]=$R$8,$S$8,Data__1_[[#This Row],[Plant]]=$R$9,$S$9,Data__1_[[#This Row],[Plant]]=$R$10,$S$10,Data__1_[[#This Row],[Plant]]=$R$11,$S$11)</f>
        <v>9000.6657300000006</v>
      </c>
      <c r="Q1267" s="5" cm="1">
        <f t="array" ref="Q1267">Data__1_[[#This Row],[Total_cost]]/(Data__1_[[#This Row],[Total Operating Cost]]+_xlfn.IFS(Data__1_[[#This Row],[Plant]]=$R$21,$S$21,Data__1_[[#This Row],[Plant]]=$R$22,$S$22,Data__1_[[#This Row],[Plant]]=$R$24,$S$24,Data__1_[[#This Row],[Plant]]=$R$23,$S$23))</f>
        <v>9.0342164519622461</v>
      </c>
    </row>
    <row r="1268" spans="1:17" x14ac:dyDescent="0.4">
      <c r="A1268" s="1" t="s">
        <v>350</v>
      </c>
      <c r="B1268" t="s">
        <v>10</v>
      </c>
      <c r="C1268">
        <v>21</v>
      </c>
      <c r="D1268">
        <v>29</v>
      </c>
      <c r="E1268">
        <v>5040</v>
      </c>
      <c r="F1268">
        <v>5800</v>
      </c>
      <c r="G1268">
        <v>3.7155239E-2</v>
      </c>
      <c r="H1268">
        <f>Data__1_[[#This Row],[Output]]*1000</f>
        <v>37.155239000000002</v>
      </c>
      <c r="I1268">
        <f>Data__1_[[#This Row],[Output]]*1000/(Data__1_[[#This Row],[Num_Workers_Indirect]]+Data__1_[[#This Row],[Num_Workers_Direct]])</f>
        <v>0.74310478000000002</v>
      </c>
      <c r="J1268">
        <v>4.5329390999999997E-2</v>
      </c>
      <c r="K1268">
        <f>Data__1_[[#This Row],[RawMaterial_Used]]*1000</f>
        <v>45.329390999999994</v>
      </c>
      <c r="L1268" t="e">
        <f>MONTH(A:A)</f>
        <v>#VALUE!</v>
      </c>
      <c r="M1268" t="e">
        <f>YEAR(Data__1_[[#This Row],[Date]])</f>
        <v>#VALUE!</v>
      </c>
      <c r="N1268" cm="1">
        <f t="array" ref="N1268">Data__1_[[#This Row],[RawMaterial_Used]]*1000*_xlfn.IFS(Data__1_[[#This Row],[Plant]]=$R$15,$S$15,Data__1_[[#This Row],[Plant]]=$R$16,$S$16,Data__1_[[#This Row],[Plant]]=$R$17,$S$17,Data__1_[[#This Row],[Plant]]=$R$18,$S$18)</f>
        <v>27560.269727999996</v>
      </c>
      <c r="O1268">
        <f>Data__1_[[#This Row],[input_total thousands]]+Data__1_[[#This Row],[Labor_Costs_Direct]]+Data__1_[[#This Row],[Labor_Costs_Indirect]]</f>
        <v>38400.269727999999</v>
      </c>
      <c r="P1268" s="5" cm="1">
        <f t="array" ref="P1268">Data__1_[[#This Row],[Output]]*1000*_xlfn.IFS(Data__1_[[#This Row],[Plant]]=$R$8,$S$8,Data__1_[[#This Row],[Plant]]=$R$9,$S$9,Data__1_[[#This Row],[Plant]]=$R$10,$S$10,Data__1_[[#This Row],[Plant]]=$R$11,$S$11)</f>
        <v>5573.2858500000002</v>
      </c>
      <c r="Q1268" s="5" cm="1">
        <f t="array" ref="Q1268">Data__1_[[#This Row],[Total_cost]]/(Data__1_[[#This Row],[Total Operating Cost]]+_xlfn.IFS(Data__1_[[#This Row],[Plant]]=$R$21,$S$21,Data__1_[[#This Row],[Plant]]=$R$22,$S$22,Data__1_[[#This Row],[Plant]]=$R$24,$S$24,Data__1_[[#This Row],[Plant]]=$R$23,$S$23))</f>
        <v>6.8888232073710389</v>
      </c>
    </row>
    <row r="1269" spans="1:17" x14ac:dyDescent="0.4">
      <c r="A1269" s="1" t="s">
        <v>350</v>
      </c>
      <c r="B1269" t="s">
        <v>11</v>
      </c>
      <c r="C1269">
        <v>13</v>
      </c>
      <c r="D1269">
        <v>14</v>
      </c>
      <c r="E1269">
        <v>124800</v>
      </c>
      <c r="F1269">
        <v>107520</v>
      </c>
      <c r="G1269">
        <v>1.0544447E-2</v>
      </c>
      <c r="H1269">
        <f>Data__1_[[#This Row],[Output]]*1000</f>
        <v>10.544447</v>
      </c>
      <c r="I1269">
        <f>Data__1_[[#This Row],[Output]]*1000/(Data__1_[[#This Row],[Num_Workers_Indirect]]+Data__1_[[#This Row],[Num_Workers_Direct]])</f>
        <v>0.39053507407407406</v>
      </c>
      <c r="J1269">
        <v>1.3180558E-2</v>
      </c>
      <c r="K1269">
        <f>Data__1_[[#This Row],[RawMaterial_Used]]*1000</f>
        <v>13.180558</v>
      </c>
      <c r="L1269" t="e">
        <f>MONTH(A:A)</f>
        <v>#VALUE!</v>
      </c>
      <c r="M1269" t="e">
        <f>YEAR(Data__1_[[#This Row],[Date]])</f>
        <v>#VALUE!</v>
      </c>
      <c r="N1269" cm="1">
        <f t="array" ref="N1269">Data__1_[[#This Row],[RawMaterial_Used]]*1000*_xlfn.IFS(Data__1_[[#This Row],[Plant]]=$R$15,$S$15,Data__1_[[#This Row],[Plant]]=$R$16,$S$16,Data__1_[[#This Row],[Plant]]=$R$17,$S$17,Data__1_[[#This Row],[Plant]]=$R$18,$S$18)</f>
        <v>12099.752243999999</v>
      </c>
      <c r="O1269">
        <f>Data__1_[[#This Row],[input_total thousands]]+Data__1_[[#This Row],[Labor_Costs_Direct]]+Data__1_[[#This Row],[Labor_Costs_Indirect]]</f>
        <v>244419.752244</v>
      </c>
      <c r="P1269" s="5" cm="1">
        <f t="array" ref="P1269">Data__1_[[#This Row],[Output]]*1000*_xlfn.IFS(Data__1_[[#This Row],[Plant]]=$R$8,$S$8,Data__1_[[#This Row],[Plant]]=$R$9,$S$9,Data__1_[[#This Row],[Plant]]=$R$10,$S$10,Data__1_[[#This Row],[Plant]]=$R$11,$S$11)</f>
        <v>4217.7788</v>
      </c>
      <c r="Q1269" s="5" cm="1">
        <f t="array" ref="Q1269">Data__1_[[#This Row],[Total_cost]]/(Data__1_[[#This Row],[Total Operating Cost]]+_xlfn.IFS(Data__1_[[#This Row],[Plant]]=$R$21,$S$21,Data__1_[[#This Row],[Plant]]=$R$22,$S$22,Data__1_[[#This Row],[Plant]]=$R$24,$S$24,Data__1_[[#This Row],[Plant]]=$R$23,$S$23))</f>
        <v>56.767769754597715</v>
      </c>
    </row>
    <row r="1270" spans="1:17" x14ac:dyDescent="0.4">
      <c r="A1270" s="1" t="s">
        <v>349</v>
      </c>
      <c r="B1270" t="s">
        <v>8</v>
      </c>
      <c r="C1270">
        <v>20</v>
      </c>
      <c r="D1270">
        <v>20</v>
      </c>
      <c r="E1270">
        <v>9600</v>
      </c>
      <c r="F1270">
        <v>8000</v>
      </c>
      <c r="G1270">
        <v>4.8430954999999998E-2</v>
      </c>
      <c r="H1270">
        <f>Data__1_[[#This Row],[Output]]*1000</f>
        <v>48.430954999999997</v>
      </c>
      <c r="I1270">
        <f>Data__1_[[#This Row],[Output]]*1000/(Data__1_[[#This Row],[Num_Workers_Indirect]]+Data__1_[[#This Row],[Num_Workers_Direct]])</f>
        <v>1.2107738749999999</v>
      </c>
      <c r="J1270">
        <v>5.8117146000000001E-2</v>
      </c>
      <c r="K1270">
        <f>Data__1_[[#This Row],[RawMaterial_Used]]*1000</f>
        <v>58.117145999999998</v>
      </c>
      <c r="L1270" t="e">
        <f>MONTH(A:A)</f>
        <v>#VALUE!</v>
      </c>
      <c r="M1270" t="e">
        <f>YEAR(Data__1_[[#This Row],[Date]])</f>
        <v>#VALUE!</v>
      </c>
      <c r="N1270" cm="1">
        <f t="array" ref="N1270">Data__1_[[#This Row],[RawMaterial_Used]]*1000*_xlfn.IFS(Data__1_[[#This Row],[Plant]]=$R$15,$S$15,Data__1_[[#This Row],[Plant]]=$R$16,$S$16,Data__1_[[#This Row],[Plant]]=$R$17,$S$17,Data__1_[[#This Row],[Plant]]=$R$18,$S$18)</f>
        <v>40682.002199999995</v>
      </c>
      <c r="O1270">
        <f>Data__1_[[#This Row],[input_total thousands]]+Data__1_[[#This Row],[Labor_Costs_Direct]]+Data__1_[[#This Row],[Labor_Costs_Indirect]]</f>
        <v>58282.002199999995</v>
      </c>
      <c r="P1270" s="5" cm="1">
        <f t="array" ref="P1270">Data__1_[[#This Row],[Output]]*1000*_xlfn.IFS(Data__1_[[#This Row],[Plant]]=$R$8,$S$8,Data__1_[[#This Row],[Plant]]=$R$9,$S$9,Data__1_[[#This Row],[Plant]]=$R$10,$S$10,Data__1_[[#This Row],[Plant]]=$R$11,$S$11)</f>
        <v>5327.4050499999994</v>
      </c>
      <c r="Q1270" s="5" cm="1">
        <f t="array" ref="Q1270">Data__1_[[#This Row],[Total_cost]]/(Data__1_[[#This Row],[Total Operating Cost]]+_xlfn.IFS(Data__1_[[#This Row],[Plant]]=$R$21,$S$21,Data__1_[[#This Row],[Plant]]=$R$22,$S$22,Data__1_[[#This Row],[Plant]]=$R$24,$S$24,Data__1_[[#This Row],[Plant]]=$R$23,$S$23))</f>
        <v>10.914130327299086</v>
      </c>
    </row>
    <row r="1271" spans="1:17" x14ac:dyDescent="0.4">
      <c r="A1271" s="1" t="s">
        <v>349</v>
      </c>
      <c r="B1271" t="s">
        <v>9</v>
      </c>
      <c r="C1271">
        <v>44</v>
      </c>
      <c r="D1271">
        <v>40</v>
      </c>
      <c r="E1271">
        <v>10208</v>
      </c>
      <c r="F1271">
        <v>7680</v>
      </c>
      <c r="G1271">
        <v>0.107680345</v>
      </c>
      <c r="H1271">
        <f>Data__1_[[#This Row],[Output]]*1000</f>
        <v>107.680345</v>
      </c>
      <c r="I1271">
        <f>Data__1_[[#This Row],[Output]]*1000/(Data__1_[[#This Row],[Num_Workers_Indirect]]+Data__1_[[#This Row],[Num_Workers_Direct]])</f>
        <v>1.281908869047619</v>
      </c>
      <c r="J1271">
        <v>0.131370021</v>
      </c>
      <c r="K1271">
        <f>Data__1_[[#This Row],[RawMaterial_Used]]*1000</f>
        <v>131.37002100000001</v>
      </c>
      <c r="L1271" t="e">
        <f>MONTH(A:A)</f>
        <v>#VALUE!</v>
      </c>
      <c r="M1271" t="e">
        <f>YEAR(Data__1_[[#This Row],[Date]])</f>
        <v>#VALUE!</v>
      </c>
      <c r="N1271" cm="1">
        <f t="array" ref="N1271">Data__1_[[#This Row],[RawMaterial_Used]]*1000*_xlfn.IFS(Data__1_[[#This Row],[Plant]]=$R$15,$S$15,Data__1_[[#This Row],[Plant]]=$R$16,$S$16,Data__1_[[#This Row],[Plant]]=$R$17,$S$17,Data__1_[[#This Row],[Plant]]=$R$18,$S$18)</f>
        <v>69626.111130000005</v>
      </c>
      <c r="O1271">
        <f>Data__1_[[#This Row],[input_total thousands]]+Data__1_[[#This Row],[Labor_Costs_Direct]]+Data__1_[[#This Row],[Labor_Costs_Indirect]]</f>
        <v>87514.111130000005</v>
      </c>
      <c r="P1271" s="5" cm="1">
        <f t="array" ref="P1271">Data__1_[[#This Row],[Output]]*1000*_xlfn.IFS(Data__1_[[#This Row],[Plant]]=$R$8,$S$8,Data__1_[[#This Row],[Plant]]=$R$9,$S$9,Data__1_[[#This Row],[Plant]]=$R$10,$S$10,Data__1_[[#This Row],[Plant]]=$R$11,$S$11)</f>
        <v>9691.2310500000003</v>
      </c>
      <c r="Q1271" s="5" cm="1">
        <f t="array" ref="Q1271">Data__1_[[#This Row],[Total_cost]]/(Data__1_[[#This Row],[Total Operating Cost]]+_xlfn.IFS(Data__1_[[#This Row],[Plant]]=$R$21,$S$21,Data__1_[[#This Row],[Plant]]=$R$22,$S$22,Data__1_[[#This Row],[Plant]]=$R$24,$S$24,Data__1_[[#This Row],[Plant]]=$R$23,$S$23))</f>
        <v>9.0295333359461463</v>
      </c>
    </row>
    <row r="1272" spans="1:17" x14ac:dyDescent="0.4">
      <c r="A1272" s="1" t="s">
        <v>349</v>
      </c>
      <c r="B1272" t="s">
        <v>10</v>
      </c>
      <c r="C1272">
        <v>20</v>
      </c>
      <c r="D1272">
        <v>27</v>
      </c>
      <c r="E1272">
        <v>4800</v>
      </c>
      <c r="F1272">
        <v>5400</v>
      </c>
      <c r="G1272">
        <v>3.4895526000000003E-2</v>
      </c>
      <c r="H1272">
        <f>Data__1_[[#This Row],[Output]]*1000</f>
        <v>34.895526000000004</v>
      </c>
      <c r="I1272">
        <f>Data__1_[[#This Row],[Output]]*1000/(Data__1_[[#This Row],[Num_Workers_Indirect]]+Data__1_[[#This Row],[Num_Workers_Direct]])</f>
        <v>0.74245800000000006</v>
      </c>
      <c r="J1272">
        <v>4.2572541999999998E-2</v>
      </c>
      <c r="K1272">
        <f>Data__1_[[#This Row],[RawMaterial_Used]]*1000</f>
        <v>42.572541999999999</v>
      </c>
      <c r="L1272" t="e">
        <f>MONTH(A:A)</f>
        <v>#VALUE!</v>
      </c>
      <c r="M1272" t="e">
        <f>YEAR(Data__1_[[#This Row],[Date]])</f>
        <v>#VALUE!</v>
      </c>
      <c r="N1272" cm="1">
        <f t="array" ref="N1272">Data__1_[[#This Row],[RawMaterial_Used]]*1000*_xlfn.IFS(Data__1_[[#This Row],[Plant]]=$R$15,$S$15,Data__1_[[#This Row],[Plant]]=$R$16,$S$16,Data__1_[[#This Row],[Plant]]=$R$17,$S$17,Data__1_[[#This Row],[Plant]]=$R$18,$S$18)</f>
        <v>25884.105535999999</v>
      </c>
      <c r="O1272">
        <f>Data__1_[[#This Row],[input_total thousands]]+Data__1_[[#This Row],[Labor_Costs_Direct]]+Data__1_[[#This Row],[Labor_Costs_Indirect]]</f>
        <v>36084.105536000003</v>
      </c>
      <c r="P1272" s="5" cm="1">
        <f t="array" ref="P1272">Data__1_[[#This Row],[Output]]*1000*_xlfn.IFS(Data__1_[[#This Row],[Plant]]=$R$8,$S$8,Data__1_[[#This Row],[Plant]]=$R$9,$S$9,Data__1_[[#This Row],[Plant]]=$R$10,$S$10,Data__1_[[#This Row],[Plant]]=$R$11,$S$11)</f>
        <v>5234.3289000000004</v>
      </c>
      <c r="Q1272" s="5" cm="1">
        <f t="array" ref="Q1272">Data__1_[[#This Row],[Total_cost]]/(Data__1_[[#This Row],[Total Operating Cost]]+_xlfn.IFS(Data__1_[[#This Row],[Plant]]=$R$21,$S$21,Data__1_[[#This Row],[Plant]]=$R$22,$S$22,Data__1_[[#This Row],[Plant]]=$R$24,$S$24,Data__1_[[#This Row],[Plant]]=$R$23,$S$23))</f>
        <v>6.8924238047393738</v>
      </c>
    </row>
    <row r="1273" spans="1:17" x14ac:dyDescent="0.4">
      <c r="A1273" s="1" t="s">
        <v>349</v>
      </c>
      <c r="B1273" t="s">
        <v>11</v>
      </c>
      <c r="C1273">
        <v>13</v>
      </c>
      <c r="D1273">
        <v>17</v>
      </c>
      <c r="E1273">
        <v>124800</v>
      </c>
      <c r="F1273">
        <v>130560</v>
      </c>
      <c r="G1273">
        <v>1.1714877E-2</v>
      </c>
      <c r="H1273">
        <f>Data__1_[[#This Row],[Output]]*1000</f>
        <v>11.714877</v>
      </c>
      <c r="I1273">
        <f>Data__1_[[#This Row],[Output]]*1000/(Data__1_[[#This Row],[Num_Workers_Indirect]]+Data__1_[[#This Row],[Num_Workers_Direct]])</f>
        <v>0.39049590000000001</v>
      </c>
      <c r="J1273">
        <v>1.4643596E-2</v>
      </c>
      <c r="K1273">
        <f>Data__1_[[#This Row],[RawMaterial_Used]]*1000</f>
        <v>14.643596000000001</v>
      </c>
      <c r="L1273" t="e">
        <f>MONTH(A:A)</f>
        <v>#VALUE!</v>
      </c>
      <c r="M1273" t="e">
        <f>YEAR(Data__1_[[#This Row],[Date]])</f>
        <v>#VALUE!</v>
      </c>
      <c r="N1273" cm="1">
        <f t="array" ref="N1273">Data__1_[[#This Row],[RawMaterial_Used]]*1000*_xlfn.IFS(Data__1_[[#This Row],[Plant]]=$R$15,$S$15,Data__1_[[#This Row],[Plant]]=$R$16,$S$16,Data__1_[[#This Row],[Plant]]=$R$17,$S$17,Data__1_[[#This Row],[Plant]]=$R$18,$S$18)</f>
        <v>13442.821128</v>
      </c>
      <c r="O1273">
        <f>Data__1_[[#This Row],[input_total thousands]]+Data__1_[[#This Row],[Labor_Costs_Direct]]+Data__1_[[#This Row],[Labor_Costs_Indirect]]</f>
        <v>268802.82112800004</v>
      </c>
      <c r="P1273" s="5" cm="1">
        <f t="array" ref="P1273">Data__1_[[#This Row],[Output]]*1000*_xlfn.IFS(Data__1_[[#This Row],[Plant]]=$R$8,$S$8,Data__1_[[#This Row],[Plant]]=$R$9,$S$9,Data__1_[[#This Row],[Plant]]=$R$10,$S$10,Data__1_[[#This Row],[Plant]]=$R$11,$S$11)</f>
        <v>4685.9507999999996</v>
      </c>
      <c r="Q1273" s="5" cm="1">
        <f t="array" ref="Q1273">Data__1_[[#This Row],[Total_cost]]/(Data__1_[[#This Row],[Total Operating Cost]]+_xlfn.IFS(Data__1_[[#This Row],[Plant]]=$R$21,$S$21,Data__1_[[#This Row],[Plant]]=$R$22,$S$22,Data__1_[[#This Row],[Plant]]=$R$24,$S$24,Data__1_[[#This Row],[Plant]]=$R$23,$S$23))</f>
        <v>56.308173478801869</v>
      </c>
    </row>
    <row r="1274" spans="1:17" x14ac:dyDescent="0.4">
      <c r="A1274" s="1" t="s">
        <v>348</v>
      </c>
      <c r="B1274" t="s">
        <v>8</v>
      </c>
      <c r="C1274">
        <v>17</v>
      </c>
      <c r="D1274">
        <v>22</v>
      </c>
      <c r="E1274">
        <v>8160</v>
      </c>
      <c r="F1274">
        <v>8800</v>
      </c>
      <c r="G1274">
        <v>4.7219958999999999E-2</v>
      </c>
      <c r="H1274">
        <f>Data__1_[[#This Row],[Output]]*1000</f>
        <v>47.219958999999996</v>
      </c>
      <c r="I1274">
        <f>Data__1_[[#This Row],[Output]]*1000/(Data__1_[[#This Row],[Num_Workers_Indirect]]+Data__1_[[#This Row],[Num_Workers_Direct]])</f>
        <v>1.2107681794871794</v>
      </c>
      <c r="J1274">
        <v>5.6663950999999997E-2</v>
      </c>
      <c r="K1274">
        <f>Data__1_[[#This Row],[RawMaterial_Used]]*1000</f>
        <v>56.663950999999997</v>
      </c>
      <c r="L1274" t="e">
        <f>MONTH(A:A)</f>
        <v>#VALUE!</v>
      </c>
      <c r="M1274" t="e">
        <f>YEAR(Data__1_[[#This Row],[Date]])</f>
        <v>#VALUE!</v>
      </c>
      <c r="N1274" cm="1">
        <f t="array" ref="N1274">Data__1_[[#This Row],[RawMaterial_Used]]*1000*_xlfn.IFS(Data__1_[[#This Row],[Plant]]=$R$15,$S$15,Data__1_[[#This Row],[Plant]]=$R$16,$S$16,Data__1_[[#This Row],[Plant]]=$R$17,$S$17,Data__1_[[#This Row],[Plant]]=$R$18,$S$18)</f>
        <v>39664.765699999996</v>
      </c>
      <c r="O1274">
        <f>Data__1_[[#This Row],[input_total thousands]]+Data__1_[[#This Row],[Labor_Costs_Direct]]+Data__1_[[#This Row],[Labor_Costs_Indirect]]</f>
        <v>56624.765699999996</v>
      </c>
      <c r="P1274" s="5" cm="1">
        <f t="array" ref="P1274">Data__1_[[#This Row],[Output]]*1000*_xlfn.IFS(Data__1_[[#This Row],[Plant]]=$R$8,$S$8,Data__1_[[#This Row],[Plant]]=$R$9,$S$9,Data__1_[[#This Row],[Plant]]=$R$10,$S$10,Data__1_[[#This Row],[Plant]]=$R$11,$S$11)</f>
        <v>5194.1954899999992</v>
      </c>
      <c r="Q1274" s="5" cm="1">
        <f t="array" ref="Q1274">Data__1_[[#This Row],[Total_cost]]/(Data__1_[[#This Row],[Total Operating Cost]]+_xlfn.IFS(Data__1_[[#This Row],[Plant]]=$R$21,$S$21,Data__1_[[#This Row],[Plant]]=$R$22,$S$22,Data__1_[[#This Row],[Plant]]=$R$24,$S$24,Data__1_[[#This Row],[Plant]]=$R$23,$S$23))</f>
        <v>10.875072091943419</v>
      </c>
    </row>
    <row r="1275" spans="1:17" x14ac:dyDescent="0.4">
      <c r="A1275" s="1" t="s">
        <v>348</v>
      </c>
      <c r="B1275" t="s">
        <v>9</v>
      </c>
      <c r="C1275">
        <v>46</v>
      </c>
      <c r="D1275">
        <v>39</v>
      </c>
      <c r="E1275">
        <v>10672</v>
      </c>
      <c r="F1275">
        <v>7488</v>
      </c>
      <c r="G1275">
        <v>0.108958152</v>
      </c>
      <c r="H1275">
        <f>Data__1_[[#This Row],[Output]]*1000</f>
        <v>108.958152</v>
      </c>
      <c r="I1275">
        <f>Data__1_[[#This Row],[Output]]*1000/(Data__1_[[#This Row],[Num_Workers_Indirect]]+Data__1_[[#This Row],[Num_Workers_Direct]])</f>
        <v>1.2818606117647058</v>
      </c>
      <c r="J1275">
        <v>0.13292894499999999</v>
      </c>
      <c r="K1275">
        <f>Data__1_[[#This Row],[RawMaterial_Used]]*1000</f>
        <v>132.928945</v>
      </c>
      <c r="L1275" t="e">
        <f>MONTH(A:A)</f>
        <v>#VALUE!</v>
      </c>
      <c r="M1275" t="e">
        <f>YEAR(Data__1_[[#This Row],[Date]])</f>
        <v>#VALUE!</v>
      </c>
      <c r="N1275" cm="1">
        <f t="array" ref="N1275">Data__1_[[#This Row],[RawMaterial_Used]]*1000*_xlfn.IFS(Data__1_[[#This Row],[Plant]]=$R$15,$S$15,Data__1_[[#This Row],[Plant]]=$R$16,$S$16,Data__1_[[#This Row],[Plant]]=$R$17,$S$17,Data__1_[[#This Row],[Plant]]=$R$18,$S$18)</f>
        <v>70452.340849999993</v>
      </c>
      <c r="O1275">
        <f>Data__1_[[#This Row],[input_total thousands]]+Data__1_[[#This Row],[Labor_Costs_Direct]]+Data__1_[[#This Row],[Labor_Costs_Indirect]]</f>
        <v>88612.340849999993</v>
      </c>
      <c r="P1275" s="5" cm="1">
        <f t="array" ref="P1275">Data__1_[[#This Row],[Output]]*1000*_xlfn.IFS(Data__1_[[#This Row],[Plant]]=$R$8,$S$8,Data__1_[[#This Row],[Plant]]=$R$9,$S$9,Data__1_[[#This Row],[Plant]]=$R$10,$S$10,Data__1_[[#This Row],[Plant]]=$R$11,$S$11)</f>
        <v>9806.2336799999994</v>
      </c>
      <c r="Q1275" s="5" cm="1">
        <f t="array" ref="Q1275">Data__1_[[#This Row],[Total_cost]]/(Data__1_[[#This Row],[Total Operating Cost]]+_xlfn.IFS(Data__1_[[#This Row],[Plant]]=$R$21,$S$21,Data__1_[[#This Row],[Plant]]=$R$22,$S$22,Data__1_[[#This Row],[Plant]]=$R$24,$S$24,Data__1_[[#This Row],[Plant]]=$R$23,$S$23))</f>
        <v>9.0356320111506445</v>
      </c>
    </row>
    <row r="1276" spans="1:17" x14ac:dyDescent="0.4">
      <c r="A1276" s="1" t="s">
        <v>348</v>
      </c>
      <c r="B1276" t="s">
        <v>10</v>
      </c>
      <c r="C1276">
        <v>22</v>
      </c>
      <c r="D1276">
        <v>28</v>
      </c>
      <c r="E1276">
        <v>5280</v>
      </c>
      <c r="F1276">
        <v>5600</v>
      </c>
      <c r="G1276">
        <v>3.7158296E-2</v>
      </c>
      <c r="H1276">
        <f>Data__1_[[#This Row],[Output]]*1000</f>
        <v>37.158296</v>
      </c>
      <c r="I1276">
        <f>Data__1_[[#This Row],[Output]]*1000/(Data__1_[[#This Row],[Num_Workers_Indirect]]+Data__1_[[#This Row],[Num_Workers_Direct]])</f>
        <v>0.74316592000000004</v>
      </c>
      <c r="J1276">
        <v>4.5333122000000003E-2</v>
      </c>
      <c r="K1276">
        <f>Data__1_[[#This Row],[RawMaterial_Used]]*1000</f>
        <v>45.333122000000003</v>
      </c>
      <c r="L1276" t="e">
        <f>MONTH(A:A)</f>
        <v>#VALUE!</v>
      </c>
      <c r="M1276" t="e">
        <f>YEAR(Data__1_[[#This Row],[Date]])</f>
        <v>#VALUE!</v>
      </c>
      <c r="N1276" cm="1">
        <f t="array" ref="N1276">Data__1_[[#This Row],[RawMaterial_Used]]*1000*_xlfn.IFS(Data__1_[[#This Row],[Plant]]=$R$15,$S$15,Data__1_[[#This Row],[Plant]]=$R$16,$S$16,Data__1_[[#This Row],[Plant]]=$R$17,$S$17,Data__1_[[#This Row],[Plant]]=$R$18,$S$18)</f>
        <v>27562.538176000002</v>
      </c>
      <c r="O1276">
        <f>Data__1_[[#This Row],[input_total thousands]]+Data__1_[[#This Row],[Labor_Costs_Direct]]+Data__1_[[#This Row],[Labor_Costs_Indirect]]</f>
        <v>38442.538176000002</v>
      </c>
      <c r="P1276" s="5" cm="1">
        <f t="array" ref="P1276">Data__1_[[#This Row],[Output]]*1000*_xlfn.IFS(Data__1_[[#This Row],[Plant]]=$R$8,$S$8,Data__1_[[#This Row],[Plant]]=$R$9,$S$9,Data__1_[[#This Row],[Plant]]=$R$10,$S$10,Data__1_[[#This Row],[Plant]]=$R$11,$S$11)</f>
        <v>5573.7443999999996</v>
      </c>
      <c r="Q1276" s="5" cm="1">
        <f t="array" ref="Q1276">Data__1_[[#This Row],[Total_cost]]/(Data__1_[[#This Row],[Total Operating Cost]]+_xlfn.IFS(Data__1_[[#This Row],[Plant]]=$R$21,$S$21,Data__1_[[#This Row],[Plant]]=$R$22,$S$22,Data__1_[[#This Row],[Plant]]=$R$24,$S$24,Data__1_[[#This Row],[Plant]]=$R$23,$S$23))</f>
        <v>6.8958386999769896</v>
      </c>
    </row>
    <row r="1277" spans="1:17" x14ac:dyDescent="0.4">
      <c r="A1277" s="1" t="s">
        <v>348</v>
      </c>
      <c r="B1277" t="s">
        <v>11</v>
      </c>
      <c r="C1277">
        <v>12</v>
      </c>
      <c r="D1277">
        <v>14</v>
      </c>
      <c r="E1277">
        <v>115200</v>
      </c>
      <c r="F1277">
        <v>107520</v>
      </c>
      <c r="G1277">
        <v>1.0152585E-2</v>
      </c>
      <c r="H1277">
        <f>Data__1_[[#This Row],[Output]]*1000</f>
        <v>10.152585</v>
      </c>
      <c r="I1277">
        <f>Data__1_[[#This Row],[Output]]*1000/(Data__1_[[#This Row],[Num_Workers_Indirect]]+Data__1_[[#This Row],[Num_Workers_Direct]])</f>
        <v>0.39048403846153845</v>
      </c>
      <c r="J1277">
        <v>1.2690731E-2</v>
      </c>
      <c r="K1277">
        <f>Data__1_[[#This Row],[RawMaterial_Used]]*1000</f>
        <v>12.690731</v>
      </c>
      <c r="L1277" t="e">
        <f>MONTH(A:A)</f>
        <v>#VALUE!</v>
      </c>
      <c r="M1277" t="e">
        <f>YEAR(Data__1_[[#This Row],[Date]])</f>
        <v>#VALUE!</v>
      </c>
      <c r="N1277" cm="1">
        <f t="array" ref="N1277">Data__1_[[#This Row],[RawMaterial_Used]]*1000*_xlfn.IFS(Data__1_[[#This Row],[Plant]]=$R$15,$S$15,Data__1_[[#This Row],[Plant]]=$R$16,$S$16,Data__1_[[#This Row],[Plant]]=$R$17,$S$17,Data__1_[[#This Row],[Plant]]=$R$18,$S$18)</f>
        <v>11650.091058</v>
      </c>
      <c r="O1277">
        <f>Data__1_[[#This Row],[input_total thousands]]+Data__1_[[#This Row],[Labor_Costs_Direct]]+Data__1_[[#This Row],[Labor_Costs_Indirect]]</f>
        <v>234370.09105799999</v>
      </c>
      <c r="P1277" s="5" cm="1">
        <f t="array" ref="P1277">Data__1_[[#This Row],[Output]]*1000*_xlfn.IFS(Data__1_[[#This Row],[Plant]]=$R$8,$S$8,Data__1_[[#This Row],[Plant]]=$R$9,$S$9,Data__1_[[#This Row],[Plant]]=$R$10,$S$10,Data__1_[[#This Row],[Plant]]=$R$11,$S$11)</f>
        <v>4061.0340000000001</v>
      </c>
      <c r="Q1277" s="5" cm="1">
        <f t="array" ref="Q1277">Data__1_[[#This Row],[Total_cost]]/(Data__1_[[#This Row],[Total Operating Cost]]+_xlfn.IFS(Data__1_[[#This Row],[Plant]]=$R$21,$S$21,Data__1_[[#This Row],[Plant]]=$R$22,$S$22,Data__1_[[#This Row],[Plant]]=$R$24,$S$24,Data__1_[[#This Row],[Plant]]=$R$23,$S$23))</f>
        <v>56.490197689824896</v>
      </c>
    </row>
    <row r="1278" spans="1:17" x14ac:dyDescent="0.4">
      <c r="A1278" s="1" t="s">
        <v>347</v>
      </c>
      <c r="B1278" t="s">
        <v>8</v>
      </c>
      <c r="C1278">
        <v>18</v>
      </c>
      <c r="D1278">
        <v>23</v>
      </c>
      <c r="E1278">
        <v>8640</v>
      </c>
      <c r="F1278">
        <v>9200</v>
      </c>
      <c r="G1278">
        <v>4.9654764999999997E-2</v>
      </c>
      <c r="H1278">
        <f>Data__1_[[#This Row],[Output]]*1000</f>
        <v>49.654764999999998</v>
      </c>
      <c r="I1278">
        <f>Data__1_[[#This Row],[Output]]*1000/(Data__1_[[#This Row],[Num_Workers_Indirect]]+Data__1_[[#This Row],[Num_Workers_Direct]])</f>
        <v>1.2110918292682926</v>
      </c>
      <c r="J1278">
        <v>5.9585718000000003E-2</v>
      </c>
      <c r="K1278">
        <f>Data__1_[[#This Row],[RawMaterial_Used]]*1000</f>
        <v>59.585718</v>
      </c>
      <c r="L1278" t="e">
        <f>MONTH(A:A)</f>
        <v>#VALUE!</v>
      </c>
      <c r="M1278" t="e">
        <f>YEAR(Data__1_[[#This Row],[Date]])</f>
        <v>#VALUE!</v>
      </c>
      <c r="N1278" cm="1">
        <f t="array" ref="N1278">Data__1_[[#This Row],[RawMaterial_Used]]*1000*_xlfn.IFS(Data__1_[[#This Row],[Plant]]=$R$15,$S$15,Data__1_[[#This Row],[Plant]]=$R$16,$S$16,Data__1_[[#This Row],[Plant]]=$R$17,$S$17,Data__1_[[#This Row],[Plant]]=$R$18,$S$18)</f>
        <v>41710.0026</v>
      </c>
      <c r="O1278">
        <f>Data__1_[[#This Row],[input_total thousands]]+Data__1_[[#This Row],[Labor_Costs_Direct]]+Data__1_[[#This Row],[Labor_Costs_Indirect]]</f>
        <v>59550.0026</v>
      </c>
      <c r="P1278" s="5" cm="1">
        <f t="array" ref="P1278">Data__1_[[#This Row],[Output]]*1000*_xlfn.IFS(Data__1_[[#This Row],[Plant]]=$R$8,$S$8,Data__1_[[#This Row],[Plant]]=$R$9,$S$9,Data__1_[[#This Row],[Plant]]=$R$10,$S$10,Data__1_[[#This Row],[Plant]]=$R$11,$S$11)</f>
        <v>5462.0241499999993</v>
      </c>
      <c r="Q1278" s="5" cm="1">
        <f t="array" ref="Q1278">Data__1_[[#This Row],[Total_cost]]/(Data__1_[[#This Row],[Total Operating Cost]]+_xlfn.IFS(Data__1_[[#This Row],[Plant]]=$R$21,$S$21,Data__1_[[#This Row],[Plant]]=$R$22,$S$22,Data__1_[[#This Row],[Plant]]=$R$24,$S$24,Data__1_[[#This Row],[Plant]]=$R$23,$S$23))</f>
        <v>10.877370114685379</v>
      </c>
    </row>
    <row r="1279" spans="1:17" x14ac:dyDescent="0.4">
      <c r="A1279" s="1" t="s">
        <v>347</v>
      </c>
      <c r="B1279" t="s">
        <v>9</v>
      </c>
      <c r="C1279">
        <v>42</v>
      </c>
      <c r="D1279">
        <v>38</v>
      </c>
      <c r="E1279">
        <v>9744</v>
      </c>
      <c r="F1279">
        <v>7296</v>
      </c>
      <c r="G1279">
        <v>0.10253522900000001</v>
      </c>
      <c r="H1279">
        <f>Data__1_[[#This Row],[Output]]*1000</f>
        <v>102.535229</v>
      </c>
      <c r="I1279">
        <f>Data__1_[[#This Row],[Output]]*1000/(Data__1_[[#This Row],[Num_Workers_Indirect]]+Data__1_[[#This Row],[Num_Workers_Direct]])</f>
        <v>1.2816903625</v>
      </c>
      <c r="J1279">
        <v>0.12509297899999999</v>
      </c>
      <c r="K1279">
        <f>Data__1_[[#This Row],[RawMaterial_Used]]*1000</f>
        <v>125.092979</v>
      </c>
      <c r="L1279" t="e">
        <f>MONTH(A:A)</f>
        <v>#VALUE!</v>
      </c>
      <c r="M1279" t="e">
        <f>YEAR(Data__1_[[#This Row],[Date]])</f>
        <v>#VALUE!</v>
      </c>
      <c r="N1279" cm="1">
        <f t="array" ref="N1279">Data__1_[[#This Row],[RawMaterial_Used]]*1000*_xlfn.IFS(Data__1_[[#This Row],[Plant]]=$R$15,$S$15,Data__1_[[#This Row],[Plant]]=$R$16,$S$16,Data__1_[[#This Row],[Plant]]=$R$17,$S$17,Data__1_[[#This Row],[Plant]]=$R$18,$S$18)</f>
        <v>66299.278869999995</v>
      </c>
      <c r="O1279">
        <f>Data__1_[[#This Row],[input_total thousands]]+Data__1_[[#This Row],[Labor_Costs_Direct]]+Data__1_[[#This Row],[Labor_Costs_Indirect]]</f>
        <v>83339.278869999995</v>
      </c>
      <c r="P1279" s="5" cm="1">
        <f t="array" ref="P1279">Data__1_[[#This Row],[Output]]*1000*_xlfn.IFS(Data__1_[[#This Row],[Plant]]=$R$8,$S$8,Data__1_[[#This Row],[Plant]]=$R$9,$S$9,Data__1_[[#This Row],[Plant]]=$R$10,$S$10,Data__1_[[#This Row],[Plant]]=$R$11,$S$11)</f>
        <v>9228.1706099999992</v>
      </c>
      <c r="Q1279" s="5" cm="1">
        <f t="array" ref="Q1279">Data__1_[[#This Row],[Total_cost]]/(Data__1_[[#This Row],[Total Operating Cost]]+_xlfn.IFS(Data__1_[[#This Row],[Plant]]=$R$21,$S$21,Data__1_[[#This Row],[Plant]]=$R$22,$S$22,Data__1_[[#This Row],[Plant]]=$R$24,$S$24,Data__1_[[#This Row],[Plant]]=$R$23,$S$23))</f>
        <v>9.0302254446278933</v>
      </c>
    </row>
    <row r="1280" spans="1:17" x14ac:dyDescent="0.4">
      <c r="A1280" s="1" t="s">
        <v>347</v>
      </c>
      <c r="B1280" t="s">
        <v>10</v>
      </c>
      <c r="C1280">
        <v>21</v>
      </c>
      <c r="D1280">
        <v>33</v>
      </c>
      <c r="E1280">
        <v>5040</v>
      </c>
      <c r="F1280">
        <v>6600</v>
      </c>
      <c r="G1280">
        <v>4.0113177999999999E-2</v>
      </c>
      <c r="H1280">
        <f>Data__1_[[#This Row],[Output]]*1000</f>
        <v>40.113177999999998</v>
      </c>
      <c r="I1280">
        <f>Data__1_[[#This Row],[Output]]*1000/(Data__1_[[#This Row],[Num_Workers_Indirect]]+Data__1_[[#This Row],[Num_Workers_Direct]])</f>
        <v>0.7428366296296296</v>
      </c>
      <c r="J1280">
        <v>4.8938077000000003E-2</v>
      </c>
      <c r="K1280">
        <f>Data__1_[[#This Row],[RawMaterial_Used]]*1000</f>
        <v>48.938077000000007</v>
      </c>
      <c r="L1280" t="e">
        <f>MONTH(A:A)</f>
        <v>#VALUE!</v>
      </c>
      <c r="M1280" t="e">
        <f>YEAR(Data__1_[[#This Row],[Date]])</f>
        <v>#VALUE!</v>
      </c>
      <c r="N1280" cm="1">
        <f t="array" ref="N1280">Data__1_[[#This Row],[RawMaterial_Used]]*1000*_xlfn.IFS(Data__1_[[#This Row],[Plant]]=$R$15,$S$15,Data__1_[[#This Row],[Plant]]=$R$16,$S$16,Data__1_[[#This Row],[Plant]]=$R$17,$S$17,Data__1_[[#This Row],[Plant]]=$R$18,$S$18)</f>
        <v>29754.350816000006</v>
      </c>
      <c r="O1280">
        <f>Data__1_[[#This Row],[input_total thousands]]+Data__1_[[#This Row],[Labor_Costs_Direct]]+Data__1_[[#This Row],[Labor_Costs_Indirect]]</f>
        <v>41394.350816000006</v>
      </c>
      <c r="P1280" s="5" cm="1">
        <f t="array" ref="P1280">Data__1_[[#This Row],[Output]]*1000*_xlfn.IFS(Data__1_[[#This Row],[Plant]]=$R$8,$S$8,Data__1_[[#This Row],[Plant]]=$R$9,$S$9,Data__1_[[#This Row],[Plant]]=$R$10,$S$10,Data__1_[[#This Row],[Plant]]=$R$11,$S$11)</f>
        <v>6016.9766999999993</v>
      </c>
      <c r="Q1280" s="5" cm="1">
        <f t="array" ref="Q1280">Data__1_[[#This Row],[Total_cost]]/(Data__1_[[#This Row],[Total Operating Cost]]+_xlfn.IFS(Data__1_[[#This Row],[Plant]]=$R$21,$S$21,Data__1_[[#This Row],[Plant]]=$R$22,$S$22,Data__1_[[#This Row],[Plant]]=$R$24,$S$24,Data__1_[[#This Row],[Plant]]=$R$23,$S$23))</f>
        <v>6.8784498311533859</v>
      </c>
    </row>
    <row r="1281" spans="1:17" x14ac:dyDescent="0.4">
      <c r="A1281" s="1" t="s">
        <v>347</v>
      </c>
      <c r="B1281" t="s">
        <v>11</v>
      </c>
      <c r="C1281">
        <v>13</v>
      </c>
      <c r="D1281">
        <v>13</v>
      </c>
      <c r="E1281">
        <v>124800</v>
      </c>
      <c r="F1281">
        <v>99840</v>
      </c>
      <c r="G1281">
        <v>1.0151825E-2</v>
      </c>
      <c r="H1281">
        <f>Data__1_[[#This Row],[Output]]*1000</f>
        <v>10.151825000000001</v>
      </c>
      <c r="I1281">
        <f>Data__1_[[#This Row],[Output]]*1000/(Data__1_[[#This Row],[Num_Workers_Indirect]]+Data__1_[[#This Row],[Num_Workers_Direct]])</f>
        <v>0.39045480769230773</v>
      </c>
      <c r="J1281">
        <v>1.2689782E-2</v>
      </c>
      <c r="K1281">
        <f>Data__1_[[#This Row],[RawMaterial_Used]]*1000</f>
        <v>12.689782000000001</v>
      </c>
      <c r="L1281" t="e">
        <f>MONTH(A:A)</f>
        <v>#VALUE!</v>
      </c>
      <c r="M1281" t="e">
        <f>YEAR(Data__1_[[#This Row],[Date]])</f>
        <v>#VALUE!</v>
      </c>
      <c r="N1281" cm="1">
        <f t="array" ref="N1281">Data__1_[[#This Row],[RawMaterial_Used]]*1000*_xlfn.IFS(Data__1_[[#This Row],[Plant]]=$R$15,$S$15,Data__1_[[#This Row],[Plant]]=$R$16,$S$16,Data__1_[[#This Row],[Plant]]=$R$17,$S$17,Data__1_[[#This Row],[Plant]]=$R$18,$S$18)</f>
        <v>11649.219876000001</v>
      </c>
      <c r="O1281">
        <f>Data__1_[[#This Row],[input_total thousands]]+Data__1_[[#This Row],[Labor_Costs_Direct]]+Data__1_[[#This Row],[Labor_Costs_Indirect]]</f>
        <v>236289.21987599999</v>
      </c>
      <c r="P1281" s="5" cm="1">
        <f t="array" ref="P1281">Data__1_[[#This Row],[Output]]*1000*_xlfn.IFS(Data__1_[[#This Row],[Plant]]=$R$8,$S$8,Data__1_[[#This Row],[Plant]]=$R$9,$S$9,Data__1_[[#This Row],[Plant]]=$R$10,$S$10,Data__1_[[#This Row],[Plant]]=$R$11,$S$11)</f>
        <v>4060.73</v>
      </c>
      <c r="Q1281" s="5" cm="1">
        <f t="array" ref="Q1281">Data__1_[[#This Row],[Total_cost]]/(Data__1_[[#This Row],[Total Operating Cost]]+_xlfn.IFS(Data__1_[[#This Row],[Plant]]=$R$21,$S$21,Data__1_[[#This Row],[Plant]]=$R$22,$S$22,Data__1_[[#This Row],[Plant]]=$R$24,$S$24,Data__1_[[#This Row],[Plant]]=$R$23,$S$23))</f>
        <v>56.956938511902564</v>
      </c>
    </row>
    <row r="1282" spans="1:17" x14ac:dyDescent="0.4">
      <c r="A1282" s="1" t="s">
        <v>346</v>
      </c>
      <c r="B1282" t="s">
        <v>8</v>
      </c>
      <c r="C1282">
        <v>15</v>
      </c>
      <c r="D1282">
        <v>20</v>
      </c>
      <c r="E1282">
        <v>7200</v>
      </c>
      <c r="F1282">
        <v>8000</v>
      </c>
      <c r="G1282">
        <v>4.2389957999999998E-2</v>
      </c>
      <c r="H1282">
        <f>Data__1_[[#This Row],[Output]]*1000</f>
        <v>42.389958</v>
      </c>
      <c r="I1282">
        <f>Data__1_[[#This Row],[Output]]*1000/(Data__1_[[#This Row],[Num_Workers_Indirect]]+Data__1_[[#This Row],[Num_Workers_Direct]])</f>
        <v>1.211141657142857</v>
      </c>
      <c r="J1282">
        <v>5.0867949000000003E-2</v>
      </c>
      <c r="K1282">
        <f>Data__1_[[#This Row],[RawMaterial_Used]]*1000</f>
        <v>50.867949000000003</v>
      </c>
      <c r="L1282" t="e">
        <f>MONTH(A:A)</f>
        <v>#VALUE!</v>
      </c>
      <c r="M1282" t="e">
        <f>YEAR(Data__1_[[#This Row],[Date]])</f>
        <v>#VALUE!</v>
      </c>
      <c r="N1282" cm="1">
        <f t="array" ref="N1282">Data__1_[[#This Row],[RawMaterial_Used]]*1000*_xlfn.IFS(Data__1_[[#This Row],[Plant]]=$R$15,$S$15,Data__1_[[#This Row],[Plant]]=$R$16,$S$16,Data__1_[[#This Row],[Plant]]=$R$17,$S$17,Data__1_[[#This Row],[Plant]]=$R$18,$S$18)</f>
        <v>35607.564300000005</v>
      </c>
      <c r="O1282">
        <f>Data__1_[[#This Row],[input_total thousands]]+Data__1_[[#This Row],[Labor_Costs_Direct]]+Data__1_[[#This Row],[Labor_Costs_Indirect]]</f>
        <v>50807.564300000005</v>
      </c>
      <c r="P1282" s="5" cm="1">
        <f t="array" ref="P1282">Data__1_[[#This Row],[Output]]*1000*_xlfn.IFS(Data__1_[[#This Row],[Plant]]=$R$8,$S$8,Data__1_[[#This Row],[Plant]]=$R$9,$S$9,Data__1_[[#This Row],[Plant]]=$R$10,$S$10,Data__1_[[#This Row],[Plant]]=$R$11,$S$11)</f>
        <v>4662.8953799999999</v>
      </c>
      <c r="Q1282" s="5" cm="1">
        <f t="array" ref="Q1282">Data__1_[[#This Row],[Total_cost]]/(Data__1_[[#This Row],[Total Operating Cost]]+_xlfn.IFS(Data__1_[[#This Row],[Plant]]=$R$21,$S$21,Data__1_[[#This Row],[Plant]]=$R$22,$S$22,Data__1_[[#This Row],[Plant]]=$R$24,$S$24,Data__1_[[#This Row],[Plant]]=$R$23,$S$23))</f>
        <v>10.866672121437224</v>
      </c>
    </row>
    <row r="1283" spans="1:17" x14ac:dyDescent="0.4">
      <c r="A1283" s="1" t="s">
        <v>346</v>
      </c>
      <c r="B1283" t="s">
        <v>9</v>
      </c>
      <c r="C1283">
        <v>45</v>
      </c>
      <c r="D1283">
        <v>39</v>
      </c>
      <c r="E1283">
        <v>10440</v>
      </c>
      <c r="F1283">
        <v>7488</v>
      </c>
      <c r="G1283">
        <v>0.107703903</v>
      </c>
      <c r="H1283">
        <f>Data__1_[[#This Row],[Output]]*1000</f>
        <v>107.703903</v>
      </c>
      <c r="I1283">
        <f>Data__1_[[#This Row],[Output]]*1000/(Data__1_[[#This Row],[Num_Workers_Indirect]]+Data__1_[[#This Row],[Num_Workers_Direct]])</f>
        <v>1.2821893214285713</v>
      </c>
      <c r="J1283">
        <v>0.131398761</v>
      </c>
      <c r="K1283">
        <f>Data__1_[[#This Row],[RawMaterial_Used]]*1000</f>
        <v>131.39876100000001</v>
      </c>
      <c r="L1283" t="e">
        <f>MONTH(A:A)</f>
        <v>#VALUE!</v>
      </c>
      <c r="M1283" t="e">
        <f>YEAR(Data__1_[[#This Row],[Date]])</f>
        <v>#VALUE!</v>
      </c>
      <c r="N1283" cm="1">
        <f t="array" ref="N1283">Data__1_[[#This Row],[RawMaterial_Used]]*1000*_xlfn.IFS(Data__1_[[#This Row],[Plant]]=$R$15,$S$15,Data__1_[[#This Row],[Plant]]=$R$16,$S$16,Data__1_[[#This Row],[Plant]]=$R$17,$S$17,Data__1_[[#This Row],[Plant]]=$R$18,$S$18)</f>
        <v>69641.343330000003</v>
      </c>
      <c r="O1283">
        <f>Data__1_[[#This Row],[input_total thousands]]+Data__1_[[#This Row],[Labor_Costs_Direct]]+Data__1_[[#This Row],[Labor_Costs_Indirect]]</f>
        <v>87569.343330000003</v>
      </c>
      <c r="P1283" s="5" cm="1">
        <f t="array" ref="P1283">Data__1_[[#This Row],[Output]]*1000*_xlfn.IFS(Data__1_[[#This Row],[Plant]]=$R$8,$S$8,Data__1_[[#This Row],[Plant]]=$R$9,$S$9,Data__1_[[#This Row],[Plant]]=$R$10,$S$10,Data__1_[[#This Row],[Plant]]=$R$11,$S$11)</f>
        <v>9693.3512699999992</v>
      </c>
      <c r="Q1283" s="5" cm="1">
        <f t="array" ref="Q1283">Data__1_[[#This Row],[Total_cost]]/(Data__1_[[#This Row],[Total Operating Cost]]+_xlfn.IFS(Data__1_[[#This Row],[Plant]]=$R$21,$S$21,Data__1_[[#This Row],[Plant]]=$R$22,$S$22,Data__1_[[#This Row],[Plant]]=$R$24,$S$24,Data__1_[[#This Row],[Plant]]=$R$23,$S$23))</f>
        <v>9.0332559692477989</v>
      </c>
    </row>
    <row r="1284" spans="1:17" x14ac:dyDescent="0.4">
      <c r="A1284" s="1" t="s">
        <v>346</v>
      </c>
      <c r="B1284" t="s">
        <v>10</v>
      </c>
      <c r="C1284">
        <v>21</v>
      </c>
      <c r="D1284">
        <v>33</v>
      </c>
      <c r="E1284">
        <v>5040</v>
      </c>
      <c r="F1284">
        <v>6600</v>
      </c>
      <c r="G1284">
        <v>4.0126239000000001E-2</v>
      </c>
      <c r="H1284">
        <f>Data__1_[[#This Row],[Output]]*1000</f>
        <v>40.126238999999998</v>
      </c>
      <c r="I1284">
        <f>Data__1_[[#This Row],[Output]]*1000/(Data__1_[[#This Row],[Num_Workers_Indirect]]+Data__1_[[#This Row],[Num_Workers_Direct]])</f>
        <v>0.74307849999999998</v>
      </c>
      <c r="J1284">
        <v>4.8954011999999998E-2</v>
      </c>
      <c r="K1284">
        <f>Data__1_[[#This Row],[RawMaterial_Used]]*1000</f>
        <v>48.954011999999999</v>
      </c>
      <c r="L1284" t="e">
        <f>MONTH(A:A)</f>
        <v>#VALUE!</v>
      </c>
      <c r="M1284" t="e">
        <f>YEAR(Data__1_[[#This Row],[Date]])</f>
        <v>#VALUE!</v>
      </c>
      <c r="N1284" cm="1">
        <f t="array" ref="N1284">Data__1_[[#This Row],[RawMaterial_Used]]*1000*_xlfn.IFS(Data__1_[[#This Row],[Plant]]=$R$15,$S$15,Data__1_[[#This Row],[Plant]]=$R$16,$S$16,Data__1_[[#This Row],[Plant]]=$R$17,$S$17,Data__1_[[#This Row],[Plant]]=$R$18,$S$18)</f>
        <v>29764.039295999999</v>
      </c>
      <c r="O1284">
        <f>Data__1_[[#This Row],[input_total thousands]]+Data__1_[[#This Row],[Labor_Costs_Direct]]+Data__1_[[#This Row],[Labor_Costs_Indirect]]</f>
        <v>41404.039296000003</v>
      </c>
      <c r="P1284" s="5" cm="1">
        <f t="array" ref="P1284">Data__1_[[#This Row],[Output]]*1000*_xlfn.IFS(Data__1_[[#This Row],[Plant]]=$R$8,$S$8,Data__1_[[#This Row],[Plant]]=$R$9,$S$9,Data__1_[[#This Row],[Plant]]=$R$10,$S$10,Data__1_[[#This Row],[Plant]]=$R$11,$S$11)</f>
        <v>6018.9358499999998</v>
      </c>
      <c r="Q1284" s="5" cm="1">
        <f t="array" ref="Q1284">Data__1_[[#This Row],[Total_cost]]/(Data__1_[[#This Row],[Total Operating Cost]]+_xlfn.IFS(Data__1_[[#This Row],[Plant]]=$R$21,$S$21,Data__1_[[#This Row],[Plant]]=$R$22,$S$22,Data__1_[[#This Row],[Plant]]=$R$24,$S$24,Data__1_[[#This Row],[Plant]]=$R$23,$S$23))</f>
        <v>6.8778206824247148</v>
      </c>
    </row>
    <row r="1285" spans="1:17" x14ac:dyDescent="0.4">
      <c r="A1285" s="1" t="s">
        <v>346</v>
      </c>
      <c r="B1285" t="s">
        <v>11</v>
      </c>
      <c r="C1285">
        <v>14</v>
      </c>
      <c r="D1285">
        <v>16</v>
      </c>
      <c r="E1285">
        <v>134400</v>
      </c>
      <c r="F1285">
        <v>122880</v>
      </c>
      <c r="G1285">
        <v>1.1703447000000001E-2</v>
      </c>
      <c r="H1285">
        <f>Data__1_[[#This Row],[Output]]*1000</f>
        <v>11.703447000000001</v>
      </c>
      <c r="I1285">
        <f>Data__1_[[#This Row],[Output]]*1000/(Data__1_[[#This Row],[Num_Workers_Indirect]]+Data__1_[[#This Row],[Num_Workers_Direct]])</f>
        <v>0.39011490000000004</v>
      </c>
      <c r="J1285">
        <v>1.4629308000000001E-2</v>
      </c>
      <c r="K1285">
        <f>Data__1_[[#This Row],[RawMaterial_Used]]*1000</f>
        <v>14.629308</v>
      </c>
      <c r="L1285" t="e">
        <f>MONTH(A:A)</f>
        <v>#VALUE!</v>
      </c>
      <c r="M1285" t="e">
        <f>YEAR(Data__1_[[#This Row],[Date]])</f>
        <v>#VALUE!</v>
      </c>
      <c r="N1285" cm="1">
        <f t="array" ref="N1285">Data__1_[[#This Row],[RawMaterial_Used]]*1000*_xlfn.IFS(Data__1_[[#This Row],[Plant]]=$R$15,$S$15,Data__1_[[#This Row],[Plant]]=$R$16,$S$16,Data__1_[[#This Row],[Plant]]=$R$17,$S$17,Data__1_[[#This Row],[Plant]]=$R$18,$S$18)</f>
        <v>13429.704744000001</v>
      </c>
      <c r="O1285">
        <f>Data__1_[[#This Row],[input_total thousands]]+Data__1_[[#This Row],[Labor_Costs_Direct]]+Data__1_[[#This Row],[Labor_Costs_Indirect]]</f>
        <v>270709.70474399999</v>
      </c>
      <c r="P1285" s="5" cm="1">
        <f t="array" ref="P1285">Data__1_[[#This Row],[Output]]*1000*_xlfn.IFS(Data__1_[[#This Row],[Plant]]=$R$8,$S$8,Data__1_[[#This Row],[Plant]]=$R$9,$S$9,Data__1_[[#This Row],[Plant]]=$R$10,$S$10,Data__1_[[#This Row],[Plant]]=$R$11,$S$11)</f>
        <v>4681.3788000000004</v>
      </c>
      <c r="Q1285" s="5" cm="1">
        <f t="array" ref="Q1285">Data__1_[[#This Row],[Total_cost]]/(Data__1_[[#This Row],[Total Operating Cost]]+_xlfn.IFS(Data__1_[[#This Row],[Plant]]=$R$21,$S$21,Data__1_[[#This Row],[Plant]]=$R$22,$S$22,Data__1_[[#This Row],[Plant]]=$R$24,$S$24,Data__1_[[#This Row],[Plant]]=$R$23,$S$23))</f>
        <v>56.761985658079311</v>
      </c>
    </row>
    <row r="1286" spans="1:17" x14ac:dyDescent="0.4">
      <c r="A1286" s="1" t="s">
        <v>345</v>
      </c>
      <c r="B1286" t="s">
        <v>8</v>
      </c>
      <c r="C1286">
        <v>20</v>
      </c>
      <c r="D1286">
        <v>19</v>
      </c>
      <c r="E1286">
        <v>9600</v>
      </c>
      <c r="F1286">
        <v>7600</v>
      </c>
      <c r="G1286">
        <v>4.7220621999999997E-2</v>
      </c>
      <c r="H1286">
        <f>Data__1_[[#This Row],[Output]]*1000</f>
        <v>47.220621999999999</v>
      </c>
      <c r="I1286">
        <f>Data__1_[[#This Row],[Output]]*1000/(Data__1_[[#This Row],[Num_Workers_Indirect]]+Data__1_[[#This Row],[Num_Workers_Direct]])</f>
        <v>1.2107851794871796</v>
      </c>
      <c r="J1286">
        <v>5.6664746000000002E-2</v>
      </c>
      <c r="K1286">
        <f>Data__1_[[#This Row],[RawMaterial_Used]]*1000</f>
        <v>56.664746000000001</v>
      </c>
      <c r="L1286" t="e">
        <f>MONTH(A:A)</f>
        <v>#VALUE!</v>
      </c>
      <c r="M1286" t="e">
        <f>YEAR(Data__1_[[#This Row],[Date]])</f>
        <v>#VALUE!</v>
      </c>
      <c r="N1286" cm="1">
        <f t="array" ref="N1286">Data__1_[[#This Row],[RawMaterial_Used]]*1000*_xlfn.IFS(Data__1_[[#This Row],[Plant]]=$R$15,$S$15,Data__1_[[#This Row],[Plant]]=$R$16,$S$16,Data__1_[[#This Row],[Plant]]=$R$17,$S$17,Data__1_[[#This Row],[Plant]]=$R$18,$S$18)</f>
        <v>39665.322200000002</v>
      </c>
      <c r="O1286">
        <f>Data__1_[[#This Row],[input_total thousands]]+Data__1_[[#This Row],[Labor_Costs_Direct]]+Data__1_[[#This Row],[Labor_Costs_Indirect]]</f>
        <v>56865.322200000002</v>
      </c>
      <c r="P1286" s="5" cm="1">
        <f t="array" ref="P1286">Data__1_[[#This Row],[Output]]*1000*_xlfn.IFS(Data__1_[[#This Row],[Plant]]=$R$8,$S$8,Data__1_[[#This Row],[Plant]]=$R$9,$S$9,Data__1_[[#This Row],[Plant]]=$R$10,$S$10,Data__1_[[#This Row],[Plant]]=$R$11,$S$11)</f>
        <v>5194.2684199999994</v>
      </c>
      <c r="Q1286" s="5" cm="1">
        <f t="array" ref="Q1286">Data__1_[[#This Row],[Total_cost]]/(Data__1_[[#This Row],[Total Operating Cost]]+_xlfn.IFS(Data__1_[[#This Row],[Plant]]=$R$21,$S$21,Data__1_[[#This Row],[Plant]]=$R$22,$S$22,Data__1_[[#This Row],[Plant]]=$R$24,$S$24,Data__1_[[#This Row],[Plant]]=$R$23,$S$23))</f>
        <v>10.921119214615249</v>
      </c>
    </row>
    <row r="1287" spans="1:17" x14ac:dyDescent="0.4">
      <c r="A1287" s="1" t="s">
        <v>345</v>
      </c>
      <c r="B1287" t="s">
        <v>9</v>
      </c>
      <c r="C1287">
        <v>46</v>
      </c>
      <c r="D1287">
        <v>40</v>
      </c>
      <c r="E1287">
        <v>10672</v>
      </c>
      <c r="F1287">
        <v>7680</v>
      </c>
      <c r="G1287">
        <v>0.110252286</v>
      </c>
      <c r="H1287">
        <f>Data__1_[[#This Row],[Output]]*1000</f>
        <v>110.252286</v>
      </c>
      <c r="I1287">
        <f>Data__1_[[#This Row],[Output]]*1000/(Data__1_[[#This Row],[Num_Workers_Indirect]]+Data__1_[[#This Row],[Num_Workers_Direct]])</f>
        <v>1.2820033255813954</v>
      </c>
      <c r="J1287">
        <v>0.13450778899999999</v>
      </c>
      <c r="K1287">
        <f>Data__1_[[#This Row],[RawMaterial_Used]]*1000</f>
        <v>134.507789</v>
      </c>
      <c r="L1287" t="e">
        <f>MONTH(A:A)</f>
        <v>#VALUE!</v>
      </c>
      <c r="M1287" t="e">
        <f>YEAR(Data__1_[[#This Row],[Date]])</f>
        <v>#VALUE!</v>
      </c>
      <c r="N1287" cm="1">
        <f t="array" ref="N1287">Data__1_[[#This Row],[RawMaterial_Used]]*1000*_xlfn.IFS(Data__1_[[#This Row],[Plant]]=$R$15,$S$15,Data__1_[[#This Row],[Plant]]=$R$16,$S$16,Data__1_[[#This Row],[Plant]]=$R$17,$S$17,Data__1_[[#This Row],[Plant]]=$R$18,$S$18)</f>
        <v>71289.128169999996</v>
      </c>
      <c r="O1287">
        <f>Data__1_[[#This Row],[input_total thousands]]+Data__1_[[#This Row],[Labor_Costs_Direct]]+Data__1_[[#This Row],[Labor_Costs_Indirect]]</f>
        <v>89641.128169999996</v>
      </c>
      <c r="P1287" s="5" cm="1">
        <f t="array" ref="P1287">Data__1_[[#This Row],[Output]]*1000*_xlfn.IFS(Data__1_[[#This Row],[Plant]]=$R$8,$S$8,Data__1_[[#This Row],[Plant]]=$R$9,$S$9,Data__1_[[#This Row],[Plant]]=$R$10,$S$10,Data__1_[[#This Row],[Plant]]=$R$11,$S$11)</f>
        <v>9922.7057399999994</v>
      </c>
      <c r="Q1287" s="5" cm="1">
        <f t="array" ref="Q1287">Data__1_[[#This Row],[Total_cost]]/(Data__1_[[#This Row],[Total Operating Cost]]+_xlfn.IFS(Data__1_[[#This Row],[Plant]]=$R$21,$S$21,Data__1_[[#This Row],[Plant]]=$R$22,$S$22,Data__1_[[#This Row],[Plant]]=$R$24,$S$24,Data__1_[[#This Row],[Plant]]=$R$23,$S$23))</f>
        <v>9.0332526644328723</v>
      </c>
    </row>
    <row r="1288" spans="1:17" x14ac:dyDescent="0.4">
      <c r="A1288" s="1" t="s">
        <v>345</v>
      </c>
      <c r="B1288" t="s">
        <v>10</v>
      </c>
      <c r="C1288">
        <v>24</v>
      </c>
      <c r="D1288">
        <v>27</v>
      </c>
      <c r="E1288">
        <v>5760</v>
      </c>
      <c r="F1288">
        <v>5400</v>
      </c>
      <c r="G1288">
        <v>3.7890689999999998E-2</v>
      </c>
      <c r="H1288">
        <f>Data__1_[[#This Row],[Output]]*1000</f>
        <v>37.890689999999999</v>
      </c>
      <c r="I1288">
        <f>Data__1_[[#This Row],[Output]]*1000/(Data__1_[[#This Row],[Num_Workers_Indirect]]+Data__1_[[#This Row],[Num_Workers_Direct]])</f>
        <v>0.74295470588235291</v>
      </c>
      <c r="J1288">
        <v>4.6226640999999999E-2</v>
      </c>
      <c r="K1288">
        <f>Data__1_[[#This Row],[RawMaterial_Used]]*1000</f>
        <v>46.226641000000001</v>
      </c>
      <c r="L1288" t="e">
        <f>MONTH(A:A)</f>
        <v>#VALUE!</v>
      </c>
      <c r="M1288" t="e">
        <f>YEAR(Data__1_[[#This Row],[Date]])</f>
        <v>#VALUE!</v>
      </c>
      <c r="N1288" cm="1">
        <f t="array" ref="N1288">Data__1_[[#This Row],[RawMaterial_Used]]*1000*_xlfn.IFS(Data__1_[[#This Row],[Plant]]=$R$15,$S$15,Data__1_[[#This Row],[Plant]]=$R$16,$S$16,Data__1_[[#This Row],[Plant]]=$R$17,$S$17,Data__1_[[#This Row],[Plant]]=$R$18,$S$18)</f>
        <v>28105.797728000001</v>
      </c>
      <c r="O1288">
        <f>Data__1_[[#This Row],[input_total thousands]]+Data__1_[[#This Row],[Labor_Costs_Direct]]+Data__1_[[#This Row],[Labor_Costs_Indirect]]</f>
        <v>39265.797728000005</v>
      </c>
      <c r="P1288" s="5" cm="1">
        <f t="array" ref="P1288">Data__1_[[#This Row],[Output]]*1000*_xlfn.IFS(Data__1_[[#This Row],[Plant]]=$R$8,$S$8,Data__1_[[#This Row],[Plant]]=$R$9,$S$9,Data__1_[[#This Row],[Plant]]=$R$10,$S$10,Data__1_[[#This Row],[Plant]]=$R$11,$S$11)</f>
        <v>5683.6035000000002</v>
      </c>
      <c r="Q1288" s="5" cm="1">
        <f t="array" ref="Q1288">Data__1_[[#This Row],[Total_cost]]/(Data__1_[[#This Row],[Total Operating Cost]]+_xlfn.IFS(Data__1_[[#This Row],[Plant]]=$R$21,$S$21,Data__1_[[#This Row],[Plant]]=$R$22,$S$22,Data__1_[[#This Row],[Plant]]=$R$24,$S$24,Data__1_[[#This Row],[Plant]]=$R$23,$S$23))</f>
        <v>6.9073942849312191</v>
      </c>
    </row>
    <row r="1289" spans="1:17" x14ac:dyDescent="0.4">
      <c r="A1289" s="1" t="s">
        <v>345</v>
      </c>
      <c r="B1289" t="s">
        <v>11</v>
      </c>
      <c r="C1289">
        <v>13</v>
      </c>
      <c r="D1289">
        <v>16</v>
      </c>
      <c r="E1289">
        <v>124800</v>
      </c>
      <c r="F1289">
        <v>122880</v>
      </c>
      <c r="G1289">
        <v>1.1322255E-2</v>
      </c>
      <c r="H1289">
        <f>Data__1_[[#This Row],[Output]]*1000</f>
        <v>11.322255</v>
      </c>
      <c r="I1289">
        <f>Data__1_[[#This Row],[Output]]*1000/(Data__1_[[#This Row],[Num_Workers_Indirect]]+Data__1_[[#This Row],[Num_Workers_Direct]])</f>
        <v>0.39042258620689657</v>
      </c>
      <c r="J1289">
        <v>1.4152819000000001E-2</v>
      </c>
      <c r="K1289">
        <f>Data__1_[[#This Row],[RawMaterial_Used]]*1000</f>
        <v>14.152819000000001</v>
      </c>
      <c r="L1289" t="e">
        <f>MONTH(A:A)</f>
        <v>#VALUE!</v>
      </c>
      <c r="M1289" t="e">
        <f>YEAR(Data__1_[[#This Row],[Date]])</f>
        <v>#VALUE!</v>
      </c>
      <c r="N1289" cm="1">
        <f t="array" ref="N1289">Data__1_[[#This Row],[RawMaterial_Used]]*1000*_xlfn.IFS(Data__1_[[#This Row],[Plant]]=$R$15,$S$15,Data__1_[[#This Row],[Plant]]=$R$16,$S$16,Data__1_[[#This Row],[Plant]]=$R$17,$S$17,Data__1_[[#This Row],[Plant]]=$R$18,$S$18)</f>
        <v>12992.287842000002</v>
      </c>
      <c r="O1289">
        <f>Data__1_[[#This Row],[input_total thousands]]+Data__1_[[#This Row],[Labor_Costs_Direct]]+Data__1_[[#This Row],[Labor_Costs_Indirect]]</f>
        <v>260672.28784199999</v>
      </c>
      <c r="P1289" s="5" cm="1">
        <f t="array" ref="P1289">Data__1_[[#This Row],[Output]]*1000*_xlfn.IFS(Data__1_[[#This Row],[Plant]]=$R$8,$S$8,Data__1_[[#This Row],[Plant]]=$R$9,$S$9,Data__1_[[#This Row],[Plant]]=$R$10,$S$10,Data__1_[[#This Row],[Plant]]=$R$11,$S$11)</f>
        <v>4528.902</v>
      </c>
      <c r="Q1289" s="5" cm="1">
        <f t="array" ref="Q1289">Data__1_[[#This Row],[Total_cost]]/(Data__1_[[#This Row],[Total Operating Cost]]+_xlfn.IFS(Data__1_[[#This Row],[Plant]]=$R$21,$S$21,Data__1_[[#This Row],[Plant]]=$R$22,$S$22,Data__1_[[#This Row],[Plant]]=$R$24,$S$24,Data__1_[[#This Row],[Plant]]=$R$23,$S$23))</f>
        <v>56.462524639620547</v>
      </c>
    </row>
    <row r="1290" spans="1:17" x14ac:dyDescent="0.4">
      <c r="A1290" s="1" t="s">
        <v>327</v>
      </c>
      <c r="B1290" t="s">
        <v>8</v>
      </c>
      <c r="C1290">
        <v>17</v>
      </c>
      <c r="D1290">
        <v>24</v>
      </c>
      <c r="E1290">
        <v>8160</v>
      </c>
      <c r="F1290">
        <v>9600</v>
      </c>
      <c r="G1290">
        <v>4.9644204999999997E-2</v>
      </c>
      <c r="H1290">
        <f>Data__1_[[#This Row],[Output]]*1000</f>
        <v>49.644204999999999</v>
      </c>
      <c r="I1290">
        <f>Data__1_[[#This Row],[Output]]*1000/(Data__1_[[#This Row],[Num_Workers_Indirect]]+Data__1_[[#This Row],[Num_Workers_Direct]])</f>
        <v>1.2108342682926829</v>
      </c>
      <c r="J1290">
        <v>5.9573045999999998E-2</v>
      </c>
      <c r="K1290">
        <f>Data__1_[[#This Row],[RawMaterial_Used]]*1000</f>
        <v>59.573045999999998</v>
      </c>
      <c r="L1290">
        <f>MONTH(A:A)</f>
        <v>2</v>
      </c>
      <c r="M1290">
        <f>YEAR(Data__1_[[#This Row],[Date]])</f>
        <v>2010</v>
      </c>
      <c r="N1290" cm="1">
        <f t="array" ref="N1290">Data__1_[[#This Row],[RawMaterial_Used]]*1000*_xlfn.IFS(Data__1_[[#This Row],[Plant]]=$R$15,$S$15,Data__1_[[#This Row],[Plant]]=$R$16,$S$16,Data__1_[[#This Row],[Plant]]=$R$17,$S$17,Data__1_[[#This Row],[Plant]]=$R$18,$S$18)</f>
        <v>41701.1322</v>
      </c>
      <c r="O1290">
        <f>Data__1_[[#This Row],[input_total thousands]]+Data__1_[[#This Row],[Labor_Costs_Direct]]+Data__1_[[#This Row],[Labor_Costs_Indirect]]</f>
        <v>59461.1322</v>
      </c>
      <c r="P1290" s="5" cm="1">
        <f t="array" ref="P1290">Data__1_[[#This Row],[Output]]*1000*_xlfn.IFS(Data__1_[[#This Row],[Plant]]=$R$8,$S$8,Data__1_[[#This Row],[Plant]]=$R$9,$S$9,Data__1_[[#This Row],[Plant]]=$R$10,$S$10,Data__1_[[#This Row],[Plant]]=$R$11,$S$11)</f>
        <v>5460.8625499999998</v>
      </c>
      <c r="Q1290" s="5" cm="1">
        <f t="array" ref="Q1290">Data__1_[[#This Row],[Total_cost]]/(Data__1_[[#This Row],[Total Operating Cost]]+_xlfn.IFS(Data__1_[[#This Row],[Plant]]=$R$21,$S$21,Data__1_[[#This Row],[Plant]]=$R$22,$S$22,Data__1_[[#This Row],[Plant]]=$R$24,$S$24,Data__1_[[#This Row],[Plant]]=$R$23,$S$23))</f>
        <v>10.863442071985448</v>
      </c>
    </row>
    <row r="1291" spans="1:17" x14ac:dyDescent="0.4">
      <c r="A1291" s="1" t="s">
        <v>327</v>
      </c>
      <c r="B1291" t="s">
        <v>9</v>
      </c>
      <c r="C1291">
        <v>40</v>
      </c>
      <c r="D1291">
        <v>40</v>
      </c>
      <c r="E1291">
        <v>9280</v>
      </c>
      <c r="F1291">
        <v>7680</v>
      </c>
      <c r="G1291">
        <v>0.102547579</v>
      </c>
      <c r="H1291">
        <f>Data__1_[[#This Row],[Output]]*1000</f>
        <v>102.547579</v>
      </c>
      <c r="I1291">
        <f>Data__1_[[#This Row],[Output]]*1000/(Data__1_[[#This Row],[Num_Workers_Indirect]]+Data__1_[[#This Row],[Num_Workers_Direct]])</f>
        <v>1.2818447374999999</v>
      </c>
      <c r="J1291">
        <v>0.125108046</v>
      </c>
      <c r="K1291">
        <f>Data__1_[[#This Row],[RawMaterial_Used]]*1000</f>
        <v>125.108046</v>
      </c>
      <c r="L1291">
        <f>MONTH(A:A)</f>
        <v>2</v>
      </c>
      <c r="M1291">
        <f>YEAR(Data__1_[[#This Row],[Date]])</f>
        <v>2010</v>
      </c>
      <c r="N1291" cm="1">
        <f t="array" ref="N1291">Data__1_[[#This Row],[RawMaterial_Used]]*1000*_xlfn.IFS(Data__1_[[#This Row],[Plant]]=$R$15,$S$15,Data__1_[[#This Row],[Plant]]=$R$16,$S$16,Data__1_[[#This Row],[Plant]]=$R$17,$S$17,Data__1_[[#This Row],[Plant]]=$R$18,$S$18)</f>
        <v>66307.264380000008</v>
      </c>
      <c r="O1291">
        <f>Data__1_[[#This Row],[input_total thousands]]+Data__1_[[#This Row],[Labor_Costs_Direct]]+Data__1_[[#This Row],[Labor_Costs_Indirect]]</f>
        <v>83267.264380000008</v>
      </c>
      <c r="P1291" s="5" cm="1">
        <f t="array" ref="P1291">Data__1_[[#This Row],[Output]]*1000*_xlfn.IFS(Data__1_[[#This Row],[Plant]]=$R$8,$S$8,Data__1_[[#This Row],[Plant]]=$R$9,$S$9,Data__1_[[#This Row],[Plant]]=$R$10,$S$10,Data__1_[[#This Row],[Plant]]=$R$11,$S$11)</f>
        <v>9229.2821100000001</v>
      </c>
      <c r="Q1291" s="5" cm="1">
        <f t="array" ref="Q1291">Data__1_[[#This Row],[Total_cost]]/(Data__1_[[#This Row],[Total Operating Cost]]+_xlfn.IFS(Data__1_[[#This Row],[Plant]]=$R$21,$S$21,Data__1_[[#This Row],[Plant]]=$R$22,$S$22,Data__1_[[#This Row],[Plant]]=$R$24,$S$24,Data__1_[[#This Row],[Plant]]=$R$23,$S$23))</f>
        <v>9.0213358177928296</v>
      </c>
    </row>
    <row r="1292" spans="1:17" x14ac:dyDescent="0.4">
      <c r="A1292" s="1" t="s">
        <v>327</v>
      </c>
      <c r="B1292" t="s">
        <v>10</v>
      </c>
      <c r="C1292">
        <v>22</v>
      </c>
      <c r="D1292">
        <v>32</v>
      </c>
      <c r="E1292">
        <v>5280</v>
      </c>
      <c r="F1292">
        <v>6400</v>
      </c>
      <c r="G1292">
        <v>4.0129739999999997E-2</v>
      </c>
      <c r="H1292">
        <f>Data__1_[[#This Row],[Output]]*1000</f>
        <v>40.129739999999998</v>
      </c>
      <c r="I1292">
        <f>Data__1_[[#This Row],[Output]]*1000/(Data__1_[[#This Row],[Num_Workers_Indirect]]+Data__1_[[#This Row],[Num_Workers_Direct]])</f>
        <v>0.74314333333333327</v>
      </c>
      <c r="J1292">
        <v>4.8958281999999999E-2</v>
      </c>
      <c r="K1292">
        <f>Data__1_[[#This Row],[RawMaterial_Used]]*1000</f>
        <v>48.958281999999997</v>
      </c>
      <c r="L1292">
        <f>MONTH(A:A)</f>
        <v>2</v>
      </c>
      <c r="M1292">
        <f>YEAR(Data__1_[[#This Row],[Date]])</f>
        <v>2010</v>
      </c>
      <c r="N1292" cm="1">
        <f t="array" ref="N1292">Data__1_[[#This Row],[RawMaterial_Used]]*1000*_xlfn.IFS(Data__1_[[#This Row],[Plant]]=$R$15,$S$15,Data__1_[[#This Row],[Plant]]=$R$16,$S$16,Data__1_[[#This Row],[Plant]]=$R$17,$S$17,Data__1_[[#This Row],[Plant]]=$R$18,$S$18)</f>
        <v>29766.635455999996</v>
      </c>
      <c r="O1292">
        <f>Data__1_[[#This Row],[input_total thousands]]+Data__1_[[#This Row],[Labor_Costs_Direct]]+Data__1_[[#This Row],[Labor_Costs_Indirect]]</f>
        <v>41446.635455999996</v>
      </c>
      <c r="P1292" s="5" cm="1">
        <f t="array" ref="P1292">Data__1_[[#This Row],[Output]]*1000*_xlfn.IFS(Data__1_[[#This Row],[Plant]]=$R$8,$S$8,Data__1_[[#This Row],[Plant]]=$R$9,$S$9,Data__1_[[#This Row],[Plant]]=$R$10,$S$10,Data__1_[[#This Row],[Plant]]=$R$11,$S$11)</f>
        <v>6019.4609999999993</v>
      </c>
      <c r="Q1292" s="5" cm="1">
        <f t="array" ref="Q1292">Data__1_[[#This Row],[Total_cost]]/(Data__1_[[#This Row],[Total Operating Cost]]+_xlfn.IFS(Data__1_[[#This Row],[Plant]]=$R$21,$S$21,Data__1_[[#This Row],[Plant]]=$R$22,$S$22,Data__1_[[#This Row],[Plant]]=$R$24,$S$24,Data__1_[[#This Row],[Plant]]=$R$23,$S$23))</f>
        <v>6.8842959793278293</v>
      </c>
    </row>
    <row r="1293" spans="1:17" x14ac:dyDescent="0.4">
      <c r="A1293" s="1" t="s">
        <v>327</v>
      </c>
      <c r="B1293" t="s">
        <v>11</v>
      </c>
      <c r="C1293">
        <v>14</v>
      </c>
      <c r="D1293">
        <v>16</v>
      </c>
      <c r="E1293">
        <v>134400</v>
      </c>
      <c r="F1293">
        <v>122880</v>
      </c>
      <c r="G1293">
        <v>1.1715288000000001E-2</v>
      </c>
      <c r="H1293">
        <f>Data__1_[[#This Row],[Output]]*1000</f>
        <v>11.715288000000001</v>
      </c>
      <c r="I1293">
        <f>Data__1_[[#This Row],[Output]]*1000/(Data__1_[[#This Row],[Num_Workers_Indirect]]+Data__1_[[#This Row],[Num_Workers_Direct]])</f>
        <v>0.39050960000000001</v>
      </c>
      <c r="J1293">
        <v>1.464411E-2</v>
      </c>
      <c r="K1293">
        <f>Data__1_[[#This Row],[RawMaterial_Used]]*1000</f>
        <v>14.64411</v>
      </c>
      <c r="L1293">
        <f>MONTH(A:A)</f>
        <v>2</v>
      </c>
      <c r="M1293">
        <f>YEAR(Data__1_[[#This Row],[Date]])</f>
        <v>2010</v>
      </c>
      <c r="N1293" cm="1">
        <f t="array" ref="N1293">Data__1_[[#This Row],[RawMaterial_Used]]*1000*_xlfn.IFS(Data__1_[[#This Row],[Plant]]=$R$15,$S$15,Data__1_[[#This Row],[Plant]]=$R$16,$S$16,Data__1_[[#This Row],[Plant]]=$R$17,$S$17,Data__1_[[#This Row],[Plant]]=$R$18,$S$18)</f>
        <v>13443.29298</v>
      </c>
      <c r="O1293">
        <f>Data__1_[[#This Row],[input_total thousands]]+Data__1_[[#This Row],[Labor_Costs_Direct]]+Data__1_[[#This Row],[Labor_Costs_Indirect]]</f>
        <v>270723.29298000003</v>
      </c>
      <c r="P1293" s="5" cm="1">
        <f t="array" ref="P1293">Data__1_[[#This Row],[Output]]*1000*_xlfn.IFS(Data__1_[[#This Row],[Plant]]=$R$8,$S$8,Data__1_[[#This Row],[Plant]]=$R$9,$S$9,Data__1_[[#This Row],[Plant]]=$R$10,$S$10,Data__1_[[#This Row],[Plant]]=$R$11,$S$11)</f>
        <v>4686.1152000000002</v>
      </c>
      <c r="Q1293" s="5" cm="1">
        <f t="array" ref="Q1293">Data__1_[[#This Row],[Total_cost]]/(Data__1_[[#This Row],[Total Operating Cost]]+_xlfn.IFS(Data__1_[[#This Row],[Plant]]=$R$21,$S$21,Data__1_[[#This Row],[Plant]]=$R$22,$S$22,Data__1_[[#This Row],[Plant]]=$R$24,$S$24,Data__1_[[#This Row],[Plant]]=$R$23,$S$23))</f>
        <v>56.708516404527735</v>
      </c>
    </row>
    <row r="1294" spans="1:17" x14ac:dyDescent="0.4">
      <c r="A1294" s="1" t="s">
        <v>344</v>
      </c>
      <c r="B1294" t="s">
        <v>8</v>
      </c>
      <c r="C1294">
        <v>15</v>
      </c>
      <c r="D1294">
        <v>22</v>
      </c>
      <c r="E1294">
        <v>7200</v>
      </c>
      <c r="F1294">
        <v>8800</v>
      </c>
      <c r="G1294">
        <v>4.4817066000000003E-2</v>
      </c>
      <c r="H1294">
        <f>Data__1_[[#This Row],[Output]]*1000</f>
        <v>44.817066000000004</v>
      </c>
      <c r="I1294">
        <f>Data__1_[[#This Row],[Output]]*1000/(Data__1_[[#This Row],[Num_Workers_Indirect]]+Data__1_[[#This Row],[Num_Workers_Direct]])</f>
        <v>1.2112720540540542</v>
      </c>
      <c r="J1294">
        <v>5.3780479999999999E-2</v>
      </c>
      <c r="K1294">
        <f>Data__1_[[#This Row],[RawMaterial_Used]]*1000</f>
        <v>53.780479999999997</v>
      </c>
      <c r="L1294" t="e">
        <f>MONTH(A:A)</f>
        <v>#VALUE!</v>
      </c>
      <c r="M1294" t="e">
        <f>YEAR(Data__1_[[#This Row],[Date]])</f>
        <v>#VALUE!</v>
      </c>
      <c r="N1294" cm="1">
        <f t="array" ref="N1294">Data__1_[[#This Row],[RawMaterial_Used]]*1000*_xlfn.IFS(Data__1_[[#This Row],[Plant]]=$R$15,$S$15,Data__1_[[#This Row],[Plant]]=$R$16,$S$16,Data__1_[[#This Row],[Plant]]=$R$17,$S$17,Data__1_[[#This Row],[Plant]]=$R$18,$S$18)</f>
        <v>37646.335999999996</v>
      </c>
      <c r="O1294">
        <f>Data__1_[[#This Row],[input_total thousands]]+Data__1_[[#This Row],[Labor_Costs_Direct]]+Data__1_[[#This Row],[Labor_Costs_Indirect]]</f>
        <v>53646.335999999996</v>
      </c>
      <c r="P1294" s="5" cm="1">
        <f t="array" ref="P1294">Data__1_[[#This Row],[Output]]*1000*_xlfn.IFS(Data__1_[[#This Row],[Plant]]=$R$8,$S$8,Data__1_[[#This Row],[Plant]]=$R$9,$S$9,Data__1_[[#This Row],[Plant]]=$R$10,$S$10,Data__1_[[#This Row],[Plant]]=$R$11,$S$11)</f>
        <v>4929.8772600000002</v>
      </c>
      <c r="Q1294" s="5" cm="1">
        <f t="array" ref="Q1294">Data__1_[[#This Row],[Total_cost]]/(Data__1_[[#This Row],[Total Operating Cost]]+_xlfn.IFS(Data__1_[[#This Row],[Plant]]=$R$21,$S$21,Data__1_[[#This Row],[Plant]]=$R$22,$S$22,Data__1_[[#This Row],[Plant]]=$R$24,$S$24,Data__1_[[#This Row],[Plant]]=$R$23,$S$23))</f>
        <v>10.854040341742435</v>
      </c>
    </row>
    <row r="1295" spans="1:17" x14ac:dyDescent="0.4">
      <c r="A1295" s="1" t="s">
        <v>344</v>
      </c>
      <c r="B1295" t="s">
        <v>9</v>
      </c>
      <c r="C1295">
        <v>43</v>
      </c>
      <c r="D1295">
        <v>36</v>
      </c>
      <c r="E1295">
        <v>9976</v>
      </c>
      <c r="F1295">
        <v>6912</v>
      </c>
      <c r="G1295">
        <v>0.101270606</v>
      </c>
      <c r="H1295">
        <f>Data__1_[[#This Row],[Output]]*1000</f>
        <v>101.270606</v>
      </c>
      <c r="I1295">
        <f>Data__1_[[#This Row],[Output]]*1000/(Data__1_[[#This Row],[Num_Workers_Indirect]]+Data__1_[[#This Row],[Num_Workers_Direct]])</f>
        <v>1.2819064050632911</v>
      </c>
      <c r="J1295">
        <v>0.123550139</v>
      </c>
      <c r="K1295">
        <f>Data__1_[[#This Row],[RawMaterial_Used]]*1000</f>
        <v>123.550139</v>
      </c>
      <c r="L1295" t="e">
        <f>MONTH(A:A)</f>
        <v>#VALUE!</v>
      </c>
      <c r="M1295" t="e">
        <f>YEAR(Data__1_[[#This Row],[Date]])</f>
        <v>#VALUE!</v>
      </c>
      <c r="N1295" cm="1">
        <f t="array" ref="N1295">Data__1_[[#This Row],[RawMaterial_Used]]*1000*_xlfn.IFS(Data__1_[[#This Row],[Plant]]=$R$15,$S$15,Data__1_[[#This Row],[Plant]]=$R$16,$S$16,Data__1_[[#This Row],[Plant]]=$R$17,$S$17,Data__1_[[#This Row],[Plant]]=$R$18,$S$18)</f>
        <v>65481.573669999998</v>
      </c>
      <c r="O1295">
        <f>Data__1_[[#This Row],[input_total thousands]]+Data__1_[[#This Row],[Labor_Costs_Direct]]+Data__1_[[#This Row],[Labor_Costs_Indirect]]</f>
        <v>82369.573669999998</v>
      </c>
      <c r="P1295" s="5" cm="1">
        <f t="array" ref="P1295">Data__1_[[#This Row],[Output]]*1000*_xlfn.IFS(Data__1_[[#This Row],[Plant]]=$R$8,$S$8,Data__1_[[#This Row],[Plant]]=$R$9,$S$9,Data__1_[[#This Row],[Plant]]=$R$10,$S$10,Data__1_[[#This Row],[Plant]]=$R$11,$S$11)</f>
        <v>9114.3545400000003</v>
      </c>
      <c r="Q1295" s="5" cm="1">
        <f t="array" ref="Q1295">Data__1_[[#This Row],[Total_cost]]/(Data__1_[[#This Row],[Total Operating Cost]]+_xlfn.IFS(Data__1_[[#This Row],[Plant]]=$R$21,$S$21,Data__1_[[#This Row],[Plant]]=$R$22,$S$22,Data__1_[[#This Row],[Plant]]=$R$24,$S$24,Data__1_[[#This Row],[Plant]]=$R$23,$S$23))</f>
        <v>9.0365972354513247</v>
      </c>
    </row>
    <row r="1296" spans="1:17" x14ac:dyDescent="0.4">
      <c r="A1296" s="1" t="s">
        <v>344</v>
      </c>
      <c r="B1296" t="s">
        <v>10</v>
      </c>
      <c r="C1296">
        <v>21</v>
      </c>
      <c r="D1296">
        <v>29</v>
      </c>
      <c r="E1296">
        <v>5040</v>
      </c>
      <c r="F1296">
        <v>5800</v>
      </c>
      <c r="G1296">
        <v>3.7155388999999997E-2</v>
      </c>
      <c r="H1296">
        <f>Data__1_[[#This Row],[Output]]*1000</f>
        <v>37.155389</v>
      </c>
      <c r="I1296">
        <f>Data__1_[[#This Row],[Output]]*1000/(Data__1_[[#This Row],[Num_Workers_Indirect]]+Data__1_[[#This Row],[Num_Workers_Direct]])</f>
        <v>0.74310778</v>
      </c>
      <c r="J1296">
        <v>4.5329573999999997E-2</v>
      </c>
      <c r="K1296">
        <f>Data__1_[[#This Row],[RawMaterial_Used]]*1000</f>
        <v>45.329574000000001</v>
      </c>
      <c r="L1296" t="e">
        <f>MONTH(A:A)</f>
        <v>#VALUE!</v>
      </c>
      <c r="M1296" t="e">
        <f>YEAR(Data__1_[[#This Row],[Date]])</f>
        <v>#VALUE!</v>
      </c>
      <c r="N1296" cm="1">
        <f t="array" ref="N1296">Data__1_[[#This Row],[RawMaterial_Used]]*1000*_xlfn.IFS(Data__1_[[#This Row],[Plant]]=$R$15,$S$15,Data__1_[[#This Row],[Plant]]=$R$16,$S$16,Data__1_[[#This Row],[Plant]]=$R$17,$S$17,Data__1_[[#This Row],[Plant]]=$R$18,$S$18)</f>
        <v>27560.380992000002</v>
      </c>
      <c r="O1296">
        <f>Data__1_[[#This Row],[input_total thousands]]+Data__1_[[#This Row],[Labor_Costs_Direct]]+Data__1_[[#This Row],[Labor_Costs_Indirect]]</f>
        <v>38400.380992000006</v>
      </c>
      <c r="P1296" s="5" cm="1">
        <f t="array" ref="P1296">Data__1_[[#This Row],[Output]]*1000*_xlfn.IFS(Data__1_[[#This Row],[Plant]]=$R$8,$S$8,Data__1_[[#This Row],[Plant]]=$R$9,$S$9,Data__1_[[#This Row],[Plant]]=$R$10,$S$10,Data__1_[[#This Row],[Plant]]=$R$11,$S$11)</f>
        <v>5573.3083500000002</v>
      </c>
      <c r="Q1296" s="5" cm="1">
        <f t="array" ref="Q1296">Data__1_[[#This Row],[Total_cost]]/(Data__1_[[#This Row],[Total Operating Cost]]+_xlfn.IFS(Data__1_[[#This Row],[Plant]]=$R$21,$S$21,Data__1_[[#This Row],[Plant]]=$R$22,$S$22,Data__1_[[#This Row],[Plant]]=$R$24,$S$24,Data__1_[[#This Row],[Plant]]=$R$23,$S$23))</f>
        <v>6.8888153616403374</v>
      </c>
    </row>
    <row r="1297" spans="1:17" x14ac:dyDescent="0.4">
      <c r="A1297" s="1" t="s">
        <v>344</v>
      </c>
      <c r="B1297" t="s">
        <v>11</v>
      </c>
      <c r="C1297">
        <v>13</v>
      </c>
      <c r="D1297">
        <v>16</v>
      </c>
      <c r="E1297">
        <v>124800</v>
      </c>
      <c r="F1297">
        <v>122880</v>
      </c>
      <c r="G1297">
        <v>1.1318185E-2</v>
      </c>
      <c r="H1297">
        <f>Data__1_[[#This Row],[Output]]*1000</f>
        <v>11.318185</v>
      </c>
      <c r="I1297">
        <f>Data__1_[[#This Row],[Output]]*1000/(Data__1_[[#This Row],[Num_Workers_Indirect]]+Data__1_[[#This Row],[Num_Workers_Direct]])</f>
        <v>0.39028224137931034</v>
      </c>
      <c r="J1297">
        <v>1.4147732E-2</v>
      </c>
      <c r="K1297">
        <f>Data__1_[[#This Row],[RawMaterial_Used]]*1000</f>
        <v>14.147732</v>
      </c>
      <c r="L1297" t="e">
        <f>MONTH(A:A)</f>
        <v>#VALUE!</v>
      </c>
      <c r="M1297" t="e">
        <f>YEAR(Data__1_[[#This Row],[Date]])</f>
        <v>#VALUE!</v>
      </c>
      <c r="N1297" cm="1">
        <f t="array" ref="N1297">Data__1_[[#This Row],[RawMaterial_Used]]*1000*_xlfn.IFS(Data__1_[[#This Row],[Plant]]=$R$15,$S$15,Data__1_[[#This Row],[Plant]]=$R$16,$S$16,Data__1_[[#This Row],[Plant]]=$R$17,$S$17,Data__1_[[#This Row],[Plant]]=$R$18,$S$18)</f>
        <v>12987.617976</v>
      </c>
      <c r="O1297">
        <f>Data__1_[[#This Row],[input_total thousands]]+Data__1_[[#This Row],[Labor_Costs_Direct]]+Data__1_[[#This Row],[Labor_Costs_Indirect]]</f>
        <v>260667.61797600001</v>
      </c>
      <c r="P1297" s="5" cm="1">
        <f t="array" ref="P1297">Data__1_[[#This Row],[Output]]*1000*_xlfn.IFS(Data__1_[[#This Row],[Plant]]=$R$8,$S$8,Data__1_[[#This Row],[Plant]]=$R$9,$S$9,Data__1_[[#This Row],[Plant]]=$R$10,$S$10,Data__1_[[#This Row],[Plant]]=$R$11,$S$11)</f>
        <v>4527.2739999999994</v>
      </c>
      <c r="Q1297" s="5" cm="1">
        <f t="array" ref="Q1297">Data__1_[[#This Row],[Total_cost]]/(Data__1_[[#This Row],[Total Operating Cost]]+_xlfn.IFS(Data__1_[[#This Row],[Plant]]=$R$21,$S$21,Data__1_[[#This Row],[Plant]]=$R$22,$S$22,Data__1_[[#This Row],[Plant]]=$R$24,$S$24,Data__1_[[#This Row],[Plant]]=$R$23,$S$23))</f>
        <v>56.48143020339959</v>
      </c>
    </row>
    <row r="1298" spans="1:17" x14ac:dyDescent="0.4">
      <c r="A1298" s="1" t="s">
        <v>343</v>
      </c>
      <c r="B1298" t="s">
        <v>8</v>
      </c>
      <c r="C1298">
        <v>17</v>
      </c>
      <c r="D1298">
        <v>22</v>
      </c>
      <c r="E1298">
        <v>8160</v>
      </c>
      <c r="F1298">
        <v>8800</v>
      </c>
      <c r="G1298">
        <v>4.7218709999999997E-2</v>
      </c>
      <c r="H1298">
        <f>Data__1_[[#This Row],[Output]]*1000</f>
        <v>47.218709999999994</v>
      </c>
      <c r="I1298">
        <f>Data__1_[[#This Row],[Output]]*1000/(Data__1_[[#This Row],[Num_Workers_Indirect]]+Data__1_[[#This Row],[Num_Workers_Direct]])</f>
        <v>1.2107361538461536</v>
      </c>
      <c r="J1298">
        <v>5.6662452000000002E-2</v>
      </c>
      <c r="K1298">
        <f>Data__1_[[#This Row],[RawMaterial_Used]]*1000</f>
        <v>56.662452000000002</v>
      </c>
      <c r="L1298" t="e">
        <f>MONTH(A:A)</f>
        <v>#VALUE!</v>
      </c>
      <c r="M1298" t="e">
        <f>YEAR(Data__1_[[#This Row],[Date]])</f>
        <v>#VALUE!</v>
      </c>
      <c r="N1298" cm="1">
        <f t="array" ref="N1298">Data__1_[[#This Row],[RawMaterial_Used]]*1000*_xlfn.IFS(Data__1_[[#This Row],[Plant]]=$R$15,$S$15,Data__1_[[#This Row],[Plant]]=$R$16,$S$16,Data__1_[[#This Row],[Plant]]=$R$17,$S$17,Data__1_[[#This Row],[Plant]]=$R$18,$S$18)</f>
        <v>39663.716400000005</v>
      </c>
      <c r="O1298">
        <f>Data__1_[[#This Row],[input_total thousands]]+Data__1_[[#This Row],[Labor_Costs_Direct]]+Data__1_[[#This Row],[Labor_Costs_Indirect]]</f>
        <v>56623.716400000005</v>
      </c>
      <c r="P1298" s="5" cm="1">
        <f t="array" ref="P1298">Data__1_[[#This Row],[Output]]*1000*_xlfn.IFS(Data__1_[[#This Row],[Plant]]=$R$8,$S$8,Data__1_[[#This Row],[Plant]]=$R$9,$S$9,Data__1_[[#This Row],[Plant]]=$R$10,$S$10,Data__1_[[#This Row],[Plant]]=$R$11,$S$11)</f>
        <v>5194.0580999999993</v>
      </c>
      <c r="Q1298" s="5" cm="1">
        <f t="array" ref="Q1298">Data__1_[[#This Row],[Total_cost]]/(Data__1_[[#This Row],[Total Operating Cost]]+_xlfn.IFS(Data__1_[[#This Row],[Plant]]=$R$21,$S$21,Data__1_[[#This Row],[Plant]]=$R$22,$S$22,Data__1_[[#This Row],[Plant]]=$R$24,$S$24,Data__1_[[#This Row],[Plant]]=$R$23,$S$23))</f>
        <v>10.875157525306179</v>
      </c>
    </row>
    <row r="1299" spans="1:17" x14ac:dyDescent="0.4">
      <c r="A1299" s="1" t="s">
        <v>343</v>
      </c>
      <c r="B1299" t="s">
        <v>9</v>
      </c>
      <c r="C1299">
        <v>43</v>
      </c>
      <c r="D1299">
        <v>39</v>
      </c>
      <c r="E1299">
        <v>9976</v>
      </c>
      <c r="F1299">
        <v>7488</v>
      </c>
      <c r="G1299">
        <v>0.105100661</v>
      </c>
      <c r="H1299">
        <f>Data__1_[[#This Row],[Output]]*1000</f>
        <v>105.100661</v>
      </c>
      <c r="I1299">
        <f>Data__1_[[#This Row],[Output]]*1000/(Data__1_[[#This Row],[Num_Workers_Indirect]]+Data__1_[[#This Row],[Num_Workers_Direct]])</f>
        <v>1.2817153780487804</v>
      </c>
      <c r="J1299">
        <v>0.12822280699999999</v>
      </c>
      <c r="K1299">
        <f>Data__1_[[#This Row],[RawMaterial_Used]]*1000</f>
        <v>128.22280699999999</v>
      </c>
      <c r="L1299" t="e">
        <f>MONTH(A:A)</f>
        <v>#VALUE!</v>
      </c>
      <c r="M1299" t="e">
        <f>YEAR(Data__1_[[#This Row],[Date]])</f>
        <v>#VALUE!</v>
      </c>
      <c r="N1299" cm="1">
        <f t="array" ref="N1299">Data__1_[[#This Row],[RawMaterial_Used]]*1000*_xlfn.IFS(Data__1_[[#This Row],[Plant]]=$R$15,$S$15,Data__1_[[#This Row],[Plant]]=$R$16,$S$16,Data__1_[[#This Row],[Plant]]=$R$17,$S$17,Data__1_[[#This Row],[Plant]]=$R$18,$S$18)</f>
        <v>67958.087709999993</v>
      </c>
      <c r="O1299">
        <f>Data__1_[[#This Row],[input_total thousands]]+Data__1_[[#This Row],[Labor_Costs_Direct]]+Data__1_[[#This Row],[Labor_Costs_Indirect]]</f>
        <v>85422.087709999993</v>
      </c>
      <c r="P1299" s="5" cm="1">
        <f t="array" ref="P1299">Data__1_[[#This Row],[Output]]*1000*_xlfn.IFS(Data__1_[[#This Row],[Plant]]=$R$8,$S$8,Data__1_[[#This Row],[Plant]]=$R$9,$S$9,Data__1_[[#This Row],[Plant]]=$R$10,$S$10,Data__1_[[#This Row],[Plant]]=$R$11,$S$11)</f>
        <v>9459.0594899999996</v>
      </c>
      <c r="Q1299" s="5" cm="1">
        <f t="array" ref="Q1299">Data__1_[[#This Row],[Total_cost]]/(Data__1_[[#This Row],[Total Operating Cost]]+_xlfn.IFS(Data__1_[[#This Row],[Plant]]=$R$21,$S$21,Data__1_[[#This Row],[Plant]]=$R$22,$S$22,Data__1_[[#This Row],[Plant]]=$R$24,$S$24,Data__1_[[#This Row],[Plant]]=$R$23,$S$23))</f>
        <v>9.0299960744790457</v>
      </c>
    </row>
    <row r="1300" spans="1:17" x14ac:dyDescent="0.4">
      <c r="A1300" s="1" t="s">
        <v>343</v>
      </c>
      <c r="B1300" t="s">
        <v>10</v>
      </c>
      <c r="C1300">
        <v>20</v>
      </c>
      <c r="D1300">
        <v>29</v>
      </c>
      <c r="E1300">
        <v>4800</v>
      </c>
      <c r="F1300">
        <v>5800</v>
      </c>
      <c r="G1300">
        <v>3.6412379000000002E-2</v>
      </c>
      <c r="H1300">
        <f>Data__1_[[#This Row],[Output]]*1000</f>
        <v>36.412379000000001</v>
      </c>
      <c r="I1300">
        <f>Data__1_[[#This Row],[Output]]*1000/(Data__1_[[#This Row],[Num_Workers_Indirect]]+Data__1_[[#This Row],[Num_Workers_Direct]])</f>
        <v>0.74310977551020407</v>
      </c>
      <c r="J1300">
        <v>4.4423101999999999E-2</v>
      </c>
      <c r="K1300">
        <f>Data__1_[[#This Row],[RawMaterial_Used]]*1000</f>
        <v>44.423102</v>
      </c>
      <c r="L1300" t="e">
        <f>MONTH(A:A)</f>
        <v>#VALUE!</v>
      </c>
      <c r="M1300" t="e">
        <f>YEAR(Data__1_[[#This Row],[Date]])</f>
        <v>#VALUE!</v>
      </c>
      <c r="N1300" cm="1">
        <f t="array" ref="N1300">Data__1_[[#This Row],[RawMaterial_Used]]*1000*_xlfn.IFS(Data__1_[[#This Row],[Plant]]=$R$15,$S$15,Data__1_[[#This Row],[Plant]]=$R$16,$S$16,Data__1_[[#This Row],[Plant]]=$R$17,$S$17,Data__1_[[#This Row],[Plant]]=$R$18,$S$18)</f>
        <v>27009.246016000001</v>
      </c>
      <c r="O1300">
        <f>Data__1_[[#This Row],[input_total thousands]]+Data__1_[[#This Row],[Labor_Costs_Direct]]+Data__1_[[#This Row],[Labor_Costs_Indirect]]</f>
        <v>37609.246016000005</v>
      </c>
      <c r="P1300" s="5" cm="1">
        <f t="array" ref="P1300">Data__1_[[#This Row],[Output]]*1000*_xlfn.IFS(Data__1_[[#This Row],[Plant]]=$R$8,$S$8,Data__1_[[#This Row],[Plant]]=$R$9,$S$9,Data__1_[[#This Row],[Plant]]=$R$10,$S$10,Data__1_[[#This Row],[Plant]]=$R$11,$S$11)</f>
        <v>5461.8568500000001</v>
      </c>
      <c r="Q1300" s="5" cm="1">
        <f t="array" ref="Q1300">Data__1_[[#This Row],[Total_cost]]/(Data__1_[[#This Row],[Total Operating Cost]]+_xlfn.IFS(Data__1_[[#This Row],[Plant]]=$R$21,$S$21,Data__1_[[#This Row],[Plant]]=$R$22,$S$22,Data__1_[[#This Row],[Plant]]=$R$24,$S$24,Data__1_[[#This Row],[Plant]]=$R$23,$S$23))</f>
        <v>6.8845380812056245</v>
      </c>
    </row>
    <row r="1301" spans="1:17" x14ac:dyDescent="0.4">
      <c r="A1301" s="1" t="s">
        <v>343</v>
      </c>
      <c r="B1301" t="s">
        <v>11</v>
      </c>
      <c r="C1301">
        <v>13</v>
      </c>
      <c r="D1301">
        <v>16</v>
      </c>
      <c r="E1301">
        <v>124800</v>
      </c>
      <c r="F1301">
        <v>122880</v>
      </c>
      <c r="G1301">
        <v>1.131975E-2</v>
      </c>
      <c r="H1301">
        <f>Data__1_[[#This Row],[Output]]*1000</f>
        <v>11.319749999999999</v>
      </c>
      <c r="I1301">
        <f>Data__1_[[#This Row],[Output]]*1000/(Data__1_[[#This Row],[Num_Workers_Indirect]]+Data__1_[[#This Row],[Num_Workers_Direct]])</f>
        <v>0.39033620689655169</v>
      </c>
      <c r="J1301">
        <v>1.4149688000000001E-2</v>
      </c>
      <c r="K1301">
        <f>Data__1_[[#This Row],[RawMaterial_Used]]*1000</f>
        <v>14.149688000000001</v>
      </c>
      <c r="L1301" t="e">
        <f>MONTH(A:A)</f>
        <v>#VALUE!</v>
      </c>
      <c r="M1301" t="e">
        <f>YEAR(Data__1_[[#This Row],[Date]])</f>
        <v>#VALUE!</v>
      </c>
      <c r="N1301" cm="1">
        <f t="array" ref="N1301">Data__1_[[#This Row],[RawMaterial_Used]]*1000*_xlfn.IFS(Data__1_[[#This Row],[Plant]]=$R$15,$S$15,Data__1_[[#This Row],[Plant]]=$R$16,$S$16,Data__1_[[#This Row],[Plant]]=$R$17,$S$17,Data__1_[[#This Row],[Plant]]=$R$18,$S$18)</f>
        <v>12989.413584000002</v>
      </c>
      <c r="O1301">
        <f>Data__1_[[#This Row],[input_total thousands]]+Data__1_[[#This Row],[Labor_Costs_Direct]]+Data__1_[[#This Row],[Labor_Costs_Indirect]]</f>
        <v>260669.41358399999</v>
      </c>
      <c r="P1301" s="5" cm="1">
        <f t="array" ref="P1301">Data__1_[[#This Row],[Output]]*1000*_xlfn.IFS(Data__1_[[#This Row],[Plant]]=$R$8,$S$8,Data__1_[[#This Row],[Plant]]=$R$9,$S$9,Data__1_[[#This Row],[Plant]]=$R$10,$S$10,Data__1_[[#This Row],[Plant]]=$R$11,$S$11)</f>
        <v>4527.8999999999996</v>
      </c>
      <c r="Q1301" s="5" cm="1">
        <f t="array" ref="Q1301">Data__1_[[#This Row],[Total_cost]]/(Data__1_[[#This Row],[Total Operating Cost]]+_xlfn.IFS(Data__1_[[#This Row],[Plant]]=$R$21,$S$21,Data__1_[[#This Row],[Plant]]=$R$22,$S$22,Data__1_[[#This Row],[Plant]]=$R$24,$S$24,Data__1_[[#This Row],[Plant]]=$R$23,$S$23))</f>
        <v>56.474159029700409</v>
      </c>
    </row>
    <row r="1302" spans="1:17" x14ac:dyDescent="0.4">
      <c r="A1302" s="1" t="s">
        <v>342</v>
      </c>
      <c r="B1302" t="s">
        <v>8</v>
      </c>
      <c r="C1302">
        <v>18</v>
      </c>
      <c r="D1302">
        <v>20</v>
      </c>
      <c r="E1302">
        <v>8640</v>
      </c>
      <c r="F1302">
        <v>8000</v>
      </c>
      <c r="G1302">
        <v>4.6029585999999997E-2</v>
      </c>
      <c r="H1302">
        <f>Data__1_[[#This Row],[Output]]*1000</f>
        <v>46.029585999999995</v>
      </c>
      <c r="I1302">
        <f>Data__1_[[#This Row],[Output]]*1000/(Data__1_[[#This Row],[Num_Workers_Indirect]]+Data__1_[[#This Row],[Num_Workers_Direct]])</f>
        <v>1.2113048947368419</v>
      </c>
      <c r="J1302">
        <v>5.5235502999999998E-2</v>
      </c>
      <c r="K1302">
        <f>Data__1_[[#This Row],[RawMaterial_Used]]*1000</f>
        <v>55.235503000000001</v>
      </c>
      <c r="L1302" t="e">
        <f>MONTH(A:A)</f>
        <v>#VALUE!</v>
      </c>
      <c r="M1302" t="e">
        <f>YEAR(Data__1_[[#This Row],[Date]])</f>
        <v>#VALUE!</v>
      </c>
      <c r="N1302" cm="1">
        <f t="array" ref="N1302">Data__1_[[#This Row],[RawMaterial_Used]]*1000*_xlfn.IFS(Data__1_[[#This Row],[Plant]]=$R$15,$S$15,Data__1_[[#This Row],[Plant]]=$R$16,$S$16,Data__1_[[#This Row],[Plant]]=$R$17,$S$17,Data__1_[[#This Row],[Plant]]=$R$18,$S$18)</f>
        <v>38664.852100000004</v>
      </c>
      <c r="O1302">
        <f>Data__1_[[#This Row],[input_total thousands]]+Data__1_[[#This Row],[Labor_Costs_Direct]]+Data__1_[[#This Row],[Labor_Costs_Indirect]]</f>
        <v>55304.852100000004</v>
      </c>
      <c r="P1302" s="5" cm="1">
        <f t="array" ref="P1302">Data__1_[[#This Row],[Output]]*1000*_xlfn.IFS(Data__1_[[#This Row],[Plant]]=$R$8,$S$8,Data__1_[[#This Row],[Plant]]=$R$9,$S$9,Data__1_[[#This Row],[Plant]]=$R$10,$S$10,Data__1_[[#This Row],[Plant]]=$R$11,$S$11)</f>
        <v>5063.2544599999992</v>
      </c>
      <c r="Q1302" s="5" cm="1">
        <f t="array" ref="Q1302">Data__1_[[#This Row],[Total_cost]]/(Data__1_[[#This Row],[Total Operating Cost]]+_xlfn.IFS(Data__1_[[#This Row],[Plant]]=$R$21,$S$21,Data__1_[[#This Row],[Plant]]=$R$22,$S$22,Data__1_[[#This Row],[Plant]]=$R$24,$S$24,Data__1_[[#This Row],[Plant]]=$R$23,$S$23))</f>
        <v>10.895576741782039</v>
      </c>
    </row>
    <row r="1303" spans="1:17" x14ac:dyDescent="0.4">
      <c r="A1303" s="1" t="s">
        <v>342</v>
      </c>
      <c r="B1303" t="s">
        <v>9</v>
      </c>
      <c r="C1303">
        <v>43</v>
      </c>
      <c r="D1303">
        <v>36</v>
      </c>
      <c r="E1303">
        <v>9976</v>
      </c>
      <c r="F1303">
        <v>6912</v>
      </c>
      <c r="G1303">
        <v>0.10120197</v>
      </c>
      <c r="H1303">
        <f>Data__1_[[#This Row],[Output]]*1000</f>
        <v>101.20197</v>
      </c>
      <c r="I1303">
        <f>Data__1_[[#This Row],[Output]]*1000/(Data__1_[[#This Row],[Num_Workers_Indirect]]+Data__1_[[#This Row],[Num_Workers_Direct]])</f>
        <v>1.281037594936709</v>
      </c>
      <c r="J1303">
        <v>0.123466403</v>
      </c>
      <c r="K1303">
        <f>Data__1_[[#This Row],[RawMaterial_Used]]*1000</f>
        <v>123.466403</v>
      </c>
      <c r="L1303" t="e">
        <f>MONTH(A:A)</f>
        <v>#VALUE!</v>
      </c>
      <c r="M1303" t="e">
        <f>YEAR(Data__1_[[#This Row],[Date]])</f>
        <v>#VALUE!</v>
      </c>
      <c r="N1303" cm="1">
        <f t="array" ref="N1303">Data__1_[[#This Row],[RawMaterial_Used]]*1000*_xlfn.IFS(Data__1_[[#This Row],[Plant]]=$R$15,$S$15,Data__1_[[#This Row],[Plant]]=$R$16,$S$16,Data__1_[[#This Row],[Plant]]=$R$17,$S$17,Data__1_[[#This Row],[Plant]]=$R$18,$S$18)</f>
        <v>65437.193590000003</v>
      </c>
      <c r="O1303">
        <f>Data__1_[[#This Row],[input_total thousands]]+Data__1_[[#This Row],[Labor_Costs_Direct]]+Data__1_[[#This Row],[Labor_Costs_Indirect]]</f>
        <v>82325.19359000001</v>
      </c>
      <c r="P1303" s="5" cm="1">
        <f t="array" ref="P1303">Data__1_[[#This Row],[Output]]*1000*_xlfn.IFS(Data__1_[[#This Row],[Plant]]=$R$8,$S$8,Data__1_[[#This Row],[Plant]]=$R$9,$S$9,Data__1_[[#This Row],[Plant]]=$R$10,$S$10,Data__1_[[#This Row],[Plant]]=$R$11,$S$11)</f>
        <v>9108.1772999999994</v>
      </c>
      <c r="Q1303" s="5" cm="1">
        <f t="array" ref="Q1303">Data__1_[[#This Row],[Total_cost]]/(Data__1_[[#This Row],[Total Operating Cost]]+_xlfn.IFS(Data__1_[[#This Row],[Plant]]=$R$21,$S$21,Data__1_[[#This Row],[Plant]]=$R$22,$S$22,Data__1_[[#This Row],[Plant]]=$R$24,$S$24,Data__1_[[#This Row],[Plant]]=$R$23,$S$23))</f>
        <v>9.0378532717824704</v>
      </c>
    </row>
    <row r="1304" spans="1:17" x14ac:dyDescent="0.4">
      <c r="A1304" s="1" t="s">
        <v>342</v>
      </c>
      <c r="B1304" t="s">
        <v>10</v>
      </c>
      <c r="C1304">
        <v>23</v>
      </c>
      <c r="D1304">
        <v>31</v>
      </c>
      <c r="E1304">
        <v>5520</v>
      </c>
      <c r="F1304">
        <v>6200</v>
      </c>
      <c r="G1304">
        <v>4.0128759999999999E-2</v>
      </c>
      <c r="H1304">
        <f>Data__1_[[#This Row],[Output]]*1000</f>
        <v>40.12876</v>
      </c>
      <c r="I1304">
        <f>Data__1_[[#This Row],[Output]]*1000/(Data__1_[[#This Row],[Num_Workers_Indirect]]+Data__1_[[#This Row],[Num_Workers_Direct]])</f>
        <v>0.74312518518518522</v>
      </c>
      <c r="J1304">
        <v>4.8957087000000003E-2</v>
      </c>
      <c r="K1304">
        <f>Data__1_[[#This Row],[RawMaterial_Used]]*1000</f>
        <v>48.957087000000001</v>
      </c>
      <c r="L1304" t="e">
        <f>MONTH(A:A)</f>
        <v>#VALUE!</v>
      </c>
      <c r="M1304" t="e">
        <f>YEAR(Data__1_[[#This Row],[Date]])</f>
        <v>#VALUE!</v>
      </c>
      <c r="N1304" cm="1">
        <f t="array" ref="N1304">Data__1_[[#This Row],[RawMaterial_Used]]*1000*_xlfn.IFS(Data__1_[[#This Row],[Plant]]=$R$15,$S$15,Data__1_[[#This Row],[Plant]]=$R$16,$S$16,Data__1_[[#This Row],[Plant]]=$R$17,$S$17,Data__1_[[#This Row],[Plant]]=$R$18,$S$18)</f>
        <v>29765.908896000001</v>
      </c>
      <c r="O1304">
        <f>Data__1_[[#This Row],[input_total thousands]]+Data__1_[[#This Row],[Labor_Costs_Direct]]+Data__1_[[#This Row],[Labor_Costs_Indirect]]</f>
        <v>41485.908896000001</v>
      </c>
      <c r="P1304" s="5" cm="1">
        <f t="array" ref="P1304">Data__1_[[#This Row],[Output]]*1000*_xlfn.IFS(Data__1_[[#This Row],[Plant]]=$R$8,$S$8,Data__1_[[#This Row],[Plant]]=$R$9,$S$9,Data__1_[[#This Row],[Plant]]=$R$10,$S$10,Data__1_[[#This Row],[Plant]]=$R$11,$S$11)</f>
        <v>6019.3140000000003</v>
      </c>
      <c r="Q1304" s="5" cm="1">
        <f t="array" ref="Q1304">Data__1_[[#This Row],[Total_cost]]/(Data__1_[[#This Row],[Total Operating Cost]]+_xlfn.IFS(Data__1_[[#This Row],[Plant]]=$R$21,$S$21,Data__1_[[#This Row],[Plant]]=$R$22,$S$22,Data__1_[[#This Row],[Plant]]=$R$24,$S$24,Data__1_[[#This Row],[Plant]]=$R$23,$S$23))</f>
        <v>6.8909875624427563</v>
      </c>
    </row>
    <row r="1305" spans="1:17" x14ac:dyDescent="0.4">
      <c r="A1305" s="1" t="s">
        <v>342</v>
      </c>
      <c r="B1305" t="s">
        <v>11</v>
      </c>
      <c r="C1305">
        <v>14</v>
      </c>
      <c r="D1305">
        <v>15</v>
      </c>
      <c r="E1305">
        <v>134400</v>
      </c>
      <c r="F1305">
        <v>115200</v>
      </c>
      <c r="G1305">
        <v>1.1324366000000001E-2</v>
      </c>
      <c r="H1305">
        <f>Data__1_[[#This Row],[Output]]*1000</f>
        <v>11.324366000000001</v>
      </c>
      <c r="I1305">
        <f>Data__1_[[#This Row],[Output]]*1000/(Data__1_[[#This Row],[Num_Workers_Indirect]]+Data__1_[[#This Row],[Num_Workers_Direct]])</f>
        <v>0.39049537931034489</v>
      </c>
      <c r="J1305">
        <v>1.4155457999999999E-2</v>
      </c>
      <c r="K1305">
        <f>Data__1_[[#This Row],[RawMaterial_Used]]*1000</f>
        <v>14.155457999999999</v>
      </c>
      <c r="L1305" t="e">
        <f>MONTH(A:A)</f>
        <v>#VALUE!</v>
      </c>
      <c r="M1305" t="e">
        <f>YEAR(Data__1_[[#This Row],[Date]])</f>
        <v>#VALUE!</v>
      </c>
      <c r="N1305" cm="1">
        <f t="array" ref="N1305">Data__1_[[#This Row],[RawMaterial_Used]]*1000*_xlfn.IFS(Data__1_[[#This Row],[Plant]]=$R$15,$S$15,Data__1_[[#This Row],[Plant]]=$R$16,$S$16,Data__1_[[#This Row],[Plant]]=$R$17,$S$17,Data__1_[[#This Row],[Plant]]=$R$18,$S$18)</f>
        <v>12994.710444</v>
      </c>
      <c r="O1305">
        <f>Data__1_[[#This Row],[input_total thousands]]+Data__1_[[#This Row],[Labor_Costs_Direct]]+Data__1_[[#This Row],[Labor_Costs_Indirect]]</f>
        <v>262594.71044399997</v>
      </c>
      <c r="P1305" s="5" cm="1">
        <f t="array" ref="P1305">Data__1_[[#This Row],[Output]]*1000*_xlfn.IFS(Data__1_[[#This Row],[Plant]]=$R$8,$S$8,Data__1_[[#This Row],[Plant]]=$R$9,$S$9,Data__1_[[#This Row],[Plant]]=$R$10,$S$10,Data__1_[[#This Row],[Plant]]=$R$11,$S$11)</f>
        <v>4529.7464000000009</v>
      </c>
      <c r="Q1305" s="5" cm="1">
        <f t="array" ref="Q1305">Data__1_[[#This Row],[Total_cost]]/(Data__1_[[#This Row],[Total Operating Cost]]+_xlfn.IFS(Data__1_[[#This Row],[Plant]]=$R$21,$S$21,Data__1_[[#This Row],[Plant]]=$R$22,$S$22,Data__1_[[#This Row],[Plant]]=$R$24,$S$24,Data__1_[[#This Row],[Plant]]=$R$23,$S$23))</f>
        <v>56.868526812577862</v>
      </c>
    </row>
    <row r="1306" spans="1:17" x14ac:dyDescent="0.4">
      <c r="A1306" s="1" t="s">
        <v>341</v>
      </c>
      <c r="B1306" t="s">
        <v>8</v>
      </c>
      <c r="C1306">
        <v>17</v>
      </c>
      <c r="D1306">
        <v>19</v>
      </c>
      <c r="E1306">
        <v>8160</v>
      </c>
      <c r="F1306">
        <v>7600</v>
      </c>
      <c r="G1306">
        <v>4.3593943000000003E-2</v>
      </c>
      <c r="H1306">
        <f>Data__1_[[#This Row],[Output]]*1000</f>
        <v>43.593943000000003</v>
      </c>
      <c r="I1306">
        <f>Data__1_[[#This Row],[Output]]*1000/(Data__1_[[#This Row],[Num_Workers_Indirect]]+Data__1_[[#This Row],[Num_Workers_Direct]])</f>
        <v>1.2109428611111113</v>
      </c>
      <c r="J1306">
        <v>5.2312732000000001E-2</v>
      </c>
      <c r="K1306">
        <f>Data__1_[[#This Row],[RawMaterial_Used]]*1000</f>
        <v>52.312732000000004</v>
      </c>
      <c r="L1306" t="e">
        <f>MONTH(A:A)</f>
        <v>#VALUE!</v>
      </c>
      <c r="M1306" t="e">
        <f>YEAR(Data__1_[[#This Row],[Date]])</f>
        <v>#VALUE!</v>
      </c>
      <c r="N1306" cm="1">
        <f t="array" ref="N1306">Data__1_[[#This Row],[RawMaterial_Used]]*1000*_xlfn.IFS(Data__1_[[#This Row],[Plant]]=$R$15,$S$15,Data__1_[[#This Row],[Plant]]=$R$16,$S$16,Data__1_[[#This Row],[Plant]]=$R$17,$S$17,Data__1_[[#This Row],[Plant]]=$R$18,$S$18)</f>
        <v>36618.912400000001</v>
      </c>
      <c r="O1306">
        <f>Data__1_[[#This Row],[input_total thousands]]+Data__1_[[#This Row],[Labor_Costs_Direct]]+Data__1_[[#This Row],[Labor_Costs_Indirect]]</f>
        <v>52378.912400000001</v>
      </c>
      <c r="P1306" s="5" cm="1">
        <f t="array" ref="P1306">Data__1_[[#This Row],[Output]]*1000*_xlfn.IFS(Data__1_[[#This Row],[Plant]]=$R$8,$S$8,Data__1_[[#This Row],[Plant]]=$R$9,$S$9,Data__1_[[#This Row],[Plant]]=$R$10,$S$10,Data__1_[[#This Row],[Plant]]=$R$11,$S$11)</f>
        <v>4795.3337300000003</v>
      </c>
      <c r="Q1306" s="5" cm="1">
        <f t="array" ref="Q1306">Data__1_[[#This Row],[Total_cost]]/(Data__1_[[#This Row],[Total Operating Cost]]+_xlfn.IFS(Data__1_[[#This Row],[Plant]]=$R$21,$S$21,Data__1_[[#This Row],[Plant]]=$R$22,$S$22,Data__1_[[#This Row],[Plant]]=$R$24,$S$24,Data__1_[[#This Row],[Plant]]=$R$23,$S$23))</f>
        <v>10.894164750183908</v>
      </c>
    </row>
    <row r="1307" spans="1:17" x14ac:dyDescent="0.4">
      <c r="A1307" s="1" t="s">
        <v>341</v>
      </c>
      <c r="B1307" t="s">
        <v>9</v>
      </c>
      <c r="C1307">
        <v>46</v>
      </c>
      <c r="D1307">
        <v>38</v>
      </c>
      <c r="E1307">
        <v>10672</v>
      </c>
      <c r="F1307">
        <v>7296</v>
      </c>
      <c r="G1307">
        <v>0.10759908899999999</v>
      </c>
      <c r="H1307">
        <f>Data__1_[[#This Row],[Output]]*1000</f>
        <v>107.59908899999999</v>
      </c>
      <c r="I1307">
        <f>Data__1_[[#This Row],[Output]]*1000/(Data__1_[[#This Row],[Num_Workers_Indirect]]+Data__1_[[#This Row],[Num_Workers_Direct]])</f>
        <v>1.2809415357142857</v>
      </c>
      <c r="J1307">
        <v>0.131270889</v>
      </c>
      <c r="K1307">
        <f>Data__1_[[#This Row],[RawMaterial_Used]]*1000</f>
        <v>131.27088900000001</v>
      </c>
      <c r="L1307" t="e">
        <f>MONTH(A:A)</f>
        <v>#VALUE!</v>
      </c>
      <c r="M1307" t="e">
        <f>YEAR(Data__1_[[#This Row],[Date]])</f>
        <v>#VALUE!</v>
      </c>
      <c r="N1307" cm="1">
        <f t="array" ref="N1307">Data__1_[[#This Row],[RawMaterial_Used]]*1000*_xlfn.IFS(Data__1_[[#This Row],[Plant]]=$R$15,$S$15,Data__1_[[#This Row],[Plant]]=$R$16,$S$16,Data__1_[[#This Row],[Plant]]=$R$17,$S$17,Data__1_[[#This Row],[Plant]]=$R$18,$S$18)</f>
        <v>69573.57117000001</v>
      </c>
      <c r="O1307">
        <f>Data__1_[[#This Row],[input_total thousands]]+Data__1_[[#This Row],[Labor_Costs_Direct]]+Data__1_[[#This Row],[Labor_Costs_Indirect]]</f>
        <v>87541.57117000001</v>
      </c>
      <c r="P1307" s="5" cm="1">
        <f t="array" ref="P1307">Data__1_[[#This Row],[Output]]*1000*_xlfn.IFS(Data__1_[[#This Row],[Plant]]=$R$8,$S$8,Data__1_[[#This Row],[Plant]]=$R$9,$S$9,Data__1_[[#This Row],[Plant]]=$R$10,$S$10,Data__1_[[#This Row],[Plant]]=$R$11,$S$11)</f>
        <v>9683.9180099999994</v>
      </c>
      <c r="Q1307" s="5" cm="1">
        <f t="array" ref="Q1307">Data__1_[[#This Row],[Total_cost]]/(Data__1_[[#This Row],[Total Operating Cost]]+_xlfn.IFS(Data__1_[[#This Row],[Plant]]=$R$21,$S$21,Data__1_[[#This Row],[Plant]]=$R$22,$S$22,Data__1_[[#This Row],[Plant]]=$R$24,$S$24,Data__1_[[#This Row],[Plant]]=$R$23,$S$23))</f>
        <v>9.0391870824764187</v>
      </c>
    </row>
    <row r="1308" spans="1:17" x14ac:dyDescent="0.4">
      <c r="A1308" s="1" t="s">
        <v>341</v>
      </c>
      <c r="B1308" t="s">
        <v>10</v>
      </c>
      <c r="C1308">
        <v>23</v>
      </c>
      <c r="D1308">
        <v>34</v>
      </c>
      <c r="E1308">
        <v>5520</v>
      </c>
      <c r="F1308">
        <v>6800</v>
      </c>
      <c r="G1308">
        <v>4.2327430999999999E-2</v>
      </c>
      <c r="H1308">
        <f>Data__1_[[#This Row],[Output]]*1000</f>
        <v>42.327430999999997</v>
      </c>
      <c r="I1308">
        <f>Data__1_[[#This Row],[Output]]*1000/(Data__1_[[#This Row],[Num_Workers_Indirect]]+Data__1_[[#This Row],[Num_Workers_Direct]])</f>
        <v>0.74258650877192978</v>
      </c>
      <c r="J1308">
        <v>5.1639466000000002E-2</v>
      </c>
      <c r="K1308">
        <f>Data__1_[[#This Row],[RawMaterial_Used]]*1000</f>
        <v>51.639465999999999</v>
      </c>
      <c r="L1308" t="e">
        <f>MONTH(A:A)</f>
        <v>#VALUE!</v>
      </c>
      <c r="M1308" t="e">
        <f>YEAR(Data__1_[[#This Row],[Date]])</f>
        <v>#VALUE!</v>
      </c>
      <c r="N1308" cm="1">
        <f t="array" ref="N1308">Data__1_[[#This Row],[RawMaterial_Used]]*1000*_xlfn.IFS(Data__1_[[#This Row],[Plant]]=$R$15,$S$15,Data__1_[[#This Row],[Plant]]=$R$16,$S$16,Data__1_[[#This Row],[Plant]]=$R$17,$S$17,Data__1_[[#This Row],[Plant]]=$R$18,$S$18)</f>
        <v>31396.795328</v>
      </c>
      <c r="O1308">
        <f>Data__1_[[#This Row],[input_total thousands]]+Data__1_[[#This Row],[Labor_Costs_Direct]]+Data__1_[[#This Row],[Labor_Costs_Indirect]]</f>
        <v>43716.795328</v>
      </c>
      <c r="P1308" s="5" cm="1">
        <f t="array" ref="P1308">Data__1_[[#This Row],[Output]]*1000*_xlfn.IFS(Data__1_[[#This Row],[Plant]]=$R$8,$S$8,Data__1_[[#This Row],[Plant]]=$R$9,$S$9,Data__1_[[#This Row],[Plant]]=$R$10,$S$10,Data__1_[[#This Row],[Plant]]=$R$11,$S$11)</f>
        <v>6349.1146499999995</v>
      </c>
      <c r="Q1308" s="5" cm="1">
        <f t="array" ref="Q1308">Data__1_[[#This Row],[Total_cost]]/(Data__1_[[#This Row],[Total Operating Cost]]+_xlfn.IFS(Data__1_[[#This Row],[Plant]]=$R$21,$S$21,Data__1_[[#This Row],[Plant]]=$R$22,$S$22,Data__1_[[#This Row],[Plant]]=$R$24,$S$24,Data__1_[[#This Row],[Plant]]=$R$23,$S$23))</f>
        <v>6.8844103984799716</v>
      </c>
    </row>
    <row r="1309" spans="1:17" x14ac:dyDescent="0.4">
      <c r="A1309" s="1" t="s">
        <v>341</v>
      </c>
      <c r="B1309" t="s">
        <v>11</v>
      </c>
      <c r="C1309">
        <v>14</v>
      </c>
      <c r="D1309">
        <v>15</v>
      </c>
      <c r="E1309">
        <v>134400</v>
      </c>
      <c r="F1309">
        <v>115200</v>
      </c>
      <c r="G1309">
        <v>1.1320487000000001E-2</v>
      </c>
      <c r="H1309">
        <f>Data__1_[[#This Row],[Output]]*1000</f>
        <v>11.320487</v>
      </c>
      <c r="I1309">
        <f>Data__1_[[#This Row],[Output]]*1000/(Data__1_[[#This Row],[Num_Workers_Indirect]]+Data__1_[[#This Row],[Num_Workers_Direct]])</f>
        <v>0.39036162068965519</v>
      </c>
      <c r="J1309">
        <v>1.4150609E-2</v>
      </c>
      <c r="K1309">
        <f>Data__1_[[#This Row],[RawMaterial_Used]]*1000</f>
        <v>14.150608999999999</v>
      </c>
      <c r="L1309" t="e">
        <f>MONTH(A:A)</f>
        <v>#VALUE!</v>
      </c>
      <c r="M1309" t="e">
        <f>YEAR(Data__1_[[#This Row],[Date]])</f>
        <v>#VALUE!</v>
      </c>
      <c r="N1309" cm="1">
        <f t="array" ref="N1309">Data__1_[[#This Row],[RawMaterial_Used]]*1000*_xlfn.IFS(Data__1_[[#This Row],[Plant]]=$R$15,$S$15,Data__1_[[#This Row],[Plant]]=$R$16,$S$16,Data__1_[[#This Row],[Plant]]=$R$17,$S$17,Data__1_[[#This Row],[Plant]]=$R$18,$S$18)</f>
        <v>12990.259061999999</v>
      </c>
      <c r="O1309">
        <f>Data__1_[[#This Row],[input_total thousands]]+Data__1_[[#This Row],[Labor_Costs_Direct]]+Data__1_[[#This Row],[Labor_Costs_Indirect]]</f>
        <v>262590.25906199997</v>
      </c>
      <c r="P1309" s="5" cm="1">
        <f t="array" ref="P1309">Data__1_[[#This Row],[Output]]*1000*_xlfn.IFS(Data__1_[[#This Row],[Plant]]=$R$8,$S$8,Data__1_[[#This Row],[Plant]]=$R$9,$S$9,Data__1_[[#This Row],[Plant]]=$R$10,$S$10,Data__1_[[#This Row],[Plant]]=$R$11,$S$11)</f>
        <v>4528.1948000000002</v>
      </c>
      <c r="Q1309" s="5" cm="1">
        <f t="array" ref="Q1309">Data__1_[[#This Row],[Total_cost]]/(Data__1_[[#This Row],[Total Operating Cost]]+_xlfn.IFS(Data__1_[[#This Row],[Plant]]=$R$21,$S$21,Data__1_[[#This Row],[Plant]]=$R$22,$S$22,Data__1_[[#This Row],[Plant]]=$R$24,$S$24,Data__1_[[#This Row],[Plant]]=$R$23,$S$23))</f>
        <v>56.886677894078446</v>
      </c>
    </row>
    <row r="1310" spans="1:17" x14ac:dyDescent="0.4">
      <c r="A1310" s="1" t="s">
        <v>340</v>
      </c>
      <c r="B1310" t="s">
        <v>8</v>
      </c>
      <c r="C1310">
        <v>16</v>
      </c>
      <c r="D1310">
        <v>25</v>
      </c>
      <c r="E1310">
        <v>7680</v>
      </c>
      <c r="F1310">
        <v>10000</v>
      </c>
      <c r="G1310">
        <v>4.9658354000000002E-2</v>
      </c>
      <c r="H1310">
        <f>Data__1_[[#This Row],[Output]]*1000</f>
        <v>49.658354000000003</v>
      </c>
      <c r="I1310">
        <f>Data__1_[[#This Row],[Output]]*1000/(Data__1_[[#This Row],[Num_Workers_Indirect]]+Data__1_[[#This Row],[Num_Workers_Direct]])</f>
        <v>1.2111793658536587</v>
      </c>
      <c r="J1310">
        <v>5.9590024999999998E-2</v>
      </c>
      <c r="K1310">
        <f>Data__1_[[#This Row],[RawMaterial_Used]]*1000</f>
        <v>59.590024999999997</v>
      </c>
      <c r="L1310" t="e">
        <f>MONTH(A:A)</f>
        <v>#VALUE!</v>
      </c>
      <c r="M1310" t="e">
        <f>YEAR(Data__1_[[#This Row],[Date]])</f>
        <v>#VALUE!</v>
      </c>
      <c r="N1310" cm="1">
        <f t="array" ref="N1310">Data__1_[[#This Row],[RawMaterial_Used]]*1000*_xlfn.IFS(Data__1_[[#This Row],[Plant]]=$R$15,$S$15,Data__1_[[#This Row],[Plant]]=$R$16,$S$16,Data__1_[[#This Row],[Plant]]=$R$17,$S$17,Data__1_[[#This Row],[Plant]]=$R$18,$S$18)</f>
        <v>41713.017499999994</v>
      </c>
      <c r="O1310">
        <f>Data__1_[[#This Row],[input_total thousands]]+Data__1_[[#This Row],[Labor_Costs_Direct]]+Data__1_[[#This Row],[Labor_Costs_Indirect]]</f>
        <v>59393.017499999994</v>
      </c>
      <c r="P1310" s="5" cm="1">
        <f t="array" ref="P1310">Data__1_[[#This Row],[Output]]*1000*_xlfn.IFS(Data__1_[[#This Row],[Plant]]=$R$8,$S$8,Data__1_[[#This Row],[Plant]]=$R$9,$S$9,Data__1_[[#This Row],[Plant]]=$R$10,$S$10,Data__1_[[#This Row],[Plant]]=$R$11,$S$11)</f>
        <v>5462.4189400000005</v>
      </c>
      <c r="Q1310" s="5" cm="1">
        <f t="array" ref="Q1310">Data__1_[[#This Row],[Total_cost]]/(Data__1_[[#This Row],[Total Operating Cost]]+_xlfn.IFS(Data__1_[[#This Row],[Plant]]=$R$21,$S$21,Data__1_[[#This Row],[Plant]]=$R$22,$S$22,Data__1_[[#This Row],[Plant]]=$R$24,$S$24,Data__1_[[#This Row],[Plant]]=$R$23,$S$23))</f>
        <v>10.847913038253939</v>
      </c>
    </row>
    <row r="1311" spans="1:17" x14ac:dyDescent="0.4">
      <c r="A1311" s="1" t="s">
        <v>340</v>
      </c>
      <c r="B1311" t="s">
        <v>9</v>
      </c>
      <c r="C1311">
        <v>45</v>
      </c>
      <c r="D1311">
        <v>40</v>
      </c>
      <c r="E1311">
        <v>10440</v>
      </c>
      <c r="F1311">
        <v>7680</v>
      </c>
      <c r="G1311">
        <v>0.10893127700000001</v>
      </c>
      <c r="H1311">
        <f>Data__1_[[#This Row],[Output]]*1000</f>
        <v>108.93127700000001</v>
      </c>
      <c r="I1311">
        <f>Data__1_[[#This Row],[Output]]*1000/(Data__1_[[#This Row],[Num_Workers_Indirect]]+Data__1_[[#This Row],[Num_Workers_Direct]])</f>
        <v>1.2815444352941177</v>
      </c>
      <c r="J1311">
        <v>0.13289615900000001</v>
      </c>
      <c r="K1311">
        <f>Data__1_[[#This Row],[RawMaterial_Used]]*1000</f>
        <v>132.89615900000001</v>
      </c>
      <c r="L1311" t="e">
        <f>MONTH(A:A)</f>
        <v>#VALUE!</v>
      </c>
      <c r="M1311" t="e">
        <f>YEAR(Data__1_[[#This Row],[Date]])</f>
        <v>#VALUE!</v>
      </c>
      <c r="N1311" cm="1">
        <f t="array" ref="N1311">Data__1_[[#This Row],[RawMaterial_Used]]*1000*_xlfn.IFS(Data__1_[[#This Row],[Plant]]=$R$15,$S$15,Data__1_[[#This Row],[Plant]]=$R$16,$S$16,Data__1_[[#This Row],[Plant]]=$R$17,$S$17,Data__1_[[#This Row],[Plant]]=$R$18,$S$18)</f>
        <v>70434.964270000011</v>
      </c>
      <c r="O1311">
        <f>Data__1_[[#This Row],[input_total thousands]]+Data__1_[[#This Row],[Labor_Costs_Direct]]+Data__1_[[#This Row],[Labor_Costs_Indirect]]</f>
        <v>88554.964270000011</v>
      </c>
      <c r="P1311" s="5" cm="1">
        <f t="array" ref="P1311">Data__1_[[#This Row],[Output]]*1000*_xlfn.IFS(Data__1_[[#This Row],[Plant]]=$R$8,$S$8,Data__1_[[#This Row],[Plant]]=$R$9,$S$9,Data__1_[[#This Row],[Plant]]=$R$10,$S$10,Data__1_[[#This Row],[Plant]]=$R$11,$S$11)</f>
        <v>9803.8149300000005</v>
      </c>
      <c r="Q1311" s="5" cm="1">
        <f t="array" ref="Q1311">Data__1_[[#This Row],[Total_cost]]/(Data__1_[[#This Row],[Total Operating Cost]]+_xlfn.IFS(Data__1_[[#This Row],[Plant]]=$R$21,$S$21,Data__1_[[#This Row],[Plant]]=$R$22,$S$22,Data__1_[[#This Row],[Plant]]=$R$24,$S$24,Data__1_[[#This Row],[Plant]]=$R$23,$S$23))</f>
        <v>9.0320090429504454</v>
      </c>
    </row>
    <row r="1312" spans="1:17" x14ac:dyDescent="0.4">
      <c r="A1312" s="1" t="s">
        <v>340</v>
      </c>
      <c r="B1312" t="s">
        <v>10</v>
      </c>
      <c r="C1312">
        <v>22</v>
      </c>
      <c r="D1312">
        <v>32</v>
      </c>
      <c r="E1312">
        <v>5280</v>
      </c>
      <c r="F1312">
        <v>6400</v>
      </c>
      <c r="G1312">
        <v>4.0128297E-2</v>
      </c>
      <c r="H1312">
        <f>Data__1_[[#This Row],[Output]]*1000</f>
        <v>40.128297000000003</v>
      </c>
      <c r="I1312">
        <f>Data__1_[[#This Row],[Output]]*1000/(Data__1_[[#This Row],[Num_Workers_Indirect]]+Data__1_[[#This Row],[Num_Workers_Direct]])</f>
        <v>0.74311661111111116</v>
      </c>
      <c r="J1312">
        <v>4.8956523000000002E-2</v>
      </c>
      <c r="K1312">
        <f>Data__1_[[#This Row],[RawMaterial_Used]]*1000</f>
        <v>48.956523000000004</v>
      </c>
      <c r="L1312" t="e">
        <f>MONTH(A:A)</f>
        <v>#VALUE!</v>
      </c>
      <c r="M1312" t="e">
        <f>YEAR(Data__1_[[#This Row],[Date]])</f>
        <v>#VALUE!</v>
      </c>
      <c r="N1312" cm="1">
        <f t="array" ref="N1312">Data__1_[[#This Row],[RawMaterial_Used]]*1000*_xlfn.IFS(Data__1_[[#This Row],[Plant]]=$R$15,$S$15,Data__1_[[#This Row],[Plant]]=$R$16,$S$16,Data__1_[[#This Row],[Plant]]=$R$17,$S$17,Data__1_[[#This Row],[Plant]]=$R$18,$S$18)</f>
        <v>29765.565984000001</v>
      </c>
      <c r="O1312">
        <f>Data__1_[[#This Row],[input_total thousands]]+Data__1_[[#This Row],[Labor_Costs_Direct]]+Data__1_[[#This Row],[Labor_Costs_Indirect]]</f>
        <v>41445.565984000001</v>
      </c>
      <c r="P1312" s="5" cm="1">
        <f t="array" ref="P1312">Data__1_[[#This Row],[Output]]*1000*_xlfn.IFS(Data__1_[[#This Row],[Plant]]=$R$8,$S$8,Data__1_[[#This Row],[Plant]]=$R$9,$S$9,Data__1_[[#This Row],[Plant]]=$R$10,$S$10,Data__1_[[#This Row],[Plant]]=$R$11,$S$11)</f>
        <v>6019.2445500000003</v>
      </c>
      <c r="Q1312" s="5" cm="1">
        <f t="array" ref="Q1312">Data__1_[[#This Row],[Total_cost]]/(Data__1_[[#This Row],[Total Operating Cost]]+_xlfn.IFS(Data__1_[[#This Row],[Plant]]=$R$21,$S$21,Data__1_[[#This Row],[Plant]]=$R$22,$S$22,Data__1_[[#This Row],[Plant]]=$R$24,$S$24,Data__1_[[#This Row],[Plant]]=$R$23,$S$23))</f>
        <v>6.8843658492245137</v>
      </c>
    </row>
    <row r="1313" spans="1:17" x14ac:dyDescent="0.4">
      <c r="A1313" s="1" t="s">
        <v>340</v>
      </c>
      <c r="B1313" t="s">
        <v>11</v>
      </c>
      <c r="C1313">
        <v>13</v>
      </c>
      <c r="D1313">
        <v>13</v>
      </c>
      <c r="E1313">
        <v>124800</v>
      </c>
      <c r="F1313">
        <v>99840</v>
      </c>
      <c r="G1313">
        <v>1.0152840999999999E-2</v>
      </c>
      <c r="H1313">
        <f>Data__1_[[#This Row],[Output]]*1000</f>
        <v>10.152840999999999</v>
      </c>
      <c r="I1313">
        <f>Data__1_[[#This Row],[Output]]*1000/(Data__1_[[#This Row],[Num_Workers_Indirect]]+Data__1_[[#This Row],[Num_Workers_Direct]])</f>
        <v>0.39049388461538459</v>
      </c>
      <c r="J1313">
        <v>1.2691051E-2</v>
      </c>
      <c r="K1313">
        <f>Data__1_[[#This Row],[RawMaterial_Used]]*1000</f>
        <v>12.691051</v>
      </c>
      <c r="L1313" t="e">
        <f>MONTH(A:A)</f>
        <v>#VALUE!</v>
      </c>
      <c r="M1313" t="e">
        <f>YEAR(Data__1_[[#This Row],[Date]])</f>
        <v>#VALUE!</v>
      </c>
      <c r="N1313" cm="1">
        <f t="array" ref="N1313">Data__1_[[#This Row],[RawMaterial_Used]]*1000*_xlfn.IFS(Data__1_[[#This Row],[Plant]]=$R$15,$S$15,Data__1_[[#This Row],[Plant]]=$R$16,$S$16,Data__1_[[#This Row],[Plant]]=$R$17,$S$17,Data__1_[[#This Row],[Plant]]=$R$18,$S$18)</f>
        <v>11650.384818</v>
      </c>
      <c r="O1313">
        <f>Data__1_[[#This Row],[input_total thousands]]+Data__1_[[#This Row],[Labor_Costs_Direct]]+Data__1_[[#This Row],[Labor_Costs_Indirect]]</f>
        <v>236290.38481799999</v>
      </c>
      <c r="P1313" s="5" cm="1">
        <f t="array" ref="P1313">Data__1_[[#This Row],[Output]]*1000*_xlfn.IFS(Data__1_[[#This Row],[Plant]]=$R$8,$S$8,Data__1_[[#This Row],[Plant]]=$R$9,$S$9,Data__1_[[#This Row],[Plant]]=$R$10,$S$10,Data__1_[[#This Row],[Plant]]=$R$11,$S$11)</f>
        <v>4061.1363999999994</v>
      </c>
      <c r="Q1313" s="5" cm="1">
        <f t="array" ref="Q1313">Data__1_[[#This Row],[Total_cost]]/(Data__1_[[#This Row],[Total Operating Cost]]+_xlfn.IFS(Data__1_[[#This Row],[Plant]]=$R$21,$S$21,Data__1_[[#This Row],[Plant]]=$R$22,$S$22,Data__1_[[#This Row],[Plant]]=$R$24,$S$24,Data__1_[[#This Row],[Plant]]=$R$23,$S$23))</f>
        <v>56.951640237346894</v>
      </c>
    </row>
    <row r="1314" spans="1:17" x14ac:dyDescent="0.4">
      <c r="A1314" s="1" t="s">
        <v>339</v>
      </c>
      <c r="B1314" t="s">
        <v>8</v>
      </c>
      <c r="C1314">
        <v>18</v>
      </c>
      <c r="D1314">
        <v>19</v>
      </c>
      <c r="E1314">
        <v>8640</v>
      </c>
      <c r="F1314">
        <v>7600</v>
      </c>
      <c r="G1314">
        <v>4.4785089E-2</v>
      </c>
      <c r="H1314">
        <f>Data__1_[[#This Row],[Output]]*1000</f>
        <v>44.785088999999999</v>
      </c>
      <c r="I1314">
        <f>Data__1_[[#This Row],[Output]]*1000/(Data__1_[[#This Row],[Num_Workers_Indirect]]+Data__1_[[#This Row],[Num_Workers_Direct]])</f>
        <v>1.2104078108108107</v>
      </c>
      <c r="J1314">
        <v>5.3742106999999997E-2</v>
      </c>
      <c r="K1314">
        <f>Data__1_[[#This Row],[RawMaterial_Used]]*1000</f>
        <v>53.742106999999997</v>
      </c>
      <c r="L1314" t="e">
        <f>MONTH(A:A)</f>
        <v>#VALUE!</v>
      </c>
      <c r="M1314" t="e">
        <f>YEAR(Data__1_[[#This Row],[Date]])</f>
        <v>#VALUE!</v>
      </c>
      <c r="N1314" cm="1">
        <f t="array" ref="N1314">Data__1_[[#This Row],[RawMaterial_Used]]*1000*_xlfn.IFS(Data__1_[[#This Row],[Plant]]=$R$15,$S$15,Data__1_[[#This Row],[Plant]]=$R$16,$S$16,Data__1_[[#This Row],[Plant]]=$R$17,$S$17,Data__1_[[#This Row],[Plant]]=$R$18,$S$18)</f>
        <v>37619.474900000001</v>
      </c>
      <c r="O1314">
        <f>Data__1_[[#This Row],[input_total thousands]]+Data__1_[[#This Row],[Labor_Costs_Direct]]+Data__1_[[#This Row],[Labor_Costs_Indirect]]</f>
        <v>53859.474900000001</v>
      </c>
      <c r="P1314" s="5" cm="1">
        <f t="array" ref="P1314">Data__1_[[#This Row],[Output]]*1000*_xlfn.IFS(Data__1_[[#This Row],[Plant]]=$R$8,$S$8,Data__1_[[#This Row],[Plant]]=$R$9,$S$9,Data__1_[[#This Row],[Plant]]=$R$10,$S$10,Data__1_[[#This Row],[Plant]]=$R$11,$S$11)</f>
        <v>4926.3597899999995</v>
      </c>
      <c r="Q1314" s="5" cm="1">
        <f t="array" ref="Q1314">Data__1_[[#This Row],[Total_cost]]/(Data__1_[[#This Row],[Total Operating Cost]]+_xlfn.IFS(Data__1_[[#This Row],[Plant]]=$R$21,$S$21,Data__1_[[#This Row],[Plant]]=$R$22,$S$22,Data__1_[[#This Row],[Plant]]=$R$24,$S$24,Data__1_[[#This Row],[Plant]]=$R$23,$S$23))</f>
        <v>10.904924613365278</v>
      </c>
    </row>
    <row r="1315" spans="1:17" x14ac:dyDescent="0.4">
      <c r="A1315" s="1" t="s">
        <v>339</v>
      </c>
      <c r="B1315" t="s">
        <v>9</v>
      </c>
      <c r="C1315">
        <v>45</v>
      </c>
      <c r="D1315">
        <v>39</v>
      </c>
      <c r="E1315">
        <v>10440</v>
      </c>
      <c r="F1315">
        <v>7488</v>
      </c>
      <c r="G1315">
        <v>0.107712975</v>
      </c>
      <c r="H1315">
        <f>Data__1_[[#This Row],[Output]]*1000</f>
        <v>107.712975</v>
      </c>
      <c r="I1315">
        <f>Data__1_[[#This Row],[Output]]*1000/(Data__1_[[#This Row],[Num_Workers_Indirect]]+Data__1_[[#This Row],[Num_Workers_Direct]])</f>
        <v>1.2822973214285713</v>
      </c>
      <c r="J1315">
        <v>0.13140982900000001</v>
      </c>
      <c r="K1315">
        <f>Data__1_[[#This Row],[RawMaterial_Used]]*1000</f>
        <v>131.409829</v>
      </c>
      <c r="L1315" t="e">
        <f>MONTH(A:A)</f>
        <v>#VALUE!</v>
      </c>
      <c r="M1315" t="e">
        <f>YEAR(Data__1_[[#This Row],[Date]])</f>
        <v>#VALUE!</v>
      </c>
      <c r="N1315" cm="1">
        <f t="array" ref="N1315">Data__1_[[#This Row],[RawMaterial_Used]]*1000*_xlfn.IFS(Data__1_[[#This Row],[Plant]]=$R$15,$S$15,Data__1_[[#This Row],[Plant]]=$R$16,$S$16,Data__1_[[#This Row],[Plant]]=$R$17,$S$17,Data__1_[[#This Row],[Plant]]=$R$18,$S$18)</f>
        <v>69647.209369999997</v>
      </c>
      <c r="O1315">
        <f>Data__1_[[#This Row],[input_total thousands]]+Data__1_[[#This Row],[Labor_Costs_Direct]]+Data__1_[[#This Row],[Labor_Costs_Indirect]]</f>
        <v>87575.209369999997</v>
      </c>
      <c r="P1315" s="5" cm="1">
        <f t="array" ref="P1315">Data__1_[[#This Row],[Output]]*1000*_xlfn.IFS(Data__1_[[#This Row],[Plant]]=$R$8,$S$8,Data__1_[[#This Row],[Plant]]=$R$9,$S$9,Data__1_[[#This Row],[Plant]]=$R$10,$S$10,Data__1_[[#This Row],[Plant]]=$R$11,$S$11)</f>
        <v>9694.1677500000005</v>
      </c>
      <c r="Q1315" s="5" cm="1">
        <f t="array" ref="Q1315">Data__1_[[#This Row],[Total_cost]]/(Data__1_[[#This Row],[Total Operating Cost]]+_xlfn.IFS(Data__1_[[#This Row],[Plant]]=$R$21,$S$21,Data__1_[[#This Row],[Plant]]=$R$22,$S$22,Data__1_[[#This Row],[Plant]]=$R$24,$S$24,Data__1_[[#This Row],[Plant]]=$R$23,$S$23))</f>
        <v>9.033100276121333</v>
      </c>
    </row>
    <row r="1316" spans="1:17" x14ac:dyDescent="0.4">
      <c r="A1316" s="1" t="s">
        <v>339</v>
      </c>
      <c r="B1316" t="s">
        <v>10</v>
      </c>
      <c r="C1316">
        <v>22</v>
      </c>
      <c r="D1316">
        <v>27</v>
      </c>
      <c r="E1316">
        <v>5280</v>
      </c>
      <c r="F1316">
        <v>5400</v>
      </c>
      <c r="G1316">
        <v>3.6413979999999999E-2</v>
      </c>
      <c r="H1316">
        <f>Data__1_[[#This Row],[Output]]*1000</f>
        <v>36.413979999999995</v>
      </c>
      <c r="I1316">
        <f>Data__1_[[#This Row],[Output]]*1000/(Data__1_[[#This Row],[Num_Workers_Indirect]]+Data__1_[[#This Row],[Num_Workers_Direct]])</f>
        <v>0.7431424489795917</v>
      </c>
      <c r="J1316">
        <v>4.4425055999999997E-2</v>
      </c>
      <c r="K1316">
        <f>Data__1_[[#This Row],[RawMaterial_Used]]*1000</f>
        <v>44.425055999999998</v>
      </c>
      <c r="L1316" t="e">
        <f>MONTH(A:A)</f>
        <v>#VALUE!</v>
      </c>
      <c r="M1316" t="e">
        <f>YEAR(Data__1_[[#This Row],[Date]])</f>
        <v>#VALUE!</v>
      </c>
      <c r="N1316" cm="1">
        <f t="array" ref="N1316">Data__1_[[#This Row],[RawMaterial_Used]]*1000*_xlfn.IFS(Data__1_[[#This Row],[Plant]]=$R$15,$S$15,Data__1_[[#This Row],[Plant]]=$R$16,$S$16,Data__1_[[#This Row],[Plant]]=$R$17,$S$17,Data__1_[[#This Row],[Plant]]=$R$18,$S$18)</f>
        <v>27010.434047999999</v>
      </c>
      <c r="O1316">
        <f>Data__1_[[#This Row],[input_total thousands]]+Data__1_[[#This Row],[Labor_Costs_Direct]]+Data__1_[[#This Row],[Labor_Costs_Indirect]]</f>
        <v>37690.434047999996</v>
      </c>
      <c r="P1316" s="5" cm="1">
        <f t="array" ref="P1316">Data__1_[[#This Row],[Output]]*1000*_xlfn.IFS(Data__1_[[#This Row],[Plant]]=$R$8,$S$8,Data__1_[[#This Row],[Plant]]=$R$9,$S$9,Data__1_[[#This Row],[Plant]]=$R$10,$S$10,Data__1_[[#This Row],[Plant]]=$R$11,$S$11)</f>
        <v>5462.0969999999988</v>
      </c>
      <c r="Q1316" s="5" cm="1">
        <f t="array" ref="Q1316">Data__1_[[#This Row],[Total_cost]]/(Data__1_[[#This Row],[Total Operating Cost]]+_xlfn.IFS(Data__1_[[#This Row],[Plant]]=$R$21,$S$21,Data__1_[[#This Row],[Plant]]=$R$22,$S$22,Data__1_[[#This Row],[Plant]]=$R$24,$S$24,Data__1_[[#This Row],[Plant]]=$R$23,$S$23))</f>
        <v>6.8990966201039452</v>
      </c>
    </row>
    <row r="1317" spans="1:17" x14ac:dyDescent="0.4">
      <c r="A1317" s="1" t="s">
        <v>339</v>
      </c>
      <c r="B1317" t="s">
        <v>11</v>
      </c>
      <c r="C1317">
        <v>14</v>
      </c>
      <c r="D1317">
        <v>16</v>
      </c>
      <c r="E1317">
        <v>134400</v>
      </c>
      <c r="F1317">
        <v>122880</v>
      </c>
      <c r="G1317">
        <v>1.1713664E-2</v>
      </c>
      <c r="H1317">
        <f>Data__1_[[#This Row],[Output]]*1000</f>
        <v>11.713664</v>
      </c>
      <c r="I1317">
        <f>Data__1_[[#This Row],[Output]]*1000/(Data__1_[[#This Row],[Num_Workers_Indirect]]+Data__1_[[#This Row],[Num_Workers_Direct]])</f>
        <v>0.39045546666666664</v>
      </c>
      <c r="J1317">
        <v>1.464208E-2</v>
      </c>
      <c r="K1317">
        <f>Data__1_[[#This Row],[RawMaterial_Used]]*1000</f>
        <v>14.64208</v>
      </c>
      <c r="L1317" t="e">
        <f>MONTH(A:A)</f>
        <v>#VALUE!</v>
      </c>
      <c r="M1317" t="e">
        <f>YEAR(Data__1_[[#This Row],[Date]])</f>
        <v>#VALUE!</v>
      </c>
      <c r="N1317" cm="1">
        <f t="array" ref="N1317">Data__1_[[#This Row],[RawMaterial_Used]]*1000*_xlfn.IFS(Data__1_[[#This Row],[Plant]]=$R$15,$S$15,Data__1_[[#This Row],[Plant]]=$R$16,$S$16,Data__1_[[#This Row],[Plant]]=$R$17,$S$17,Data__1_[[#This Row],[Plant]]=$R$18,$S$18)</f>
        <v>13441.42944</v>
      </c>
      <c r="O1317">
        <f>Data__1_[[#This Row],[input_total thousands]]+Data__1_[[#This Row],[Labor_Costs_Direct]]+Data__1_[[#This Row],[Labor_Costs_Indirect]]</f>
        <v>270721.42943999998</v>
      </c>
      <c r="P1317" s="5" cm="1">
        <f t="array" ref="P1317">Data__1_[[#This Row],[Output]]*1000*_xlfn.IFS(Data__1_[[#This Row],[Plant]]=$R$8,$S$8,Data__1_[[#This Row],[Plant]]=$R$9,$S$9,Data__1_[[#This Row],[Plant]]=$R$10,$S$10,Data__1_[[#This Row],[Plant]]=$R$11,$S$11)</f>
        <v>4685.4655999999995</v>
      </c>
      <c r="Q1317" s="5" cm="1">
        <f t="array" ref="Q1317">Data__1_[[#This Row],[Total_cost]]/(Data__1_[[#This Row],[Total Operating Cost]]+_xlfn.IFS(Data__1_[[#This Row],[Plant]]=$R$21,$S$21,Data__1_[[#This Row],[Plant]]=$R$22,$S$22,Data__1_[[#This Row],[Plant]]=$R$24,$S$24,Data__1_[[#This Row],[Plant]]=$R$23,$S$23))</f>
        <v>56.715843484707612</v>
      </c>
    </row>
    <row r="1318" spans="1:17" x14ac:dyDescent="0.4">
      <c r="A1318" s="1" t="s">
        <v>338</v>
      </c>
      <c r="B1318" t="s">
        <v>8</v>
      </c>
      <c r="C1318">
        <v>19</v>
      </c>
      <c r="D1318">
        <v>19</v>
      </c>
      <c r="E1318">
        <v>9120</v>
      </c>
      <c r="F1318">
        <v>7600</v>
      </c>
      <c r="G1318">
        <v>4.6020578999999999E-2</v>
      </c>
      <c r="H1318">
        <f>Data__1_[[#This Row],[Output]]*1000</f>
        <v>46.020578999999998</v>
      </c>
      <c r="I1318">
        <f>Data__1_[[#This Row],[Output]]*1000/(Data__1_[[#This Row],[Num_Workers_Indirect]]+Data__1_[[#This Row],[Num_Workers_Direct]])</f>
        <v>1.2110678684210525</v>
      </c>
      <c r="J1318">
        <v>5.5224694999999997E-2</v>
      </c>
      <c r="K1318">
        <f>Data__1_[[#This Row],[RawMaterial_Used]]*1000</f>
        <v>55.224694999999997</v>
      </c>
      <c r="L1318" t="e">
        <f>MONTH(A:A)</f>
        <v>#VALUE!</v>
      </c>
      <c r="M1318" t="e">
        <f>YEAR(Data__1_[[#This Row],[Date]])</f>
        <v>#VALUE!</v>
      </c>
      <c r="N1318" cm="1">
        <f t="array" ref="N1318">Data__1_[[#This Row],[RawMaterial_Used]]*1000*_xlfn.IFS(Data__1_[[#This Row],[Plant]]=$R$15,$S$15,Data__1_[[#This Row],[Plant]]=$R$16,$S$16,Data__1_[[#This Row],[Plant]]=$R$17,$S$17,Data__1_[[#This Row],[Plant]]=$R$18,$S$18)</f>
        <v>38657.286499999995</v>
      </c>
      <c r="O1318">
        <f>Data__1_[[#This Row],[input_total thousands]]+Data__1_[[#This Row],[Labor_Costs_Direct]]+Data__1_[[#This Row],[Labor_Costs_Indirect]]</f>
        <v>55377.286499999995</v>
      </c>
      <c r="P1318" s="5" cm="1">
        <f t="array" ref="P1318">Data__1_[[#This Row],[Output]]*1000*_xlfn.IFS(Data__1_[[#This Row],[Plant]]=$R$8,$S$8,Data__1_[[#This Row],[Plant]]=$R$9,$S$9,Data__1_[[#This Row],[Plant]]=$R$10,$S$10,Data__1_[[#This Row],[Plant]]=$R$11,$S$11)</f>
        <v>5062.2636899999998</v>
      </c>
      <c r="Q1318" s="5" cm="1">
        <f t="array" ref="Q1318">Data__1_[[#This Row],[Total_cost]]/(Data__1_[[#This Row],[Total Operating Cost]]+_xlfn.IFS(Data__1_[[#This Row],[Plant]]=$R$21,$S$21,Data__1_[[#This Row],[Plant]]=$R$22,$S$22,Data__1_[[#This Row],[Plant]]=$R$24,$S$24,Data__1_[[#This Row],[Plant]]=$R$23,$S$23))</f>
        <v>10.911976920711847</v>
      </c>
    </row>
    <row r="1319" spans="1:17" x14ac:dyDescent="0.4">
      <c r="A1319" s="1" t="s">
        <v>338</v>
      </c>
      <c r="B1319" t="s">
        <v>9</v>
      </c>
      <c r="C1319">
        <v>46</v>
      </c>
      <c r="D1319">
        <v>39</v>
      </c>
      <c r="E1319">
        <v>10672</v>
      </c>
      <c r="F1319">
        <v>7488</v>
      </c>
      <c r="G1319">
        <v>0.108882802</v>
      </c>
      <c r="H1319">
        <f>Data__1_[[#This Row],[Output]]*1000</f>
        <v>108.882802</v>
      </c>
      <c r="I1319">
        <f>Data__1_[[#This Row],[Output]]*1000/(Data__1_[[#This Row],[Num_Workers_Indirect]]+Data__1_[[#This Row],[Num_Workers_Direct]])</f>
        <v>1.2809741411764706</v>
      </c>
      <c r="J1319">
        <v>0.132837018</v>
      </c>
      <c r="K1319">
        <f>Data__1_[[#This Row],[RawMaterial_Used]]*1000</f>
        <v>132.837018</v>
      </c>
      <c r="L1319" t="e">
        <f>MONTH(A:A)</f>
        <v>#VALUE!</v>
      </c>
      <c r="M1319" t="e">
        <f>YEAR(Data__1_[[#This Row],[Date]])</f>
        <v>#VALUE!</v>
      </c>
      <c r="N1319" cm="1">
        <f t="array" ref="N1319">Data__1_[[#This Row],[RawMaterial_Used]]*1000*_xlfn.IFS(Data__1_[[#This Row],[Plant]]=$R$15,$S$15,Data__1_[[#This Row],[Plant]]=$R$16,$S$16,Data__1_[[#This Row],[Plant]]=$R$17,$S$17,Data__1_[[#This Row],[Plant]]=$R$18,$S$18)</f>
        <v>70403.61954</v>
      </c>
      <c r="O1319">
        <f>Data__1_[[#This Row],[input_total thousands]]+Data__1_[[#This Row],[Labor_Costs_Direct]]+Data__1_[[#This Row],[Labor_Costs_Indirect]]</f>
        <v>88563.61954</v>
      </c>
      <c r="P1319" s="5" cm="1">
        <f t="array" ref="P1319">Data__1_[[#This Row],[Output]]*1000*_xlfn.IFS(Data__1_[[#This Row],[Plant]]=$R$8,$S$8,Data__1_[[#This Row],[Plant]]=$R$9,$S$9,Data__1_[[#This Row],[Plant]]=$R$10,$S$10,Data__1_[[#This Row],[Plant]]=$R$11,$S$11)</f>
        <v>9799.4521800000002</v>
      </c>
      <c r="Q1319" s="5" cm="1">
        <f t="array" ref="Q1319">Data__1_[[#This Row],[Total_cost]]/(Data__1_[[#This Row],[Total Operating Cost]]+_xlfn.IFS(Data__1_[[#This Row],[Plant]]=$R$21,$S$21,Data__1_[[#This Row],[Plant]]=$R$22,$S$22,Data__1_[[#This Row],[Plant]]=$R$24,$S$24,Data__1_[[#This Row],[Plant]]=$R$23,$S$23))</f>
        <v>9.0369129869762617</v>
      </c>
    </row>
    <row r="1320" spans="1:17" x14ac:dyDescent="0.4">
      <c r="A1320" s="1" t="s">
        <v>338</v>
      </c>
      <c r="B1320" t="s">
        <v>10</v>
      </c>
      <c r="C1320">
        <v>22</v>
      </c>
      <c r="D1320">
        <v>32</v>
      </c>
      <c r="E1320">
        <v>5280</v>
      </c>
      <c r="F1320">
        <v>6400</v>
      </c>
      <c r="G1320">
        <v>4.0110311000000003E-2</v>
      </c>
      <c r="H1320">
        <f>Data__1_[[#This Row],[Output]]*1000</f>
        <v>40.110311000000003</v>
      </c>
      <c r="I1320">
        <f>Data__1_[[#This Row],[Output]]*1000/(Data__1_[[#This Row],[Num_Workers_Indirect]]+Data__1_[[#This Row],[Num_Workers_Direct]])</f>
        <v>0.74278353703703714</v>
      </c>
      <c r="J1320">
        <v>4.8934579999999998E-2</v>
      </c>
      <c r="K1320">
        <f>Data__1_[[#This Row],[RawMaterial_Used]]*1000</f>
        <v>48.934579999999997</v>
      </c>
      <c r="L1320" t="e">
        <f>MONTH(A:A)</f>
        <v>#VALUE!</v>
      </c>
      <c r="M1320" t="e">
        <f>YEAR(Data__1_[[#This Row],[Date]])</f>
        <v>#VALUE!</v>
      </c>
      <c r="N1320" cm="1">
        <f t="array" ref="N1320">Data__1_[[#This Row],[RawMaterial_Used]]*1000*_xlfn.IFS(Data__1_[[#This Row],[Plant]]=$R$15,$S$15,Data__1_[[#This Row],[Plant]]=$R$16,$S$16,Data__1_[[#This Row],[Plant]]=$R$17,$S$17,Data__1_[[#This Row],[Plant]]=$R$18,$S$18)</f>
        <v>29752.224639999997</v>
      </c>
      <c r="O1320">
        <f>Data__1_[[#This Row],[input_total thousands]]+Data__1_[[#This Row],[Labor_Costs_Direct]]+Data__1_[[#This Row],[Labor_Costs_Indirect]]</f>
        <v>41432.22464</v>
      </c>
      <c r="P1320" s="5" cm="1">
        <f t="array" ref="P1320">Data__1_[[#This Row],[Output]]*1000*_xlfn.IFS(Data__1_[[#This Row],[Plant]]=$R$8,$S$8,Data__1_[[#This Row],[Plant]]=$R$9,$S$9,Data__1_[[#This Row],[Plant]]=$R$10,$S$10,Data__1_[[#This Row],[Plant]]=$R$11,$S$11)</f>
        <v>6016.5466500000002</v>
      </c>
      <c r="Q1320" s="5" cm="1">
        <f t="array" ref="Q1320">Data__1_[[#This Row],[Total_cost]]/(Data__1_[[#This Row],[Total Operating Cost]]+_xlfn.IFS(Data__1_[[#This Row],[Plant]]=$R$21,$S$21,Data__1_[[#This Row],[Plant]]=$R$22,$S$22,Data__1_[[#This Row],[Plant]]=$R$24,$S$24,Data__1_[[#This Row],[Plant]]=$R$23,$S$23))</f>
        <v>6.8852353043245618</v>
      </c>
    </row>
    <row r="1321" spans="1:17" x14ac:dyDescent="0.4">
      <c r="A1321" s="1" t="s">
        <v>338</v>
      </c>
      <c r="B1321" t="s">
        <v>11</v>
      </c>
      <c r="C1321">
        <v>12</v>
      </c>
      <c r="D1321">
        <v>16</v>
      </c>
      <c r="E1321">
        <v>115200</v>
      </c>
      <c r="F1321">
        <v>122880</v>
      </c>
      <c r="G1321">
        <v>1.0931832000000001E-2</v>
      </c>
      <c r="H1321">
        <f>Data__1_[[#This Row],[Output]]*1000</f>
        <v>10.931832</v>
      </c>
      <c r="I1321">
        <f>Data__1_[[#This Row],[Output]]*1000/(Data__1_[[#This Row],[Num_Workers_Indirect]]+Data__1_[[#This Row],[Num_Workers_Direct]])</f>
        <v>0.39042257142857145</v>
      </c>
      <c r="J1321">
        <v>1.3664791000000001E-2</v>
      </c>
      <c r="K1321">
        <f>Data__1_[[#This Row],[RawMaterial_Used]]*1000</f>
        <v>13.664791000000001</v>
      </c>
      <c r="L1321" t="e">
        <f>MONTH(A:A)</f>
        <v>#VALUE!</v>
      </c>
      <c r="M1321" t="e">
        <f>YEAR(Data__1_[[#This Row],[Date]])</f>
        <v>#VALUE!</v>
      </c>
      <c r="N1321" cm="1">
        <f t="array" ref="N1321">Data__1_[[#This Row],[RawMaterial_Used]]*1000*_xlfn.IFS(Data__1_[[#This Row],[Plant]]=$R$15,$S$15,Data__1_[[#This Row],[Plant]]=$R$16,$S$16,Data__1_[[#This Row],[Plant]]=$R$17,$S$17,Data__1_[[#This Row],[Plant]]=$R$18,$S$18)</f>
        <v>12544.278138000001</v>
      </c>
      <c r="O1321">
        <f>Data__1_[[#This Row],[input_total thousands]]+Data__1_[[#This Row],[Labor_Costs_Direct]]+Data__1_[[#This Row],[Labor_Costs_Indirect]]</f>
        <v>250624.27813799999</v>
      </c>
      <c r="P1321" s="5" cm="1">
        <f t="array" ref="P1321">Data__1_[[#This Row],[Output]]*1000*_xlfn.IFS(Data__1_[[#This Row],[Plant]]=$R$8,$S$8,Data__1_[[#This Row],[Plant]]=$R$9,$S$9,Data__1_[[#This Row],[Plant]]=$R$10,$S$10,Data__1_[[#This Row],[Plant]]=$R$11,$S$11)</f>
        <v>4372.7327999999998</v>
      </c>
      <c r="Q1321" s="5" cm="1">
        <f t="array" ref="Q1321">Data__1_[[#This Row],[Total_cost]]/(Data__1_[[#This Row],[Total Operating Cost]]+_xlfn.IFS(Data__1_[[#This Row],[Plant]]=$R$21,$S$21,Data__1_[[#This Row],[Plant]]=$R$22,$S$22,Data__1_[[#This Row],[Plant]]=$R$24,$S$24,Data__1_[[#This Row],[Plant]]=$R$23,$S$23))</f>
        <v>56.186706826480922</v>
      </c>
    </row>
    <row r="1322" spans="1:17" x14ac:dyDescent="0.4">
      <c r="A1322" s="1" t="s">
        <v>337</v>
      </c>
      <c r="B1322" t="s">
        <v>8</v>
      </c>
      <c r="C1322">
        <v>16</v>
      </c>
      <c r="D1322">
        <v>20</v>
      </c>
      <c r="E1322">
        <v>7680</v>
      </c>
      <c r="F1322">
        <v>8000</v>
      </c>
      <c r="G1322">
        <v>4.3605794000000003E-2</v>
      </c>
      <c r="H1322">
        <f>Data__1_[[#This Row],[Output]]*1000</f>
        <v>43.605794000000003</v>
      </c>
      <c r="I1322">
        <f>Data__1_[[#This Row],[Output]]*1000/(Data__1_[[#This Row],[Num_Workers_Indirect]]+Data__1_[[#This Row],[Num_Workers_Direct]])</f>
        <v>1.2112720555555556</v>
      </c>
      <c r="J1322">
        <v>5.2326953000000002E-2</v>
      </c>
      <c r="K1322">
        <f>Data__1_[[#This Row],[RawMaterial_Used]]*1000</f>
        <v>52.326953000000003</v>
      </c>
      <c r="L1322">
        <f>MONTH(A:A)</f>
        <v>12</v>
      </c>
      <c r="M1322">
        <f>YEAR(Data__1_[[#This Row],[Date]])</f>
        <v>2010</v>
      </c>
      <c r="N1322" cm="1">
        <f t="array" ref="N1322">Data__1_[[#This Row],[RawMaterial_Used]]*1000*_xlfn.IFS(Data__1_[[#This Row],[Plant]]=$R$15,$S$15,Data__1_[[#This Row],[Plant]]=$R$16,$S$16,Data__1_[[#This Row],[Plant]]=$R$17,$S$17,Data__1_[[#This Row],[Plant]]=$R$18,$S$18)</f>
        <v>36628.867100000003</v>
      </c>
      <c r="O1322">
        <f>Data__1_[[#This Row],[input_total thousands]]+Data__1_[[#This Row],[Labor_Costs_Direct]]+Data__1_[[#This Row],[Labor_Costs_Indirect]]</f>
        <v>52308.867100000003</v>
      </c>
      <c r="P1322" s="5" cm="1">
        <f t="array" ref="P1322">Data__1_[[#This Row],[Output]]*1000*_xlfn.IFS(Data__1_[[#This Row],[Plant]]=$R$8,$S$8,Data__1_[[#This Row],[Plant]]=$R$9,$S$9,Data__1_[[#This Row],[Plant]]=$R$10,$S$10,Data__1_[[#This Row],[Plant]]=$R$11,$S$11)</f>
        <v>4796.6373400000002</v>
      </c>
      <c r="Q1322" s="5" cm="1">
        <f t="array" ref="Q1322">Data__1_[[#This Row],[Total_cost]]/(Data__1_[[#This Row],[Total Operating Cost]]+_xlfn.IFS(Data__1_[[#This Row],[Plant]]=$R$21,$S$21,Data__1_[[#This Row],[Plant]]=$R$22,$S$22,Data__1_[[#This Row],[Plant]]=$R$24,$S$24,Data__1_[[#This Row],[Plant]]=$R$23,$S$23))</f>
        <v>10.87664715896052</v>
      </c>
    </row>
    <row r="1323" spans="1:17" x14ac:dyDescent="0.4">
      <c r="A1323" s="1" t="s">
        <v>337</v>
      </c>
      <c r="B1323" t="s">
        <v>9</v>
      </c>
      <c r="C1323">
        <v>45</v>
      </c>
      <c r="D1323">
        <v>38</v>
      </c>
      <c r="E1323">
        <v>10440</v>
      </c>
      <c r="F1323">
        <v>7296</v>
      </c>
      <c r="G1323">
        <v>0.10640353</v>
      </c>
      <c r="H1323">
        <f>Data__1_[[#This Row],[Output]]*1000</f>
        <v>106.40352999999999</v>
      </c>
      <c r="I1323">
        <f>Data__1_[[#This Row],[Output]]*1000/(Data__1_[[#This Row],[Num_Workers_Indirect]]+Data__1_[[#This Row],[Num_Workers_Direct]])</f>
        <v>1.2819702409638554</v>
      </c>
      <c r="J1323">
        <v>0.12981230599999999</v>
      </c>
      <c r="K1323">
        <f>Data__1_[[#This Row],[RawMaterial_Used]]*1000</f>
        <v>129.81230599999998</v>
      </c>
      <c r="L1323">
        <f>MONTH(A:A)</f>
        <v>12</v>
      </c>
      <c r="M1323">
        <f>YEAR(Data__1_[[#This Row],[Date]])</f>
        <v>2010</v>
      </c>
      <c r="N1323" cm="1">
        <f t="array" ref="N1323">Data__1_[[#This Row],[RawMaterial_Used]]*1000*_xlfn.IFS(Data__1_[[#This Row],[Plant]]=$R$15,$S$15,Data__1_[[#This Row],[Plant]]=$R$16,$S$16,Data__1_[[#This Row],[Plant]]=$R$17,$S$17,Data__1_[[#This Row],[Plant]]=$R$18,$S$18)</f>
        <v>68800.522179999985</v>
      </c>
      <c r="O1323">
        <f>Data__1_[[#This Row],[input_total thousands]]+Data__1_[[#This Row],[Labor_Costs_Direct]]+Data__1_[[#This Row],[Labor_Costs_Indirect]]</f>
        <v>86536.522179999985</v>
      </c>
      <c r="P1323" s="5" cm="1">
        <f t="array" ref="P1323">Data__1_[[#This Row],[Output]]*1000*_xlfn.IFS(Data__1_[[#This Row],[Plant]]=$R$8,$S$8,Data__1_[[#This Row],[Plant]]=$R$9,$S$9,Data__1_[[#This Row],[Plant]]=$R$10,$S$10,Data__1_[[#This Row],[Plant]]=$R$11,$S$11)</f>
        <v>9576.3176999999996</v>
      </c>
      <c r="Q1323" s="5" cm="1">
        <f t="array" ref="Q1323">Data__1_[[#This Row],[Total_cost]]/(Data__1_[[#This Row],[Total Operating Cost]]+_xlfn.IFS(Data__1_[[#This Row],[Plant]]=$R$21,$S$21,Data__1_[[#This Row],[Plant]]=$R$22,$S$22,Data__1_[[#This Row],[Plant]]=$R$24,$S$24,Data__1_[[#This Row],[Plant]]=$R$23,$S$23))</f>
        <v>9.0358009060534741</v>
      </c>
    </row>
    <row r="1324" spans="1:17" x14ac:dyDescent="0.4">
      <c r="A1324" s="1" t="s">
        <v>337</v>
      </c>
      <c r="B1324" t="s">
        <v>10</v>
      </c>
      <c r="C1324">
        <v>21</v>
      </c>
      <c r="D1324">
        <v>28</v>
      </c>
      <c r="E1324">
        <v>5040</v>
      </c>
      <c r="F1324">
        <v>5600</v>
      </c>
      <c r="G1324">
        <v>3.6383064999999999E-2</v>
      </c>
      <c r="H1324">
        <f>Data__1_[[#This Row],[Output]]*1000</f>
        <v>36.383065000000002</v>
      </c>
      <c r="I1324">
        <f>Data__1_[[#This Row],[Output]]*1000/(Data__1_[[#This Row],[Num_Workers_Indirect]]+Data__1_[[#This Row],[Num_Workers_Direct]])</f>
        <v>0.74251153061224495</v>
      </c>
      <c r="J1324">
        <v>4.4387338999999998E-2</v>
      </c>
      <c r="K1324">
        <f>Data__1_[[#This Row],[RawMaterial_Used]]*1000</f>
        <v>44.387338999999997</v>
      </c>
      <c r="L1324">
        <f>MONTH(A:A)</f>
        <v>12</v>
      </c>
      <c r="M1324">
        <f>YEAR(Data__1_[[#This Row],[Date]])</f>
        <v>2010</v>
      </c>
      <c r="N1324" cm="1">
        <f t="array" ref="N1324">Data__1_[[#This Row],[RawMaterial_Used]]*1000*_xlfn.IFS(Data__1_[[#This Row],[Plant]]=$R$15,$S$15,Data__1_[[#This Row],[Plant]]=$R$16,$S$16,Data__1_[[#This Row],[Plant]]=$R$17,$S$17,Data__1_[[#This Row],[Plant]]=$R$18,$S$18)</f>
        <v>26987.502111999998</v>
      </c>
      <c r="O1324">
        <f>Data__1_[[#This Row],[input_total thousands]]+Data__1_[[#This Row],[Labor_Costs_Direct]]+Data__1_[[#This Row],[Labor_Costs_Indirect]]</f>
        <v>37627.502112000002</v>
      </c>
      <c r="P1324" s="5" cm="1">
        <f t="array" ref="P1324">Data__1_[[#This Row],[Output]]*1000*_xlfn.IFS(Data__1_[[#This Row],[Plant]]=$R$8,$S$8,Data__1_[[#This Row],[Plant]]=$R$9,$S$9,Data__1_[[#This Row],[Plant]]=$R$10,$S$10,Data__1_[[#This Row],[Plant]]=$R$11,$S$11)</f>
        <v>5457.45975</v>
      </c>
      <c r="Q1324" s="5" cm="1">
        <f t="array" ref="Q1324">Data__1_[[#This Row],[Total_cost]]/(Data__1_[[#This Row],[Total Operating Cost]]+_xlfn.IFS(Data__1_[[#This Row],[Plant]]=$R$21,$S$21,Data__1_[[#This Row],[Plant]]=$R$22,$S$22,Data__1_[[#This Row],[Plant]]=$R$24,$S$24,Data__1_[[#This Row],[Plant]]=$R$23,$S$23))</f>
        <v>6.8934285192814695</v>
      </c>
    </row>
    <row r="1325" spans="1:17" x14ac:dyDescent="0.4">
      <c r="A1325" s="1" t="s">
        <v>337</v>
      </c>
      <c r="B1325" t="s">
        <v>11</v>
      </c>
      <c r="C1325">
        <v>14</v>
      </c>
      <c r="D1325">
        <v>14</v>
      </c>
      <c r="E1325">
        <v>134400</v>
      </c>
      <c r="F1325">
        <v>107520</v>
      </c>
      <c r="G1325">
        <v>1.0927701999999999E-2</v>
      </c>
      <c r="H1325">
        <f>Data__1_[[#This Row],[Output]]*1000</f>
        <v>10.927702</v>
      </c>
      <c r="I1325">
        <f>Data__1_[[#This Row],[Output]]*1000/(Data__1_[[#This Row],[Num_Workers_Indirect]]+Data__1_[[#This Row],[Num_Workers_Direct]])</f>
        <v>0.39027507142857143</v>
      </c>
      <c r="J1325">
        <v>1.3659627000000001E-2</v>
      </c>
      <c r="K1325">
        <f>Data__1_[[#This Row],[RawMaterial_Used]]*1000</f>
        <v>13.659627</v>
      </c>
      <c r="L1325">
        <f>MONTH(A:A)</f>
        <v>12</v>
      </c>
      <c r="M1325">
        <f>YEAR(Data__1_[[#This Row],[Date]])</f>
        <v>2010</v>
      </c>
      <c r="N1325" cm="1">
        <f t="array" ref="N1325">Data__1_[[#This Row],[RawMaterial_Used]]*1000*_xlfn.IFS(Data__1_[[#This Row],[Plant]]=$R$15,$S$15,Data__1_[[#This Row],[Plant]]=$R$16,$S$16,Data__1_[[#This Row],[Plant]]=$R$17,$S$17,Data__1_[[#This Row],[Plant]]=$R$18,$S$18)</f>
        <v>12539.537586</v>
      </c>
      <c r="O1325">
        <f>Data__1_[[#This Row],[input_total thousands]]+Data__1_[[#This Row],[Labor_Costs_Direct]]+Data__1_[[#This Row],[Labor_Costs_Indirect]]</f>
        <v>254459.53758599999</v>
      </c>
      <c r="P1325" s="5" cm="1">
        <f t="array" ref="P1325">Data__1_[[#This Row],[Output]]*1000*_xlfn.IFS(Data__1_[[#This Row],[Plant]]=$R$8,$S$8,Data__1_[[#This Row],[Plant]]=$R$9,$S$9,Data__1_[[#This Row],[Plant]]=$R$10,$S$10,Data__1_[[#This Row],[Plant]]=$R$11,$S$11)</f>
        <v>4371.0807999999997</v>
      </c>
      <c r="Q1325" s="5" cm="1">
        <f t="array" ref="Q1325">Data__1_[[#This Row],[Total_cost]]/(Data__1_[[#This Row],[Total Operating Cost]]+_xlfn.IFS(Data__1_[[#This Row],[Plant]]=$R$21,$S$21,Data__1_[[#This Row],[Plant]]=$R$22,$S$22,Data__1_[[#This Row],[Plant]]=$R$24,$S$24,Data__1_[[#This Row],[Plant]]=$R$23,$S$23))</f>
        <v>57.067657566430256</v>
      </c>
    </row>
    <row r="1326" spans="1:17" x14ac:dyDescent="0.4">
      <c r="A1326" s="1" t="s">
        <v>336</v>
      </c>
      <c r="B1326" t="s">
        <v>8</v>
      </c>
      <c r="C1326">
        <v>20</v>
      </c>
      <c r="D1326">
        <v>19</v>
      </c>
      <c r="E1326">
        <v>9600</v>
      </c>
      <c r="F1326">
        <v>7600</v>
      </c>
      <c r="G1326">
        <v>4.7240464000000003E-2</v>
      </c>
      <c r="H1326">
        <f>Data__1_[[#This Row],[Output]]*1000</f>
        <v>47.240464000000003</v>
      </c>
      <c r="I1326">
        <f>Data__1_[[#This Row],[Output]]*1000/(Data__1_[[#This Row],[Num_Workers_Indirect]]+Data__1_[[#This Row],[Num_Workers_Direct]])</f>
        <v>1.2112939487179488</v>
      </c>
      <c r="J1326">
        <v>5.6688557000000001E-2</v>
      </c>
      <c r="K1326">
        <f>Data__1_[[#This Row],[RawMaterial_Used]]*1000</f>
        <v>56.688557000000003</v>
      </c>
      <c r="L1326">
        <f>MONTH(A:A)</f>
        <v>11</v>
      </c>
      <c r="M1326">
        <f>YEAR(Data__1_[[#This Row],[Date]])</f>
        <v>2010</v>
      </c>
      <c r="N1326" cm="1">
        <f t="array" ref="N1326">Data__1_[[#This Row],[RawMaterial_Used]]*1000*_xlfn.IFS(Data__1_[[#This Row],[Plant]]=$R$15,$S$15,Data__1_[[#This Row],[Plant]]=$R$16,$S$16,Data__1_[[#This Row],[Plant]]=$R$17,$S$17,Data__1_[[#This Row],[Plant]]=$R$18,$S$18)</f>
        <v>39681.9899</v>
      </c>
      <c r="O1326">
        <f>Data__1_[[#This Row],[input_total thousands]]+Data__1_[[#This Row],[Labor_Costs_Direct]]+Data__1_[[#This Row],[Labor_Costs_Indirect]]</f>
        <v>56881.9899</v>
      </c>
      <c r="P1326" s="5" cm="1">
        <f t="array" ref="P1326">Data__1_[[#This Row],[Output]]*1000*_xlfn.IFS(Data__1_[[#This Row],[Plant]]=$R$8,$S$8,Data__1_[[#This Row],[Plant]]=$R$9,$S$9,Data__1_[[#This Row],[Plant]]=$R$10,$S$10,Data__1_[[#This Row],[Plant]]=$R$11,$S$11)</f>
        <v>5196.4510399999999</v>
      </c>
      <c r="Q1326" s="5" cm="1">
        <f t="array" ref="Q1326">Data__1_[[#This Row],[Total_cost]]/(Data__1_[[#This Row],[Total Operating Cost]]+_xlfn.IFS(Data__1_[[#This Row],[Plant]]=$R$21,$S$21,Data__1_[[#This Row],[Plant]]=$R$22,$S$22,Data__1_[[#This Row],[Plant]]=$R$24,$S$24,Data__1_[[#This Row],[Plant]]=$R$23,$S$23))</f>
        <v>10.919742977132746</v>
      </c>
    </row>
    <row r="1327" spans="1:17" x14ac:dyDescent="0.4">
      <c r="A1327" s="1" t="s">
        <v>336</v>
      </c>
      <c r="B1327" t="s">
        <v>9</v>
      </c>
      <c r="C1327">
        <v>45</v>
      </c>
      <c r="D1327">
        <v>36</v>
      </c>
      <c r="E1327">
        <v>10440</v>
      </c>
      <c r="F1327">
        <v>6912</v>
      </c>
      <c r="G1327">
        <v>0.103803916</v>
      </c>
      <c r="H1327">
        <f>Data__1_[[#This Row],[Output]]*1000</f>
        <v>103.803916</v>
      </c>
      <c r="I1327">
        <f>Data__1_[[#This Row],[Output]]*1000/(Data__1_[[#This Row],[Num_Workers_Indirect]]+Data__1_[[#This Row],[Num_Workers_Direct]])</f>
        <v>1.2815298271604938</v>
      </c>
      <c r="J1327">
        <v>0.12664077800000001</v>
      </c>
      <c r="K1327">
        <f>Data__1_[[#This Row],[RawMaterial_Used]]*1000</f>
        <v>126.64077800000001</v>
      </c>
      <c r="L1327">
        <f>MONTH(A:A)</f>
        <v>11</v>
      </c>
      <c r="M1327">
        <f>YEAR(Data__1_[[#This Row],[Date]])</f>
        <v>2010</v>
      </c>
      <c r="N1327" cm="1">
        <f t="array" ref="N1327">Data__1_[[#This Row],[RawMaterial_Used]]*1000*_xlfn.IFS(Data__1_[[#This Row],[Plant]]=$R$15,$S$15,Data__1_[[#This Row],[Plant]]=$R$16,$S$16,Data__1_[[#This Row],[Plant]]=$R$17,$S$17,Data__1_[[#This Row],[Plant]]=$R$18,$S$18)</f>
        <v>67119.612340000007</v>
      </c>
      <c r="O1327">
        <f>Data__1_[[#This Row],[input_total thousands]]+Data__1_[[#This Row],[Labor_Costs_Direct]]+Data__1_[[#This Row],[Labor_Costs_Indirect]]</f>
        <v>84471.612340000007</v>
      </c>
      <c r="P1327" s="5" cm="1">
        <f t="array" ref="P1327">Data__1_[[#This Row],[Output]]*1000*_xlfn.IFS(Data__1_[[#This Row],[Plant]]=$R$8,$S$8,Data__1_[[#This Row],[Plant]]=$R$9,$S$9,Data__1_[[#This Row],[Plant]]=$R$10,$S$10,Data__1_[[#This Row],[Plant]]=$R$11,$S$11)</f>
        <v>9342.3524400000006</v>
      </c>
      <c r="Q1327" s="5" cm="1">
        <f t="array" ref="Q1327">Data__1_[[#This Row],[Total_cost]]/(Data__1_[[#This Row],[Total Operating Cost]]+_xlfn.IFS(Data__1_[[#This Row],[Plant]]=$R$21,$S$21,Data__1_[[#This Row],[Plant]]=$R$22,$S$22,Data__1_[[#This Row],[Plant]]=$R$24,$S$24,Data__1_[[#This Row],[Plant]]=$R$23,$S$23))</f>
        <v>9.0410618611060318</v>
      </c>
    </row>
    <row r="1328" spans="1:17" x14ac:dyDescent="0.4">
      <c r="A1328" s="1" t="s">
        <v>336</v>
      </c>
      <c r="B1328" t="s">
        <v>10</v>
      </c>
      <c r="C1328">
        <v>23</v>
      </c>
      <c r="D1328">
        <v>29</v>
      </c>
      <c r="E1328">
        <v>5520</v>
      </c>
      <c r="F1328">
        <v>5800</v>
      </c>
      <c r="G1328">
        <v>3.8642558E-2</v>
      </c>
      <c r="H1328">
        <f>Data__1_[[#This Row],[Output]]*1000</f>
        <v>38.642558000000001</v>
      </c>
      <c r="I1328">
        <f>Data__1_[[#This Row],[Output]]*1000/(Data__1_[[#This Row],[Num_Workers_Indirect]]+Data__1_[[#This Row],[Num_Workers_Direct]])</f>
        <v>0.74312611538461537</v>
      </c>
      <c r="J1328">
        <v>4.7143920999999998E-2</v>
      </c>
      <c r="K1328">
        <f>Data__1_[[#This Row],[RawMaterial_Used]]*1000</f>
        <v>47.143920999999999</v>
      </c>
      <c r="L1328">
        <f>MONTH(A:A)</f>
        <v>11</v>
      </c>
      <c r="M1328">
        <f>YEAR(Data__1_[[#This Row],[Date]])</f>
        <v>2010</v>
      </c>
      <c r="N1328" cm="1">
        <f t="array" ref="N1328">Data__1_[[#This Row],[RawMaterial_Used]]*1000*_xlfn.IFS(Data__1_[[#This Row],[Plant]]=$R$15,$S$15,Data__1_[[#This Row],[Plant]]=$R$16,$S$16,Data__1_[[#This Row],[Plant]]=$R$17,$S$17,Data__1_[[#This Row],[Plant]]=$R$18,$S$18)</f>
        <v>28663.503968000001</v>
      </c>
      <c r="O1328">
        <f>Data__1_[[#This Row],[input_total thousands]]+Data__1_[[#This Row],[Labor_Costs_Direct]]+Data__1_[[#This Row],[Labor_Costs_Indirect]]</f>
        <v>39983.503968000005</v>
      </c>
      <c r="P1328" s="5" cm="1">
        <f t="array" ref="P1328">Data__1_[[#This Row],[Output]]*1000*_xlfn.IFS(Data__1_[[#This Row],[Plant]]=$R$8,$S$8,Data__1_[[#This Row],[Plant]]=$R$9,$S$9,Data__1_[[#This Row],[Plant]]=$R$10,$S$10,Data__1_[[#This Row],[Plant]]=$R$11,$S$11)</f>
        <v>5796.3837000000003</v>
      </c>
      <c r="Q1328" s="5" cm="1">
        <f t="array" ref="Q1328">Data__1_[[#This Row],[Total_cost]]/(Data__1_[[#This Row],[Total Operating Cost]]+_xlfn.IFS(Data__1_[[#This Row],[Plant]]=$R$21,$S$21,Data__1_[[#This Row],[Plant]]=$R$22,$S$22,Data__1_[[#This Row],[Plant]]=$R$24,$S$24,Data__1_[[#This Row],[Plant]]=$R$23,$S$23))</f>
        <v>6.8968186404498297</v>
      </c>
    </row>
    <row r="1329" spans="1:17" x14ac:dyDescent="0.4">
      <c r="A1329" s="1" t="s">
        <v>336</v>
      </c>
      <c r="B1329" t="s">
        <v>11</v>
      </c>
      <c r="C1329">
        <v>14</v>
      </c>
      <c r="D1329">
        <v>16</v>
      </c>
      <c r="E1329">
        <v>134400</v>
      </c>
      <c r="F1329">
        <v>122880</v>
      </c>
      <c r="G1329">
        <v>1.1711879E-2</v>
      </c>
      <c r="H1329">
        <f>Data__1_[[#This Row],[Output]]*1000</f>
        <v>11.711879</v>
      </c>
      <c r="I1329">
        <f>Data__1_[[#This Row],[Output]]*1000/(Data__1_[[#This Row],[Num_Workers_Indirect]]+Data__1_[[#This Row],[Num_Workers_Direct]])</f>
        <v>0.39039596666666665</v>
      </c>
      <c r="J1329">
        <v>1.4639849E-2</v>
      </c>
      <c r="K1329">
        <f>Data__1_[[#This Row],[RawMaterial_Used]]*1000</f>
        <v>14.639849</v>
      </c>
      <c r="L1329">
        <f>MONTH(A:A)</f>
        <v>11</v>
      </c>
      <c r="M1329">
        <f>YEAR(Data__1_[[#This Row],[Date]])</f>
        <v>2010</v>
      </c>
      <c r="N1329" cm="1">
        <f t="array" ref="N1329">Data__1_[[#This Row],[RawMaterial_Used]]*1000*_xlfn.IFS(Data__1_[[#This Row],[Plant]]=$R$15,$S$15,Data__1_[[#This Row],[Plant]]=$R$16,$S$16,Data__1_[[#This Row],[Plant]]=$R$17,$S$17,Data__1_[[#This Row],[Plant]]=$R$18,$S$18)</f>
        <v>13439.381382</v>
      </c>
      <c r="O1329">
        <f>Data__1_[[#This Row],[input_total thousands]]+Data__1_[[#This Row],[Labor_Costs_Direct]]+Data__1_[[#This Row],[Labor_Costs_Indirect]]</f>
        <v>270719.38138199999</v>
      </c>
      <c r="P1329" s="5" cm="1">
        <f t="array" ref="P1329">Data__1_[[#This Row],[Output]]*1000*_xlfn.IFS(Data__1_[[#This Row],[Plant]]=$R$8,$S$8,Data__1_[[#This Row],[Plant]]=$R$9,$S$9,Data__1_[[#This Row],[Plant]]=$R$10,$S$10,Data__1_[[#This Row],[Plant]]=$R$11,$S$11)</f>
        <v>4684.7515999999996</v>
      </c>
      <c r="Q1329" s="5" cm="1">
        <f t="array" ref="Q1329">Data__1_[[#This Row],[Total_cost]]/(Data__1_[[#This Row],[Total Operating Cost]]+_xlfn.IFS(Data__1_[[#This Row],[Plant]]=$R$21,$S$21,Data__1_[[#This Row],[Plant]]=$R$22,$S$22,Data__1_[[#This Row],[Plant]]=$R$24,$S$24,Data__1_[[#This Row],[Plant]]=$R$23,$S$23))</f>
        <v>56.723899305545523</v>
      </c>
    </row>
    <row r="1330" spans="1:17" x14ac:dyDescent="0.4">
      <c r="A1330" s="1" t="s">
        <v>335</v>
      </c>
      <c r="B1330" t="s">
        <v>8</v>
      </c>
      <c r="C1330">
        <v>15</v>
      </c>
      <c r="D1330">
        <v>18</v>
      </c>
      <c r="E1330">
        <v>7200</v>
      </c>
      <c r="F1330">
        <v>7200</v>
      </c>
      <c r="G1330">
        <v>3.9954390999999999E-2</v>
      </c>
      <c r="H1330">
        <f>Data__1_[[#This Row],[Output]]*1000</f>
        <v>39.954391000000001</v>
      </c>
      <c r="I1330">
        <f>Data__1_[[#This Row],[Output]]*1000/(Data__1_[[#This Row],[Num_Workers_Indirect]]+Data__1_[[#This Row],[Num_Workers_Direct]])</f>
        <v>1.2107391212121212</v>
      </c>
      <c r="J1330">
        <v>4.7945268999999999E-2</v>
      </c>
      <c r="K1330">
        <f>Data__1_[[#This Row],[RawMaterial_Used]]*1000</f>
        <v>47.945268999999996</v>
      </c>
      <c r="L1330">
        <f>MONTH(A:A)</f>
        <v>10</v>
      </c>
      <c r="M1330">
        <f>YEAR(Data__1_[[#This Row],[Date]])</f>
        <v>2010</v>
      </c>
      <c r="N1330" cm="1">
        <f t="array" ref="N1330">Data__1_[[#This Row],[RawMaterial_Used]]*1000*_xlfn.IFS(Data__1_[[#This Row],[Plant]]=$R$15,$S$15,Data__1_[[#This Row],[Plant]]=$R$16,$S$16,Data__1_[[#This Row],[Plant]]=$R$17,$S$17,Data__1_[[#This Row],[Plant]]=$R$18,$S$18)</f>
        <v>33561.688299999994</v>
      </c>
      <c r="O1330">
        <f>Data__1_[[#This Row],[input_total thousands]]+Data__1_[[#This Row],[Labor_Costs_Direct]]+Data__1_[[#This Row],[Labor_Costs_Indirect]]</f>
        <v>47961.688299999994</v>
      </c>
      <c r="P1330" s="5" cm="1">
        <f t="array" ref="P1330">Data__1_[[#This Row],[Output]]*1000*_xlfn.IFS(Data__1_[[#This Row],[Plant]]=$R$8,$S$8,Data__1_[[#This Row],[Plant]]=$R$9,$S$9,Data__1_[[#This Row],[Plant]]=$R$10,$S$10,Data__1_[[#This Row],[Plant]]=$R$11,$S$11)</f>
        <v>4394.9830099999999</v>
      </c>
      <c r="Q1330" s="5" cm="1">
        <f t="array" ref="Q1330">Data__1_[[#This Row],[Total_cost]]/(Data__1_[[#This Row],[Total Operating Cost]]+_xlfn.IFS(Data__1_[[#This Row],[Plant]]=$R$21,$S$21,Data__1_[[#This Row],[Plant]]=$R$22,$S$22,Data__1_[[#This Row],[Plant]]=$R$24,$S$24,Data__1_[[#This Row],[Plant]]=$R$23,$S$23))</f>
        <v>10.881519082641457</v>
      </c>
    </row>
    <row r="1331" spans="1:17" x14ac:dyDescent="0.4">
      <c r="A1331" s="1" t="s">
        <v>335</v>
      </c>
      <c r="B1331" t="s">
        <v>9</v>
      </c>
      <c r="C1331">
        <v>42</v>
      </c>
      <c r="D1331">
        <v>36</v>
      </c>
      <c r="E1331">
        <v>9744</v>
      </c>
      <c r="F1331">
        <v>6912</v>
      </c>
      <c r="G1331">
        <v>0.100004974</v>
      </c>
      <c r="H1331">
        <f>Data__1_[[#This Row],[Output]]*1000</f>
        <v>100.00497399999999</v>
      </c>
      <c r="I1331">
        <f>Data__1_[[#This Row],[Output]]*1000/(Data__1_[[#This Row],[Num_Workers_Indirect]]+Data__1_[[#This Row],[Num_Workers_Direct]])</f>
        <v>1.2821150512820512</v>
      </c>
      <c r="J1331">
        <v>0.122006068</v>
      </c>
      <c r="K1331">
        <f>Data__1_[[#This Row],[RawMaterial_Used]]*1000</f>
        <v>122.006068</v>
      </c>
      <c r="L1331">
        <f>MONTH(A:A)</f>
        <v>10</v>
      </c>
      <c r="M1331">
        <f>YEAR(Data__1_[[#This Row],[Date]])</f>
        <v>2010</v>
      </c>
      <c r="N1331" cm="1">
        <f t="array" ref="N1331">Data__1_[[#This Row],[RawMaterial_Used]]*1000*_xlfn.IFS(Data__1_[[#This Row],[Plant]]=$R$15,$S$15,Data__1_[[#This Row],[Plant]]=$R$16,$S$16,Data__1_[[#This Row],[Plant]]=$R$17,$S$17,Data__1_[[#This Row],[Plant]]=$R$18,$S$18)</f>
        <v>64663.216039999999</v>
      </c>
      <c r="O1331">
        <f>Data__1_[[#This Row],[input_total thousands]]+Data__1_[[#This Row],[Labor_Costs_Direct]]+Data__1_[[#This Row],[Labor_Costs_Indirect]]</f>
        <v>81319.216039999999</v>
      </c>
      <c r="P1331" s="5" cm="1">
        <f t="array" ref="P1331">Data__1_[[#This Row],[Output]]*1000*_xlfn.IFS(Data__1_[[#This Row],[Plant]]=$R$8,$S$8,Data__1_[[#This Row],[Plant]]=$R$9,$S$9,Data__1_[[#This Row],[Plant]]=$R$10,$S$10,Data__1_[[#This Row],[Plant]]=$R$11,$S$11)</f>
        <v>9000.4476599999998</v>
      </c>
      <c r="Q1331" s="5" cm="1">
        <f t="array" ref="Q1331">Data__1_[[#This Row],[Total_cost]]/(Data__1_[[#This Row],[Total Operating Cost]]+_xlfn.IFS(Data__1_[[#This Row],[Plant]]=$R$21,$S$21,Data__1_[[#This Row],[Plant]]=$R$22,$S$22,Data__1_[[#This Row],[Plant]]=$R$24,$S$24,Data__1_[[#This Row],[Plant]]=$R$23,$S$23))</f>
        <v>9.034261210601386</v>
      </c>
    </row>
    <row r="1332" spans="1:17" x14ac:dyDescent="0.4">
      <c r="A1332" s="1" t="s">
        <v>335</v>
      </c>
      <c r="B1332" t="s">
        <v>10</v>
      </c>
      <c r="C1332">
        <v>21</v>
      </c>
      <c r="D1332">
        <v>31</v>
      </c>
      <c r="E1332">
        <v>5040</v>
      </c>
      <c r="F1332">
        <v>6200</v>
      </c>
      <c r="G1332">
        <v>3.8636438000000002E-2</v>
      </c>
      <c r="H1332">
        <f>Data__1_[[#This Row],[Output]]*1000</f>
        <v>38.636438000000005</v>
      </c>
      <c r="I1332">
        <f>Data__1_[[#This Row],[Output]]*1000/(Data__1_[[#This Row],[Num_Workers_Indirect]]+Data__1_[[#This Row],[Num_Workers_Direct]])</f>
        <v>0.74300842307692316</v>
      </c>
      <c r="J1332">
        <v>4.7136455000000001E-2</v>
      </c>
      <c r="K1332">
        <f>Data__1_[[#This Row],[RawMaterial_Used]]*1000</f>
        <v>47.136454999999998</v>
      </c>
      <c r="L1332">
        <f>MONTH(A:A)</f>
        <v>10</v>
      </c>
      <c r="M1332">
        <f>YEAR(Data__1_[[#This Row],[Date]])</f>
        <v>2010</v>
      </c>
      <c r="N1332" cm="1">
        <f t="array" ref="N1332">Data__1_[[#This Row],[RawMaterial_Used]]*1000*_xlfn.IFS(Data__1_[[#This Row],[Plant]]=$R$15,$S$15,Data__1_[[#This Row],[Plant]]=$R$16,$S$16,Data__1_[[#This Row],[Plant]]=$R$17,$S$17,Data__1_[[#This Row],[Plant]]=$R$18,$S$18)</f>
        <v>28658.964639999998</v>
      </c>
      <c r="O1332">
        <f>Data__1_[[#This Row],[input_total thousands]]+Data__1_[[#This Row],[Labor_Costs_Direct]]+Data__1_[[#This Row],[Labor_Costs_Indirect]]</f>
        <v>39898.964639999998</v>
      </c>
      <c r="P1332" s="5" cm="1">
        <f t="array" ref="P1332">Data__1_[[#This Row],[Output]]*1000*_xlfn.IFS(Data__1_[[#This Row],[Plant]]=$R$8,$S$8,Data__1_[[#This Row],[Plant]]=$R$9,$S$9,Data__1_[[#This Row],[Plant]]=$R$10,$S$10,Data__1_[[#This Row],[Plant]]=$R$11,$S$11)</f>
        <v>5795.4657000000007</v>
      </c>
      <c r="Q1332" s="5" cm="1">
        <f t="array" ref="Q1332">Data__1_[[#This Row],[Total_cost]]/(Data__1_[[#This Row],[Total Operating Cost]]+_xlfn.IFS(Data__1_[[#This Row],[Plant]]=$R$21,$S$21,Data__1_[[#This Row],[Plant]]=$R$22,$S$22,Data__1_[[#This Row],[Plant]]=$R$24,$S$24,Data__1_[[#This Row],[Plant]]=$R$23,$S$23))</f>
        <v>6.8833262724214848</v>
      </c>
    </row>
    <row r="1333" spans="1:17" x14ac:dyDescent="0.4">
      <c r="A1333" s="1" t="s">
        <v>335</v>
      </c>
      <c r="B1333" t="s">
        <v>11</v>
      </c>
      <c r="C1333">
        <v>12</v>
      </c>
      <c r="D1333">
        <v>16</v>
      </c>
      <c r="E1333">
        <v>115200</v>
      </c>
      <c r="F1333">
        <v>122880</v>
      </c>
      <c r="G1333">
        <v>1.0935022000000001E-2</v>
      </c>
      <c r="H1333">
        <f>Data__1_[[#This Row],[Output]]*1000</f>
        <v>10.935022</v>
      </c>
      <c r="I1333">
        <f>Data__1_[[#This Row],[Output]]*1000/(Data__1_[[#This Row],[Num_Workers_Indirect]]+Data__1_[[#This Row],[Num_Workers_Direct]])</f>
        <v>0.39053650000000001</v>
      </c>
      <c r="J1333">
        <v>1.3668777E-2</v>
      </c>
      <c r="K1333">
        <f>Data__1_[[#This Row],[RawMaterial_Used]]*1000</f>
        <v>13.668777</v>
      </c>
      <c r="L1333">
        <f>MONTH(A:A)</f>
        <v>10</v>
      </c>
      <c r="M1333">
        <f>YEAR(Data__1_[[#This Row],[Date]])</f>
        <v>2010</v>
      </c>
      <c r="N1333" cm="1">
        <f t="array" ref="N1333">Data__1_[[#This Row],[RawMaterial_Used]]*1000*_xlfn.IFS(Data__1_[[#This Row],[Plant]]=$R$15,$S$15,Data__1_[[#This Row],[Plant]]=$R$16,$S$16,Data__1_[[#This Row],[Plant]]=$R$17,$S$17,Data__1_[[#This Row],[Plant]]=$R$18,$S$18)</f>
        <v>12547.937286</v>
      </c>
      <c r="O1333">
        <f>Data__1_[[#This Row],[input_total thousands]]+Data__1_[[#This Row],[Labor_Costs_Direct]]+Data__1_[[#This Row],[Labor_Costs_Indirect]]</f>
        <v>250627.937286</v>
      </c>
      <c r="P1333" s="5" cm="1">
        <f t="array" ref="P1333">Data__1_[[#This Row],[Output]]*1000*_xlfn.IFS(Data__1_[[#This Row],[Plant]]=$R$8,$S$8,Data__1_[[#This Row],[Plant]]=$R$9,$S$9,Data__1_[[#This Row],[Plant]]=$R$10,$S$10,Data__1_[[#This Row],[Plant]]=$R$11,$S$11)</f>
        <v>4374.0087999999996</v>
      </c>
      <c r="Q1333" s="5" cm="1">
        <f t="array" ref="Q1333">Data__1_[[#This Row],[Total_cost]]/(Data__1_[[#This Row],[Total Operating Cost]]+_xlfn.IFS(Data__1_[[#This Row],[Plant]]=$R$21,$S$21,Data__1_[[#This Row],[Plant]]=$R$22,$S$22,Data__1_[[#This Row],[Plant]]=$R$24,$S$24,Data__1_[[#This Row],[Plant]]=$R$23,$S$23))</f>
        <v>56.171458605241106</v>
      </c>
    </row>
    <row r="1334" spans="1:17" x14ac:dyDescent="0.4">
      <c r="A1334" s="1" t="s">
        <v>326</v>
      </c>
      <c r="B1334" t="s">
        <v>8</v>
      </c>
      <c r="C1334">
        <v>18</v>
      </c>
      <c r="D1334">
        <v>24</v>
      </c>
      <c r="E1334">
        <v>8640</v>
      </c>
      <c r="F1334">
        <v>9600</v>
      </c>
      <c r="G1334">
        <v>5.0856241000000003E-2</v>
      </c>
      <c r="H1334">
        <f>Data__1_[[#This Row],[Output]]*1000</f>
        <v>50.856241000000004</v>
      </c>
      <c r="I1334">
        <f>Data__1_[[#This Row],[Output]]*1000/(Data__1_[[#This Row],[Num_Workers_Indirect]]+Data__1_[[#This Row],[Num_Workers_Direct]])</f>
        <v>1.2108628809523811</v>
      </c>
      <c r="J1334">
        <v>6.1027488999999997E-2</v>
      </c>
      <c r="K1334">
        <f>Data__1_[[#This Row],[RawMaterial_Used]]*1000</f>
        <v>61.027488999999996</v>
      </c>
      <c r="L1334">
        <f>MONTH(A:A)</f>
        <v>1</v>
      </c>
      <c r="M1334">
        <f>YEAR(Data__1_[[#This Row],[Date]])</f>
        <v>2010</v>
      </c>
      <c r="N1334" cm="1">
        <f t="array" ref="N1334">Data__1_[[#This Row],[RawMaterial_Used]]*1000*_xlfn.IFS(Data__1_[[#This Row],[Plant]]=$R$15,$S$15,Data__1_[[#This Row],[Plant]]=$R$16,$S$16,Data__1_[[#This Row],[Plant]]=$R$17,$S$17,Data__1_[[#This Row],[Plant]]=$R$18,$S$18)</f>
        <v>42719.242299999998</v>
      </c>
      <c r="O1334">
        <f>Data__1_[[#This Row],[input_total thousands]]+Data__1_[[#This Row],[Labor_Costs_Direct]]+Data__1_[[#This Row],[Labor_Costs_Indirect]]</f>
        <v>60959.242299999998</v>
      </c>
      <c r="P1334" s="5" cm="1">
        <f t="array" ref="P1334">Data__1_[[#This Row],[Output]]*1000*_xlfn.IFS(Data__1_[[#This Row],[Plant]]=$R$8,$S$8,Data__1_[[#This Row],[Plant]]=$R$9,$S$9,Data__1_[[#This Row],[Plant]]=$R$10,$S$10,Data__1_[[#This Row],[Plant]]=$R$11,$S$11)</f>
        <v>5594.1865100000005</v>
      </c>
      <c r="Q1334" s="5" cm="1">
        <f t="array" ref="Q1334">Data__1_[[#This Row],[Total_cost]]/(Data__1_[[#This Row],[Total Operating Cost]]+_xlfn.IFS(Data__1_[[#This Row],[Plant]]=$R$21,$S$21,Data__1_[[#This Row],[Plant]]=$R$22,$S$22,Data__1_[[#This Row],[Plant]]=$R$24,$S$24,Data__1_[[#This Row],[Plant]]=$R$23,$S$23))</f>
        <v>10.872315708306346</v>
      </c>
    </row>
    <row r="1335" spans="1:17" x14ac:dyDescent="0.4">
      <c r="A1335" s="1" t="s">
        <v>326</v>
      </c>
      <c r="B1335" t="s">
        <v>9</v>
      </c>
      <c r="C1335">
        <v>44</v>
      </c>
      <c r="D1335">
        <v>40</v>
      </c>
      <c r="E1335">
        <v>10208</v>
      </c>
      <c r="F1335">
        <v>7680</v>
      </c>
      <c r="G1335">
        <v>0.107677598</v>
      </c>
      <c r="H1335">
        <f>Data__1_[[#This Row],[Output]]*1000</f>
        <v>107.677598</v>
      </c>
      <c r="I1335">
        <f>Data__1_[[#This Row],[Output]]*1000/(Data__1_[[#This Row],[Num_Workers_Indirect]]+Data__1_[[#This Row],[Num_Workers_Direct]])</f>
        <v>1.2818761666666667</v>
      </c>
      <c r="J1335">
        <v>0.13136666999999999</v>
      </c>
      <c r="K1335">
        <f>Data__1_[[#This Row],[RawMaterial_Used]]*1000</f>
        <v>131.36667</v>
      </c>
      <c r="L1335">
        <f>MONTH(A:A)</f>
        <v>1</v>
      </c>
      <c r="M1335">
        <f>YEAR(Data__1_[[#This Row],[Date]])</f>
        <v>2010</v>
      </c>
      <c r="N1335" cm="1">
        <f t="array" ref="N1335">Data__1_[[#This Row],[RawMaterial_Used]]*1000*_xlfn.IFS(Data__1_[[#This Row],[Plant]]=$R$15,$S$15,Data__1_[[#This Row],[Plant]]=$R$16,$S$16,Data__1_[[#This Row],[Plant]]=$R$17,$S$17,Data__1_[[#This Row],[Plant]]=$R$18,$S$18)</f>
        <v>69624.335099999997</v>
      </c>
      <c r="O1335">
        <f>Data__1_[[#This Row],[input_total thousands]]+Data__1_[[#This Row],[Labor_Costs_Direct]]+Data__1_[[#This Row],[Labor_Costs_Indirect]]</f>
        <v>87512.335099999997</v>
      </c>
      <c r="P1335" s="5" cm="1">
        <f t="array" ref="P1335">Data__1_[[#This Row],[Output]]*1000*_xlfn.IFS(Data__1_[[#This Row],[Plant]]=$R$8,$S$8,Data__1_[[#This Row],[Plant]]=$R$9,$S$9,Data__1_[[#This Row],[Plant]]=$R$10,$S$10,Data__1_[[#This Row],[Plant]]=$R$11,$S$11)</f>
        <v>9690.9838199999995</v>
      </c>
      <c r="Q1335" s="5" cm="1">
        <f t="array" ref="Q1335">Data__1_[[#This Row],[Total_cost]]/(Data__1_[[#This Row],[Total Operating Cost]]+_xlfn.IFS(Data__1_[[#This Row],[Plant]]=$R$21,$S$21,Data__1_[[#This Row],[Plant]]=$R$22,$S$22,Data__1_[[#This Row],[Plant]]=$R$24,$S$24,Data__1_[[#This Row],[Plant]]=$R$23,$S$23))</f>
        <v>9.0295804215656741</v>
      </c>
    </row>
    <row r="1336" spans="1:17" x14ac:dyDescent="0.4">
      <c r="A1336" s="1" t="s">
        <v>326</v>
      </c>
      <c r="B1336" t="s">
        <v>10</v>
      </c>
      <c r="C1336">
        <v>23</v>
      </c>
      <c r="D1336">
        <v>29</v>
      </c>
      <c r="E1336">
        <v>5520</v>
      </c>
      <c r="F1336">
        <v>5800</v>
      </c>
      <c r="G1336">
        <v>3.8634937000000001E-2</v>
      </c>
      <c r="H1336">
        <f>Data__1_[[#This Row],[Output]]*1000</f>
        <v>38.634937000000001</v>
      </c>
      <c r="I1336">
        <f>Data__1_[[#This Row],[Output]]*1000/(Data__1_[[#This Row],[Num_Workers_Indirect]]+Data__1_[[#This Row],[Num_Workers_Direct]])</f>
        <v>0.74297955769230772</v>
      </c>
      <c r="J1336">
        <v>4.7134624E-2</v>
      </c>
      <c r="K1336">
        <f>Data__1_[[#This Row],[RawMaterial_Used]]*1000</f>
        <v>47.134624000000002</v>
      </c>
      <c r="L1336">
        <f>MONTH(A:A)</f>
        <v>1</v>
      </c>
      <c r="M1336">
        <f>YEAR(Data__1_[[#This Row],[Date]])</f>
        <v>2010</v>
      </c>
      <c r="N1336" cm="1">
        <f t="array" ref="N1336">Data__1_[[#This Row],[RawMaterial_Used]]*1000*_xlfn.IFS(Data__1_[[#This Row],[Plant]]=$R$15,$S$15,Data__1_[[#This Row],[Plant]]=$R$16,$S$16,Data__1_[[#This Row],[Plant]]=$R$17,$S$17,Data__1_[[#This Row],[Plant]]=$R$18,$S$18)</f>
        <v>28657.851392</v>
      </c>
      <c r="O1336">
        <f>Data__1_[[#This Row],[input_total thousands]]+Data__1_[[#This Row],[Labor_Costs_Direct]]+Data__1_[[#This Row],[Labor_Costs_Indirect]]</f>
        <v>39977.851391999997</v>
      </c>
      <c r="P1336" s="5" cm="1">
        <f t="array" ref="P1336">Data__1_[[#This Row],[Output]]*1000*_xlfn.IFS(Data__1_[[#This Row],[Plant]]=$R$8,$S$8,Data__1_[[#This Row],[Plant]]=$R$9,$S$9,Data__1_[[#This Row],[Plant]]=$R$10,$S$10,Data__1_[[#This Row],[Plant]]=$R$11,$S$11)</f>
        <v>5795.2405500000004</v>
      </c>
      <c r="Q1336" s="5" cm="1">
        <f t="array" ref="Q1336">Data__1_[[#This Row],[Total_cost]]/(Data__1_[[#This Row],[Total Operating Cost]]+_xlfn.IFS(Data__1_[[#This Row],[Plant]]=$R$21,$S$21,Data__1_[[#This Row],[Plant]]=$R$22,$S$22,Data__1_[[#This Row],[Plant]]=$R$24,$S$24,Data__1_[[#This Row],[Plant]]=$R$23,$S$23))</f>
        <v>6.8972036352079957</v>
      </c>
    </row>
    <row r="1337" spans="1:17" x14ac:dyDescent="0.4">
      <c r="A1337" s="1" t="s">
        <v>326</v>
      </c>
      <c r="B1337" t="s">
        <v>11</v>
      </c>
      <c r="C1337">
        <v>12</v>
      </c>
      <c r="D1337">
        <v>15</v>
      </c>
      <c r="E1337">
        <v>115200</v>
      </c>
      <c r="F1337">
        <v>115200</v>
      </c>
      <c r="G1337">
        <v>1.0539023E-2</v>
      </c>
      <c r="H1337">
        <f>Data__1_[[#This Row],[Output]]*1000</f>
        <v>10.539023</v>
      </c>
      <c r="I1337">
        <f>Data__1_[[#This Row],[Output]]*1000/(Data__1_[[#This Row],[Num_Workers_Indirect]]+Data__1_[[#This Row],[Num_Workers_Direct]])</f>
        <v>0.3903341851851852</v>
      </c>
      <c r="J1337">
        <v>1.3173778000000001E-2</v>
      </c>
      <c r="K1337">
        <f>Data__1_[[#This Row],[RawMaterial_Used]]*1000</f>
        <v>13.173778</v>
      </c>
      <c r="L1337">
        <f>MONTH(A:A)</f>
        <v>1</v>
      </c>
      <c r="M1337">
        <f>YEAR(Data__1_[[#This Row],[Date]])</f>
        <v>2010</v>
      </c>
      <c r="N1337" cm="1">
        <f t="array" ref="N1337">Data__1_[[#This Row],[RawMaterial_Used]]*1000*_xlfn.IFS(Data__1_[[#This Row],[Plant]]=$R$15,$S$15,Data__1_[[#This Row],[Plant]]=$R$16,$S$16,Data__1_[[#This Row],[Plant]]=$R$17,$S$17,Data__1_[[#This Row],[Plant]]=$R$18,$S$18)</f>
        <v>12093.528204</v>
      </c>
      <c r="O1337">
        <f>Data__1_[[#This Row],[input_total thousands]]+Data__1_[[#This Row],[Labor_Costs_Direct]]+Data__1_[[#This Row],[Labor_Costs_Indirect]]</f>
        <v>242493.528204</v>
      </c>
      <c r="P1337" s="5" cm="1">
        <f t="array" ref="P1337">Data__1_[[#This Row],[Output]]*1000*_xlfn.IFS(Data__1_[[#This Row],[Plant]]=$R$8,$S$8,Data__1_[[#This Row],[Plant]]=$R$9,$S$9,Data__1_[[#This Row],[Plant]]=$R$10,$S$10,Data__1_[[#This Row],[Plant]]=$R$11,$S$11)</f>
        <v>4215.6091999999999</v>
      </c>
      <c r="Q1337" s="5" cm="1">
        <f t="array" ref="Q1337">Data__1_[[#This Row],[Total_cost]]/(Data__1_[[#This Row],[Total Operating Cost]]+_xlfn.IFS(Data__1_[[#This Row],[Plant]]=$R$21,$S$21,Data__1_[[#This Row],[Plant]]=$R$22,$S$22,Data__1_[[#This Row],[Plant]]=$R$24,$S$24,Data__1_[[#This Row],[Plant]]=$R$23,$S$23))</f>
        <v>56.348788325576521</v>
      </c>
    </row>
    <row r="1338" spans="1:17" x14ac:dyDescent="0.4">
      <c r="A1338" s="1" t="s">
        <v>61</v>
      </c>
      <c r="B1338" t="s">
        <v>8</v>
      </c>
      <c r="C1338">
        <v>20</v>
      </c>
      <c r="D1338">
        <v>23</v>
      </c>
      <c r="E1338">
        <v>9600</v>
      </c>
      <c r="F1338">
        <v>9200</v>
      </c>
      <c r="G1338">
        <v>5.2028363000000001E-2</v>
      </c>
      <c r="H1338">
        <f>Data__1_[[#This Row],[Output]]*1000</f>
        <v>52.028362999999999</v>
      </c>
      <c r="I1338">
        <f>Data__1_[[#This Row],[Output]]*1000/(Data__1_[[#This Row],[Num_Workers_Indirect]]+Data__1_[[#This Row],[Num_Workers_Direct]])</f>
        <v>1.2099619302325582</v>
      </c>
      <c r="J1338">
        <v>6.2434034999999999E-2</v>
      </c>
      <c r="K1338">
        <f>Data__1_[[#This Row],[RawMaterial_Used]]*1000</f>
        <v>62.434035000000002</v>
      </c>
      <c r="L1338">
        <f>MONTH(A:A)</f>
        <v>9</v>
      </c>
      <c r="M1338">
        <f>YEAR(Data__1_[[#This Row],[Date]])</f>
        <v>2010</v>
      </c>
      <c r="N1338" cm="1">
        <f t="array" ref="N1338">Data__1_[[#This Row],[RawMaterial_Used]]*1000*_xlfn.IFS(Data__1_[[#This Row],[Plant]]=$R$15,$S$15,Data__1_[[#This Row],[Plant]]=$R$16,$S$16,Data__1_[[#This Row],[Plant]]=$R$17,$S$17,Data__1_[[#This Row],[Plant]]=$R$18,$S$18)</f>
        <v>43703.824500000002</v>
      </c>
      <c r="O1338">
        <f>Data__1_[[#This Row],[input_total thousands]]+Data__1_[[#This Row],[Labor_Costs_Direct]]+Data__1_[[#This Row],[Labor_Costs_Indirect]]</f>
        <v>62503.824500000002</v>
      </c>
      <c r="P1338" s="5" cm="1">
        <f t="array" ref="P1338">Data__1_[[#This Row],[Output]]*1000*_xlfn.IFS(Data__1_[[#This Row],[Plant]]=$R$8,$S$8,Data__1_[[#This Row],[Plant]]=$R$9,$S$9,Data__1_[[#This Row],[Plant]]=$R$10,$S$10,Data__1_[[#This Row],[Plant]]=$R$11,$S$11)</f>
        <v>5723.1199299999998</v>
      </c>
      <c r="Q1338" s="5" cm="1">
        <f t="array" ref="Q1338">Data__1_[[#This Row],[Total_cost]]/(Data__1_[[#This Row],[Total Operating Cost]]+_xlfn.IFS(Data__1_[[#This Row],[Plant]]=$R$21,$S$21,Data__1_[[#This Row],[Plant]]=$R$22,$S$22,Data__1_[[#This Row],[Plant]]=$R$24,$S$24,Data__1_[[#This Row],[Plant]]=$R$23,$S$23))</f>
        <v>10.897208177602215</v>
      </c>
    </row>
    <row r="1339" spans="1:17" x14ac:dyDescent="0.4">
      <c r="A1339" s="1" t="s">
        <v>61</v>
      </c>
      <c r="B1339" t="s">
        <v>9</v>
      </c>
      <c r="C1339">
        <v>43</v>
      </c>
      <c r="D1339">
        <v>36</v>
      </c>
      <c r="E1339">
        <v>9976</v>
      </c>
      <c r="F1339">
        <v>6912</v>
      </c>
      <c r="G1339">
        <v>0.101257679</v>
      </c>
      <c r="H1339">
        <f>Data__1_[[#This Row],[Output]]*1000</f>
        <v>101.25767900000001</v>
      </c>
      <c r="I1339">
        <f>Data__1_[[#This Row],[Output]]*1000/(Data__1_[[#This Row],[Num_Workers_Indirect]]+Data__1_[[#This Row],[Num_Workers_Direct]])</f>
        <v>1.2817427721518988</v>
      </c>
      <c r="J1339">
        <v>0.12353436800000001</v>
      </c>
      <c r="K1339">
        <f>Data__1_[[#This Row],[RawMaterial_Used]]*1000</f>
        <v>123.534368</v>
      </c>
      <c r="L1339">
        <f>MONTH(A:A)</f>
        <v>9</v>
      </c>
      <c r="M1339">
        <f>YEAR(Data__1_[[#This Row],[Date]])</f>
        <v>2010</v>
      </c>
      <c r="N1339" cm="1">
        <f t="array" ref="N1339">Data__1_[[#This Row],[RawMaterial_Used]]*1000*_xlfn.IFS(Data__1_[[#This Row],[Plant]]=$R$15,$S$15,Data__1_[[#This Row],[Plant]]=$R$16,$S$16,Data__1_[[#This Row],[Plant]]=$R$17,$S$17,Data__1_[[#This Row],[Plant]]=$R$18,$S$18)</f>
        <v>65473.215040000003</v>
      </c>
      <c r="O1339">
        <f>Data__1_[[#This Row],[input_total thousands]]+Data__1_[[#This Row],[Labor_Costs_Direct]]+Data__1_[[#This Row],[Labor_Costs_Indirect]]</f>
        <v>82361.21504000001</v>
      </c>
      <c r="P1339" s="5" cm="1">
        <f t="array" ref="P1339">Data__1_[[#This Row],[Output]]*1000*_xlfn.IFS(Data__1_[[#This Row],[Plant]]=$R$8,$S$8,Data__1_[[#This Row],[Plant]]=$R$9,$S$9,Data__1_[[#This Row],[Plant]]=$R$10,$S$10,Data__1_[[#This Row],[Plant]]=$R$11,$S$11)</f>
        <v>9113.1911100000016</v>
      </c>
      <c r="Q1339" s="5" cm="1">
        <f t="array" ref="Q1339">Data__1_[[#This Row],[Total_cost]]/(Data__1_[[#This Row],[Total Operating Cost]]+_xlfn.IFS(Data__1_[[#This Row],[Plant]]=$R$21,$S$21,Data__1_[[#This Row],[Plant]]=$R$22,$S$22,Data__1_[[#This Row],[Plant]]=$R$24,$S$24,Data__1_[[#This Row],[Plant]]=$R$23,$S$23))</f>
        <v>9.0368336663338038</v>
      </c>
    </row>
    <row r="1340" spans="1:17" x14ac:dyDescent="0.4">
      <c r="A1340" s="1" t="s">
        <v>61</v>
      </c>
      <c r="B1340" t="s">
        <v>10</v>
      </c>
      <c r="C1340">
        <v>22</v>
      </c>
      <c r="D1340">
        <v>34</v>
      </c>
      <c r="E1340">
        <v>5280</v>
      </c>
      <c r="F1340">
        <v>6800</v>
      </c>
      <c r="G1340">
        <v>4.1619002000000002E-2</v>
      </c>
      <c r="H1340">
        <f>Data__1_[[#This Row],[Output]]*1000</f>
        <v>41.619002000000002</v>
      </c>
      <c r="I1340">
        <f>Data__1_[[#This Row],[Output]]*1000/(Data__1_[[#This Row],[Num_Workers_Indirect]]+Data__1_[[#This Row],[Num_Workers_Direct]])</f>
        <v>0.74319646428571429</v>
      </c>
      <c r="J1340">
        <v>5.0775183000000002E-2</v>
      </c>
      <c r="K1340">
        <f>Data__1_[[#This Row],[RawMaterial_Used]]*1000</f>
        <v>50.775182999999998</v>
      </c>
      <c r="L1340">
        <f>MONTH(A:A)</f>
        <v>9</v>
      </c>
      <c r="M1340">
        <f>YEAR(Data__1_[[#This Row],[Date]])</f>
        <v>2010</v>
      </c>
      <c r="N1340" cm="1">
        <f t="array" ref="N1340">Data__1_[[#This Row],[RawMaterial_Used]]*1000*_xlfn.IFS(Data__1_[[#This Row],[Plant]]=$R$15,$S$15,Data__1_[[#This Row],[Plant]]=$R$16,$S$16,Data__1_[[#This Row],[Plant]]=$R$17,$S$17,Data__1_[[#This Row],[Plant]]=$R$18,$S$18)</f>
        <v>30871.311264</v>
      </c>
      <c r="O1340">
        <f>Data__1_[[#This Row],[input_total thousands]]+Data__1_[[#This Row],[Labor_Costs_Direct]]+Data__1_[[#This Row],[Labor_Costs_Indirect]]</f>
        <v>42951.311264000004</v>
      </c>
      <c r="P1340" s="5" cm="1">
        <f t="array" ref="P1340">Data__1_[[#This Row],[Output]]*1000*_xlfn.IFS(Data__1_[[#This Row],[Plant]]=$R$8,$S$8,Data__1_[[#This Row],[Plant]]=$R$9,$S$9,Data__1_[[#This Row],[Plant]]=$R$10,$S$10,Data__1_[[#This Row],[Plant]]=$R$11,$S$11)</f>
        <v>6242.8503000000001</v>
      </c>
      <c r="Q1340" s="5" cm="1">
        <f t="array" ref="Q1340">Data__1_[[#This Row],[Total_cost]]/(Data__1_[[#This Row],[Total Operating Cost]]+_xlfn.IFS(Data__1_[[#This Row],[Plant]]=$R$21,$S$21,Data__1_[[#This Row],[Plant]]=$R$22,$S$22,Data__1_[[#This Row],[Plant]]=$R$24,$S$24,Data__1_[[#This Row],[Plant]]=$R$23,$S$23))</f>
        <v>6.8789783867816308</v>
      </c>
    </row>
    <row r="1341" spans="1:17" x14ac:dyDescent="0.4">
      <c r="A1341" s="1" t="s">
        <v>61</v>
      </c>
      <c r="B1341" t="s">
        <v>11</v>
      </c>
      <c r="C1341">
        <v>12</v>
      </c>
      <c r="D1341">
        <v>13</v>
      </c>
      <c r="E1341">
        <v>115200</v>
      </c>
      <c r="F1341">
        <v>99840</v>
      </c>
      <c r="G1341">
        <v>9.7634390000000005E-3</v>
      </c>
      <c r="H1341">
        <f>Data__1_[[#This Row],[Output]]*1000</f>
        <v>9.763439</v>
      </c>
      <c r="I1341">
        <f>Data__1_[[#This Row],[Output]]*1000/(Data__1_[[#This Row],[Num_Workers_Indirect]]+Data__1_[[#This Row],[Num_Workers_Direct]])</f>
        <v>0.39053756000000001</v>
      </c>
      <c r="J1341">
        <v>1.2204299E-2</v>
      </c>
      <c r="K1341">
        <f>Data__1_[[#This Row],[RawMaterial_Used]]*1000</f>
        <v>12.204299000000001</v>
      </c>
      <c r="L1341">
        <f>MONTH(A:A)</f>
        <v>9</v>
      </c>
      <c r="M1341">
        <f>YEAR(Data__1_[[#This Row],[Date]])</f>
        <v>2010</v>
      </c>
      <c r="N1341" cm="1">
        <f t="array" ref="N1341">Data__1_[[#This Row],[RawMaterial_Used]]*1000*_xlfn.IFS(Data__1_[[#This Row],[Plant]]=$R$15,$S$15,Data__1_[[#This Row],[Plant]]=$R$16,$S$16,Data__1_[[#This Row],[Plant]]=$R$17,$S$17,Data__1_[[#This Row],[Plant]]=$R$18,$S$18)</f>
        <v>11203.546482</v>
      </c>
      <c r="O1341">
        <f>Data__1_[[#This Row],[input_total thousands]]+Data__1_[[#This Row],[Labor_Costs_Direct]]+Data__1_[[#This Row],[Labor_Costs_Indirect]]</f>
        <v>226243.54648200001</v>
      </c>
      <c r="P1341" s="5" cm="1">
        <f t="array" ref="P1341">Data__1_[[#This Row],[Output]]*1000*_xlfn.IFS(Data__1_[[#This Row],[Plant]]=$R$8,$S$8,Data__1_[[#This Row],[Plant]]=$R$9,$S$9,Data__1_[[#This Row],[Plant]]=$R$10,$S$10,Data__1_[[#This Row],[Plant]]=$R$11,$S$11)</f>
        <v>3905.3755999999998</v>
      </c>
      <c r="Q1341" s="5" cm="1">
        <f t="array" ref="Q1341">Data__1_[[#This Row],[Total_cost]]/(Data__1_[[#This Row],[Total Operating Cost]]+_xlfn.IFS(Data__1_[[#This Row],[Plant]]=$R$21,$S$21,Data__1_[[#This Row],[Plant]]=$R$22,$S$22,Data__1_[[#This Row],[Plant]]=$R$24,$S$24,Data__1_[[#This Row],[Plant]]=$R$23,$S$23))</f>
        <v>56.657138600411308</v>
      </c>
    </row>
    <row r="1342" spans="1:17" x14ac:dyDescent="0.4">
      <c r="A1342" s="1" t="s">
        <v>60</v>
      </c>
      <c r="B1342" t="s">
        <v>8</v>
      </c>
      <c r="C1342">
        <v>20</v>
      </c>
      <c r="D1342">
        <v>18</v>
      </c>
      <c r="E1342">
        <v>9600</v>
      </c>
      <c r="F1342">
        <v>7200</v>
      </c>
      <c r="G1342">
        <v>4.6000803E-2</v>
      </c>
      <c r="H1342">
        <f>Data__1_[[#This Row],[Output]]*1000</f>
        <v>46.000802999999998</v>
      </c>
      <c r="I1342">
        <f>Data__1_[[#This Row],[Output]]*1000/(Data__1_[[#This Row],[Num_Workers_Indirect]]+Data__1_[[#This Row],[Num_Workers_Direct]])</f>
        <v>1.210547447368421</v>
      </c>
      <c r="J1342">
        <v>5.5200963999999998E-2</v>
      </c>
      <c r="K1342">
        <f>Data__1_[[#This Row],[RawMaterial_Used]]*1000</f>
        <v>55.200963999999999</v>
      </c>
      <c r="L1342">
        <f>MONTH(A:A)</f>
        <v>8</v>
      </c>
      <c r="M1342">
        <f>YEAR(Data__1_[[#This Row],[Date]])</f>
        <v>2010</v>
      </c>
      <c r="N1342" cm="1">
        <f t="array" ref="N1342">Data__1_[[#This Row],[RawMaterial_Used]]*1000*_xlfn.IFS(Data__1_[[#This Row],[Plant]]=$R$15,$S$15,Data__1_[[#This Row],[Plant]]=$R$16,$S$16,Data__1_[[#This Row],[Plant]]=$R$17,$S$17,Data__1_[[#This Row],[Plant]]=$R$18,$S$18)</f>
        <v>38640.674800000001</v>
      </c>
      <c r="O1342">
        <f>Data__1_[[#This Row],[input_total thousands]]+Data__1_[[#This Row],[Labor_Costs_Direct]]+Data__1_[[#This Row],[Labor_Costs_Indirect]]</f>
        <v>55440.674800000001</v>
      </c>
      <c r="P1342" s="5" cm="1">
        <f t="array" ref="P1342">Data__1_[[#This Row],[Output]]*1000*_xlfn.IFS(Data__1_[[#This Row],[Plant]]=$R$8,$S$8,Data__1_[[#This Row],[Plant]]=$R$9,$S$9,Data__1_[[#This Row],[Plant]]=$R$10,$S$10,Data__1_[[#This Row],[Plant]]=$R$11,$S$11)</f>
        <v>5060.0883299999996</v>
      </c>
      <c r="Q1342" s="5" cm="1">
        <f t="array" ref="Q1342">Data__1_[[#This Row],[Total_cost]]/(Data__1_[[#This Row],[Total Operating Cost]]+_xlfn.IFS(Data__1_[[#This Row],[Plant]]=$R$21,$S$21,Data__1_[[#This Row],[Plant]]=$R$22,$S$22,Data__1_[[#This Row],[Plant]]=$R$24,$S$24,Data__1_[[#This Row],[Plant]]=$R$23,$S$23))</f>
        <v>10.929152232806214</v>
      </c>
    </row>
    <row r="1343" spans="1:17" x14ac:dyDescent="0.4">
      <c r="A1343" s="1" t="s">
        <v>60</v>
      </c>
      <c r="B1343" t="s">
        <v>9</v>
      </c>
      <c r="C1343">
        <v>44</v>
      </c>
      <c r="D1343">
        <v>37</v>
      </c>
      <c r="E1343">
        <v>10208</v>
      </c>
      <c r="F1343">
        <v>7104</v>
      </c>
      <c r="G1343">
        <v>0.10383753799999999</v>
      </c>
      <c r="H1343">
        <f>Data__1_[[#This Row],[Output]]*1000</f>
        <v>103.837538</v>
      </c>
      <c r="I1343">
        <f>Data__1_[[#This Row],[Output]]*1000/(Data__1_[[#This Row],[Num_Workers_Indirect]]+Data__1_[[#This Row],[Num_Workers_Direct]])</f>
        <v>1.2819449135802468</v>
      </c>
      <c r="J1343">
        <v>0.12668179600000001</v>
      </c>
      <c r="K1343">
        <f>Data__1_[[#This Row],[RawMaterial_Used]]*1000</f>
        <v>126.68179600000002</v>
      </c>
      <c r="L1343">
        <f>MONTH(A:A)</f>
        <v>8</v>
      </c>
      <c r="M1343">
        <f>YEAR(Data__1_[[#This Row],[Date]])</f>
        <v>2010</v>
      </c>
      <c r="N1343" cm="1">
        <f t="array" ref="N1343">Data__1_[[#This Row],[RawMaterial_Used]]*1000*_xlfn.IFS(Data__1_[[#This Row],[Plant]]=$R$15,$S$15,Data__1_[[#This Row],[Plant]]=$R$16,$S$16,Data__1_[[#This Row],[Plant]]=$R$17,$S$17,Data__1_[[#This Row],[Plant]]=$R$18,$S$18)</f>
        <v>67141.351880000017</v>
      </c>
      <c r="O1343">
        <f>Data__1_[[#This Row],[input_total thousands]]+Data__1_[[#This Row],[Labor_Costs_Direct]]+Data__1_[[#This Row],[Labor_Costs_Indirect]]</f>
        <v>84453.351880000017</v>
      </c>
      <c r="P1343" s="5" cm="1">
        <f t="array" ref="P1343">Data__1_[[#This Row],[Output]]*1000*_xlfn.IFS(Data__1_[[#This Row],[Plant]]=$R$8,$S$8,Data__1_[[#This Row],[Plant]]=$R$9,$S$9,Data__1_[[#This Row],[Plant]]=$R$10,$S$10,Data__1_[[#This Row],[Plant]]=$R$11,$S$11)</f>
        <v>9345.3784199999991</v>
      </c>
      <c r="Q1343" s="5" cm="1">
        <f t="array" ref="Q1343">Data__1_[[#This Row],[Total_cost]]/(Data__1_[[#This Row],[Total Operating Cost]]+_xlfn.IFS(Data__1_[[#This Row],[Plant]]=$R$21,$S$21,Data__1_[[#This Row],[Plant]]=$R$22,$S$22,Data__1_[[#This Row],[Plant]]=$R$24,$S$24,Data__1_[[#This Row],[Plant]]=$R$23,$S$23))</f>
        <v>9.0361808552054708</v>
      </c>
    </row>
    <row r="1344" spans="1:17" x14ac:dyDescent="0.4">
      <c r="A1344" s="1" t="s">
        <v>60</v>
      </c>
      <c r="B1344" t="s">
        <v>10</v>
      </c>
      <c r="C1344">
        <v>23</v>
      </c>
      <c r="D1344">
        <v>25</v>
      </c>
      <c r="E1344">
        <v>5520</v>
      </c>
      <c r="F1344">
        <v>5000</v>
      </c>
      <c r="G1344">
        <v>3.5648165000000002E-2</v>
      </c>
      <c r="H1344">
        <f>Data__1_[[#This Row],[Output]]*1000</f>
        <v>35.648165000000006</v>
      </c>
      <c r="I1344">
        <f>Data__1_[[#This Row],[Output]]*1000/(Data__1_[[#This Row],[Num_Workers_Indirect]]+Data__1_[[#This Row],[Num_Workers_Direct]])</f>
        <v>0.74267010416666679</v>
      </c>
      <c r="J1344">
        <v>4.3490761000000003E-2</v>
      </c>
      <c r="K1344">
        <f>Data__1_[[#This Row],[RawMaterial_Used]]*1000</f>
        <v>43.490761000000006</v>
      </c>
      <c r="L1344">
        <f>MONTH(A:A)</f>
        <v>8</v>
      </c>
      <c r="M1344">
        <f>YEAR(Data__1_[[#This Row],[Date]])</f>
        <v>2010</v>
      </c>
      <c r="N1344" cm="1">
        <f t="array" ref="N1344">Data__1_[[#This Row],[RawMaterial_Used]]*1000*_xlfn.IFS(Data__1_[[#This Row],[Plant]]=$R$15,$S$15,Data__1_[[#This Row],[Plant]]=$R$16,$S$16,Data__1_[[#This Row],[Plant]]=$R$17,$S$17,Data__1_[[#This Row],[Plant]]=$R$18,$S$18)</f>
        <v>26442.382688000005</v>
      </c>
      <c r="O1344">
        <f>Data__1_[[#This Row],[input_total thousands]]+Data__1_[[#This Row],[Labor_Costs_Direct]]+Data__1_[[#This Row],[Labor_Costs_Indirect]]</f>
        <v>36962.382688000005</v>
      </c>
      <c r="P1344" s="5" cm="1">
        <f t="array" ref="P1344">Data__1_[[#This Row],[Output]]*1000*_xlfn.IFS(Data__1_[[#This Row],[Plant]]=$R$8,$S$8,Data__1_[[#This Row],[Plant]]=$R$9,$S$9,Data__1_[[#This Row],[Plant]]=$R$10,$S$10,Data__1_[[#This Row],[Plant]]=$R$11,$S$11)</f>
        <v>5347.2247500000012</v>
      </c>
      <c r="Q1344" s="5" cm="1">
        <f t="array" ref="Q1344">Data__1_[[#This Row],[Total_cost]]/(Data__1_[[#This Row],[Total Operating Cost]]+_xlfn.IFS(Data__1_[[#This Row],[Plant]]=$R$21,$S$21,Data__1_[[#This Row],[Plant]]=$R$22,$S$22,Data__1_[[#This Row],[Plant]]=$R$24,$S$24,Data__1_[[#This Row],[Plant]]=$R$23,$S$23))</f>
        <v>6.9111498517335113</v>
      </c>
    </row>
    <row r="1345" spans="1:17" x14ac:dyDescent="0.4">
      <c r="A1345" s="1" t="s">
        <v>60</v>
      </c>
      <c r="B1345" t="s">
        <v>11</v>
      </c>
      <c r="C1345">
        <v>13</v>
      </c>
      <c r="D1345">
        <v>17</v>
      </c>
      <c r="E1345">
        <v>124800</v>
      </c>
      <c r="F1345">
        <v>130560</v>
      </c>
      <c r="G1345">
        <v>1.1711015999999999E-2</v>
      </c>
      <c r="H1345">
        <f>Data__1_[[#This Row],[Output]]*1000</f>
        <v>11.711015999999999</v>
      </c>
      <c r="I1345">
        <f>Data__1_[[#This Row],[Output]]*1000/(Data__1_[[#This Row],[Num_Workers_Indirect]]+Data__1_[[#This Row],[Num_Workers_Direct]])</f>
        <v>0.39036719999999997</v>
      </c>
      <c r="J1345">
        <v>1.4638770000000001E-2</v>
      </c>
      <c r="K1345">
        <f>Data__1_[[#This Row],[RawMaterial_Used]]*1000</f>
        <v>14.638770000000001</v>
      </c>
      <c r="L1345">
        <f>MONTH(A:A)</f>
        <v>8</v>
      </c>
      <c r="M1345">
        <f>YEAR(Data__1_[[#This Row],[Date]])</f>
        <v>2010</v>
      </c>
      <c r="N1345" cm="1">
        <f t="array" ref="N1345">Data__1_[[#This Row],[RawMaterial_Used]]*1000*_xlfn.IFS(Data__1_[[#This Row],[Plant]]=$R$15,$S$15,Data__1_[[#This Row],[Plant]]=$R$16,$S$16,Data__1_[[#This Row],[Plant]]=$R$17,$S$17,Data__1_[[#This Row],[Plant]]=$R$18,$S$18)</f>
        <v>13438.390860000001</v>
      </c>
      <c r="O1345">
        <f>Data__1_[[#This Row],[input_total thousands]]+Data__1_[[#This Row],[Labor_Costs_Direct]]+Data__1_[[#This Row],[Labor_Costs_Indirect]]</f>
        <v>268798.39086000004</v>
      </c>
      <c r="P1345" s="5" cm="1">
        <f t="array" ref="P1345">Data__1_[[#This Row],[Output]]*1000*_xlfn.IFS(Data__1_[[#This Row],[Plant]]=$R$8,$S$8,Data__1_[[#This Row],[Plant]]=$R$9,$S$9,Data__1_[[#This Row],[Plant]]=$R$10,$S$10,Data__1_[[#This Row],[Plant]]=$R$11,$S$11)</f>
        <v>4684.4063999999998</v>
      </c>
      <c r="Q1345" s="5" cm="1">
        <f t="array" ref="Q1345">Data__1_[[#This Row],[Total_cost]]/(Data__1_[[#This Row],[Total Operating Cost]]+_xlfn.IFS(Data__1_[[#This Row],[Plant]]=$R$21,$S$21,Data__1_[[#This Row],[Plant]]=$R$22,$S$22,Data__1_[[#This Row],[Plant]]=$R$24,$S$24,Data__1_[[#This Row],[Plant]]=$R$23,$S$23))</f>
        <v>56.325467695914597</v>
      </c>
    </row>
    <row r="1346" spans="1:17" x14ac:dyDescent="0.4">
      <c r="A1346" s="1" t="s">
        <v>59</v>
      </c>
      <c r="B1346" t="s">
        <v>8</v>
      </c>
      <c r="C1346">
        <v>20</v>
      </c>
      <c r="D1346">
        <v>19</v>
      </c>
      <c r="E1346">
        <v>9600</v>
      </c>
      <c r="F1346">
        <v>7600</v>
      </c>
      <c r="G1346">
        <v>4.7203185000000002E-2</v>
      </c>
      <c r="H1346">
        <f>Data__1_[[#This Row],[Output]]*1000</f>
        <v>47.203185000000005</v>
      </c>
      <c r="I1346">
        <f>Data__1_[[#This Row],[Output]]*1000/(Data__1_[[#This Row],[Num_Workers_Indirect]]+Data__1_[[#This Row],[Num_Workers_Direct]])</f>
        <v>1.2103380769230772</v>
      </c>
      <c r="J1346">
        <v>5.6643822000000003E-2</v>
      </c>
      <c r="K1346">
        <f>Data__1_[[#This Row],[RawMaterial_Used]]*1000</f>
        <v>56.643822</v>
      </c>
      <c r="L1346">
        <f>MONTH(A:A)</f>
        <v>7</v>
      </c>
      <c r="M1346">
        <f>YEAR(Data__1_[[#This Row],[Date]])</f>
        <v>2010</v>
      </c>
      <c r="N1346" cm="1">
        <f t="array" ref="N1346">Data__1_[[#This Row],[RawMaterial_Used]]*1000*_xlfn.IFS(Data__1_[[#This Row],[Plant]]=$R$15,$S$15,Data__1_[[#This Row],[Plant]]=$R$16,$S$16,Data__1_[[#This Row],[Plant]]=$R$17,$S$17,Data__1_[[#This Row],[Plant]]=$R$18,$S$18)</f>
        <v>39650.6754</v>
      </c>
      <c r="O1346">
        <f>Data__1_[[#This Row],[input_total thousands]]+Data__1_[[#This Row],[Labor_Costs_Direct]]+Data__1_[[#This Row],[Labor_Costs_Indirect]]</f>
        <v>56850.6754</v>
      </c>
      <c r="P1346" s="5" cm="1">
        <f t="array" ref="P1346">Data__1_[[#This Row],[Output]]*1000*_xlfn.IFS(Data__1_[[#This Row],[Plant]]=$R$8,$S$8,Data__1_[[#This Row],[Plant]]=$R$9,$S$9,Data__1_[[#This Row],[Plant]]=$R$10,$S$10,Data__1_[[#This Row],[Plant]]=$R$11,$S$11)</f>
        <v>5192.3503500000006</v>
      </c>
      <c r="Q1346" s="5" cm="1">
        <f t="array" ref="Q1346">Data__1_[[#This Row],[Total_cost]]/(Data__1_[[#This Row],[Total Operating Cost]]+_xlfn.IFS(Data__1_[[#This Row],[Plant]]=$R$21,$S$21,Data__1_[[#This Row],[Plant]]=$R$22,$S$22,Data__1_[[#This Row],[Plant]]=$R$24,$S$24,Data__1_[[#This Row],[Plant]]=$R$23,$S$23))</f>
        <v>10.922329719276307</v>
      </c>
    </row>
    <row r="1347" spans="1:17" x14ac:dyDescent="0.4">
      <c r="A1347" s="1" t="s">
        <v>59</v>
      </c>
      <c r="B1347" t="s">
        <v>9</v>
      </c>
      <c r="C1347">
        <v>45</v>
      </c>
      <c r="D1347">
        <v>38</v>
      </c>
      <c r="E1347">
        <v>10440</v>
      </c>
      <c r="F1347">
        <v>7296</v>
      </c>
      <c r="G1347">
        <v>0.106406809</v>
      </c>
      <c r="H1347">
        <f>Data__1_[[#This Row],[Output]]*1000</f>
        <v>106.40680900000001</v>
      </c>
      <c r="I1347">
        <f>Data__1_[[#This Row],[Output]]*1000/(Data__1_[[#This Row],[Num_Workers_Indirect]]+Data__1_[[#This Row],[Num_Workers_Direct]])</f>
        <v>1.2820097469879519</v>
      </c>
      <c r="J1347">
        <v>0.12981630699999999</v>
      </c>
      <c r="K1347">
        <f>Data__1_[[#This Row],[RawMaterial_Used]]*1000</f>
        <v>129.81630699999999</v>
      </c>
      <c r="L1347">
        <f>MONTH(A:A)</f>
        <v>7</v>
      </c>
      <c r="M1347">
        <f>YEAR(Data__1_[[#This Row],[Date]])</f>
        <v>2010</v>
      </c>
      <c r="N1347" cm="1">
        <f t="array" ref="N1347">Data__1_[[#This Row],[RawMaterial_Used]]*1000*_xlfn.IFS(Data__1_[[#This Row],[Plant]]=$R$15,$S$15,Data__1_[[#This Row],[Plant]]=$R$16,$S$16,Data__1_[[#This Row],[Plant]]=$R$17,$S$17,Data__1_[[#This Row],[Plant]]=$R$18,$S$18)</f>
        <v>68802.64271</v>
      </c>
      <c r="O1347">
        <f>Data__1_[[#This Row],[input_total thousands]]+Data__1_[[#This Row],[Labor_Costs_Direct]]+Data__1_[[#This Row],[Labor_Costs_Indirect]]</f>
        <v>86538.64271</v>
      </c>
      <c r="P1347" s="5" cm="1">
        <f t="array" ref="P1347">Data__1_[[#This Row],[Output]]*1000*_xlfn.IFS(Data__1_[[#This Row],[Plant]]=$R$8,$S$8,Data__1_[[#This Row],[Plant]]=$R$9,$S$9,Data__1_[[#This Row],[Plant]]=$R$10,$S$10,Data__1_[[#This Row],[Plant]]=$R$11,$S$11)</f>
        <v>9576.6128100000005</v>
      </c>
      <c r="Q1347" s="5" cm="1">
        <f t="array" ref="Q1347">Data__1_[[#This Row],[Total_cost]]/(Data__1_[[#This Row],[Total Operating Cost]]+_xlfn.IFS(Data__1_[[#This Row],[Plant]]=$R$21,$S$21,Data__1_[[#This Row],[Plant]]=$R$22,$S$22,Data__1_[[#This Row],[Plant]]=$R$24,$S$24,Data__1_[[#This Row],[Plant]]=$R$23,$S$23))</f>
        <v>9.0357438940209196</v>
      </c>
    </row>
    <row r="1348" spans="1:17" x14ac:dyDescent="0.4">
      <c r="A1348" s="1" t="s">
        <v>59</v>
      </c>
      <c r="B1348" t="s">
        <v>10</v>
      </c>
      <c r="C1348">
        <v>22</v>
      </c>
      <c r="D1348">
        <v>26</v>
      </c>
      <c r="E1348">
        <v>5280</v>
      </c>
      <c r="F1348">
        <v>5200</v>
      </c>
      <c r="G1348">
        <v>3.5673330000000003E-2</v>
      </c>
      <c r="H1348">
        <f>Data__1_[[#This Row],[Output]]*1000</f>
        <v>35.67333</v>
      </c>
      <c r="I1348">
        <f>Data__1_[[#This Row],[Output]]*1000/(Data__1_[[#This Row],[Num_Workers_Indirect]]+Data__1_[[#This Row],[Num_Workers_Direct]])</f>
        <v>0.74319437499999996</v>
      </c>
      <c r="J1348">
        <v>4.3521463000000003E-2</v>
      </c>
      <c r="K1348">
        <f>Data__1_[[#This Row],[RawMaterial_Used]]*1000</f>
        <v>43.521463000000004</v>
      </c>
      <c r="L1348">
        <f>MONTH(A:A)</f>
        <v>7</v>
      </c>
      <c r="M1348">
        <f>YEAR(Data__1_[[#This Row],[Date]])</f>
        <v>2010</v>
      </c>
      <c r="N1348" cm="1">
        <f t="array" ref="N1348">Data__1_[[#This Row],[RawMaterial_Used]]*1000*_xlfn.IFS(Data__1_[[#This Row],[Plant]]=$R$15,$S$15,Data__1_[[#This Row],[Plant]]=$R$16,$S$16,Data__1_[[#This Row],[Plant]]=$R$17,$S$17,Data__1_[[#This Row],[Plant]]=$R$18,$S$18)</f>
        <v>26461.049504000002</v>
      </c>
      <c r="O1348">
        <f>Data__1_[[#This Row],[input_total thousands]]+Data__1_[[#This Row],[Labor_Costs_Direct]]+Data__1_[[#This Row],[Labor_Costs_Indirect]]</f>
        <v>36941.049504000002</v>
      </c>
      <c r="P1348" s="5" cm="1">
        <f t="array" ref="P1348">Data__1_[[#This Row],[Output]]*1000*_xlfn.IFS(Data__1_[[#This Row],[Plant]]=$R$8,$S$8,Data__1_[[#This Row],[Plant]]=$R$9,$S$9,Data__1_[[#This Row],[Plant]]=$R$10,$S$10,Data__1_[[#This Row],[Plant]]=$R$11,$S$11)</f>
        <v>5350.9994999999999</v>
      </c>
      <c r="Q1348" s="5" cm="1">
        <f t="array" ref="Q1348">Data__1_[[#This Row],[Total_cost]]/(Data__1_[[#This Row],[Total Operating Cost]]+_xlfn.IFS(Data__1_[[#This Row],[Plant]]=$R$21,$S$21,Data__1_[[#This Row],[Plant]]=$R$22,$S$22,Data__1_[[#This Row],[Plant]]=$R$24,$S$24,Data__1_[[#This Row],[Plant]]=$R$23,$S$23))</f>
        <v>6.9022894161331676</v>
      </c>
    </row>
    <row r="1349" spans="1:17" x14ac:dyDescent="0.4">
      <c r="A1349" s="1" t="s">
        <v>59</v>
      </c>
      <c r="B1349" t="s">
        <v>11</v>
      </c>
      <c r="C1349">
        <v>13</v>
      </c>
      <c r="D1349">
        <v>15</v>
      </c>
      <c r="E1349">
        <v>124800</v>
      </c>
      <c r="F1349">
        <v>115200</v>
      </c>
      <c r="G1349">
        <v>1.0923073E-2</v>
      </c>
      <c r="H1349">
        <f>Data__1_[[#This Row],[Output]]*1000</f>
        <v>10.923073</v>
      </c>
      <c r="I1349">
        <f>Data__1_[[#This Row],[Output]]*1000/(Data__1_[[#This Row],[Num_Workers_Indirect]]+Data__1_[[#This Row],[Num_Workers_Direct]])</f>
        <v>0.39010975000000003</v>
      </c>
      <c r="J1349">
        <v>1.3653841999999999E-2</v>
      </c>
      <c r="K1349">
        <f>Data__1_[[#This Row],[RawMaterial_Used]]*1000</f>
        <v>13.653841999999999</v>
      </c>
      <c r="L1349">
        <f>MONTH(A:A)</f>
        <v>7</v>
      </c>
      <c r="M1349">
        <f>YEAR(Data__1_[[#This Row],[Date]])</f>
        <v>2010</v>
      </c>
      <c r="N1349" cm="1">
        <f t="array" ref="N1349">Data__1_[[#This Row],[RawMaterial_Used]]*1000*_xlfn.IFS(Data__1_[[#This Row],[Plant]]=$R$15,$S$15,Data__1_[[#This Row],[Plant]]=$R$16,$S$16,Data__1_[[#This Row],[Plant]]=$R$17,$S$17,Data__1_[[#This Row],[Plant]]=$R$18,$S$18)</f>
        <v>12534.226955999999</v>
      </c>
      <c r="O1349">
        <f>Data__1_[[#This Row],[input_total thousands]]+Data__1_[[#This Row],[Labor_Costs_Direct]]+Data__1_[[#This Row],[Labor_Costs_Indirect]]</f>
        <v>252534.226956</v>
      </c>
      <c r="P1349" s="5" cm="1">
        <f t="array" ref="P1349">Data__1_[[#This Row],[Output]]*1000*_xlfn.IFS(Data__1_[[#This Row],[Plant]]=$R$8,$S$8,Data__1_[[#This Row],[Plant]]=$R$9,$S$9,Data__1_[[#This Row],[Plant]]=$R$10,$S$10,Data__1_[[#This Row],[Plant]]=$R$11,$S$11)</f>
        <v>4369.2291999999998</v>
      </c>
      <c r="Q1349" s="5" cm="1">
        <f t="array" ref="Q1349">Data__1_[[#This Row],[Total_cost]]/(Data__1_[[#This Row],[Total Operating Cost]]+_xlfn.IFS(Data__1_[[#This Row],[Plant]]=$R$21,$S$21,Data__1_[[#This Row],[Plant]]=$R$22,$S$22,Data__1_[[#This Row],[Plant]]=$R$24,$S$24,Data__1_[[#This Row],[Plant]]=$R$23,$S$23))</f>
        <v>56.659396315713359</v>
      </c>
    </row>
    <row r="1350" spans="1:17" x14ac:dyDescent="0.4">
      <c r="A1350" s="1" t="s">
        <v>58</v>
      </c>
      <c r="B1350" t="s">
        <v>8</v>
      </c>
      <c r="C1350">
        <v>19</v>
      </c>
      <c r="D1350">
        <v>25</v>
      </c>
      <c r="E1350">
        <v>9120</v>
      </c>
      <c r="F1350">
        <v>10000</v>
      </c>
      <c r="G1350">
        <v>5.3292924999999998E-2</v>
      </c>
      <c r="H1350">
        <f>Data__1_[[#This Row],[Output]]*1000</f>
        <v>53.292924999999997</v>
      </c>
      <c r="I1350">
        <f>Data__1_[[#This Row],[Output]]*1000/(Data__1_[[#This Row],[Num_Workers_Indirect]]+Data__1_[[#This Row],[Num_Workers_Direct]])</f>
        <v>1.2112028409090909</v>
      </c>
      <c r="J1350">
        <v>6.3951510000000003E-2</v>
      </c>
      <c r="K1350">
        <f>Data__1_[[#This Row],[RawMaterial_Used]]*1000</f>
        <v>63.951510000000006</v>
      </c>
      <c r="L1350">
        <f>MONTH(A:A)</f>
        <v>6</v>
      </c>
      <c r="M1350">
        <f>YEAR(Data__1_[[#This Row],[Date]])</f>
        <v>2010</v>
      </c>
      <c r="N1350" cm="1">
        <f t="array" ref="N1350">Data__1_[[#This Row],[RawMaterial_Used]]*1000*_xlfn.IFS(Data__1_[[#This Row],[Plant]]=$R$15,$S$15,Data__1_[[#This Row],[Plant]]=$R$16,$S$16,Data__1_[[#This Row],[Plant]]=$R$17,$S$17,Data__1_[[#This Row],[Plant]]=$R$18,$S$18)</f>
        <v>44766.057000000001</v>
      </c>
      <c r="O1350">
        <f>Data__1_[[#This Row],[input_total thousands]]+Data__1_[[#This Row],[Labor_Costs_Direct]]+Data__1_[[#This Row],[Labor_Costs_Indirect]]</f>
        <v>63886.057000000001</v>
      </c>
      <c r="P1350" s="5" cm="1">
        <f t="array" ref="P1350">Data__1_[[#This Row],[Output]]*1000*_xlfn.IFS(Data__1_[[#This Row],[Plant]]=$R$8,$S$8,Data__1_[[#This Row],[Plant]]=$R$9,$S$9,Data__1_[[#This Row],[Plant]]=$R$10,$S$10,Data__1_[[#This Row],[Plant]]=$R$11,$S$11)</f>
        <v>5862.2217499999997</v>
      </c>
      <c r="Q1350" s="5" cm="1">
        <f t="array" ref="Q1350">Data__1_[[#This Row],[Total_cost]]/(Data__1_[[#This Row],[Total Operating Cost]]+_xlfn.IFS(Data__1_[[#This Row],[Plant]]=$R$21,$S$21,Data__1_[[#This Row],[Plant]]=$R$22,$S$22,Data__1_[[#This Row],[Plant]]=$R$24,$S$24,Data__1_[[#This Row],[Plant]]=$R$23,$S$23))</f>
        <v>10.874469110299396</v>
      </c>
    </row>
    <row r="1351" spans="1:17" x14ac:dyDescent="0.4">
      <c r="A1351" s="1" t="s">
        <v>58</v>
      </c>
      <c r="B1351" t="s">
        <v>9</v>
      </c>
      <c r="C1351">
        <v>41</v>
      </c>
      <c r="D1351">
        <v>36</v>
      </c>
      <c r="E1351">
        <v>9512</v>
      </c>
      <c r="F1351">
        <v>6912</v>
      </c>
      <c r="G1351">
        <v>9.8683015999999998E-2</v>
      </c>
      <c r="H1351">
        <f>Data__1_[[#This Row],[Output]]*1000</f>
        <v>98.683015999999995</v>
      </c>
      <c r="I1351">
        <f>Data__1_[[#This Row],[Output]]*1000/(Data__1_[[#This Row],[Num_Workers_Indirect]]+Data__1_[[#This Row],[Num_Workers_Direct]])</f>
        <v>1.2815976103896103</v>
      </c>
      <c r="J1351">
        <v>0.12039328000000001</v>
      </c>
      <c r="K1351">
        <f>Data__1_[[#This Row],[RawMaterial_Used]]*1000</f>
        <v>120.39328</v>
      </c>
      <c r="L1351">
        <f>MONTH(A:A)</f>
        <v>6</v>
      </c>
      <c r="M1351">
        <f>YEAR(Data__1_[[#This Row],[Date]])</f>
        <v>2010</v>
      </c>
      <c r="N1351" cm="1">
        <f t="array" ref="N1351">Data__1_[[#This Row],[RawMaterial_Used]]*1000*_xlfn.IFS(Data__1_[[#This Row],[Plant]]=$R$15,$S$15,Data__1_[[#This Row],[Plant]]=$R$16,$S$16,Data__1_[[#This Row],[Plant]]=$R$17,$S$17,Data__1_[[#This Row],[Plant]]=$R$18,$S$18)</f>
        <v>63808.438399999999</v>
      </c>
      <c r="O1351">
        <f>Data__1_[[#This Row],[input_total thousands]]+Data__1_[[#This Row],[Labor_Costs_Direct]]+Data__1_[[#This Row],[Labor_Costs_Indirect]]</f>
        <v>80232.438399999999</v>
      </c>
      <c r="P1351" s="5" cm="1">
        <f t="array" ref="P1351">Data__1_[[#This Row],[Output]]*1000*_xlfn.IFS(Data__1_[[#This Row],[Plant]]=$R$8,$S$8,Data__1_[[#This Row],[Plant]]=$R$9,$S$9,Data__1_[[#This Row],[Plant]]=$R$10,$S$10,Data__1_[[#This Row],[Plant]]=$R$11,$S$11)</f>
        <v>8881.4714399999993</v>
      </c>
      <c r="Q1351" s="5" cm="1">
        <f t="array" ref="Q1351">Data__1_[[#This Row],[Total_cost]]/(Data__1_[[#This Row],[Total Operating Cost]]+_xlfn.IFS(Data__1_[[#This Row],[Plant]]=$R$21,$S$21,Data__1_[[#This Row],[Plant]]=$R$22,$S$22,Data__1_[[#This Row],[Plant]]=$R$24,$S$24,Data__1_[[#This Row],[Plant]]=$R$23,$S$23))</f>
        <v>9.0329197236723466</v>
      </c>
    </row>
    <row r="1352" spans="1:17" x14ac:dyDescent="0.4">
      <c r="A1352" s="1" t="s">
        <v>58</v>
      </c>
      <c r="B1352" t="s">
        <v>10</v>
      </c>
      <c r="C1352">
        <v>23</v>
      </c>
      <c r="D1352">
        <v>30</v>
      </c>
      <c r="E1352">
        <v>5520</v>
      </c>
      <c r="F1352">
        <v>6000</v>
      </c>
      <c r="G1352">
        <v>3.9377460000000003E-2</v>
      </c>
      <c r="H1352">
        <f>Data__1_[[#This Row],[Output]]*1000</f>
        <v>39.377460000000006</v>
      </c>
      <c r="I1352">
        <f>Data__1_[[#This Row],[Output]]*1000/(Data__1_[[#This Row],[Num_Workers_Indirect]]+Data__1_[[#This Row],[Num_Workers_Direct]])</f>
        <v>0.74297094339622649</v>
      </c>
      <c r="J1352">
        <v>4.8040500999999999E-2</v>
      </c>
      <c r="K1352">
        <f>Data__1_[[#This Row],[RawMaterial_Used]]*1000</f>
        <v>48.040500999999999</v>
      </c>
      <c r="L1352">
        <f>MONTH(A:A)</f>
        <v>6</v>
      </c>
      <c r="M1352">
        <f>YEAR(Data__1_[[#This Row],[Date]])</f>
        <v>2010</v>
      </c>
      <c r="N1352" cm="1">
        <f t="array" ref="N1352">Data__1_[[#This Row],[RawMaterial_Used]]*1000*_xlfn.IFS(Data__1_[[#This Row],[Plant]]=$R$15,$S$15,Data__1_[[#This Row],[Plant]]=$R$16,$S$16,Data__1_[[#This Row],[Plant]]=$R$17,$S$17,Data__1_[[#This Row],[Plant]]=$R$18,$S$18)</f>
        <v>29208.624607999998</v>
      </c>
      <c r="O1352">
        <f>Data__1_[[#This Row],[input_total thousands]]+Data__1_[[#This Row],[Labor_Costs_Direct]]+Data__1_[[#This Row],[Labor_Costs_Indirect]]</f>
        <v>40728.624607999998</v>
      </c>
      <c r="P1352" s="5" cm="1">
        <f t="array" ref="P1352">Data__1_[[#This Row],[Output]]*1000*_xlfn.IFS(Data__1_[[#This Row],[Plant]]=$R$8,$S$8,Data__1_[[#This Row],[Plant]]=$R$9,$S$9,Data__1_[[#This Row],[Plant]]=$R$10,$S$10,Data__1_[[#This Row],[Plant]]=$R$11,$S$11)</f>
        <v>5906.6190000000006</v>
      </c>
      <c r="Q1352" s="5" cm="1">
        <f t="array" ref="Q1352">Data__1_[[#This Row],[Total_cost]]/(Data__1_[[#This Row],[Total Operating Cost]]+_xlfn.IFS(Data__1_[[#This Row],[Plant]]=$R$21,$S$21,Data__1_[[#This Row],[Plant]]=$R$22,$S$22,Data__1_[[#This Row],[Plant]]=$R$24,$S$24,Data__1_[[#This Row],[Plant]]=$R$23,$S$23))</f>
        <v>6.894253777706381</v>
      </c>
    </row>
    <row r="1353" spans="1:17" x14ac:dyDescent="0.4">
      <c r="A1353" s="1" t="s">
        <v>58</v>
      </c>
      <c r="B1353" t="s">
        <v>11</v>
      </c>
      <c r="C1353">
        <v>14</v>
      </c>
      <c r="D1353">
        <v>13</v>
      </c>
      <c r="E1353">
        <v>134400</v>
      </c>
      <c r="F1353">
        <v>99840</v>
      </c>
      <c r="G1353">
        <v>1.0535998E-2</v>
      </c>
      <c r="H1353">
        <f>Data__1_[[#This Row],[Output]]*1000</f>
        <v>10.535997999999999</v>
      </c>
      <c r="I1353">
        <f>Data__1_[[#This Row],[Output]]*1000/(Data__1_[[#This Row],[Num_Workers_Indirect]]+Data__1_[[#This Row],[Num_Workers_Direct]])</f>
        <v>0.3902221481481481</v>
      </c>
      <c r="J1353">
        <v>1.3169996999999999E-2</v>
      </c>
      <c r="K1353">
        <f>Data__1_[[#This Row],[RawMaterial_Used]]*1000</f>
        <v>13.169996999999999</v>
      </c>
      <c r="L1353">
        <f>MONTH(A:A)</f>
        <v>6</v>
      </c>
      <c r="M1353">
        <f>YEAR(Data__1_[[#This Row],[Date]])</f>
        <v>2010</v>
      </c>
      <c r="N1353" cm="1">
        <f t="array" ref="N1353">Data__1_[[#This Row],[RawMaterial_Used]]*1000*_xlfn.IFS(Data__1_[[#This Row],[Plant]]=$R$15,$S$15,Data__1_[[#This Row],[Plant]]=$R$16,$S$16,Data__1_[[#This Row],[Plant]]=$R$17,$S$17,Data__1_[[#This Row],[Plant]]=$R$18,$S$18)</f>
        <v>12090.057245999998</v>
      </c>
      <c r="O1353">
        <f>Data__1_[[#This Row],[input_total thousands]]+Data__1_[[#This Row],[Labor_Costs_Direct]]+Data__1_[[#This Row],[Labor_Costs_Indirect]]</f>
        <v>246330.05724600001</v>
      </c>
      <c r="P1353" s="5" cm="1">
        <f t="array" ref="P1353">Data__1_[[#This Row],[Output]]*1000*_xlfn.IFS(Data__1_[[#This Row],[Plant]]=$R$8,$S$8,Data__1_[[#This Row],[Plant]]=$R$9,$S$9,Data__1_[[#This Row],[Plant]]=$R$10,$S$10,Data__1_[[#This Row],[Plant]]=$R$11,$S$11)</f>
        <v>4214.3991999999998</v>
      </c>
      <c r="Q1353" s="5" cm="1">
        <f t="array" ref="Q1353">Data__1_[[#This Row],[Total_cost]]/(Data__1_[[#This Row],[Total Operating Cost]]+_xlfn.IFS(Data__1_[[#This Row],[Plant]]=$R$21,$S$21,Data__1_[[#This Row],[Plant]]=$R$22,$S$22,Data__1_[[#This Row],[Plant]]=$R$24,$S$24,Data__1_[[#This Row],[Plant]]=$R$23,$S$23))</f>
        <v>57.256390362091913</v>
      </c>
    </row>
    <row r="1354" spans="1:17" x14ac:dyDescent="0.4">
      <c r="A1354" s="1" t="s">
        <v>57</v>
      </c>
      <c r="B1354" t="s">
        <v>8</v>
      </c>
      <c r="C1354">
        <v>16</v>
      </c>
      <c r="D1354">
        <v>21</v>
      </c>
      <c r="E1354">
        <v>7680</v>
      </c>
      <c r="F1354">
        <v>8400</v>
      </c>
      <c r="G1354">
        <v>4.4809301000000003E-2</v>
      </c>
      <c r="H1354">
        <f>Data__1_[[#This Row],[Output]]*1000</f>
        <v>44.809301000000005</v>
      </c>
      <c r="I1354">
        <f>Data__1_[[#This Row],[Output]]*1000/(Data__1_[[#This Row],[Num_Workers_Indirect]]+Data__1_[[#This Row],[Num_Workers_Direct]])</f>
        <v>1.2110621891891893</v>
      </c>
      <c r="J1354">
        <v>5.3771160999999998E-2</v>
      </c>
      <c r="K1354">
        <f>Data__1_[[#This Row],[RawMaterial_Used]]*1000</f>
        <v>53.771160999999999</v>
      </c>
      <c r="L1354">
        <f>MONTH(A:A)</f>
        <v>5</v>
      </c>
      <c r="M1354">
        <f>YEAR(Data__1_[[#This Row],[Date]])</f>
        <v>2010</v>
      </c>
      <c r="N1354" cm="1">
        <f t="array" ref="N1354">Data__1_[[#This Row],[RawMaterial_Used]]*1000*_xlfn.IFS(Data__1_[[#This Row],[Plant]]=$R$15,$S$15,Data__1_[[#This Row],[Plant]]=$R$16,$S$16,Data__1_[[#This Row],[Plant]]=$R$17,$S$17,Data__1_[[#This Row],[Plant]]=$R$18,$S$18)</f>
        <v>37639.812700000002</v>
      </c>
      <c r="O1354">
        <f>Data__1_[[#This Row],[input_total thousands]]+Data__1_[[#This Row],[Labor_Costs_Direct]]+Data__1_[[#This Row],[Labor_Costs_Indirect]]</f>
        <v>53719.812700000002</v>
      </c>
      <c r="P1354" s="5" cm="1">
        <f t="array" ref="P1354">Data__1_[[#This Row],[Output]]*1000*_xlfn.IFS(Data__1_[[#This Row],[Plant]]=$R$8,$S$8,Data__1_[[#This Row],[Plant]]=$R$9,$S$9,Data__1_[[#This Row],[Plant]]=$R$10,$S$10,Data__1_[[#This Row],[Plant]]=$R$11,$S$11)</f>
        <v>4929.0231100000001</v>
      </c>
      <c r="Q1354" s="5" cm="1">
        <f t="array" ref="Q1354">Data__1_[[#This Row],[Total_cost]]/(Data__1_[[#This Row],[Total Operating Cost]]+_xlfn.IFS(Data__1_[[#This Row],[Plant]]=$R$21,$S$21,Data__1_[[#This Row],[Plant]]=$R$22,$S$22,Data__1_[[#This Row],[Plant]]=$R$24,$S$24,Data__1_[[#This Row],[Plant]]=$R$23,$S$23))</f>
        <v>10.870785229645865</v>
      </c>
    </row>
    <row r="1355" spans="1:17" x14ac:dyDescent="0.4">
      <c r="A1355" s="1" t="s">
        <v>57</v>
      </c>
      <c r="B1355" t="s">
        <v>9</v>
      </c>
      <c r="C1355">
        <v>43</v>
      </c>
      <c r="D1355">
        <v>36</v>
      </c>
      <c r="E1355">
        <v>9976</v>
      </c>
      <c r="F1355">
        <v>6912</v>
      </c>
      <c r="G1355">
        <v>0.101214106</v>
      </c>
      <c r="H1355">
        <f>Data__1_[[#This Row],[Output]]*1000</f>
        <v>101.214106</v>
      </c>
      <c r="I1355">
        <f>Data__1_[[#This Row],[Output]]*1000/(Data__1_[[#This Row],[Num_Workers_Indirect]]+Data__1_[[#This Row],[Num_Workers_Direct]])</f>
        <v>1.2811912151898734</v>
      </c>
      <c r="J1355">
        <v>0.12348120899999999</v>
      </c>
      <c r="K1355">
        <f>Data__1_[[#This Row],[RawMaterial_Used]]*1000</f>
        <v>123.48120899999999</v>
      </c>
      <c r="L1355">
        <f>MONTH(A:A)</f>
        <v>5</v>
      </c>
      <c r="M1355">
        <f>YEAR(Data__1_[[#This Row],[Date]])</f>
        <v>2010</v>
      </c>
      <c r="N1355" cm="1">
        <f t="array" ref="N1355">Data__1_[[#This Row],[RawMaterial_Used]]*1000*_xlfn.IFS(Data__1_[[#This Row],[Plant]]=$R$15,$S$15,Data__1_[[#This Row],[Plant]]=$R$16,$S$16,Data__1_[[#This Row],[Plant]]=$R$17,$S$17,Data__1_[[#This Row],[Plant]]=$R$18,$S$18)</f>
        <v>65445.04077</v>
      </c>
      <c r="O1355">
        <f>Data__1_[[#This Row],[input_total thousands]]+Data__1_[[#This Row],[Labor_Costs_Direct]]+Data__1_[[#This Row],[Labor_Costs_Indirect]]</f>
        <v>82333.040769999992</v>
      </c>
      <c r="P1355" s="5" cm="1">
        <f t="array" ref="P1355">Data__1_[[#This Row],[Output]]*1000*_xlfn.IFS(Data__1_[[#This Row],[Plant]]=$R$8,$S$8,Data__1_[[#This Row],[Plant]]=$R$9,$S$9,Data__1_[[#This Row],[Plant]]=$R$10,$S$10,Data__1_[[#This Row],[Plant]]=$R$11,$S$11)</f>
        <v>9109.2695399999993</v>
      </c>
      <c r="Q1355" s="5" cm="1">
        <f t="array" ref="Q1355">Data__1_[[#This Row],[Total_cost]]/(Data__1_[[#This Row],[Total Operating Cost]]+_xlfn.IFS(Data__1_[[#This Row],[Plant]]=$R$21,$S$21,Data__1_[[#This Row],[Plant]]=$R$22,$S$22,Data__1_[[#This Row],[Plant]]=$R$24,$S$24,Data__1_[[#This Row],[Plant]]=$R$23,$S$23))</f>
        <v>9.0376310632858079</v>
      </c>
    </row>
    <row r="1356" spans="1:17" x14ac:dyDescent="0.4">
      <c r="A1356" s="1" t="s">
        <v>57</v>
      </c>
      <c r="B1356" t="s">
        <v>10</v>
      </c>
      <c r="C1356">
        <v>23</v>
      </c>
      <c r="D1356">
        <v>30</v>
      </c>
      <c r="E1356">
        <v>5520</v>
      </c>
      <c r="F1356">
        <v>6000</v>
      </c>
      <c r="G1356">
        <v>3.9364464000000002E-2</v>
      </c>
      <c r="H1356">
        <f>Data__1_[[#This Row],[Output]]*1000</f>
        <v>39.364464000000005</v>
      </c>
      <c r="I1356">
        <f>Data__1_[[#This Row],[Output]]*1000/(Data__1_[[#This Row],[Num_Workers_Indirect]]+Data__1_[[#This Row],[Num_Workers_Direct]])</f>
        <v>0.74272573584905666</v>
      </c>
      <c r="J1356">
        <v>4.8024645999999997E-2</v>
      </c>
      <c r="K1356">
        <f>Data__1_[[#This Row],[RawMaterial_Used]]*1000</f>
        <v>48.024645999999997</v>
      </c>
      <c r="L1356">
        <f>MONTH(A:A)</f>
        <v>5</v>
      </c>
      <c r="M1356">
        <f>YEAR(Data__1_[[#This Row],[Date]])</f>
        <v>2010</v>
      </c>
      <c r="N1356" cm="1">
        <f t="array" ref="N1356">Data__1_[[#This Row],[RawMaterial_Used]]*1000*_xlfn.IFS(Data__1_[[#This Row],[Plant]]=$R$15,$S$15,Data__1_[[#This Row],[Plant]]=$R$16,$S$16,Data__1_[[#This Row],[Plant]]=$R$17,$S$17,Data__1_[[#This Row],[Plant]]=$R$18,$S$18)</f>
        <v>29198.984767999998</v>
      </c>
      <c r="O1356">
        <f>Data__1_[[#This Row],[input_total thousands]]+Data__1_[[#This Row],[Labor_Costs_Direct]]+Data__1_[[#This Row],[Labor_Costs_Indirect]]</f>
        <v>40718.984767999995</v>
      </c>
      <c r="P1356" s="5" cm="1">
        <f t="array" ref="P1356">Data__1_[[#This Row],[Output]]*1000*_xlfn.IFS(Data__1_[[#This Row],[Plant]]=$R$8,$S$8,Data__1_[[#This Row],[Plant]]=$R$9,$S$9,Data__1_[[#This Row],[Plant]]=$R$10,$S$10,Data__1_[[#This Row],[Plant]]=$R$11,$S$11)</f>
        <v>5904.6696000000011</v>
      </c>
      <c r="Q1356" s="5" cm="1">
        <f t="array" ref="Q1356">Data__1_[[#This Row],[Total_cost]]/(Data__1_[[#This Row],[Total Operating Cost]]+_xlfn.IFS(Data__1_[[#This Row],[Plant]]=$R$21,$S$21,Data__1_[[#This Row],[Plant]]=$R$22,$S$22,Data__1_[[#This Row],[Plant]]=$R$24,$S$24,Data__1_[[#This Row],[Plant]]=$R$23,$S$23))</f>
        <v>6.8948971964161334</v>
      </c>
    </row>
    <row r="1357" spans="1:17" x14ac:dyDescent="0.4">
      <c r="A1357" s="1" t="s">
        <v>57</v>
      </c>
      <c r="B1357" t="s">
        <v>11</v>
      </c>
      <c r="C1357">
        <v>13</v>
      </c>
      <c r="D1357">
        <v>14</v>
      </c>
      <c r="E1357">
        <v>124800</v>
      </c>
      <c r="F1357">
        <v>107520</v>
      </c>
      <c r="G1357">
        <v>1.0540182E-2</v>
      </c>
      <c r="H1357">
        <f>Data__1_[[#This Row],[Output]]*1000</f>
        <v>10.540182</v>
      </c>
      <c r="I1357">
        <f>Data__1_[[#This Row],[Output]]*1000/(Data__1_[[#This Row],[Num_Workers_Indirect]]+Data__1_[[#This Row],[Num_Workers_Direct]])</f>
        <v>0.39037711111111112</v>
      </c>
      <c r="J1357">
        <v>1.3175228000000001E-2</v>
      </c>
      <c r="K1357">
        <f>Data__1_[[#This Row],[RawMaterial_Used]]*1000</f>
        <v>13.175228000000001</v>
      </c>
      <c r="L1357">
        <f>MONTH(A:A)</f>
        <v>5</v>
      </c>
      <c r="M1357">
        <f>YEAR(Data__1_[[#This Row],[Date]])</f>
        <v>2010</v>
      </c>
      <c r="N1357" cm="1">
        <f t="array" ref="N1357">Data__1_[[#This Row],[RawMaterial_Used]]*1000*_xlfn.IFS(Data__1_[[#This Row],[Plant]]=$R$15,$S$15,Data__1_[[#This Row],[Plant]]=$R$16,$S$16,Data__1_[[#This Row],[Plant]]=$R$17,$S$17,Data__1_[[#This Row],[Plant]]=$R$18,$S$18)</f>
        <v>12094.859304000001</v>
      </c>
      <c r="O1357">
        <f>Data__1_[[#This Row],[input_total thousands]]+Data__1_[[#This Row],[Labor_Costs_Direct]]+Data__1_[[#This Row],[Labor_Costs_Indirect]]</f>
        <v>244414.85930400001</v>
      </c>
      <c r="P1357" s="5" cm="1">
        <f t="array" ref="P1357">Data__1_[[#This Row],[Output]]*1000*_xlfn.IFS(Data__1_[[#This Row],[Plant]]=$R$8,$S$8,Data__1_[[#This Row],[Plant]]=$R$9,$S$9,Data__1_[[#This Row],[Plant]]=$R$10,$S$10,Data__1_[[#This Row],[Plant]]=$R$11,$S$11)</f>
        <v>4216.0727999999999</v>
      </c>
      <c r="Q1357" s="5" cm="1">
        <f t="array" ref="Q1357">Data__1_[[#This Row],[Total_cost]]/(Data__1_[[#This Row],[Total Operating Cost]]+_xlfn.IFS(Data__1_[[#This Row],[Plant]]=$R$21,$S$21,Data__1_[[#This Row],[Plant]]=$R$22,$S$22,Data__1_[[#This Row],[Plant]]=$R$24,$S$24,Data__1_[[#This Row],[Plant]]=$R$23,$S$23))</f>
        <v>56.789134757675008</v>
      </c>
    </row>
    <row r="1358" spans="1:17" x14ac:dyDescent="0.4">
      <c r="A1358" s="1" t="s">
        <v>56</v>
      </c>
      <c r="B1358" t="s">
        <v>8</v>
      </c>
      <c r="C1358">
        <v>15</v>
      </c>
      <c r="D1358">
        <v>22</v>
      </c>
      <c r="E1358">
        <v>7200</v>
      </c>
      <c r="F1358">
        <v>8800</v>
      </c>
      <c r="G1358">
        <v>4.4813298000000001E-2</v>
      </c>
      <c r="H1358">
        <f>Data__1_[[#This Row],[Output]]*1000</f>
        <v>44.813298000000003</v>
      </c>
      <c r="I1358">
        <f>Data__1_[[#This Row],[Output]]*1000/(Data__1_[[#This Row],[Num_Workers_Indirect]]+Data__1_[[#This Row],[Num_Workers_Direct]])</f>
        <v>1.2111702162162163</v>
      </c>
      <c r="J1358">
        <v>5.3775957999999999E-2</v>
      </c>
      <c r="K1358">
        <f>Data__1_[[#This Row],[RawMaterial_Used]]*1000</f>
        <v>53.775957999999996</v>
      </c>
      <c r="L1358">
        <f>MONTH(A:A)</f>
        <v>4</v>
      </c>
      <c r="M1358">
        <f>YEAR(Data__1_[[#This Row],[Date]])</f>
        <v>2010</v>
      </c>
      <c r="N1358" cm="1">
        <f t="array" ref="N1358">Data__1_[[#This Row],[RawMaterial_Used]]*1000*_xlfn.IFS(Data__1_[[#This Row],[Plant]]=$R$15,$S$15,Data__1_[[#This Row],[Plant]]=$R$16,$S$16,Data__1_[[#This Row],[Plant]]=$R$17,$S$17,Data__1_[[#This Row],[Plant]]=$R$18,$S$18)</f>
        <v>37643.170599999998</v>
      </c>
      <c r="O1358">
        <f>Data__1_[[#This Row],[input_total thousands]]+Data__1_[[#This Row],[Labor_Costs_Direct]]+Data__1_[[#This Row],[Labor_Costs_Indirect]]</f>
        <v>53643.170599999998</v>
      </c>
      <c r="P1358" s="5" cm="1">
        <f t="array" ref="P1358">Data__1_[[#This Row],[Output]]*1000*_xlfn.IFS(Data__1_[[#This Row],[Plant]]=$R$8,$S$8,Data__1_[[#This Row],[Plant]]=$R$9,$S$9,Data__1_[[#This Row],[Plant]]=$R$10,$S$10,Data__1_[[#This Row],[Plant]]=$R$11,$S$11)</f>
        <v>4929.4627800000007</v>
      </c>
      <c r="Q1358" s="5" cm="1">
        <f t="array" ref="Q1358">Data__1_[[#This Row],[Total_cost]]/(Data__1_[[#This Row],[Total Operating Cost]]+_xlfn.IFS(Data__1_[[#This Row],[Plant]]=$R$21,$S$21,Data__1_[[#This Row],[Plant]]=$R$22,$S$22,Data__1_[[#This Row],[Plant]]=$R$24,$S$24,Data__1_[[#This Row],[Plant]]=$R$23,$S$23))</f>
        <v>10.85431014213939</v>
      </c>
    </row>
    <row r="1359" spans="1:17" x14ac:dyDescent="0.4">
      <c r="A1359" s="1" t="s">
        <v>56</v>
      </c>
      <c r="B1359" t="s">
        <v>9</v>
      </c>
      <c r="C1359">
        <v>41</v>
      </c>
      <c r="D1359">
        <v>37</v>
      </c>
      <c r="E1359">
        <v>9512</v>
      </c>
      <c r="F1359">
        <v>7104</v>
      </c>
      <c r="G1359">
        <v>9.9958172999999997E-2</v>
      </c>
      <c r="H1359">
        <f>Data__1_[[#This Row],[Output]]*1000</f>
        <v>99.958173000000002</v>
      </c>
      <c r="I1359">
        <f>Data__1_[[#This Row],[Output]]*1000/(Data__1_[[#This Row],[Num_Workers_Indirect]]+Data__1_[[#This Row],[Num_Workers_Direct]])</f>
        <v>1.2815150384615386</v>
      </c>
      <c r="J1359">
        <v>0.121948971</v>
      </c>
      <c r="K1359">
        <f>Data__1_[[#This Row],[RawMaterial_Used]]*1000</f>
        <v>121.948971</v>
      </c>
      <c r="L1359">
        <f>MONTH(A:A)</f>
        <v>4</v>
      </c>
      <c r="M1359">
        <f>YEAR(Data__1_[[#This Row],[Date]])</f>
        <v>2010</v>
      </c>
      <c r="N1359" cm="1">
        <f t="array" ref="N1359">Data__1_[[#This Row],[RawMaterial_Used]]*1000*_xlfn.IFS(Data__1_[[#This Row],[Plant]]=$R$15,$S$15,Data__1_[[#This Row],[Plant]]=$R$16,$S$16,Data__1_[[#This Row],[Plant]]=$R$17,$S$17,Data__1_[[#This Row],[Plant]]=$R$18,$S$18)</f>
        <v>64632.95463</v>
      </c>
      <c r="O1359">
        <f>Data__1_[[#This Row],[input_total thousands]]+Data__1_[[#This Row],[Labor_Costs_Direct]]+Data__1_[[#This Row],[Labor_Costs_Indirect]]</f>
        <v>81248.954629999993</v>
      </c>
      <c r="P1359" s="5" cm="1">
        <f t="array" ref="P1359">Data__1_[[#This Row],[Output]]*1000*_xlfn.IFS(Data__1_[[#This Row],[Plant]]=$R$8,$S$8,Data__1_[[#This Row],[Plant]]=$R$9,$S$9,Data__1_[[#This Row],[Plant]]=$R$10,$S$10,Data__1_[[#This Row],[Plant]]=$R$11,$S$11)</f>
        <v>8996.2355700000007</v>
      </c>
      <c r="Q1359" s="5" cm="1">
        <f t="array" ref="Q1359">Data__1_[[#This Row],[Total_cost]]/(Data__1_[[#This Row],[Total Operating Cost]]+_xlfn.IFS(Data__1_[[#This Row],[Plant]]=$R$21,$S$21,Data__1_[[#This Row],[Plant]]=$R$22,$S$22,Data__1_[[#This Row],[Plant]]=$R$24,$S$24,Data__1_[[#This Row],[Plant]]=$R$23,$S$23))</f>
        <v>9.0306813148076905</v>
      </c>
    </row>
    <row r="1360" spans="1:17" x14ac:dyDescent="0.4">
      <c r="A1360" s="1" t="s">
        <v>56</v>
      </c>
      <c r="B1360" t="s">
        <v>10</v>
      </c>
      <c r="C1360">
        <v>23</v>
      </c>
      <c r="D1360">
        <v>32</v>
      </c>
      <c r="E1360">
        <v>5520</v>
      </c>
      <c r="F1360">
        <v>6400</v>
      </c>
      <c r="G1360">
        <v>4.0866110999999997E-2</v>
      </c>
      <c r="H1360">
        <f>Data__1_[[#This Row],[Output]]*1000</f>
        <v>40.866110999999997</v>
      </c>
      <c r="I1360">
        <f>Data__1_[[#This Row],[Output]]*1000/(Data__1_[[#This Row],[Num_Workers_Indirect]]+Data__1_[[#This Row],[Num_Workers_Direct]])</f>
        <v>0.74302019999999991</v>
      </c>
      <c r="J1360">
        <v>4.9856655999999999E-2</v>
      </c>
      <c r="K1360">
        <f>Data__1_[[#This Row],[RawMaterial_Used]]*1000</f>
        <v>49.856656000000001</v>
      </c>
      <c r="L1360">
        <f>MONTH(A:A)</f>
        <v>4</v>
      </c>
      <c r="M1360">
        <f>YEAR(Data__1_[[#This Row],[Date]])</f>
        <v>2010</v>
      </c>
      <c r="N1360" cm="1">
        <f t="array" ref="N1360">Data__1_[[#This Row],[RawMaterial_Used]]*1000*_xlfn.IFS(Data__1_[[#This Row],[Plant]]=$R$15,$S$15,Data__1_[[#This Row],[Plant]]=$R$16,$S$16,Data__1_[[#This Row],[Plant]]=$R$17,$S$17,Data__1_[[#This Row],[Plant]]=$R$18,$S$18)</f>
        <v>30312.846848000001</v>
      </c>
      <c r="O1360">
        <f>Data__1_[[#This Row],[input_total thousands]]+Data__1_[[#This Row],[Labor_Costs_Direct]]+Data__1_[[#This Row],[Labor_Costs_Indirect]]</f>
        <v>42232.846848000001</v>
      </c>
      <c r="P1360" s="5" cm="1">
        <f t="array" ref="P1360">Data__1_[[#This Row],[Output]]*1000*_xlfn.IFS(Data__1_[[#This Row],[Plant]]=$R$8,$S$8,Data__1_[[#This Row],[Plant]]=$R$9,$S$9,Data__1_[[#This Row],[Plant]]=$R$10,$S$10,Data__1_[[#This Row],[Plant]]=$R$11,$S$11)</f>
        <v>6129.9166499999992</v>
      </c>
      <c r="Q1360" s="5" cm="1">
        <f t="array" ref="Q1360">Data__1_[[#This Row],[Total_cost]]/(Data__1_[[#This Row],[Total Operating Cost]]+_xlfn.IFS(Data__1_[[#This Row],[Plant]]=$R$21,$S$21,Data__1_[[#This Row],[Plant]]=$R$22,$S$22,Data__1_[[#This Row],[Plant]]=$R$24,$S$24,Data__1_[[#This Row],[Plant]]=$R$23,$S$23))</f>
        <v>6.888504486192943</v>
      </c>
    </row>
    <row r="1361" spans="1:17" x14ac:dyDescent="0.4">
      <c r="A1361" s="1" t="s">
        <v>56</v>
      </c>
      <c r="B1361" t="s">
        <v>11</v>
      </c>
      <c r="C1361">
        <v>14</v>
      </c>
      <c r="D1361">
        <v>15</v>
      </c>
      <c r="E1361">
        <v>134400</v>
      </c>
      <c r="F1361">
        <v>115200</v>
      </c>
      <c r="G1361">
        <v>1.1314701E-2</v>
      </c>
      <c r="H1361">
        <f>Data__1_[[#This Row],[Output]]*1000</f>
        <v>11.314700999999999</v>
      </c>
      <c r="I1361">
        <f>Data__1_[[#This Row],[Output]]*1000/(Data__1_[[#This Row],[Num_Workers_Indirect]]+Data__1_[[#This Row],[Num_Workers_Direct]])</f>
        <v>0.39016210344827584</v>
      </c>
      <c r="J1361">
        <v>1.4143375999999999E-2</v>
      </c>
      <c r="K1361">
        <f>Data__1_[[#This Row],[RawMaterial_Used]]*1000</f>
        <v>14.143376</v>
      </c>
      <c r="L1361">
        <f>MONTH(A:A)</f>
        <v>4</v>
      </c>
      <c r="M1361">
        <f>YEAR(Data__1_[[#This Row],[Date]])</f>
        <v>2010</v>
      </c>
      <c r="N1361" cm="1">
        <f t="array" ref="N1361">Data__1_[[#This Row],[RawMaterial_Used]]*1000*_xlfn.IFS(Data__1_[[#This Row],[Plant]]=$R$15,$S$15,Data__1_[[#This Row],[Plant]]=$R$16,$S$16,Data__1_[[#This Row],[Plant]]=$R$17,$S$17,Data__1_[[#This Row],[Plant]]=$R$18,$S$18)</f>
        <v>12983.619167999999</v>
      </c>
      <c r="O1361">
        <f>Data__1_[[#This Row],[input_total thousands]]+Data__1_[[#This Row],[Labor_Costs_Direct]]+Data__1_[[#This Row],[Labor_Costs_Indirect]]</f>
        <v>262583.619168</v>
      </c>
      <c r="P1361" s="5" cm="1">
        <f t="array" ref="P1361">Data__1_[[#This Row],[Output]]*1000*_xlfn.IFS(Data__1_[[#This Row],[Plant]]=$R$8,$S$8,Data__1_[[#This Row],[Plant]]=$R$9,$S$9,Data__1_[[#This Row],[Plant]]=$R$10,$S$10,Data__1_[[#This Row],[Plant]]=$R$11,$S$11)</f>
        <v>4525.8804</v>
      </c>
      <c r="Q1361" s="5" cm="1">
        <f t="array" ref="Q1361">Data__1_[[#This Row],[Total_cost]]/(Data__1_[[#This Row],[Total Operating Cost]]+_xlfn.IFS(Data__1_[[#This Row],[Plant]]=$R$21,$S$21,Data__1_[[#This Row],[Plant]]=$R$22,$S$22,Data__1_[[#This Row],[Plant]]=$R$24,$S$24,Data__1_[[#This Row],[Plant]]=$R$23,$S$23))</f>
        <v>56.913775099922859</v>
      </c>
    </row>
    <row r="1362" spans="1:17" x14ac:dyDescent="0.4">
      <c r="A1362" s="1" t="s">
        <v>83</v>
      </c>
      <c r="B1362" t="s">
        <v>8</v>
      </c>
      <c r="C1362">
        <v>18</v>
      </c>
      <c r="D1362">
        <v>24</v>
      </c>
      <c r="E1362">
        <v>8640</v>
      </c>
      <c r="F1362">
        <v>9600</v>
      </c>
      <c r="G1362">
        <v>5.0864450999999998E-2</v>
      </c>
      <c r="H1362">
        <f>Data__1_[[#This Row],[Output]]*1000</f>
        <v>50.864450999999995</v>
      </c>
      <c r="I1362">
        <f>Data__1_[[#This Row],[Output]]*1000/(Data__1_[[#This Row],[Num_Workers_Indirect]]+Data__1_[[#This Row],[Num_Workers_Direct]])</f>
        <v>1.211058357142857</v>
      </c>
      <c r="J1362">
        <v>6.1037342000000001E-2</v>
      </c>
      <c r="K1362">
        <f>Data__1_[[#This Row],[RawMaterial_Used]]*1000</f>
        <v>61.037342000000002</v>
      </c>
      <c r="L1362" t="e">
        <f>MONTH(A:A)</f>
        <v>#VALUE!</v>
      </c>
      <c r="M1362" t="e">
        <f>YEAR(Data__1_[[#This Row],[Date]])</f>
        <v>#VALUE!</v>
      </c>
      <c r="N1362" cm="1">
        <f t="array" ref="N1362">Data__1_[[#This Row],[RawMaterial_Used]]*1000*_xlfn.IFS(Data__1_[[#This Row],[Plant]]=$R$15,$S$15,Data__1_[[#This Row],[Plant]]=$R$16,$S$16,Data__1_[[#This Row],[Plant]]=$R$17,$S$17,Data__1_[[#This Row],[Plant]]=$R$18,$S$18)</f>
        <v>42726.1394</v>
      </c>
      <c r="O1362">
        <f>Data__1_[[#This Row],[input_total thousands]]+Data__1_[[#This Row],[Labor_Costs_Direct]]+Data__1_[[#This Row],[Labor_Costs_Indirect]]</f>
        <v>60966.1394</v>
      </c>
      <c r="P1362" s="5" cm="1">
        <f t="array" ref="P1362">Data__1_[[#This Row],[Output]]*1000*_xlfn.IFS(Data__1_[[#This Row],[Plant]]=$R$8,$S$8,Data__1_[[#This Row],[Plant]]=$R$9,$S$9,Data__1_[[#This Row],[Plant]]=$R$10,$S$10,Data__1_[[#This Row],[Plant]]=$R$11,$S$11)</f>
        <v>5595.0896099999991</v>
      </c>
      <c r="Q1362" s="5" cm="1">
        <f t="array" ref="Q1362">Data__1_[[#This Row],[Total_cost]]/(Data__1_[[#This Row],[Total Operating Cost]]+_xlfn.IFS(Data__1_[[#This Row],[Plant]]=$R$21,$S$21,Data__1_[[#This Row],[Plant]]=$R$22,$S$22,Data__1_[[#This Row],[Plant]]=$R$24,$S$24,Data__1_[[#This Row],[Plant]]=$R$23,$S$23))</f>
        <v>10.871794697859285</v>
      </c>
    </row>
    <row r="1363" spans="1:17" x14ac:dyDescent="0.4">
      <c r="A1363" s="1" t="s">
        <v>83</v>
      </c>
      <c r="B1363" t="s">
        <v>9</v>
      </c>
      <c r="C1363">
        <v>45</v>
      </c>
      <c r="D1363">
        <v>39</v>
      </c>
      <c r="E1363">
        <v>10440</v>
      </c>
      <c r="F1363">
        <v>7488</v>
      </c>
      <c r="G1363">
        <v>0.107662256</v>
      </c>
      <c r="H1363">
        <f>Data__1_[[#This Row],[Output]]*1000</f>
        <v>107.662256</v>
      </c>
      <c r="I1363">
        <f>Data__1_[[#This Row],[Output]]*1000/(Data__1_[[#This Row],[Num_Workers_Indirect]]+Data__1_[[#This Row],[Num_Workers_Direct]])</f>
        <v>1.2816935238095237</v>
      </c>
      <c r="J1363">
        <v>0.13134795299999999</v>
      </c>
      <c r="K1363">
        <f>Data__1_[[#This Row],[RawMaterial_Used]]*1000</f>
        <v>131.34795299999999</v>
      </c>
      <c r="L1363" t="e">
        <f>MONTH(A:A)</f>
        <v>#VALUE!</v>
      </c>
      <c r="M1363" t="e">
        <f>YEAR(Data__1_[[#This Row],[Date]])</f>
        <v>#VALUE!</v>
      </c>
      <c r="N1363" cm="1">
        <f t="array" ref="N1363">Data__1_[[#This Row],[RawMaterial_Used]]*1000*_xlfn.IFS(Data__1_[[#This Row],[Plant]]=$R$15,$S$15,Data__1_[[#This Row],[Plant]]=$R$16,$S$16,Data__1_[[#This Row],[Plant]]=$R$17,$S$17,Data__1_[[#This Row],[Plant]]=$R$18,$S$18)</f>
        <v>69614.415089999995</v>
      </c>
      <c r="O1363">
        <f>Data__1_[[#This Row],[input_total thousands]]+Data__1_[[#This Row],[Labor_Costs_Direct]]+Data__1_[[#This Row],[Labor_Costs_Indirect]]</f>
        <v>87542.415089999995</v>
      </c>
      <c r="P1363" s="5" cm="1">
        <f t="array" ref="P1363">Data__1_[[#This Row],[Output]]*1000*_xlfn.IFS(Data__1_[[#This Row],[Plant]]=$R$8,$S$8,Data__1_[[#This Row],[Plant]]=$R$9,$S$9,Data__1_[[#This Row],[Plant]]=$R$10,$S$10,Data__1_[[#This Row],[Plant]]=$R$11,$S$11)</f>
        <v>9689.60304</v>
      </c>
      <c r="Q1363" s="5" cm="1">
        <f t="array" ref="Q1363">Data__1_[[#This Row],[Total_cost]]/(Data__1_[[#This Row],[Total Operating Cost]]+_xlfn.IFS(Data__1_[[#This Row],[Plant]]=$R$21,$S$21,Data__1_[[#This Row],[Plant]]=$R$22,$S$22,Data__1_[[#This Row],[Plant]]=$R$24,$S$24,Data__1_[[#This Row],[Plant]]=$R$23,$S$23))</f>
        <v>9.0339711627414747</v>
      </c>
    </row>
    <row r="1364" spans="1:17" x14ac:dyDescent="0.4">
      <c r="A1364" s="1" t="s">
        <v>83</v>
      </c>
      <c r="B1364" t="s">
        <v>10</v>
      </c>
      <c r="C1364">
        <v>24</v>
      </c>
      <c r="D1364">
        <v>29</v>
      </c>
      <c r="E1364">
        <v>5760</v>
      </c>
      <c r="F1364">
        <v>5800</v>
      </c>
      <c r="G1364">
        <v>3.9386314999999998E-2</v>
      </c>
      <c r="H1364">
        <f>Data__1_[[#This Row],[Output]]*1000</f>
        <v>39.386314999999996</v>
      </c>
      <c r="I1364">
        <f>Data__1_[[#This Row],[Output]]*1000/(Data__1_[[#This Row],[Num_Workers_Indirect]]+Data__1_[[#This Row],[Num_Workers_Direct]])</f>
        <v>0.74313801886792441</v>
      </c>
      <c r="J1364">
        <v>4.8051304000000003E-2</v>
      </c>
      <c r="K1364">
        <f>Data__1_[[#This Row],[RawMaterial_Used]]*1000</f>
        <v>48.051304000000002</v>
      </c>
      <c r="L1364" t="e">
        <f>MONTH(A:A)</f>
        <v>#VALUE!</v>
      </c>
      <c r="M1364" t="e">
        <f>YEAR(Data__1_[[#This Row],[Date]])</f>
        <v>#VALUE!</v>
      </c>
      <c r="N1364" cm="1">
        <f t="array" ref="N1364">Data__1_[[#This Row],[RawMaterial_Used]]*1000*_xlfn.IFS(Data__1_[[#This Row],[Plant]]=$R$15,$S$15,Data__1_[[#This Row],[Plant]]=$R$16,$S$16,Data__1_[[#This Row],[Plant]]=$R$17,$S$17,Data__1_[[#This Row],[Plant]]=$R$18,$S$18)</f>
        <v>29215.192832000001</v>
      </c>
      <c r="O1364">
        <f>Data__1_[[#This Row],[input_total thousands]]+Data__1_[[#This Row],[Labor_Costs_Direct]]+Data__1_[[#This Row],[Labor_Costs_Indirect]]</f>
        <v>40775.192832000001</v>
      </c>
      <c r="P1364" s="5" cm="1">
        <f t="array" ref="P1364">Data__1_[[#This Row],[Output]]*1000*_xlfn.IFS(Data__1_[[#This Row],[Plant]]=$R$8,$S$8,Data__1_[[#This Row],[Plant]]=$R$9,$S$9,Data__1_[[#This Row],[Plant]]=$R$10,$S$10,Data__1_[[#This Row],[Plant]]=$R$11,$S$11)</f>
        <v>5907.9472499999993</v>
      </c>
      <c r="Q1364" s="5" cm="1">
        <f t="array" ref="Q1364">Data__1_[[#This Row],[Total_cost]]/(Data__1_[[#This Row],[Total Operating Cost]]+_xlfn.IFS(Data__1_[[#This Row],[Plant]]=$R$21,$S$21,Data__1_[[#This Row],[Plant]]=$R$22,$S$22,Data__1_[[#This Row],[Plant]]=$R$24,$S$24,Data__1_[[#This Row],[Plant]]=$R$23,$S$23))</f>
        <v>6.900585012330243</v>
      </c>
    </row>
    <row r="1365" spans="1:17" x14ac:dyDescent="0.4">
      <c r="A1365" s="1" t="s">
        <v>83</v>
      </c>
      <c r="B1365" t="s">
        <v>11</v>
      </c>
      <c r="C1365">
        <v>12</v>
      </c>
      <c r="D1365">
        <v>17</v>
      </c>
      <c r="E1365">
        <v>115200</v>
      </c>
      <c r="F1365">
        <v>130560</v>
      </c>
      <c r="G1365">
        <v>1.1318656999999999E-2</v>
      </c>
      <c r="H1365">
        <f>Data__1_[[#This Row],[Output]]*1000</f>
        <v>11.318657</v>
      </c>
      <c r="I1365">
        <f>Data__1_[[#This Row],[Output]]*1000/(Data__1_[[#This Row],[Num_Workers_Indirect]]+Data__1_[[#This Row],[Num_Workers_Direct]])</f>
        <v>0.39029851724137932</v>
      </c>
      <c r="J1365">
        <v>1.4148322E-2</v>
      </c>
      <c r="K1365">
        <f>Data__1_[[#This Row],[RawMaterial_Used]]*1000</f>
        <v>14.148322</v>
      </c>
      <c r="L1365" t="e">
        <f>MONTH(A:A)</f>
        <v>#VALUE!</v>
      </c>
      <c r="M1365" t="e">
        <f>YEAR(Data__1_[[#This Row],[Date]])</f>
        <v>#VALUE!</v>
      </c>
      <c r="N1365" cm="1">
        <f t="array" ref="N1365">Data__1_[[#This Row],[RawMaterial_Used]]*1000*_xlfn.IFS(Data__1_[[#This Row],[Plant]]=$R$15,$S$15,Data__1_[[#This Row],[Plant]]=$R$16,$S$16,Data__1_[[#This Row],[Plant]]=$R$17,$S$17,Data__1_[[#This Row],[Plant]]=$R$18,$S$18)</f>
        <v>12988.159596</v>
      </c>
      <c r="O1365">
        <f>Data__1_[[#This Row],[input_total thousands]]+Data__1_[[#This Row],[Labor_Costs_Direct]]+Data__1_[[#This Row],[Labor_Costs_Indirect]]</f>
        <v>258748.15959599998</v>
      </c>
      <c r="P1365" s="5" cm="1">
        <f t="array" ref="P1365">Data__1_[[#This Row],[Output]]*1000*_xlfn.IFS(Data__1_[[#This Row],[Plant]]=$R$8,$S$8,Data__1_[[#This Row],[Plant]]=$R$9,$S$9,Data__1_[[#This Row],[Plant]]=$R$10,$S$10,Data__1_[[#This Row],[Plant]]=$R$11,$S$11)</f>
        <v>4527.4628000000002</v>
      </c>
      <c r="Q1365" s="5" cm="1">
        <f t="array" ref="Q1365">Data__1_[[#This Row],[Total_cost]]/(Data__1_[[#This Row],[Total Operating Cost]]+_xlfn.IFS(Data__1_[[#This Row],[Plant]]=$R$21,$S$21,Data__1_[[#This Row],[Plant]]=$R$22,$S$22,Data__1_[[#This Row],[Plant]]=$R$24,$S$24,Data__1_[[#This Row],[Plant]]=$R$23,$S$23))</f>
        <v>56.063228677328695</v>
      </c>
    </row>
    <row r="1366" spans="1:17" x14ac:dyDescent="0.4">
      <c r="A1366" s="1" t="s">
        <v>82</v>
      </c>
      <c r="B1366" t="s">
        <v>8</v>
      </c>
      <c r="C1366">
        <v>17</v>
      </c>
      <c r="D1366">
        <v>20</v>
      </c>
      <c r="E1366">
        <v>8160</v>
      </c>
      <c r="F1366">
        <v>8000</v>
      </c>
      <c r="G1366">
        <v>4.4794621E-2</v>
      </c>
      <c r="H1366">
        <f>Data__1_[[#This Row],[Output]]*1000</f>
        <v>44.794620999999999</v>
      </c>
      <c r="I1366">
        <f>Data__1_[[#This Row],[Output]]*1000/(Data__1_[[#This Row],[Num_Workers_Indirect]]+Data__1_[[#This Row],[Num_Workers_Direct]])</f>
        <v>1.2106654324324324</v>
      </c>
      <c r="J1366">
        <v>5.3753545E-2</v>
      </c>
      <c r="K1366">
        <f>Data__1_[[#This Row],[RawMaterial_Used]]*1000</f>
        <v>53.753545000000003</v>
      </c>
      <c r="L1366" t="e">
        <f>MONTH(A:A)</f>
        <v>#VALUE!</v>
      </c>
      <c r="M1366" t="e">
        <f>YEAR(Data__1_[[#This Row],[Date]])</f>
        <v>#VALUE!</v>
      </c>
      <c r="N1366" cm="1">
        <f t="array" ref="N1366">Data__1_[[#This Row],[RawMaterial_Used]]*1000*_xlfn.IFS(Data__1_[[#This Row],[Plant]]=$R$15,$S$15,Data__1_[[#This Row],[Plant]]=$R$16,$S$16,Data__1_[[#This Row],[Plant]]=$R$17,$S$17,Data__1_[[#This Row],[Plant]]=$R$18,$S$18)</f>
        <v>37627.481500000002</v>
      </c>
      <c r="O1366">
        <f>Data__1_[[#This Row],[input_total thousands]]+Data__1_[[#This Row],[Labor_Costs_Direct]]+Data__1_[[#This Row],[Labor_Costs_Indirect]]</f>
        <v>53787.481500000002</v>
      </c>
      <c r="P1366" s="5" cm="1">
        <f t="array" ref="P1366">Data__1_[[#This Row],[Output]]*1000*_xlfn.IFS(Data__1_[[#This Row],[Plant]]=$R$8,$S$8,Data__1_[[#This Row],[Plant]]=$R$9,$S$9,Data__1_[[#This Row],[Plant]]=$R$10,$S$10,Data__1_[[#This Row],[Plant]]=$R$11,$S$11)</f>
        <v>4927.4083099999998</v>
      </c>
      <c r="Q1366" s="5" cm="1">
        <f t="array" ref="Q1366">Data__1_[[#This Row],[Total_cost]]/(Data__1_[[#This Row],[Total Operating Cost]]+_xlfn.IFS(Data__1_[[#This Row],[Plant]]=$R$21,$S$21,Data__1_[[#This Row],[Plant]]=$R$22,$S$22,Data__1_[[#This Row],[Plant]]=$R$24,$S$24,Data__1_[[#This Row],[Plant]]=$R$23,$S$23))</f>
        <v>10.888036651572087</v>
      </c>
    </row>
    <row r="1367" spans="1:17" x14ac:dyDescent="0.4">
      <c r="A1367" s="1" t="s">
        <v>82</v>
      </c>
      <c r="B1367" t="s">
        <v>9</v>
      </c>
      <c r="C1367">
        <v>45</v>
      </c>
      <c r="D1367">
        <v>40</v>
      </c>
      <c r="E1367">
        <v>10440</v>
      </c>
      <c r="F1367">
        <v>7680</v>
      </c>
      <c r="G1367">
        <v>0.10893003599999999</v>
      </c>
      <c r="H1367">
        <f>Data__1_[[#This Row],[Output]]*1000</f>
        <v>108.93003599999999</v>
      </c>
      <c r="I1367">
        <f>Data__1_[[#This Row],[Output]]*1000/(Data__1_[[#This Row],[Num_Workers_Indirect]]+Data__1_[[#This Row],[Num_Workers_Direct]])</f>
        <v>1.2815298352941176</v>
      </c>
      <c r="J1367">
        <v>0.13289464400000001</v>
      </c>
      <c r="K1367">
        <f>Data__1_[[#This Row],[RawMaterial_Used]]*1000</f>
        <v>132.894644</v>
      </c>
      <c r="L1367" t="e">
        <f>MONTH(A:A)</f>
        <v>#VALUE!</v>
      </c>
      <c r="M1367" t="e">
        <f>YEAR(Data__1_[[#This Row],[Date]])</f>
        <v>#VALUE!</v>
      </c>
      <c r="N1367" cm="1">
        <f t="array" ref="N1367">Data__1_[[#This Row],[RawMaterial_Used]]*1000*_xlfn.IFS(Data__1_[[#This Row],[Plant]]=$R$15,$S$15,Data__1_[[#This Row],[Plant]]=$R$16,$S$16,Data__1_[[#This Row],[Plant]]=$R$17,$S$17,Data__1_[[#This Row],[Plant]]=$R$18,$S$18)</f>
        <v>70434.161319999999</v>
      </c>
      <c r="O1367">
        <f>Data__1_[[#This Row],[input_total thousands]]+Data__1_[[#This Row],[Labor_Costs_Direct]]+Data__1_[[#This Row],[Labor_Costs_Indirect]]</f>
        <v>88554.161319999999</v>
      </c>
      <c r="P1367" s="5" cm="1">
        <f t="array" ref="P1367">Data__1_[[#This Row],[Output]]*1000*_xlfn.IFS(Data__1_[[#This Row],[Plant]]=$R$8,$S$8,Data__1_[[#This Row],[Plant]]=$R$9,$S$9,Data__1_[[#This Row],[Plant]]=$R$10,$S$10,Data__1_[[#This Row],[Plant]]=$R$11,$S$11)</f>
        <v>9803.7032399999989</v>
      </c>
      <c r="Q1367" s="5" cm="1">
        <f t="array" ref="Q1367">Data__1_[[#This Row],[Total_cost]]/(Data__1_[[#This Row],[Total Operating Cost]]+_xlfn.IFS(Data__1_[[#This Row],[Plant]]=$R$21,$S$21,Data__1_[[#This Row],[Plant]]=$R$22,$S$22,Data__1_[[#This Row],[Plant]]=$R$24,$S$24,Data__1_[[#This Row],[Plant]]=$R$23,$S$23))</f>
        <v>9.0320300369804034</v>
      </c>
    </row>
    <row r="1368" spans="1:17" x14ac:dyDescent="0.4">
      <c r="A1368" s="1" t="s">
        <v>82</v>
      </c>
      <c r="B1368" t="s">
        <v>10</v>
      </c>
      <c r="C1368">
        <v>23</v>
      </c>
      <c r="D1368">
        <v>29</v>
      </c>
      <c r="E1368">
        <v>5520</v>
      </c>
      <c r="F1368">
        <v>5800</v>
      </c>
      <c r="G1368">
        <v>3.8628562999999998E-2</v>
      </c>
      <c r="H1368">
        <f>Data__1_[[#This Row],[Output]]*1000</f>
        <v>38.628563</v>
      </c>
      <c r="I1368">
        <f>Data__1_[[#This Row],[Output]]*1000/(Data__1_[[#This Row],[Num_Workers_Indirect]]+Data__1_[[#This Row],[Num_Workers_Direct]])</f>
        <v>0.74285698076923079</v>
      </c>
      <c r="J1368">
        <v>4.7126846999999999E-2</v>
      </c>
      <c r="K1368">
        <f>Data__1_[[#This Row],[RawMaterial_Used]]*1000</f>
        <v>47.126846999999998</v>
      </c>
      <c r="L1368" t="e">
        <f>MONTH(A:A)</f>
        <v>#VALUE!</v>
      </c>
      <c r="M1368" t="e">
        <f>YEAR(Data__1_[[#This Row],[Date]])</f>
        <v>#VALUE!</v>
      </c>
      <c r="N1368" cm="1">
        <f t="array" ref="N1368">Data__1_[[#This Row],[RawMaterial_Used]]*1000*_xlfn.IFS(Data__1_[[#This Row],[Plant]]=$R$15,$S$15,Data__1_[[#This Row],[Plant]]=$R$16,$S$16,Data__1_[[#This Row],[Plant]]=$R$17,$S$17,Data__1_[[#This Row],[Plant]]=$R$18,$S$18)</f>
        <v>28653.122975999999</v>
      </c>
      <c r="O1368">
        <f>Data__1_[[#This Row],[input_total thousands]]+Data__1_[[#This Row],[Labor_Costs_Direct]]+Data__1_[[#This Row],[Labor_Costs_Indirect]]</f>
        <v>39973.122975999999</v>
      </c>
      <c r="P1368" s="5" cm="1">
        <f t="array" ref="P1368">Data__1_[[#This Row],[Output]]*1000*_xlfn.IFS(Data__1_[[#This Row],[Plant]]=$R$8,$S$8,Data__1_[[#This Row],[Plant]]=$R$9,$S$9,Data__1_[[#This Row],[Plant]]=$R$10,$S$10,Data__1_[[#This Row],[Plant]]=$R$11,$S$11)</f>
        <v>5794.2844500000001</v>
      </c>
      <c r="Q1368" s="5" cm="1">
        <f t="array" ref="Q1368">Data__1_[[#This Row],[Total_cost]]/(Data__1_[[#This Row],[Total Operating Cost]]+_xlfn.IFS(Data__1_[[#This Row],[Plant]]=$R$21,$S$21,Data__1_[[#This Row],[Plant]]=$R$22,$S$22,Data__1_[[#This Row],[Plant]]=$R$24,$S$24,Data__1_[[#This Row],[Plant]]=$R$23,$S$23))</f>
        <v>6.897525621197075</v>
      </c>
    </row>
    <row r="1369" spans="1:17" x14ac:dyDescent="0.4">
      <c r="A1369" s="1" t="s">
        <v>82</v>
      </c>
      <c r="B1369" t="s">
        <v>11</v>
      </c>
      <c r="C1369">
        <v>13</v>
      </c>
      <c r="D1369">
        <v>14</v>
      </c>
      <c r="E1369">
        <v>124800</v>
      </c>
      <c r="F1369">
        <v>107520</v>
      </c>
      <c r="G1369">
        <v>1.0539839E-2</v>
      </c>
      <c r="H1369">
        <f>Data__1_[[#This Row],[Output]]*1000</f>
        <v>10.539839000000001</v>
      </c>
      <c r="I1369">
        <f>Data__1_[[#This Row],[Output]]*1000/(Data__1_[[#This Row],[Num_Workers_Indirect]]+Data__1_[[#This Row],[Num_Workers_Direct]])</f>
        <v>0.39036440740740741</v>
      </c>
      <c r="J1369">
        <v>1.3174798999999999E-2</v>
      </c>
      <c r="K1369">
        <f>Data__1_[[#This Row],[RawMaterial_Used]]*1000</f>
        <v>13.174798999999998</v>
      </c>
      <c r="L1369" t="e">
        <f>MONTH(A:A)</f>
        <v>#VALUE!</v>
      </c>
      <c r="M1369" t="e">
        <f>YEAR(Data__1_[[#This Row],[Date]])</f>
        <v>#VALUE!</v>
      </c>
      <c r="N1369" cm="1">
        <f t="array" ref="N1369">Data__1_[[#This Row],[RawMaterial_Used]]*1000*_xlfn.IFS(Data__1_[[#This Row],[Plant]]=$R$15,$S$15,Data__1_[[#This Row],[Plant]]=$R$16,$S$16,Data__1_[[#This Row],[Plant]]=$R$17,$S$17,Data__1_[[#This Row],[Plant]]=$R$18,$S$18)</f>
        <v>12094.465481999998</v>
      </c>
      <c r="O1369">
        <f>Data__1_[[#This Row],[input_total thousands]]+Data__1_[[#This Row],[Labor_Costs_Direct]]+Data__1_[[#This Row],[Labor_Costs_Indirect]]</f>
        <v>244414.465482</v>
      </c>
      <c r="P1369" s="5" cm="1">
        <f t="array" ref="P1369">Data__1_[[#This Row],[Output]]*1000*_xlfn.IFS(Data__1_[[#This Row],[Plant]]=$R$8,$S$8,Data__1_[[#This Row],[Plant]]=$R$9,$S$9,Data__1_[[#This Row],[Plant]]=$R$10,$S$10,Data__1_[[#This Row],[Plant]]=$R$11,$S$11)</f>
        <v>4215.9356000000007</v>
      </c>
      <c r="Q1369" s="5" cm="1">
        <f t="array" ref="Q1369">Data__1_[[#This Row],[Total_cost]]/(Data__1_[[#This Row],[Total Operating Cost]]+_xlfn.IFS(Data__1_[[#This Row],[Plant]]=$R$21,$S$21,Data__1_[[#This Row],[Plant]]=$R$22,$S$22,Data__1_[[#This Row],[Plant]]=$R$24,$S$24,Data__1_[[#This Row],[Plant]]=$R$23,$S$23))</f>
        <v>56.790853635907496</v>
      </c>
    </row>
    <row r="1370" spans="1:17" x14ac:dyDescent="0.4">
      <c r="A1370" s="1" t="s">
        <v>55</v>
      </c>
      <c r="B1370" t="s">
        <v>8</v>
      </c>
      <c r="C1370">
        <v>16</v>
      </c>
      <c r="D1370">
        <v>19</v>
      </c>
      <c r="E1370">
        <v>7680</v>
      </c>
      <c r="F1370">
        <v>7600</v>
      </c>
      <c r="G1370">
        <v>4.2395052000000003E-2</v>
      </c>
      <c r="H1370">
        <f>Data__1_[[#This Row],[Output]]*1000</f>
        <v>42.395052</v>
      </c>
      <c r="I1370">
        <f>Data__1_[[#This Row],[Output]]*1000/(Data__1_[[#This Row],[Num_Workers_Indirect]]+Data__1_[[#This Row],[Num_Workers_Direct]])</f>
        <v>1.2112871999999999</v>
      </c>
      <c r="J1370">
        <v>5.0874061999999998E-2</v>
      </c>
      <c r="K1370">
        <f>Data__1_[[#This Row],[RawMaterial_Used]]*1000</f>
        <v>50.874061999999995</v>
      </c>
      <c r="L1370">
        <f>MONTH(A:A)</f>
        <v>3</v>
      </c>
      <c r="M1370">
        <f>YEAR(Data__1_[[#This Row],[Date]])</f>
        <v>2010</v>
      </c>
      <c r="N1370" cm="1">
        <f t="array" ref="N1370">Data__1_[[#This Row],[RawMaterial_Used]]*1000*_xlfn.IFS(Data__1_[[#This Row],[Plant]]=$R$15,$S$15,Data__1_[[#This Row],[Plant]]=$R$16,$S$16,Data__1_[[#This Row],[Plant]]=$R$17,$S$17,Data__1_[[#This Row],[Plant]]=$R$18,$S$18)</f>
        <v>35611.843399999998</v>
      </c>
      <c r="O1370">
        <f>Data__1_[[#This Row],[input_total thousands]]+Data__1_[[#This Row],[Labor_Costs_Direct]]+Data__1_[[#This Row],[Labor_Costs_Indirect]]</f>
        <v>50891.843399999998</v>
      </c>
      <c r="P1370" s="5" cm="1">
        <f t="array" ref="P1370">Data__1_[[#This Row],[Output]]*1000*_xlfn.IFS(Data__1_[[#This Row],[Plant]]=$R$8,$S$8,Data__1_[[#This Row],[Plant]]=$R$9,$S$9,Data__1_[[#This Row],[Plant]]=$R$10,$S$10,Data__1_[[#This Row],[Plant]]=$R$11,$S$11)</f>
        <v>4663.4557199999999</v>
      </c>
      <c r="Q1370" s="5" cm="1">
        <f t="array" ref="Q1370">Data__1_[[#This Row],[Total_cost]]/(Data__1_[[#This Row],[Total Operating Cost]]+_xlfn.IFS(Data__1_[[#This Row],[Plant]]=$R$21,$S$21,Data__1_[[#This Row],[Plant]]=$R$22,$S$22,Data__1_[[#This Row],[Plant]]=$R$24,$S$24,Data__1_[[#This Row],[Plant]]=$R$23,$S$23))</f>
        <v>10.883393332896388</v>
      </c>
    </row>
    <row r="1371" spans="1:17" x14ac:dyDescent="0.4">
      <c r="A1371" s="1" t="s">
        <v>55</v>
      </c>
      <c r="B1371" t="s">
        <v>9</v>
      </c>
      <c r="C1371">
        <v>44</v>
      </c>
      <c r="D1371">
        <v>38</v>
      </c>
      <c r="E1371">
        <v>10208</v>
      </c>
      <c r="F1371">
        <v>7296</v>
      </c>
      <c r="G1371">
        <v>0.105139398</v>
      </c>
      <c r="H1371">
        <f>Data__1_[[#This Row],[Output]]*1000</f>
        <v>105.139398</v>
      </c>
      <c r="I1371">
        <f>Data__1_[[#This Row],[Output]]*1000/(Data__1_[[#This Row],[Num_Workers_Indirect]]+Data__1_[[#This Row],[Num_Workers_Direct]])</f>
        <v>1.2821877804878048</v>
      </c>
      <c r="J1371">
        <v>0.12827006599999999</v>
      </c>
      <c r="K1371">
        <f>Data__1_[[#This Row],[RawMaterial_Used]]*1000</f>
        <v>128.27006599999999</v>
      </c>
      <c r="L1371">
        <f>MONTH(A:A)</f>
        <v>3</v>
      </c>
      <c r="M1371">
        <f>YEAR(Data__1_[[#This Row],[Date]])</f>
        <v>2010</v>
      </c>
      <c r="N1371" cm="1">
        <f t="array" ref="N1371">Data__1_[[#This Row],[RawMaterial_Used]]*1000*_xlfn.IFS(Data__1_[[#This Row],[Plant]]=$R$15,$S$15,Data__1_[[#This Row],[Plant]]=$R$16,$S$16,Data__1_[[#This Row],[Plant]]=$R$17,$S$17,Data__1_[[#This Row],[Plant]]=$R$18,$S$18)</f>
        <v>67983.134979999988</v>
      </c>
      <c r="O1371">
        <f>Data__1_[[#This Row],[input_total thousands]]+Data__1_[[#This Row],[Labor_Costs_Direct]]+Data__1_[[#This Row],[Labor_Costs_Indirect]]</f>
        <v>85487.134979999988</v>
      </c>
      <c r="P1371" s="5" cm="1">
        <f t="array" ref="P1371">Data__1_[[#This Row],[Output]]*1000*_xlfn.IFS(Data__1_[[#This Row],[Plant]]=$R$8,$S$8,Data__1_[[#This Row],[Plant]]=$R$9,$S$9,Data__1_[[#This Row],[Plant]]=$R$10,$S$10,Data__1_[[#This Row],[Plant]]=$R$11,$S$11)</f>
        <v>9462.5458199999994</v>
      </c>
      <c r="Q1371" s="5" cm="1">
        <f t="array" ref="Q1371">Data__1_[[#This Row],[Total_cost]]/(Data__1_[[#This Row],[Total Operating Cost]]+_xlfn.IFS(Data__1_[[#This Row],[Plant]]=$R$21,$S$21,Data__1_[[#This Row],[Plant]]=$R$22,$S$22,Data__1_[[#This Row],[Plant]]=$R$24,$S$24,Data__1_[[#This Row],[Plant]]=$R$23,$S$23))</f>
        <v>9.0335430106299839</v>
      </c>
    </row>
    <row r="1372" spans="1:17" x14ac:dyDescent="0.4">
      <c r="A1372" s="1" t="s">
        <v>55</v>
      </c>
      <c r="B1372" t="s">
        <v>10</v>
      </c>
      <c r="C1372">
        <v>20</v>
      </c>
      <c r="D1372">
        <v>27</v>
      </c>
      <c r="E1372">
        <v>4800</v>
      </c>
      <c r="F1372">
        <v>5400</v>
      </c>
      <c r="G1372">
        <v>3.4925828999999999E-2</v>
      </c>
      <c r="H1372">
        <f>Data__1_[[#This Row],[Output]]*1000</f>
        <v>34.925829</v>
      </c>
      <c r="I1372">
        <f>Data__1_[[#This Row],[Output]]*1000/(Data__1_[[#This Row],[Num_Workers_Indirect]]+Data__1_[[#This Row],[Num_Workers_Direct]])</f>
        <v>0.74310274468085102</v>
      </c>
      <c r="J1372">
        <v>4.2609512000000002E-2</v>
      </c>
      <c r="K1372">
        <f>Data__1_[[#This Row],[RawMaterial_Used]]*1000</f>
        <v>42.609512000000002</v>
      </c>
      <c r="L1372">
        <f>MONTH(A:A)</f>
        <v>3</v>
      </c>
      <c r="M1372">
        <f>YEAR(Data__1_[[#This Row],[Date]])</f>
        <v>2010</v>
      </c>
      <c r="N1372" cm="1">
        <f t="array" ref="N1372">Data__1_[[#This Row],[RawMaterial_Used]]*1000*_xlfn.IFS(Data__1_[[#This Row],[Plant]]=$R$15,$S$15,Data__1_[[#This Row],[Plant]]=$R$16,$S$16,Data__1_[[#This Row],[Plant]]=$R$17,$S$17,Data__1_[[#This Row],[Plant]]=$R$18,$S$18)</f>
        <v>25906.583296000001</v>
      </c>
      <c r="O1372">
        <f>Data__1_[[#This Row],[input_total thousands]]+Data__1_[[#This Row],[Labor_Costs_Direct]]+Data__1_[[#This Row],[Labor_Costs_Indirect]]</f>
        <v>36106.583295999997</v>
      </c>
      <c r="P1372" s="5" cm="1">
        <f t="array" ref="P1372">Data__1_[[#This Row],[Output]]*1000*_xlfn.IFS(Data__1_[[#This Row],[Plant]]=$R$8,$S$8,Data__1_[[#This Row],[Plant]]=$R$9,$S$9,Data__1_[[#This Row],[Plant]]=$R$10,$S$10,Data__1_[[#This Row],[Plant]]=$R$11,$S$11)</f>
        <v>5238.87435</v>
      </c>
      <c r="Q1372" s="5" cm="1">
        <f t="array" ref="Q1372">Data__1_[[#This Row],[Total_cost]]/(Data__1_[[#This Row],[Total Operating Cost]]+_xlfn.IFS(Data__1_[[#This Row],[Plant]]=$R$21,$S$21,Data__1_[[#This Row],[Plant]]=$R$22,$S$22,Data__1_[[#This Row],[Plant]]=$R$24,$S$24,Data__1_[[#This Row],[Plant]]=$R$23,$S$23))</f>
        <v>6.8907345642744273</v>
      </c>
    </row>
    <row r="1373" spans="1:17" x14ac:dyDescent="0.4">
      <c r="A1373" s="1" t="s">
        <v>55</v>
      </c>
      <c r="B1373" t="s">
        <v>11</v>
      </c>
      <c r="C1373">
        <v>14</v>
      </c>
      <c r="D1373">
        <v>14</v>
      </c>
      <c r="E1373">
        <v>134400</v>
      </c>
      <c r="F1373">
        <v>107520</v>
      </c>
      <c r="G1373">
        <v>1.0923406E-2</v>
      </c>
      <c r="H1373">
        <f>Data__1_[[#This Row],[Output]]*1000</f>
        <v>10.923406</v>
      </c>
      <c r="I1373">
        <f>Data__1_[[#This Row],[Output]]*1000/(Data__1_[[#This Row],[Num_Workers_Indirect]]+Data__1_[[#This Row],[Num_Workers_Direct]])</f>
        <v>0.39012164285714285</v>
      </c>
      <c r="J1373">
        <v>1.3654258000000001E-2</v>
      </c>
      <c r="K1373">
        <f>Data__1_[[#This Row],[RawMaterial_Used]]*1000</f>
        <v>13.654258</v>
      </c>
      <c r="L1373">
        <f>MONTH(A:A)</f>
        <v>3</v>
      </c>
      <c r="M1373">
        <f>YEAR(Data__1_[[#This Row],[Date]])</f>
        <v>2010</v>
      </c>
      <c r="N1373" cm="1">
        <f t="array" ref="N1373">Data__1_[[#This Row],[RawMaterial_Used]]*1000*_xlfn.IFS(Data__1_[[#This Row],[Plant]]=$R$15,$S$15,Data__1_[[#This Row],[Plant]]=$R$16,$S$16,Data__1_[[#This Row],[Plant]]=$R$17,$S$17,Data__1_[[#This Row],[Plant]]=$R$18,$S$18)</f>
        <v>12534.608844</v>
      </c>
      <c r="O1373">
        <f>Data__1_[[#This Row],[input_total thousands]]+Data__1_[[#This Row],[Labor_Costs_Direct]]+Data__1_[[#This Row],[Labor_Costs_Indirect]]</f>
        <v>254454.608844</v>
      </c>
      <c r="P1373" s="5" cm="1">
        <f t="array" ref="P1373">Data__1_[[#This Row],[Output]]*1000*_xlfn.IFS(Data__1_[[#This Row],[Plant]]=$R$8,$S$8,Data__1_[[#This Row],[Plant]]=$R$9,$S$9,Data__1_[[#This Row],[Plant]]=$R$10,$S$10,Data__1_[[#This Row],[Plant]]=$R$11,$S$11)</f>
        <v>4369.3624</v>
      </c>
      <c r="Q1373" s="5" cm="1">
        <f t="array" ref="Q1373">Data__1_[[#This Row],[Total_cost]]/(Data__1_[[#This Row],[Total Operating Cost]]+_xlfn.IFS(Data__1_[[#This Row],[Plant]]=$R$21,$S$21,Data__1_[[#This Row],[Plant]]=$R$22,$S$22,Data__1_[[#This Row],[Plant]]=$R$24,$S$24,Data__1_[[#This Row],[Plant]]=$R$23,$S$23))</f>
        <v>57.08855330825596</v>
      </c>
    </row>
    <row r="1374" spans="1:17" x14ac:dyDescent="0.4">
      <c r="A1374" s="1" t="s">
        <v>81</v>
      </c>
      <c r="B1374" t="s">
        <v>8</v>
      </c>
      <c r="C1374">
        <v>16</v>
      </c>
      <c r="D1374">
        <v>20</v>
      </c>
      <c r="E1374">
        <v>7680</v>
      </c>
      <c r="F1374">
        <v>8000</v>
      </c>
      <c r="G1374">
        <v>4.3598911999999997E-2</v>
      </c>
      <c r="H1374">
        <f>Data__1_[[#This Row],[Output]]*1000</f>
        <v>43.598911999999999</v>
      </c>
      <c r="I1374">
        <f>Data__1_[[#This Row],[Output]]*1000/(Data__1_[[#This Row],[Num_Workers_Indirect]]+Data__1_[[#This Row],[Num_Workers_Direct]])</f>
        <v>1.2110808888888889</v>
      </c>
      <c r="J1374">
        <v>5.2318694999999998E-2</v>
      </c>
      <c r="K1374">
        <f>Data__1_[[#This Row],[RawMaterial_Used]]*1000</f>
        <v>52.318694999999998</v>
      </c>
      <c r="L1374" t="e">
        <f>MONTH(A:A)</f>
        <v>#VALUE!</v>
      </c>
      <c r="M1374" t="e">
        <f>YEAR(Data__1_[[#This Row],[Date]])</f>
        <v>#VALUE!</v>
      </c>
      <c r="N1374" cm="1">
        <f t="array" ref="N1374">Data__1_[[#This Row],[RawMaterial_Used]]*1000*_xlfn.IFS(Data__1_[[#This Row],[Plant]]=$R$15,$S$15,Data__1_[[#This Row],[Plant]]=$R$16,$S$16,Data__1_[[#This Row],[Plant]]=$R$17,$S$17,Data__1_[[#This Row],[Plant]]=$R$18,$S$18)</f>
        <v>36623.086499999998</v>
      </c>
      <c r="O1374">
        <f>Data__1_[[#This Row],[input_total thousands]]+Data__1_[[#This Row],[Labor_Costs_Direct]]+Data__1_[[#This Row],[Labor_Costs_Indirect]]</f>
        <v>52303.086499999998</v>
      </c>
      <c r="P1374" s="5" cm="1">
        <f t="array" ref="P1374">Data__1_[[#This Row],[Output]]*1000*_xlfn.IFS(Data__1_[[#This Row],[Plant]]=$R$8,$S$8,Data__1_[[#This Row],[Plant]]=$R$9,$S$9,Data__1_[[#This Row],[Plant]]=$R$10,$S$10,Data__1_[[#This Row],[Plant]]=$R$11,$S$11)</f>
        <v>4795.8803200000002</v>
      </c>
      <c r="Q1374" s="5" cm="1">
        <f t="array" ref="Q1374">Data__1_[[#This Row],[Total_cost]]/(Data__1_[[#This Row],[Total Operating Cost]]+_xlfn.IFS(Data__1_[[#This Row],[Plant]]=$R$21,$S$21,Data__1_[[#This Row],[Plant]]=$R$22,$S$22,Data__1_[[#This Row],[Plant]]=$R$24,$S$24,Data__1_[[#This Row],[Plant]]=$R$23,$S$23))</f>
        <v>10.877157344364361</v>
      </c>
    </row>
    <row r="1375" spans="1:17" x14ac:dyDescent="0.4">
      <c r="A1375" s="1" t="s">
        <v>81</v>
      </c>
      <c r="B1375" t="s">
        <v>9</v>
      </c>
      <c r="C1375">
        <v>44</v>
      </c>
      <c r="D1375">
        <v>40</v>
      </c>
      <c r="E1375">
        <v>10208</v>
      </c>
      <c r="F1375">
        <v>7680</v>
      </c>
      <c r="G1375">
        <v>0.10763107500000001</v>
      </c>
      <c r="H1375">
        <f>Data__1_[[#This Row],[Output]]*1000</f>
        <v>107.63107500000001</v>
      </c>
      <c r="I1375">
        <f>Data__1_[[#This Row],[Output]]*1000/(Data__1_[[#This Row],[Num_Workers_Indirect]]+Data__1_[[#This Row],[Num_Workers_Direct]])</f>
        <v>1.2813223214285716</v>
      </c>
      <c r="J1375">
        <v>0.131309911</v>
      </c>
      <c r="K1375">
        <f>Data__1_[[#This Row],[RawMaterial_Used]]*1000</f>
        <v>131.309911</v>
      </c>
      <c r="L1375" t="e">
        <f>MONTH(A:A)</f>
        <v>#VALUE!</v>
      </c>
      <c r="M1375" t="e">
        <f>YEAR(Data__1_[[#This Row],[Date]])</f>
        <v>#VALUE!</v>
      </c>
      <c r="N1375" cm="1">
        <f t="array" ref="N1375">Data__1_[[#This Row],[RawMaterial_Used]]*1000*_xlfn.IFS(Data__1_[[#This Row],[Plant]]=$R$15,$S$15,Data__1_[[#This Row],[Plant]]=$R$16,$S$16,Data__1_[[#This Row],[Plant]]=$R$17,$S$17,Data__1_[[#This Row],[Plant]]=$R$18,$S$18)</f>
        <v>69594.252829999998</v>
      </c>
      <c r="O1375">
        <f>Data__1_[[#This Row],[input_total thousands]]+Data__1_[[#This Row],[Labor_Costs_Direct]]+Data__1_[[#This Row],[Labor_Costs_Indirect]]</f>
        <v>87482.252829999998</v>
      </c>
      <c r="P1375" s="5" cm="1">
        <f t="array" ref="P1375">Data__1_[[#This Row],[Output]]*1000*_xlfn.IFS(Data__1_[[#This Row],[Plant]]=$R$8,$S$8,Data__1_[[#This Row],[Plant]]=$R$9,$S$9,Data__1_[[#This Row],[Plant]]=$R$10,$S$10,Data__1_[[#This Row],[Plant]]=$R$11,$S$11)</f>
        <v>9686.7967500000013</v>
      </c>
      <c r="Q1375" s="5" cm="1">
        <f t="array" ref="Q1375">Data__1_[[#This Row],[Total_cost]]/(Data__1_[[#This Row],[Total Operating Cost]]+_xlfn.IFS(Data__1_[[#This Row],[Plant]]=$R$21,$S$21,Data__1_[[#This Row],[Plant]]=$R$22,$S$22,Data__1_[[#This Row],[Plant]]=$R$24,$S$24,Data__1_[[#This Row],[Plant]]=$R$23,$S$23))</f>
        <v>9.0303778588847265</v>
      </c>
    </row>
    <row r="1376" spans="1:17" x14ac:dyDescent="0.4">
      <c r="A1376" s="1" t="s">
        <v>81</v>
      </c>
      <c r="B1376" t="s">
        <v>10</v>
      </c>
      <c r="C1376">
        <v>23</v>
      </c>
      <c r="D1376">
        <v>27</v>
      </c>
      <c r="E1376">
        <v>5520</v>
      </c>
      <c r="F1376">
        <v>5400</v>
      </c>
      <c r="G1376">
        <v>3.7124404999999999E-2</v>
      </c>
      <c r="H1376">
        <f>Data__1_[[#This Row],[Output]]*1000</f>
        <v>37.124404999999996</v>
      </c>
      <c r="I1376">
        <f>Data__1_[[#This Row],[Output]]*1000/(Data__1_[[#This Row],[Num_Workers_Indirect]]+Data__1_[[#This Row],[Num_Workers_Direct]])</f>
        <v>0.74248809999999987</v>
      </c>
      <c r="J1376">
        <v>4.5291774E-2</v>
      </c>
      <c r="K1376">
        <f>Data__1_[[#This Row],[RawMaterial_Used]]*1000</f>
        <v>45.291773999999997</v>
      </c>
      <c r="L1376" t="e">
        <f>MONTH(A:A)</f>
        <v>#VALUE!</v>
      </c>
      <c r="M1376" t="e">
        <f>YEAR(Data__1_[[#This Row],[Date]])</f>
        <v>#VALUE!</v>
      </c>
      <c r="N1376" cm="1">
        <f t="array" ref="N1376">Data__1_[[#This Row],[RawMaterial_Used]]*1000*_xlfn.IFS(Data__1_[[#This Row],[Plant]]=$R$15,$S$15,Data__1_[[#This Row],[Plant]]=$R$16,$S$16,Data__1_[[#This Row],[Plant]]=$R$17,$S$17,Data__1_[[#This Row],[Plant]]=$R$18,$S$18)</f>
        <v>27537.398591999998</v>
      </c>
      <c r="O1376">
        <f>Data__1_[[#This Row],[input_total thousands]]+Data__1_[[#This Row],[Labor_Costs_Direct]]+Data__1_[[#This Row],[Labor_Costs_Indirect]]</f>
        <v>38457.398591999998</v>
      </c>
      <c r="P1376" s="5" cm="1">
        <f t="array" ref="P1376">Data__1_[[#This Row],[Output]]*1000*_xlfn.IFS(Data__1_[[#This Row],[Plant]]=$R$8,$S$8,Data__1_[[#This Row],[Plant]]=$R$9,$S$9,Data__1_[[#This Row],[Plant]]=$R$10,$S$10,Data__1_[[#This Row],[Plant]]=$R$11,$S$11)</f>
        <v>5568.6607499999991</v>
      </c>
      <c r="Q1376" s="5" cm="1">
        <f t="array" ref="Q1376">Data__1_[[#This Row],[Total_cost]]/(Data__1_[[#This Row],[Total Operating Cost]]+_xlfn.IFS(Data__1_[[#This Row],[Plant]]=$R$21,$S$21,Data__1_[[#This Row],[Plant]]=$R$22,$S$22,Data__1_[[#This Row],[Plant]]=$R$24,$S$24,Data__1_[[#This Row],[Plant]]=$R$23,$S$23))</f>
        <v>6.9048009058720501</v>
      </c>
    </row>
    <row r="1377" spans="1:17" x14ac:dyDescent="0.4">
      <c r="A1377" s="1" t="s">
        <v>81</v>
      </c>
      <c r="B1377" t="s">
        <v>11</v>
      </c>
      <c r="C1377">
        <v>12</v>
      </c>
      <c r="D1377">
        <v>14</v>
      </c>
      <c r="E1377">
        <v>115200</v>
      </c>
      <c r="F1377">
        <v>107520</v>
      </c>
      <c r="G1377">
        <v>1.0154003999999999E-2</v>
      </c>
      <c r="H1377">
        <f>Data__1_[[#This Row],[Output]]*1000</f>
        <v>10.154003999999999</v>
      </c>
      <c r="I1377">
        <f>Data__1_[[#This Row],[Output]]*1000/(Data__1_[[#This Row],[Num_Workers_Indirect]]+Data__1_[[#This Row],[Num_Workers_Direct]])</f>
        <v>0.39053861538461532</v>
      </c>
      <c r="J1377">
        <v>1.2692505E-2</v>
      </c>
      <c r="K1377">
        <f>Data__1_[[#This Row],[RawMaterial_Used]]*1000</f>
        <v>12.692505000000001</v>
      </c>
      <c r="L1377" t="e">
        <f>MONTH(A:A)</f>
        <v>#VALUE!</v>
      </c>
      <c r="M1377" t="e">
        <f>YEAR(Data__1_[[#This Row],[Date]])</f>
        <v>#VALUE!</v>
      </c>
      <c r="N1377" cm="1">
        <f t="array" ref="N1377">Data__1_[[#This Row],[RawMaterial_Used]]*1000*_xlfn.IFS(Data__1_[[#This Row],[Plant]]=$R$15,$S$15,Data__1_[[#This Row],[Plant]]=$R$16,$S$16,Data__1_[[#This Row],[Plant]]=$R$17,$S$17,Data__1_[[#This Row],[Plant]]=$R$18,$S$18)</f>
        <v>11651.719590000001</v>
      </c>
      <c r="O1377">
        <f>Data__1_[[#This Row],[input_total thousands]]+Data__1_[[#This Row],[Labor_Costs_Direct]]+Data__1_[[#This Row],[Labor_Costs_Indirect]]</f>
        <v>234371.71958999999</v>
      </c>
      <c r="P1377" s="5" cm="1">
        <f t="array" ref="P1377">Data__1_[[#This Row],[Output]]*1000*_xlfn.IFS(Data__1_[[#This Row],[Plant]]=$R$8,$S$8,Data__1_[[#This Row],[Plant]]=$R$9,$S$9,Data__1_[[#This Row],[Plant]]=$R$10,$S$10,Data__1_[[#This Row],[Plant]]=$R$11,$S$11)</f>
        <v>4061.6015999999995</v>
      </c>
      <c r="Q1377" s="5" cm="1">
        <f t="array" ref="Q1377">Data__1_[[#This Row],[Total_cost]]/(Data__1_[[#This Row],[Total Operating Cost]]+_xlfn.IFS(Data__1_[[#This Row],[Plant]]=$R$21,$S$21,Data__1_[[#This Row],[Plant]]=$R$22,$S$22,Data__1_[[#This Row],[Plant]]=$R$24,$S$24,Data__1_[[#This Row],[Plant]]=$R$23,$S$23))</f>
        <v>56.482862875209918</v>
      </c>
    </row>
    <row r="1378" spans="1:17" x14ac:dyDescent="0.4">
      <c r="A1378" s="1" t="s">
        <v>80</v>
      </c>
      <c r="B1378" t="s">
        <v>8</v>
      </c>
      <c r="C1378">
        <v>19</v>
      </c>
      <c r="D1378">
        <v>24</v>
      </c>
      <c r="E1378">
        <v>9120</v>
      </c>
      <c r="F1378">
        <v>9600</v>
      </c>
      <c r="G1378">
        <v>5.2072268999999997E-2</v>
      </c>
      <c r="H1378">
        <f>Data__1_[[#This Row],[Output]]*1000</f>
        <v>52.072268999999999</v>
      </c>
      <c r="I1378">
        <f>Data__1_[[#This Row],[Output]]*1000/(Data__1_[[#This Row],[Num_Workers_Indirect]]+Data__1_[[#This Row],[Num_Workers_Direct]])</f>
        <v>1.2109829999999999</v>
      </c>
      <c r="J1378">
        <v>6.2486722000000001E-2</v>
      </c>
      <c r="K1378">
        <f>Data__1_[[#This Row],[RawMaterial_Used]]*1000</f>
        <v>62.486722</v>
      </c>
      <c r="L1378" t="e">
        <f>MONTH(A:A)</f>
        <v>#VALUE!</v>
      </c>
      <c r="M1378" t="e">
        <f>YEAR(Data__1_[[#This Row],[Date]])</f>
        <v>#VALUE!</v>
      </c>
      <c r="N1378" cm="1">
        <f t="array" ref="N1378">Data__1_[[#This Row],[RawMaterial_Used]]*1000*_xlfn.IFS(Data__1_[[#This Row],[Plant]]=$R$15,$S$15,Data__1_[[#This Row],[Plant]]=$R$16,$S$16,Data__1_[[#This Row],[Plant]]=$R$17,$S$17,Data__1_[[#This Row],[Plant]]=$R$18,$S$18)</f>
        <v>43740.705399999999</v>
      </c>
      <c r="O1378">
        <f>Data__1_[[#This Row],[input_total thousands]]+Data__1_[[#This Row],[Labor_Costs_Direct]]+Data__1_[[#This Row],[Labor_Costs_Indirect]]</f>
        <v>62460.705399999999</v>
      </c>
      <c r="P1378" s="5" cm="1">
        <f t="array" ref="P1378">Data__1_[[#This Row],[Output]]*1000*_xlfn.IFS(Data__1_[[#This Row],[Plant]]=$R$8,$S$8,Data__1_[[#This Row],[Plant]]=$R$9,$S$9,Data__1_[[#This Row],[Plant]]=$R$10,$S$10,Data__1_[[#This Row],[Plant]]=$R$11,$S$11)</f>
        <v>5727.9495900000002</v>
      </c>
      <c r="Q1378" s="5" cm="1">
        <f t="array" ref="Q1378">Data__1_[[#This Row],[Total_cost]]/(Data__1_[[#This Row],[Total Operating Cost]]+_xlfn.IFS(Data__1_[[#This Row],[Plant]]=$R$21,$S$21,Data__1_[[#This Row],[Plant]]=$R$22,$S$22,Data__1_[[#This Row],[Plant]]=$R$24,$S$24,Data__1_[[#This Row],[Plant]]=$R$23,$S$23))</f>
        <v>10.880528910507856</v>
      </c>
    </row>
    <row r="1379" spans="1:17" x14ac:dyDescent="0.4">
      <c r="A1379" s="1" t="s">
        <v>80</v>
      </c>
      <c r="B1379" t="s">
        <v>9</v>
      </c>
      <c r="C1379">
        <v>40</v>
      </c>
      <c r="D1379">
        <v>36</v>
      </c>
      <c r="E1379">
        <v>9280</v>
      </c>
      <c r="F1379">
        <v>6912</v>
      </c>
      <c r="G1379">
        <v>9.7419793000000005E-2</v>
      </c>
      <c r="H1379">
        <f>Data__1_[[#This Row],[Output]]*1000</f>
        <v>97.419792999999999</v>
      </c>
      <c r="I1379">
        <f>Data__1_[[#This Row],[Output]]*1000/(Data__1_[[#This Row],[Num_Workers_Indirect]]+Data__1_[[#This Row],[Num_Workers_Direct]])</f>
        <v>1.2818393815789473</v>
      </c>
      <c r="J1379">
        <v>0.11885214700000001</v>
      </c>
      <c r="K1379">
        <f>Data__1_[[#This Row],[RawMaterial_Used]]*1000</f>
        <v>118.852147</v>
      </c>
      <c r="L1379" t="e">
        <f>MONTH(A:A)</f>
        <v>#VALUE!</v>
      </c>
      <c r="M1379" t="e">
        <f>YEAR(Data__1_[[#This Row],[Date]])</f>
        <v>#VALUE!</v>
      </c>
      <c r="N1379" cm="1">
        <f t="array" ref="N1379">Data__1_[[#This Row],[RawMaterial_Used]]*1000*_xlfn.IFS(Data__1_[[#This Row],[Plant]]=$R$15,$S$15,Data__1_[[#This Row],[Plant]]=$R$16,$S$16,Data__1_[[#This Row],[Plant]]=$R$17,$S$17,Data__1_[[#This Row],[Plant]]=$R$18,$S$18)</f>
        <v>62991.637909999998</v>
      </c>
      <c r="O1379">
        <f>Data__1_[[#This Row],[input_total thousands]]+Data__1_[[#This Row],[Labor_Costs_Direct]]+Data__1_[[#This Row],[Labor_Costs_Indirect]]</f>
        <v>79183.63790999999</v>
      </c>
      <c r="P1379" s="5" cm="1">
        <f t="array" ref="P1379">Data__1_[[#This Row],[Output]]*1000*_xlfn.IFS(Data__1_[[#This Row],[Plant]]=$R$8,$S$8,Data__1_[[#This Row],[Plant]]=$R$9,$S$9,Data__1_[[#This Row],[Plant]]=$R$10,$S$10,Data__1_[[#This Row],[Plant]]=$R$11,$S$11)</f>
        <v>8767.7813700000006</v>
      </c>
      <c r="Q1379" s="5" cm="1">
        <f t="array" ref="Q1379">Data__1_[[#This Row],[Total_cost]]/(Data__1_[[#This Row],[Total Operating Cost]]+_xlfn.IFS(Data__1_[[#This Row],[Plant]]=$R$21,$S$21,Data__1_[[#This Row],[Plant]]=$R$22,$S$22,Data__1_[[#This Row],[Plant]]=$R$24,$S$24,Data__1_[[#This Row],[Plant]]=$R$23,$S$23))</f>
        <v>9.0304281773766526</v>
      </c>
    </row>
    <row r="1380" spans="1:17" x14ac:dyDescent="0.4">
      <c r="A1380" s="1" t="s">
        <v>80</v>
      </c>
      <c r="B1380" t="s">
        <v>10</v>
      </c>
      <c r="C1380">
        <v>22</v>
      </c>
      <c r="D1380">
        <v>31</v>
      </c>
      <c r="E1380">
        <v>5280</v>
      </c>
      <c r="F1380">
        <v>6200</v>
      </c>
      <c r="G1380">
        <v>3.938171E-2</v>
      </c>
      <c r="H1380">
        <f>Data__1_[[#This Row],[Output]]*1000</f>
        <v>39.381709999999998</v>
      </c>
      <c r="I1380">
        <f>Data__1_[[#This Row],[Output]]*1000/(Data__1_[[#This Row],[Num_Workers_Indirect]]+Data__1_[[#This Row],[Num_Workers_Direct]])</f>
        <v>0.74305113207547169</v>
      </c>
      <c r="J1380">
        <v>4.8045685999999997E-2</v>
      </c>
      <c r="K1380">
        <f>Data__1_[[#This Row],[RawMaterial_Used]]*1000</f>
        <v>48.045685999999996</v>
      </c>
      <c r="L1380" t="e">
        <f>MONTH(A:A)</f>
        <v>#VALUE!</v>
      </c>
      <c r="M1380" t="e">
        <f>YEAR(Data__1_[[#This Row],[Date]])</f>
        <v>#VALUE!</v>
      </c>
      <c r="N1380" cm="1">
        <f t="array" ref="N1380">Data__1_[[#This Row],[RawMaterial_Used]]*1000*_xlfn.IFS(Data__1_[[#This Row],[Plant]]=$R$15,$S$15,Data__1_[[#This Row],[Plant]]=$R$16,$S$16,Data__1_[[#This Row],[Plant]]=$R$17,$S$17,Data__1_[[#This Row],[Plant]]=$R$18,$S$18)</f>
        <v>29211.777087999999</v>
      </c>
      <c r="O1380">
        <f>Data__1_[[#This Row],[input_total thousands]]+Data__1_[[#This Row],[Labor_Costs_Direct]]+Data__1_[[#This Row],[Labor_Costs_Indirect]]</f>
        <v>40691.777088000003</v>
      </c>
      <c r="P1380" s="5" cm="1">
        <f t="array" ref="P1380">Data__1_[[#This Row],[Output]]*1000*_xlfn.IFS(Data__1_[[#This Row],[Plant]]=$R$8,$S$8,Data__1_[[#This Row],[Plant]]=$R$9,$S$9,Data__1_[[#This Row],[Plant]]=$R$10,$S$10,Data__1_[[#This Row],[Plant]]=$R$11,$S$11)</f>
        <v>5907.2564999999995</v>
      </c>
      <c r="Q1380" s="5" cm="1">
        <f t="array" ref="Q1380">Data__1_[[#This Row],[Total_cost]]/(Data__1_[[#This Row],[Total Operating Cost]]+_xlfn.IFS(Data__1_[[#This Row],[Plant]]=$R$21,$S$21,Data__1_[[#This Row],[Plant]]=$R$22,$S$22,Data__1_[[#This Row],[Plant]]=$R$24,$S$24,Data__1_[[#This Row],[Plant]]=$R$23,$S$23))</f>
        <v>6.8872732739345368</v>
      </c>
    </row>
    <row r="1381" spans="1:17" x14ac:dyDescent="0.4">
      <c r="A1381" s="1" t="s">
        <v>80</v>
      </c>
      <c r="B1381" t="s">
        <v>11</v>
      </c>
      <c r="C1381">
        <v>13</v>
      </c>
      <c r="D1381">
        <v>15</v>
      </c>
      <c r="E1381">
        <v>124800</v>
      </c>
      <c r="F1381">
        <v>115200</v>
      </c>
      <c r="G1381">
        <v>1.0925508E-2</v>
      </c>
      <c r="H1381">
        <f>Data__1_[[#This Row],[Output]]*1000</f>
        <v>10.925508000000001</v>
      </c>
      <c r="I1381">
        <f>Data__1_[[#This Row],[Output]]*1000/(Data__1_[[#This Row],[Num_Workers_Indirect]]+Data__1_[[#This Row],[Num_Workers_Direct]])</f>
        <v>0.39019671428571429</v>
      </c>
      <c r="J1381">
        <v>1.3656885000000001E-2</v>
      </c>
      <c r="K1381">
        <f>Data__1_[[#This Row],[RawMaterial_Used]]*1000</f>
        <v>13.656885000000001</v>
      </c>
      <c r="L1381" t="e">
        <f>MONTH(A:A)</f>
        <v>#VALUE!</v>
      </c>
      <c r="M1381" t="e">
        <f>YEAR(Data__1_[[#This Row],[Date]])</f>
        <v>#VALUE!</v>
      </c>
      <c r="N1381" cm="1">
        <f t="array" ref="N1381">Data__1_[[#This Row],[RawMaterial_Used]]*1000*_xlfn.IFS(Data__1_[[#This Row],[Plant]]=$R$15,$S$15,Data__1_[[#This Row],[Plant]]=$R$16,$S$16,Data__1_[[#This Row],[Plant]]=$R$17,$S$17,Data__1_[[#This Row],[Plant]]=$R$18,$S$18)</f>
        <v>12537.02043</v>
      </c>
      <c r="O1381">
        <f>Data__1_[[#This Row],[input_total thousands]]+Data__1_[[#This Row],[Labor_Costs_Direct]]+Data__1_[[#This Row],[Labor_Costs_Indirect]]</f>
        <v>252537.02043</v>
      </c>
      <c r="P1381" s="5" cm="1">
        <f t="array" ref="P1381">Data__1_[[#This Row],[Output]]*1000*_xlfn.IFS(Data__1_[[#This Row],[Plant]]=$R$8,$S$8,Data__1_[[#This Row],[Plant]]=$R$9,$S$9,Data__1_[[#This Row],[Plant]]=$R$10,$S$10,Data__1_[[#This Row],[Plant]]=$R$11,$S$11)</f>
        <v>4370.2031999999999</v>
      </c>
      <c r="Q1381" s="5" cm="1">
        <f t="array" ref="Q1381">Data__1_[[#This Row],[Total_cost]]/(Data__1_[[#This Row],[Total Operating Cost]]+_xlfn.IFS(Data__1_[[#This Row],[Plant]]=$R$21,$S$21,Data__1_[[#This Row],[Plant]]=$R$22,$S$22,Data__1_[[#This Row],[Plant]]=$R$24,$S$24,Data__1_[[#This Row],[Plant]]=$R$23,$S$23))</f>
        <v>56.647643870764334</v>
      </c>
    </row>
    <row r="1382" spans="1:17" x14ac:dyDescent="0.4">
      <c r="A1382" s="1" t="s">
        <v>79</v>
      </c>
      <c r="B1382" t="s">
        <v>8</v>
      </c>
      <c r="C1382">
        <v>18</v>
      </c>
      <c r="D1382">
        <v>20</v>
      </c>
      <c r="E1382">
        <v>8640</v>
      </c>
      <c r="F1382">
        <v>8000</v>
      </c>
      <c r="G1382">
        <v>4.5999567999999998E-2</v>
      </c>
      <c r="H1382">
        <f>Data__1_[[#This Row],[Output]]*1000</f>
        <v>45.999567999999996</v>
      </c>
      <c r="I1382">
        <f>Data__1_[[#This Row],[Output]]*1000/(Data__1_[[#This Row],[Num_Workers_Indirect]]+Data__1_[[#This Row],[Num_Workers_Direct]])</f>
        <v>1.2105149473684209</v>
      </c>
      <c r="J1382">
        <v>5.5199482000000001E-2</v>
      </c>
      <c r="K1382">
        <f>Data__1_[[#This Row],[RawMaterial_Used]]*1000</f>
        <v>55.199482000000003</v>
      </c>
      <c r="L1382" t="e">
        <f>MONTH(A:A)</f>
        <v>#VALUE!</v>
      </c>
      <c r="M1382" t="e">
        <f>YEAR(Data__1_[[#This Row],[Date]])</f>
        <v>#VALUE!</v>
      </c>
      <c r="N1382" cm="1">
        <f t="array" ref="N1382">Data__1_[[#This Row],[RawMaterial_Used]]*1000*_xlfn.IFS(Data__1_[[#This Row],[Plant]]=$R$15,$S$15,Data__1_[[#This Row],[Plant]]=$R$16,$S$16,Data__1_[[#This Row],[Plant]]=$R$17,$S$17,Data__1_[[#This Row],[Plant]]=$R$18,$S$18)</f>
        <v>38639.6374</v>
      </c>
      <c r="O1382">
        <f>Data__1_[[#This Row],[input_total thousands]]+Data__1_[[#This Row],[Labor_Costs_Direct]]+Data__1_[[#This Row],[Labor_Costs_Indirect]]</f>
        <v>55279.6374</v>
      </c>
      <c r="P1382" s="5" cm="1">
        <f t="array" ref="P1382">Data__1_[[#This Row],[Output]]*1000*_xlfn.IFS(Data__1_[[#This Row],[Plant]]=$R$8,$S$8,Data__1_[[#This Row],[Plant]]=$R$9,$S$9,Data__1_[[#This Row],[Plant]]=$R$10,$S$10,Data__1_[[#This Row],[Plant]]=$R$11,$S$11)</f>
        <v>5059.9524799999999</v>
      </c>
      <c r="Q1382" s="5" cm="1">
        <f t="array" ref="Q1382">Data__1_[[#This Row],[Total_cost]]/(Data__1_[[#This Row],[Total Operating Cost]]+_xlfn.IFS(Data__1_[[#This Row],[Plant]]=$R$21,$S$21,Data__1_[[#This Row],[Plant]]=$R$22,$S$22,Data__1_[[#This Row],[Plant]]=$R$24,$S$24,Data__1_[[#This Row],[Plant]]=$R$23,$S$23))</f>
        <v>10.897698391791181</v>
      </c>
    </row>
    <row r="1383" spans="1:17" x14ac:dyDescent="0.4">
      <c r="A1383" s="1" t="s">
        <v>79</v>
      </c>
      <c r="B1383" t="s">
        <v>9</v>
      </c>
      <c r="C1383">
        <v>44</v>
      </c>
      <c r="D1383">
        <v>40</v>
      </c>
      <c r="E1383">
        <v>10208</v>
      </c>
      <c r="F1383">
        <v>7680</v>
      </c>
      <c r="G1383">
        <v>0.10766091999999999</v>
      </c>
      <c r="H1383">
        <f>Data__1_[[#This Row],[Output]]*1000</f>
        <v>107.66091999999999</v>
      </c>
      <c r="I1383">
        <f>Data__1_[[#This Row],[Output]]*1000/(Data__1_[[#This Row],[Num_Workers_Indirect]]+Data__1_[[#This Row],[Num_Workers_Direct]])</f>
        <v>1.2816776190476189</v>
      </c>
      <c r="J1383">
        <v>0.13134632199999999</v>
      </c>
      <c r="K1383">
        <f>Data__1_[[#This Row],[RawMaterial_Used]]*1000</f>
        <v>131.34632199999999</v>
      </c>
      <c r="L1383" t="e">
        <f>MONTH(A:A)</f>
        <v>#VALUE!</v>
      </c>
      <c r="M1383" t="e">
        <f>YEAR(Data__1_[[#This Row],[Date]])</f>
        <v>#VALUE!</v>
      </c>
      <c r="N1383" cm="1">
        <f t="array" ref="N1383">Data__1_[[#This Row],[RawMaterial_Used]]*1000*_xlfn.IFS(Data__1_[[#This Row],[Plant]]=$R$15,$S$15,Data__1_[[#This Row],[Plant]]=$R$16,$S$16,Data__1_[[#This Row],[Plant]]=$R$17,$S$17,Data__1_[[#This Row],[Plant]]=$R$18,$S$18)</f>
        <v>69613.550659999994</v>
      </c>
      <c r="O1383">
        <f>Data__1_[[#This Row],[input_total thousands]]+Data__1_[[#This Row],[Labor_Costs_Direct]]+Data__1_[[#This Row],[Labor_Costs_Indirect]]</f>
        <v>87501.550659999994</v>
      </c>
      <c r="P1383" s="5" cm="1">
        <f t="array" ref="P1383">Data__1_[[#This Row],[Output]]*1000*_xlfn.IFS(Data__1_[[#This Row],[Plant]]=$R$8,$S$8,Data__1_[[#This Row],[Plant]]=$R$9,$S$9,Data__1_[[#This Row],[Plant]]=$R$10,$S$10,Data__1_[[#This Row],[Plant]]=$R$11,$S$11)</f>
        <v>9689.4827999999998</v>
      </c>
      <c r="Q1383" s="5" cm="1">
        <f t="array" ref="Q1383">Data__1_[[#This Row],[Total_cost]]/(Data__1_[[#This Row],[Total Operating Cost]]+_xlfn.IFS(Data__1_[[#This Row],[Plant]]=$R$21,$S$21,Data__1_[[#This Row],[Plant]]=$R$22,$S$22,Data__1_[[#This Row],[Plant]]=$R$24,$S$24,Data__1_[[#This Row],[Plant]]=$R$23,$S$23))</f>
        <v>9.0298661875975839</v>
      </c>
    </row>
    <row r="1384" spans="1:17" x14ac:dyDescent="0.4">
      <c r="A1384" s="1" t="s">
        <v>79</v>
      </c>
      <c r="B1384" t="s">
        <v>10</v>
      </c>
      <c r="C1384">
        <v>21</v>
      </c>
      <c r="D1384">
        <v>27</v>
      </c>
      <c r="E1384">
        <v>5040</v>
      </c>
      <c r="F1384">
        <v>5400</v>
      </c>
      <c r="G1384">
        <v>3.5661314999999999E-2</v>
      </c>
      <c r="H1384">
        <f>Data__1_[[#This Row],[Output]]*1000</f>
        <v>35.661315000000002</v>
      </c>
      <c r="I1384">
        <f>Data__1_[[#This Row],[Output]]*1000/(Data__1_[[#This Row],[Num_Workers_Indirect]]+Data__1_[[#This Row],[Num_Workers_Direct]])</f>
        <v>0.7429440625</v>
      </c>
      <c r="J1384">
        <v>4.3506804000000003E-2</v>
      </c>
      <c r="K1384">
        <f>Data__1_[[#This Row],[RawMaterial_Used]]*1000</f>
        <v>43.506804000000002</v>
      </c>
      <c r="L1384" t="e">
        <f>MONTH(A:A)</f>
        <v>#VALUE!</v>
      </c>
      <c r="M1384" t="e">
        <f>YEAR(Data__1_[[#This Row],[Date]])</f>
        <v>#VALUE!</v>
      </c>
      <c r="N1384" cm="1">
        <f t="array" ref="N1384">Data__1_[[#This Row],[RawMaterial_Used]]*1000*_xlfn.IFS(Data__1_[[#This Row],[Plant]]=$R$15,$S$15,Data__1_[[#This Row],[Plant]]=$R$16,$S$16,Data__1_[[#This Row],[Plant]]=$R$17,$S$17,Data__1_[[#This Row],[Plant]]=$R$18,$S$18)</f>
        <v>26452.136832</v>
      </c>
      <c r="O1384">
        <f>Data__1_[[#This Row],[input_total thousands]]+Data__1_[[#This Row],[Labor_Costs_Direct]]+Data__1_[[#This Row],[Labor_Costs_Indirect]]</f>
        <v>36892.136832000004</v>
      </c>
      <c r="P1384" s="5" cm="1">
        <f t="array" ref="P1384">Data__1_[[#This Row],[Output]]*1000*_xlfn.IFS(Data__1_[[#This Row],[Plant]]=$R$8,$S$8,Data__1_[[#This Row],[Plant]]=$R$9,$S$9,Data__1_[[#This Row],[Plant]]=$R$10,$S$10,Data__1_[[#This Row],[Plant]]=$R$11,$S$11)</f>
        <v>5349.1972500000002</v>
      </c>
      <c r="Q1384" s="5" cm="1">
        <f t="array" ref="Q1384">Data__1_[[#This Row],[Total_cost]]/(Data__1_[[#This Row],[Total Operating Cost]]+_xlfn.IFS(Data__1_[[#This Row],[Plant]]=$R$21,$S$21,Data__1_[[#This Row],[Plant]]=$R$22,$S$22,Data__1_[[#This Row],[Plant]]=$R$24,$S$24,Data__1_[[#This Row],[Plant]]=$R$23,$S$23))</f>
        <v>6.8954722803911581</v>
      </c>
    </row>
    <row r="1385" spans="1:17" x14ac:dyDescent="0.4">
      <c r="A1385" s="1" t="s">
        <v>79</v>
      </c>
      <c r="B1385" t="s">
        <v>11</v>
      </c>
      <c r="C1385">
        <v>14</v>
      </c>
      <c r="D1385">
        <v>16</v>
      </c>
      <c r="E1385">
        <v>134400</v>
      </c>
      <c r="F1385">
        <v>122880</v>
      </c>
      <c r="G1385">
        <v>1.1715549E-2</v>
      </c>
      <c r="H1385">
        <f>Data__1_[[#This Row],[Output]]*1000</f>
        <v>11.715549000000001</v>
      </c>
      <c r="I1385">
        <f>Data__1_[[#This Row],[Output]]*1000/(Data__1_[[#This Row],[Num_Workers_Indirect]]+Data__1_[[#This Row],[Num_Workers_Direct]])</f>
        <v>0.39051830000000004</v>
      </c>
      <c r="J1385">
        <v>1.4644436E-2</v>
      </c>
      <c r="K1385">
        <f>Data__1_[[#This Row],[RawMaterial_Used]]*1000</f>
        <v>14.644436000000001</v>
      </c>
      <c r="L1385" t="e">
        <f>MONTH(A:A)</f>
        <v>#VALUE!</v>
      </c>
      <c r="M1385" t="e">
        <f>YEAR(Data__1_[[#This Row],[Date]])</f>
        <v>#VALUE!</v>
      </c>
      <c r="N1385" cm="1">
        <f t="array" ref="N1385">Data__1_[[#This Row],[RawMaterial_Used]]*1000*_xlfn.IFS(Data__1_[[#This Row],[Plant]]=$R$15,$S$15,Data__1_[[#This Row],[Plant]]=$R$16,$S$16,Data__1_[[#This Row],[Plant]]=$R$17,$S$17,Data__1_[[#This Row],[Plant]]=$R$18,$S$18)</f>
        <v>13443.592248000001</v>
      </c>
      <c r="O1385">
        <f>Data__1_[[#This Row],[input_total thousands]]+Data__1_[[#This Row],[Labor_Costs_Direct]]+Data__1_[[#This Row],[Labor_Costs_Indirect]]</f>
        <v>270723.59224799997</v>
      </c>
      <c r="P1385" s="5" cm="1">
        <f t="array" ref="P1385">Data__1_[[#This Row],[Output]]*1000*_xlfn.IFS(Data__1_[[#This Row],[Plant]]=$R$8,$S$8,Data__1_[[#This Row],[Plant]]=$R$9,$S$9,Data__1_[[#This Row],[Plant]]=$R$10,$S$10,Data__1_[[#This Row],[Plant]]=$R$11,$S$11)</f>
        <v>4686.2196000000004</v>
      </c>
      <c r="Q1385" s="5" cm="1">
        <f t="array" ref="Q1385">Data__1_[[#This Row],[Total_cost]]/(Data__1_[[#This Row],[Total Operating Cost]]+_xlfn.IFS(Data__1_[[#This Row],[Plant]]=$R$21,$S$21,Data__1_[[#This Row],[Plant]]=$R$22,$S$22,Data__1_[[#This Row],[Plant]]=$R$24,$S$24,Data__1_[[#This Row],[Plant]]=$R$23,$S$23))</f>
        <v>56.707338975979418</v>
      </c>
    </row>
    <row r="1386" spans="1:17" x14ac:dyDescent="0.4">
      <c r="A1386" s="1" t="s">
        <v>78</v>
      </c>
      <c r="B1386" t="s">
        <v>8</v>
      </c>
      <c r="C1386">
        <v>18</v>
      </c>
      <c r="D1386">
        <v>23</v>
      </c>
      <c r="E1386">
        <v>8640</v>
      </c>
      <c r="F1386">
        <v>9200</v>
      </c>
      <c r="G1386">
        <v>4.9656195E-2</v>
      </c>
      <c r="H1386">
        <f>Data__1_[[#This Row],[Output]]*1000</f>
        <v>49.656194999999997</v>
      </c>
      <c r="I1386">
        <f>Data__1_[[#This Row],[Output]]*1000/(Data__1_[[#This Row],[Num_Workers_Indirect]]+Data__1_[[#This Row],[Num_Workers_Direct]])</f>
        <v>1.2111267073170731</v>
      </c>
      <c r="J1386">
        <v>5.9587434000000002E-2</v>
      </c>
      <c r="K1386">
        <f>Data__1_[[#This Row],[RawMaterial_Used]]*1000</f>
        <v>59.587434000000002</v>
      </c>
      <c r="L1386" t="e">
        <f>MONTH(A:A)</f>
        <v>#VALUE!</v>
      </c>
      <c r="M1386" t="e">
        <f>YEAR(Data__1_[[#This Row],[Date]])</f>
        <v>#VALUE!</v>
      </c>
      <c r="N1386" cm="1">
        <f t="array" ref="N1386">Data__1_[[#This Row],[RawMaterial_Used]]*1000*_xlfn.IFS(Data__1_[[#This Row],[Plant]]=$R$15,$S$15,Data__1_[[#This Row],[Plant]]=$R$16,$S$16,Data__1_[[#This Row],[Plant]]=$R$17,$S$17,Data__1_[[#This Row],[Plant]]=$R$18,$S$18)</f>
        <v>41711.203800000003</v>
      </c>
      <c r="O1386">
        <f>Data__1_[[#This Row],[input_total thousands]]+Data__1_[[#This Row],[Labor_Costs_Direct]]+Data__1_[[#This Row],[Labor_Costs_Indirect]]</f>
        <v>59551.203800000003</v>
      </c>
      <c r="P1386" s="5" cm="1">
        <f t="array" ref="P1386">Data__1_[[#This Row],[Output]]*1000*_xlfn.IFS(Data__1_[[#This Row],[Plant]]=$R$8,$S$8,Data__1_[[#This Row],[Plant]]=$R$9,$S$9,Data__1_[[#This Row],[Plant]]=$R$10,$S$10,Data__1_[[#This Row],[Plant]]=$R$11,$S$11)</f>
        <v>5462.18145</v>
      </c>
      <c r="Q1386" s="5" cm="1">
        <f t="array" ref="Q1386">Data__1_[[#This Row],[Total_cost]]/(Data__1_[[#This Row],[Total Operating Cost]]+_xlfn.IFS(Data__1_[[#This Row],[Plant]]=$R$21,$S$21,Data__1_[[#This Row],[Plant]]=$R$22,$S$22,Data__1_[[#This Row],[Plant]]=$R$24,$S$24,Data__1_[[#This Row],[Plant]]=$R$23,$S$23))</f>
        <v>10.877276995693625</v>
      </c>
    </row>
    <row r="1387" spans="1:17" x14ac:dyDescent="0.4">
      <c r="A1387" s="1" t="s">
        <v>78</v>
      </c>
      <c r="B1387" t="s">
        <v>9</v>
      </c>
      <c r="C1387">
        <v>43</v>
      </c>
      <c r="D1387">
        <v>38</v>
      </c>
      <c r="E1387">
        <v>9976</v>
      </c>
      <c r="F1387">
        <v>7296</v>
      </c>
      <c r="G1387">
        <v>0.103860071</v>
      </c>
      <c r="H1387">
        <f>Data__1_[[#This Row],[Output]]*1000</f>
        <v>103.860071</v>
      </c>
      <c r="I1387">
        <f>Data__1_[[#This Row],[Output]]*1000/(Data__1_[[#This Row],[Num_Workers_Indirect]]+Data__1_[[#This Row],[Num_Workers_Direct]])</f>
        <v>1.2822230987654322</v>
      </c>
      <c r="J1387">
        <v>0.126709287</v>
      </c>
      <c r="K1387">
        <f>Data__1_[[#This Row],[RawMaterial_Used]]*1000</f>
        <v>126.709287</v>
      </c>
      <c r="L1387" t="e">
        <f>MONTH(A:A)</f>
        <v>#VALUE!</v>
      </c>
      <c r="M1387" t="e">
        <f>YEAR(Data__1_[[#This Row],[Date]])</f>
        <v>#VALUE!</v>
      </c>
      <c r="N1387" cm="1">
        <f t="array" ref="N1387">Data__1_[[#This Row],[RawMaterial_Used]]*1000*_xlfn.IFS(Data__1_[[#This Row],[Plant]]=$R$15,$S$15,Data__1_[[#This Row],[Plant]]=$R$16,$S$16,Data__1_[[#This Row],[Plant]]=$R$17,$S$17,Data__1_[[#This Row],[Plant]]=$R$18,$S$18)</f>
        <v>67155.92211</v>
      </c>
      <c r="O1387">
        <f>Data__1_[[#This Row],[input_total thousands]]+Data__1_[[#This Row],[Labor_Costs_Direct]]+Data__1_[[#This Row],[Labor_Costs_Indirect]]</f>
        <v>84427.92211</v>
      </c>
      <c r="P1387" s="5" cm="1">
        <f t="array" ref="P1387">Data__1_[[#This Row],[Output]]*1000*_xlfn.IFS(Data__1_[[#This Row],[Plant]]=$R$8,$S$8,Data__1_[[#This Row],[Plant]]=$R$9,$S$9,Data__1_[[#This Row],[Plant]]=$R$10,$S$10,Data__1_[[#This Row],[Plant]]=$R$11,$S$11)</f>
        <v>9347.4063900000001</v>
      </c>
      <c r="Q1387" s="5" cm="1">
        <f t="array" ref="Q1387">Data__1_[[#This Row],[Total_cost]]/(Data__1_[[#This Row],[Total Operating Cost]]+_xlfn.IFS(Data__1_[[#This Row],[Plant]]=$R$21,$S$21,Data__1_[[#This Row],[Plant]]=$R$22,$S$22,Data__1_[[#This Row],[Plant]]=$R$24,$S$24,Data__1_[[#This Row],[Plant]]=$R$23,$S$23))</f>
        <v>9.031500269166834</v>
      </c>
    </row>
    <row r="1388" spans="1:17" x14ac:dyDescent="0.4">
      <c r="A1388" s="1" t="s">
        <v>78</v>
      </c>
      <c r="B1388" t="s">
        <v>10</v>
      </c>
      <c r="C1388">
        <v>21</v>
      </c>
      <c r="D1388">
        <v>25</v>
      </c>
      <c r="E1388">
        <v>5040</v>
      </c>
      <c r="F1388">
        <v>5000</v>
      </c>
      <c r="G1388">
        <v>3.4187069E-2</v>
      </c>
      <c r="H1388">
        <f>Data__1_[[#This Row],[Output]]*1000</f>
        <v>34.187069000000001</v>
      </c>
      <c r="I1388">
        <f>Data__1_[[#This Row],[Output]]*1000/(Data__1_[[#This Row],[Num_Workers_Indirect]]+Data__1_[[#This Row],[Num_Workers_Direct]])</f>
        <v>0.74319715217391302</v>
      </c>
      <c r="J1388">
        <v>4.1708225000000002E-2</v>
      </c>
      <c r="K1388">
        <f>Data__1_[[#This Row],[RawMaterial_Used]]*1000</f>
        <v>41.708224999999999</v>
      </c>
      <c r="L1388" t="e">
        <f>MONTH(A:A)</f>
        <v>#VALUE!</v>
      </c>
      <c r="M1388" t="e">
        <f>YEAR(Data__1_[[#This Row],[Date]])</f>
        <v>#VALUE!</v>
      </c>
      <c r="N1388" cm="1">
        <f t="array" ref="N1388">Data__1_[[#This Row],[RawMaterial_Used]]*1000*_xlfn.IFS(Data__1_[[#This Row],[Plant]]=$R$15,$S$15,Data__1_[[#This Row],[Plant]]=$R$16,$S$16,Data__1_[[#This Row],[Plant]]=$R$17,$S$17,Data__1_[[#This Row],[Plant]]=$R$18,$S$18)</f>
        <v>25358.6008</v>
      </c>
      <c r="O1388">
        <f>Data__1_[[#This Row],[input_total thousands]]+Data__1_[[#This Row],[Labor_Costs_Direct]]+Data__1_[[#This Row],[Labor_Costs_Indirect]]</f>
        <v>35398.6008</v>
      </c>
      <c r="P1388" s="5" cm="1">
        <f t="array" ref="P1388">Data__1_[[#This Row],[Output]]*1000*_xlfn.IFS(Data__1_[[#This Row],[Plant]]=$R$8,$S$8,Data__1_[[#This Row],[Plant]]=$R$9,$S$9,Data__1_[[#This Row],[Plant]]=$R$10,$S$10,Data__1_[[#This Row],[Plant]]=$R$11,$S$11)</f>
        <v>5128.0603499999997</v>
      </c>
      <c r="Q1388" s="5" cm="1">
        <f t="array" ref="Q1388">Data__1_[[#This Row],[Total_cost]]/(Data__1_[[#This Row],[Total Operating Cost]]+_xlfn.IFS(Data__1_[[#This Row],[Plant]]=$R$21,$S$21,Data__1_[[#This Row],[Plant]]=$R$22,$S$22,Data__1_[[#This Row],[Plant]]=$R$24,$S$24,Data__1_[[#This Row],[Plant]]=$R$23,$S$23))</f>
        <v>6.9015761922161829</v>
      </c>
    </row>
    <row r="1389" spans="1:17" x14ac:dyDescent="0.4">
      <c r="A1389" s="1" t="s">
        <v>78</v>
      </c>
      <c r="B1389" t="s">
        <v>11</v>
      </c>
      <c r="C1389">
        <v>13</v>
      </c>
      <c r="D1389">
        <v>14</v>
      </c>
      <c r="E1389">
        <v>124800</v>
      </c>
      <c r="F1389">
        <v>107520</v>
      </c>
      <c r="G1389">
        <v>1.0543442E-2</v>
      </c>
      <c r="H1389">
        <f>Data__1_[[#This Row],[Output]]*1000</f>
        <v>10.543442000000001</v>
      </c>
      <c r="I1389">
        <f>Data__1_[[#This Row],[Output]]*1000/(Data__1_[[#This Row],[Num_Workers_Indirect]]+Data__1_[[#This Row],[Num_Workers_Direct]])</f>
        <v>0.39049785185185187</v>
      </c>
      <c r="J1389">
        <v>1.3179303E-2</v>
      </c>
      <c r="K1389">
        <f>Data__1_[[#This Row],[RawMaterial_Used]]*1000</f>
        <v>13.179302999999999</v>
      </c>
      <c r="L1389" t="e">
        <f>MONTH(A:A)</f>
        <v>#VALUE!</v>
      </c>
      <c r="M1389" t="e">
        <f>YEAR(Data__1_[[#This Row],[Date]])</f>
        <v>#VALUE!</v>
      </c>
      <c r="N1389" cm="1">
        <f t="array" ref="N1389">Data__1_[[#This Row],[RawMaterial_Used]]*1000*_xlfn.IFS(Data__1_[[#This Row],[Plant]]=$R$15,$S$15,Data__1_[[#This Row],[Plant]]=$R$16,$S$16,Data__1_[[#This Row],[Plant]]=$R$17,$S$17,Data__1_[[#This Row],[Plant]]=$R$18,$S$18)</f>
        <v>12098.600154</v>
      </c>
      <c r="O1389">
        <f>Data__1_[[#This Row],[input_total thousands]]+Data__1_[[#This Row],[Labor_Costs_Direct]]+Data__1_[[#This Row],[Labor_Costs_Indirect]]</f>
        <v>244418.60015399999</v>
      </c>
      <c r="P1389" s="5" cm="1">
        <f t="array" ref="P1389">Data__1_[[#This Row],[Output]]*1000*_xlfn.IFS(Data__1_[[#This Row],[Plant]]=$R$8,$S$8,Data__1_[[#This Row],[Plant]]=$R$9,$S$9,Data__1_[[#This Row],[Plant]]=$R$10,$S$10,Data__1_[[#This Row],[Plant]]=$R$11,$S$11)</f>
        <v>4217.3768</v>
      </c>
      <c r="Q1389" s="5" cm="1">
        <f t="array" ref="Q1389">Data__1_[[#This Row],[Total_cost]]/(Data__1_[[#This Row],[Total Operating Cost]]+_xlfn.IFS(Data__1_[[#This Row],[Plant]]=$R$21,$S$21,Data__1_[[#This Row],[Plant]]=$R$22,$S$22,Data__1_[[#This Row],[Plant]]=$R$24,$S$24,Data__1_[[#This Row],[Plant]]=$R$23,$S$23))</f>
        <v>56.772802859737858</v>
      </c>
    </row>
    <row r="1390" spans="1:17" x14ac:dyDescent="0.4">
      <c r="A1390" s="1" t="s">
        <v>77</v>
      </c>
      <c r="B1390" t="s">
        <v>8</v>
      </c>
      <c r="C1390">
        <v>15</v>
      </c>
      <c r="D1390">
        <v>21</v>
      </c>
      <c r="E1390">
        <v>7200</v>
      </c>
      <c r="F1390">
        <v>8400</v>
      </c>
      <c r="G1390">
        <v>4.3558629000000001E-2</v>
      </c>
      <c r="H1390">
        <f>Data__1_[[#This Row],[Output]]*1000</f>
        <v>43.558629000000003</v>
      </c>
      <c r="I1390">
        <f>Data__1_[[#This Row],[Output]]*1000/(Data__1_[[#This Row],[Num_Workers_Indirect]]+Data__1_[[#This Row],[Num_Workers_Direct]])</f>
        <v>1.2099619166666669</v>
      </c>
      <c r="J1390">
        <v>5.2270354999999998E-2</v>
      </c>
      <c r="K1390">
        <f>Data__1_[[#This Row],[RawMaterial_Used]]*1000</f>
        <v>52.270354999999995</v>
      </c>
      <c r="L1390" t="e">
        <f>MONTH(A:A)</f>
        <v>#VALUE!</v>
      </c>
      <c r="M1390" t="e">
        <f>YEAR(Data__1_[[#This Row],[Date]])</f>
        <v>#VALUE!</v>
      </c>
      <c r="N1390" cm="1">
        <f t="array" ref="N1390">Data__1_[[#This Row],[RawMaterial_Used]]*1000*_xlfn.IFS(Data__1_[[#This Row],[Plant]]=$R$15,$S$15,Data__1_[[#This Row],[Plant]]=$R$16,$S$16,Data__1_[[#This Row],[Plant]]=$R$17,$S$17,Data__1_[[#This Row],[Plant]]=$R$18,$S$18)</f>
        <v>36589.248499999994</v>
      </c>
      <c r="O1390">
        <f>Data__1_[[#This Row],[input_total thousands]]+Data__1_[[#This Row],[Labor_Costs_Direct]]+Data__1_[[#This Row],[Labor_Costs_Indirect]]</f>
        <v>52189.248499999994</v>
      </c>
      <c r="P1390" s="5" cm="1">
        <f t="array" ref="P1390">Data__1_[[#This Row],[Output]]*1000*_xlfn.IFS(Data__1_[[#This Row],[Plant]]=$R$8,$S$8,Data__1_[[#This Row],[Plant]]=$R$9,$S$9,Data__1_[[#This Row],[Plant]]=$R$10,$S$10,Data__1_[[#This Row],[Plant]]=$R$11,$S$11)</f>
        <v>4791.4491900000003</v>
      </c>
      <c r="Q1390" s="5" cm="1">
        <f t="array" ref="Q1390">Data__1_[[#This Row],[Total_cost]]/(Data__1_[[#This Row],[Total Operating Cost]]+_xlfn.IFS(Data__1_[[#This Row],[Plant]]=$R$21,$S$21,Data__1_[[#This Row],[Plant]]=$R$22,$S$22,Data__1_[[#This Row],[Plant]]=$R$24,$S$24,Data__1_[[#This Row],[Plant]]=$R$23,$S$23))</f>
        <v>10.86349401904628</v>
      </c>
    </row>
    <row r="1391" spans="1:17" x14ac:dyDescent="0.4">
      <c r="A1391" s="1" t="s">
        <v>77</v>
      </c>
      <c r="B1391" t="s">
        <v>9</v>
      </c>
      <c r="C1391">
        <v>46</v>
      </c>
      <c r="D1391">
        <v>38</v>
      </c>
      <c r="E1391">
        <v>10672</v>
      </c>
      <c r="F1391">
        <v>7296</v>
      </c>
      <c r="G1391">
        <v>0.10767314</v>
      </c>
      <c r="H1391">
        <f>Data__1_[[#This Row],[Output]]*1000</f>
        <v>107.67314</v>
      </c>
      <c r="I1391">
        <f>Data__1_[[#This Row],[Output]]*1000/(Data__1_[[#This Row],[Num_Workers_Indirect]]+Data__1_[[#This Row],[Num_Workers_Direct]])</f>
        <v>1.2818230952380953</v>
      </c>
      <c r="J1391">
        <v>0.13136123</v>
      </c>
      <c r="K1391">
        <f>Data__1_[[#This Row],[RawMaterial_Used]]*1000</f>
        <v>131.36123000000001</v>
      </c>
      <c r="L1391" t="e">
        <f>MONTH(A:A)</f>
        <v>#VALUE!</v>
      </c>
      <c r="M1391" t="e">
        <f>YEAR(Data__1_[[#This Row],[Date]])</f>
        <v>#VALUE!</v>
      </c>
      <c r="N1391" cm="1">
        <f t="array" ref="N1391">Data__1_[[#This Row],[RawMaterial_Used]]*1000*_xlfn.IFS(Data__1_[[#This Row],[Plant]]=$R$15,$S$15,Data__1_[[#This Row],[Plant]]=$R$16,$S$16,Data__1_[[#This Row],[Plant]]=$R$17,$S$17,Data__1_[[#This Row],[Plant]]=$R$18,$S$18)</f>
        <v>69621.4519</v>
      </c>
      <c r="O1391">
        <f>Data__1_[[#This Row],[input_total thousands]]+Data__1_[[#This Row],[Labor_Costs_Direct]]+Data__1_[[#This Row],[Labor_Costs_Indirect]]</f>
        <v>87589.4519</v>
      </c>
      <c r="P1391" s="5" cm="1">
        <f t="array" ref="P1391">Data__1_[[#This Row],[Output]]*1000*_xlfn.IFS(Data__1_[[#This Row],[Plant]]=$R$8,$S$8,Data__1_[[#This Row],[Plant]]=$R$9,$S$9,Data__1_[[#This Row],[Plant]]=$R$10,$S$10,Data__1_[[#This Row],[Plant]]=$R$11,$S$11)</f>
        <v>9690.5825999999997</v>
      </c>
      <c r="Q1391" s="5" cm="1">
        <f t="array" ref="Q1391">Data__1_[[#This Row],[Total_cost]]/(Data__1_[[#This Row],[Total Operating Cost]]+_xlfn.IFS(Data__1_[[#This Row],[Plant]]=$R$21,$S$21,Data__1_[[#This Row],[Plant]]=$R$22,$S$22,Data__1_[[#This Row],[Plant]]=$R$24,$S$24,Data__1_[[#This Row],[Plant]]=$R$23,$S$23))</f>
        <v>9.0379115365870657</v>
      </c>
    </row>
    <row r="1392" spans="1:17" x14ac:dyDescent="0.4">
      <c r="A1392" s="1" t="s">
        <v>77</v>
      </c>
      <c r="B1392" t="s">
        <v>10</v>
      </c>
      <c r="C1392">
        <v>21</v>
      </c>
      <c r="D1392">
        <v>32</v>
      </c>
      <c r="E1392">
        <v>5040</v>
      </c>
      <c r="F1392">
        <v>6400</v>
      </c>
      <c r="G1392">
        <v>3.9375037000000002E-2</v>
      </c>
      <c r="H1392">
        <f>Data__1_[[#This Row],[Output]]*1000</f>
        <v>39.375036999999999</v>
      </c>
      <c r="I1392">
        <f>Data__1_[[#This Row],[Output]]*1000/(Data__1_[[#This Row],[Num_Workers_Indirect]]+Data__1_[[#This Row],[Num_Workers_Direct]])</f>
        <v>0.74292522641509429</v>
      </c>
      <c r="J1392">
        <v>4.8037546E-2</v>
      </c>
      <c r="K1392">
        <f>Data__1_[[#This Row],[RawMaterial_Used]]*1000</f>
        <v>48.037545999999999</v>
      </c>
      <c r="L1392" t="e">
        <f>MONTH(A:A)</f>
        <v>#VALUE!</v>
      </c>
      <c r="M1392" t="e">
        <f>YEAR(Data__1_[[#This Row],[Date]])</f>
        <v>#VALUE!</v>
      </c>
      <c r="N1392" cm="1">
        <f t="array" ref="N1392">Data__1_[[#This Row],[RawMaterial_Used]]*1000*_xlfn.IFS(Data__1_[[#This Row],[Plant]]=$R$15,$S$15,Data__1_[[#This Row],[Plant]]=$R$16,$S$16,Data__1_[[#This Row],[Plant]]=$R$17,$S$17,Data__1_[[#This Row],[Plant]]=$R$18,$S$18)</f>
        <v>29206.827967999998</v>
      </c>
      <c r="O1392">
        <f>Data__1_[[#This Row],[input_total thousands]]+Data__1_[[#This Row],[Labor_Costs_Direct]]+Data__1_[[#This Row],[Labor_Costs_Indirect]]</f>
        <v>40646.827967999998</v>
      </c>
      <c r="P1392" s="5" cm="1">
        <f t="array" ref="P1392">Data__1_[[#This Row],[Output]]*1000*_xlfn.IFS(Data__1_[[#This Row],[Plant]]=$R$8,$S$8,Data__1_[[#This Row],[Plant]]=$R$9,$S$9,Data__1_[[#This Row],[Plant]]=$R$10,$S$10,Data__1_[[#This Row],[Plant]]=$R$11,$S$11)</f>
        <v>5906.2555499999999</v>
      </c>
      <c r="Q1392" s="5" cm="1">
        <f t="array" ref="Q1392">Data__1_[[#This Row],[Total_cost]]/(Data__1_[[#This Row],[Total Operating Cost]]+_xlfn.IFS(Data__1_[[#This Row],[Plant]]=$R$21,$S$21,Data__1_[[#This Row],[Plant]]=$R$22,$S$22,Data__1_[[#This Row],[Plant]]=$R$24,$S$24,Data__1_[[#This Row],[Plant]]=$R$23,$S$23))</f>
        <v>6.880831144675974</v>
      </c>
    </row>
    <row r="1393" spans="1:17" x14ac:dyDescent="0.4">
      <c r="A1393" s="1" t="s">
        <v>77</v>
      </c>
      <c r="B1393" t="s">
        <v>11</v>
      </c>
      <c r="C1393">
        <v>14</v>
      </c>
      <c r="D1393">
        <v>14</v>
      </c>
      <c r="E1393">
        <v>134400</v>
      </c>
      <c r="F1393">
        <v>107520</v>
      </c>
      <c r="G1393">
        <v>1.0932591E-2</v>
      </c>
      <c r="H1393">
        <f>Data__1_[[#This Row],[Output]]*1000</f>
        <v>10.932591</v>
      </c>
      <c r="I1393">
        <f>Data__1_[[#This Row],[Output]]*1000/(Data__1_[[#This Row],[Num_Workers_Indirect]]+Data__1_[[#This Row],[Num_Workers_Direct]])</f>
        <v>0.39044967857142859</v>
      </c>
      <c r="J1393">
        <v>1.3665739E-2</v>
      </c>
      <c r="K1393">
        <f>Data__1_[[#This Row],[RawMaterial_Used]]*1000</f>
        <v>13.665739</v>
      </c>
      <c r="L1393" t="e">
        <f>MONTH(A:A)</f>
        <v>#VALUE!</v>
      </c>
      <c r="M1393" t="e">
        <f>YEAR(Data__1_[[#This Row],[Date]])</f>
        <v>#VALUE!</v>
      </c>
      <c r="N1393" cm="1">
        <f t="array" ref="N1393">Data__1_[[#This Row],[RawMaterial_Used]]*1000*_xlfn.IFS(Data__1_[[#This Row],[Plant]]=$R$15,$S$15,Data__1_[[#This Row],[Plant]]=$R$16,$S$16,Data__1_[[#This Row],[Plant]]=$R$17,$S$17,Data__1_[[#This Row],[Plant]]=$R$18,$S$18)</f>
        <v>12545.148402000001</v>
      </c>
      <c r="O1393">
        <f>Data__1_[[#This Row],[input_total thousands]]+Data__1_[[#This Row],[Labor_Costs_Direct]]+Data__1_[[#This Row],[Labor_Costs_Indirect]]</f>
        <v>254465.14840199999</v>
      </c>
      <c r="P1393" s="5" cm="1">
        <f t="array" ref="P1393">Data__1_[[#This Row],[Output]]*1000*_xlfn.IFS(Data__1_[[#This Row],[Plant]]=$R$8,$S$8,Data__1_[[#This Row],[Plant]]=$R$9,$S$9,Data__1_[[#This Row],[Plant]]=$R$10,$S$10,Data__1_[[#This Row],[Plant]]=$R$11,$S$11)</f>
        <v>4373.0364</v>
      </c>
      <c r="Q1393" s="5" cm="1">
        <f t="array" ref="Q1393">Data__1_[[#This Row],[Total_cost]]/(Data__1_[[#This Row],[Total Operating Cost]]+_xlfn.IFS(Data__1_[[#This Row],[Plant]]=$R$21,$S$21,Data__1_[[#This Row],[Plant]]=$R$22,$S$22,Data__1_[[#This Row],[Plant]]=$R$24,$S$24,Data__1_[[#This Row],[Plant]]=$R$23,$S$23))</f>
        <v>57.043897446894498</v>
      </c>
    </row>
    <row r="1394" spans="1:17" x14ac:dyDescent="0.4">
      <c r="A1394" s="1" t="s">
        <v>76</v>
      </c>
      <c r="B1394" t="s">
        <v>8</v>
      </c>
      <c r="C1394">
        <v>16</v>
      </c>
      <c r="D1394">
        <v>21</v>
      </c>
      <c r="E1394">
        <v>7680</v>
      </c>
      <c r="F1394">
        <v>8400</v>
      </c>
      <c r="G1394">
        <v>4.4811688000000002E-2</v>
      </c>
      <c r="H1394">
        <f>Data__1_[[#This Row],[Output]]*1000</f>
        <v>44.811688000000004</v>
      </c>
      <c r="I1394">
        <f>Data__1_[[#This Row],[Output]]*1000/(Data__1_[[#This Row],[Num_Workers_Indirect]]+Data__1_[[#This Row],[Num_Workers_Direct]])</f>
        <v>1.2111267027027028</v>
      </c>
      <c r="J1394">
        <v>5.3774026000000003E-2</v>
      </c>
      <c r="K1394">
        <f>Data__1_[[#This Row],[RawMaterial_Used]]*1000</f>
        <v>53.774025999999999</v>
      </c>
      <c r="L1394" t="e">
        <f>MONTH(A:A)</f>
        <v>#VALUE!</v>
      </c>
      <c r="M1394" t="e">
        <f>YEAR(Data__1_[[#This Row],[Date]])</f>
        <v>#VALUE!</v>
      </c>
      <c r="N1394" cm="1">
        <f t="array" ref="N1394">Data__1_[[#This Row],[RawMaterial_Used]]*1000*_xlfn.IFS(Data__1_[[#This Row],[Plant]]=$R$15,$S$15,Data__1_[[#This Row],[Plant]]=$R$16,$S$16,Data__1_[[#This Row],[Plant]]=$R$17,$S$17,Data__1_[[#This Row],[Plant]]=$R$18,$S$18)</f>
        <v>37641.818200000002</v>
      </c>
      <c r="O1394">
        <f>Data__1_[[#This Row],[input_total thousands]]+Data__1_[[#This Row],[Labor_Costs_Direct]]+Data__1_[[#This Row],[Labor_Costs_Indirect]]</f>
        <v>53721.818200000002</v>
      </c>
      <c r="P1394" s="5" cm="1">
        <f t="array" ref="P1394">Data__1_[[#This Row],[Output]]*1000*_xlfn.IFS(Data__1_[[#This Row],[Plant]]=$R$8,$S$8,Data__1_[[#This Row],[Plant]]=$R$9,$S$9,Data__1_[[#This Row],[Plant]]=$R$10,$S$10,Data__1_[[#This Row],[Plant]]=$R$11,$S$11)</f>
        <v>4929.2856800000009</v>
      </c>
      <c r="Q1394" s="5" cm="1">
        <f t="array" ref="Q1394">Data__1_[[#This Row],[Total_cost]]/(Data__1_[[#This Row],[Total Operating Cost]]+_xlfn.IFS(Data__1_[[#This Row],[Plant]]=$R$21,$S$21,Data__1_[[#This Row],[Plant]]=$R$22,$S$22,Data__1_[[#This Row],[Plant]]=$R$24,$S$24,Data__1_[[#This Row],[Plant]]=$R$23,$S$23))</f>
        <v>10.87061346639528</v>
      </c>
    </row>
    <row r="1395" spans="1:17" x14ac:dyDescent="0.4">
      <c r="A1395" s="1" t="s">
        <v>76</v>
      </c>
      <c r="B1395" t="s">
        <v>9</v>
      </c>
      <c r="C1395">
        <v>40</v>
      </c>
      <c r="D1395">
        <v>37</v>
      </c>
      <c r="E1395">
        <v>9280</v>
      </c>
      <c r="F1395">
        <v>7104</v>
      </c>
      <c r="G1395">
        <v>9.8701424999999995E-2</v>
      </c>
      <c r="H1395">
        <f>Data__1_[[#This Row],[Output]]*1000</f>
        <v>98.701425</v>
      </c>
      <c r="I1395">
        <f>Data__1_[[#This Row],[Output]]*1000/(Data__1_[[#This Row],[Num_Workers_Indirect]]+Data__1_[[#This Row],[Num_Workers_Direct]])</f>
        <v>1.2818366883116883</v>
      </c>
      <c r="J1395">
        <v>0.12041573799999999</v>
      </c>
      <c r="K1395">
        <f>Data__1_[[#This Row],[RawMaterial_Used]]*1000</f>
        <v>120.41573799999999</v>
      </c>
      <c r="L1395" t="e">
        <f>MONTH(A:A)</f>
        <v>#VALUE!</v>
      </c>
      <c r="M1395" t="e">
        <f>YEAR(Data__1_[[#This Row],[Date]])</f>
        <v>#VALUE!</v>
      </c>
      <c r="N1395" cm="1">
        <f t="array" ref="N1395">Data__1_[[#This Row],[RawMaterial_Used]]*1000*_xlfn.IFS(Data__1_[[#This Row],[Plant]]=$R$15,$S$15,Data__1_[[#This Row],[Plant]]=$R$16,$S$16,Data__1_[[#This Row],[Plant]]=$R$17,$S$17,Data__1_[[#This Row],[Plant]]=$R$18,$S$18)</f>
        <v>63820.341139999997</v>
      </c>
      <c r="O1395">
        <f>Data__1_[[#This Row],[input_total thousands]]+Data__1_[[#This Row],[Labor_Costs_Direct]]+Data__1_[[#This Row],[Labor_Costs_Indirect]]</f>
        <v>80204.341140000004</v>
      </c>
      <c r="P1395" s="5" cm="1">
        <f t="array" ref="P1395">Data__1_[[#This Row],[Output]]*1000*_xlfn.IFS(Data__1_[[#This Row],[Plant]]=$R$8,$S$8,Data__1_[[#This Row],[Plant]]=$R$9,$S$9,Data__1_[[#This Row],[Plant]]=$R$10,$S$10,Data__1_[[#This Row],[Plant]]=$R$11,$S$11)</f>
        <v>8883.1282499999998</v>
      </c>
      <c r="Q1395" s="5" cm="1">
        <f t="array" ref="Q1395">Data__1_[[#This Row],[Total_cost]]/(Data__1_[[#This Row],[Total Operating Cost]]+_xlfn.IFS(Data__1_[[#This Row],[Plant]]=$R$21,$S$21,Data__1_[[#This Row],[Plant]]=$R$22,$S$22,Data__1_[[#This Row],[Plant]]=$R$24,$S$24,Data__1_[[#This Row],[Plant]]=$R$23,$S$23))</f>
        <v>9.028072396156265</v>
      </c>
    </row>
    <row r="1396" spans="1:17" x14ac:dyDescent="0.4">
      <c r="A1396" s="1" t="s">
        <v>76</v>
      </c>
      <c r="B1396" t="s">
        <v>10</v>
      </c>
      <c r="C1396">
        <v>22</v>
      </c>
      <c r="D1396">
        <v>27</v>
      </c>
      <c r="E1396">
        <v>5280</v>
      </c>
      <c r="F1396">
        <v>5400</v>
      </c>
      <c r="G1396">
        <v>3.6393230999999998E-2</v>
      </c>
      <c r="H1396">
        <f>Data__1_[[#This Row],[Output]]*1000</f>
        <v>36.393231</v>
      </c>
      <c r="I1396">
        <f>Data__1_[[#This Row],[Output]]*1000/(Data__1_[[#This Row],[Num_Workers_Indirect]]+Data__1_[[#This Row],[Num_Workers_Direct]])</f>
        <v>0.74271900000000002</v>
      </c>
      <c r="J1396">
        <v>4.4399741999999999E-2</v>
      </c>
      <c r="K1396">
        <f>Data__1_[[#This Row],[RawMaterial_Used]]*1000</f>
        <v>44.399741999999996</v>
      </c>
      <c r="L1396" t="e">
        <f>MONTH(A:A)</f>
        <v>#VALUE!</v>
      </c>
      <c r="M1396" t="e">
        <f>YEAR(Data__1_[[#This Row],[Date]])</f>
        <v>#VALUE!</v>
      </c>
      <c r="N1396" cm="1">
        <f t="array" ref="N1396">Data__1_[[#This Row],[RawMaterial_Used]]*1000*_xlfn.IFS(Data__1_[[#This Row],[Plant]]=$R$15,$S$15,Data__1_[[#This Row],[Plant]]=$R$16,$S$16,Data__1_[[#This Row],[Plant]]=$R$17,$S$17,Data__1_[[#This Row],[Plant]]=$R$18,$S$18)</f>
        <v>26995.043135999997</v>
      </c>
      <c r="O1396">
        <f>Data__1_[[#This Row],[input_total thousands]]+Data__1_[[#This Row],[Labor_Costs_Direct]]+Data__1_[[#This Row],[Labor_Costs_Indirect]]</f>
        <v>37675.043135999993</v>
      </c>
      <c r="P1396" s="5" cm="1">
        <f t="array" ref="P1396">Data__1_[[#This Row],[Output]]*1000*_xlfn.IFS(Data__1_[[#This Row],[Plant]]=$R$8,$S$8,Data__1_[[#This Row],[Plant]]=$R$9,$S$9,Data__1_[[#This Row],[Plant]]=$R$10,$S$10,Data__1_[[#This Row],[Plant]]=$R$11,$S$11)</f>
        <v>5458.9846500000003</v>
      </c>
      <c r="Q1396" s="5" cm="1">
        <f t="array" ref="Q1396">Data__1_[[#This Row],[Total_cost]]/(Data__1_[[#This Row],[Total Operating Cost]]+_xlfn.IFS(Data__1_[[#This Row],[Plant]]=$R$21,$S$21,Data__1_[[#This Row],[Plant]]=$R$22,$S$22,Data__1_[[#This Row],[Plant]]=$R$24,$S$24,Data__1_[[#This Row],[Plant]]=$R$23,$S$23))</f>
        <v>6.9002104494927456</v>
      </c>
    </row>
    <row r="1397" spans="1:17" x14ac:dyDescent="0.4">
      <c r="A1397" s="1" t="s">
        <v>76</v>
      </c>
      <c r="B1397" t="s">
        <v>11</v>
      </c>
      <c r="C1397">
        <v>14</v>
      </c>
      <c r="D1397">
        <v>17</v>
      </c>
      <c r="E1397">
        <v>134400</v>
      </c>
      <c r="F1397">
        <v>130560</v>
      </c>
      <c r="G1397">
        <v>1.2105372999999999E-2</v>
      </c>
      <c r="H1397">
        <f>Data__1_[[#This Row],[Output]]*1000</f>
        <v>12.105372999999998</v>
      </c>
      <c r="I1397">
        <f>Data__1_[[#This Row],[Output]]*1000/(Data__1_[[#This Row],[Num_Workers_Indirect]]+Data__1_[[#This Row],[Num_Workers_Direct]])</f>
        <v>0.39049590322580641</v>
      </c>
      <c r="J1397">
        <v>1.5131716E-2</v>
      </c>
      <c r="K1397">
        <f>Data__1_[[#This Row],[RawMaterial_Used]]*1000</f>
        <v>15.131715999999999</v>
      </c>
      <c r="L1397" t="e">
        <f>MONTH(A:A)</f>
        <v>#VALUE!</v>
      </c>
      <c r="M1397" t="e">
        <f>YEAR(Data__1_[[#This Row],[Date]])</f>
        <v>#VALUE!</v>
      </c>
      <c r="N1397" cm="1">
        <f t="array" ref="N1397">Data__1_[[#This Row],[RawMaterial_Used]]*1000*_xlfn.IFS(Data__1_[[#This Row],[Plant]]=$R$15,$S$15,Data__1_[[#This Row],[Plant]]=$R$16,$S$16,Data__1_[[#This Row],[Plant]]=$R$17,$S$17,Data__1_[[#This Row],[Plant]]=$R$18,$S$18)</f>
        <v>13890.915287999998</v>
      </c>
      <c r="O1397">
        <f>Data__1_[[#This Row],[input_total thousands]]+Data__1_[[#This Row],[Labor_Costs_Direct]]+Data__1_[[#This Row],[Labor_Costs_Indirect]]</f>
        <v>278850.91528800002</v>
      </c>
      <c r="P1397" s="5" cm="1">
        <f t="array" ref="P1397">Data__1_[[#This Row],[Output]]*1000*_xlfn.IFS(Data__1_[[#This Row],[Plant]]=$R$8,$S$8,Data__1_[[#This Row],[Plant]]=$R$9,$S$9,Data__1_[[#This Row],[Plant]]=$R$10,$S$10,Data__1_[[#This Row],[Plant]]=$R$11,$S$11)</f>
        <v>4842.1491999999989</v>
      </c>
      <c r="Q1397" s="5" cm="1">
        <f t="array" ref="Q1397">Data__1_[[#This Row],[Total_cost]]/(Data__1_[[#This Row],[Total Operating Cost]]+_xlfn.IFS(Data__1_[[#This Row],[Plant]]=$R$21,$S$21,Data__1_[[#This Row],[Plant]]=$R$22,$S$22,Data__1_[[#This Row],[Plant]]=$R$24,$S$24,Data__1_[[#This Row],[Plant]]=$R$23,$S$23))</f>
        <v>56.562301895777168</v>
      </c>
    </row>
    <row r="1398" spans="1:17" x14ac:dyDescent="0.4">
      <c r="A1398" s="1" t="s">
        <v>75</v>
      </c>
      <c r="B1398" t="s">
        <v>8</v>
      </c>
      <c r="C1398">
        <v>16</v>
      </c>
      <c r="D1398">
        <v>21</v>
      </c>
      <c r="E1398">
        <v>7680</v>
      </c>
      <c r="F1398">
        <v>8400</v>
      </c>
      <c r="G1398">
        <v>4.4806450999999997E-2</v>
      </c>
      <c r="H1398">
        <f>Data__1_[[#This Row],[Output]]*1000</f>
        <v>44.806450999999996</v>
      </c>
      <c r="I1398">
        <f>Data__1_[[#This Row],[Output]]*1000/(Data__1_[[#This Row],[Num_Workers_Indirect]]+Data__1_[[#This Row],[Num_Workers_Direct]])</f>
        <v>1.2109851621621621</v>
      </c>
      <c r="J1398">
        <v>5.3767741000000001E-2</v>
      </c>
      <c r="K1398">
        <f>Data__1_[[#This Row],[RawMaterial_Used]]*1000</f>
        <v>53.767741000000001</v>
      </c>
      <c r="L1398" t="e">
        <f>MONTH(A:A)</f>
        <v>#VALUE!</v>
      </c>
      <c r="M1398" t="e">
        <f>YEAR(Data__1_[[#This Row],[Date]])</f>
        <v>#VALUE!</v>
      </c>
      <c r="N1398" cm="1">
        <f t="array" ref="N1398">Data__1_[[#This Row],[RawMaterial_Used]]*1000*_xlfn.IFS(Data__1_[[#This Row],[Plant]]=$R$15,$S$15,Data__1_[[#This Row],[Plant]]=$R$16,$S$16,Data__1_[[#This Row],[Plant]]=$R$17,$S$17,Data__1_[[#This Row],[Plant]]=$R$18,$S$18)</f>
        <v>37637.418700000002</v>
      </c>
      <c r="O1398">
        <f>Data__1_[[#This Row],[input_total thousands]]+Data__1_[[#This Row],[Labor_Costs_Direct]]+Data__1_[[#This Row],[Labor_Costs_Indirect]]</f>
        <v>53717.418700000002</v>
      </c>
      <c r="P1398" s="5" cm="1">
        <f t="array" ref="P1398">Data__1_[[#This Row],[Output]]*1000*_xlfn.IFS(Data__1_[[#This Row],[Plant]]=$R$8,$S$8,Data__1_[[#This Row],[Plant]]=$R$9,$S$9,Data__1_[[#This Row],[Plant]]=$R$10,$S$10,Data__1_[[#This Row],[Plant]]=$R$11,$S$11)</f>
        <v>4928.7096099999999</v>
      </c>
      <c r="Q1398" s="5" cm="1">
        <f t="array" ref="Q1398">Data__1_[[#This Row],[Total_cost]]/(Data__1_[[#This Row],[Total Operating Cost]]+_xlfn.IFS(Data__1_[[#This Row],[Plant]]=$R$21,$S$21,Data__1_[[#This Row],[Plant]]=$R$22,$S$22,Data__1_[[#This Row],[Plant]]=$R$24,$S$24,Data__1_[[#This Row],[Plant]]=$R$23,$S$23))</f>
        <v>10.870990434746394</v>
      </c>
    </row>
    <row r="1399" spans="1:17" x14ac:dyDescent="0.4">
      <c r="A1399" s="1" t="s">
        <v>75</v>
      </c>
      <c r="B1399" t="s">
        <v>9</v>
      </c>
      <c r="C1399">
        <v>45</v>
      </c>
      <c r="D1399">
        <v>38</v>
      </c>
      <c r="E1399">
        <v>10440</v>
      </c>
      <c r="F1399">
        <v>7296</v>
      </c>
      <c r="G1399">
        <v>0.10637374400000001</v>
      </c>
      <c r="H1399">
        <f>Data__1_[[#This Row],[Output]]*1000</f>
        <v>106.373744</v>
      </c>
      <c r="I1399">
        <f>Data__1_[[#This Row],[Output]]*1000/(Data__1_[[#This Row],[Num_Workers_Indirect]]+Data__1_[[#This Row],[Num_Workers_Direct]])</f>
        <v>1.281611373493976</v>
      </c>
      <c r="J1399">
        <v>0.12977596799999999</v>
      </c>
      <c r="K1399">
        <f>Data__1_[[#This Row],[RawMaterial_Used]]*1000</f>
        <v>129.77596799999998</v>
      </c>
      <c r="L1399" t="e">
        <f>MONTH(A:A)</f>
        <v>#VALUE!</v>
      </c>
      <c r="M1399" t="e">
        <f>YEAR(Data__1_[[#This Row],[Date]])</f>
        <v>#VALUE!</v>
      </c>
      <c r="N1399" cm="1">
        <f t="array" ref="N1399">Data__1_[[#This Row],[RawMaterial_Used]]*1000*_xlfn.IFS(Data__1_[[#This Row],[Plant]]=$R$15,$S$15,Data__1_[[#This Row],[Plant]]=$R$16,$S$16,Data__1_[[#This Row],[Plant]]=$R$17,$S$17,Data__1_[[#This Row],[Plant]]=$R$18,$S$18)</f>
        <v>68781.263039999991</v>
      </c>
      <c r="O1399">
        <f>Data__1_[[#This Row],[input_total thousands]]+Data__1_[[#This Row],[Labor_Costs_Direct]]+Data__1_[[#This Row],[Labor_Costs_Indirect]]</f>
        <v>86517.263039999991</v>
      </c>
      <c r="P1399" s="5" cm="1">
        <f t="array" ref="P1399">Data__1_[[#This Row],[Output]]*1000*_xlfn.IFS(Data__1_[[#This Row],[Plant]]=$R$8,$S$8,Data__1_[[#This Row],[Plant]]=$R$9,$S$9,Data__1_[[#This Row],[Plant]]=$R$10,$S$10,Data__1_[[#This Row],[Plant]]=$R$11,$S$11)</f>
        <v>9573.6369599999998</v>
      </c>
      <c r="Q1399" s="5" cm="1">
        <f t="array" ref="Q1399">Data__1_[[#This Row],[Total_cost]]/(Data__1_[[#This Row],[Total Operating Cost]]+_xlfn.IFS(Data__1_[[#This Row],[Plant]]=$R$21,$S$21,Data__1_[[#This Row],[Plant]]=$R$22,$S$22,Data__1_[[#This Row],[Plant]]=$R$24,$S$24,Data__1_[[#This Row],[Plant]]=$R$23,$S$23))</f>
        <v>9.0363193194359255</v>
      </c>
    </row>
    <row r="1400" spans="1:17" x14ac:dyDescent="0.4">
      <c r="A1400" s="1" t="s">
        <v>75</v>
      </c>
      <c r="B1400" t="s">
        <v>10</v>
      </c>
      <c r="C1400">
        <v>21</v>
      </c>
      <c r="D1400">
        <v>25</v>
      </c>
      <c r="E1400">
        <v>5040</v>
      </c>
      <c r="F1400">
        <v>5000</v>
      </c>
      <c r="G1400">
        <v>3.4187227000000001E-2</v>
      </c>
      <c r="H1400">
        <f>Data__1_[[#This Row],[Output]]*1000</f>
        <v>34.187227</v>
      </c>
      <c r="I1400">
        <f>Data__1_[[#This Row],[Output]]*1000/(Data__1_[[#This Row],[Num_Workers_Indirect]]+Data__1_[[#This Row],[Num_Workers_Direct]])</f>
        <v>0.74320058695652169</v>
      </c>
      <c r="J1400">
        <v>4.1708416999999998E-2</v>
      </c>
      <c r="K1400">
        <f>Data__1_[[#This Row],[RawMaterial_Used]]*1000</f>
        <v>41.708416999999997</v>
      </c>
      <c r="L1400" t="e">
        <f>MONTH(A:A)</f>
        <v>#VALUE!</v>
      </c>
      <c r="M1400" t="e">
        <f>YEAR(Data__1_[[#This Row],[Date]])</f>
        <v>#VALUE!</v>
      </c>
      <c r="N1400" cm="1">
        <f t="array" ref="N1400">Data__1_[[#This Row],[RawMaterial_Used]]*1000*_xlfn.IFS(Data__1_[[#This Row],[Plant]]=$R$15,$S$15,Data__1_[[#This Row],[Plant]]=$R$16,$S$16,Data__1_[[#This Row],[Plant]]=$R$17,$S$17,Data__1_[[#This Row],[Plant]]=$R$18,$S$18)</f>
        <v>25358.717535999996</v>
      </c>
      <c r="O1400">
        <f>Data__1_[[#This Row],[input_total thousands]]+Data__1_[[#This Row],[Labor_Costs_Direct]]+Data__1_[[#This Row],[Labor_Costs_Indirect]]</f>
        <v>35398.717535999996</v>
      </c>
      <c r="P1400" s="5" cm="1">
        <f t="array" ref="P1400">Data__1_[[#This Row],[Output]]*1000*_xlfn.IFS(Data__1_[[#This Row],[Plant]]=$R$8,$S$8,Data__1_[[#This Row],[Plant]]=$R$9,$S$9,Data__1_[[#This Row],[Plant]]=$R$10,$S$10,Data__1_[[#This Row],[Plant]]=$R$11,$S$11)</f>
        <v>5128.0840500000004</v>
      </c>
      <c r="Q1400" s="5" cm="1">
        <f t="array" ref="Q1400">Data__1_[[#This Row],[Total_cost]]/(Data__1_[[#This Row],[Total Operating Cost]]+_xlfn.IFS(Data__1_[[#This Row],[Plant]]=$R$21,$S$21,Data__1_[[#This Row],[Plant]]=$R$22,$S$22,Data__1_[[#This Row],[Plant]]=$R$24,$S$24,Data__1_[[#This Row],[Plant]]=$R$23,$S$23))</f>
        <v>6.9015670616666913</v>
      </c>
    </row>
    <row r="1401" spans="1:17" x14ac:dyDescent="0.4">
      <c r="A1401" s="1" t="s">
        <v>75</v>
      </c>
      <c r="B1401" t="s">
        <v>11</v>
      </c>
      <c r="C1401">
        <v>14</v>
      </c>
      <c r="D1401">
        <v>13</v>
      </c>
      <c r="E1401">
        <v>134400</v>
      </c>
      <c r="F1401">
        <v>99840</v>
      </c>
      <c r="G1401">
        <v>1.0542141E-2</v>
      </c>
      <c r="H1401">
        <f>Data__1_[[#This Row],[Output]]*1000</f>
        <v>10.542140999999999</v>
      </c>
      <c r="I1401">
        <f>Data__1_[[#This Row],[Output]]*1000/(Data__1_[[#This Row],[Num_Workers_Indirect]]+Data__1_[[#This Row],[Num_Workers_Direct]])</f>
        <v>0.39044966666666664</v>
      </c>
      <c r="J1401">
        <v>1.3177677E-2</v>
      </c>
      <c r="K1401">
        <f>Data__1_[[#This Row],[RawMaterial_Used]]*1000</f>
        <v>13.177677000000001</v>
      </c>
      <c r="L1401" t="e">
        <f>MONTH(A:A)</f>
        <v>#VALUE!</v>
      </c>
      <c r="M1401" t="e">
        <f>YEAR(Data__1_[[#This Row],[Date]])</f>
        <v>#VALUE!</v>
      </c>
      <c r="N1401" cm="1">
        <f t="array" ref="N1401">Data__1_[[#This Row],[RawMaterial_Used]]*1000*_xlfn.IFS(Data__1_[[#This Row],[Plant]]=$R$15,$S$15,Data__1_[[#This Row],[Plant]]=$R$16,$S$16,Data__1_[[#This Row],[Plant]]=$R$17,$S$17,Data__1_[[#This Row],[Plant]]=$R$18,$S$18)</f>
        <v>12097.107486000001</v>
      </c>
      <c r="O1401">
        <f>Data__1_[[#This Row],[input_total thousands]]+Data__1_[[#This Row],[Labor_Costs_Direct]]+Data__1_[[#This Row],[Labor_Costs_Indirect]]</f>
        <v>246337.10748599999</v>
      </c>
      <c r="P1401" s="5" cm="1">
        <f t="array" ref="P1401">Data__1_[[#This Row],[Output]]*1000*_xlfn.IFS(Data__1_[[#This Row],[Plant]]=$R$8,$S$8,Data__1_[[#This Row],[Plant]]=$R$9,$S$9,Data__1_[[#This Row],[Plant]]=$R$10,$S$10,Data__1_[[#This Row],[Plant]]=$R$11,$S$11)</f>
        <v>4216.8563999999997</v>
      </c>
      <c r="Q1401" s="5" cm="1">
        <f t="array" ref="Q1401">Data__1_[[#This Row],[Total_cost]]/(Data__1_[[#This Row],[Total Operating Cost]]+_xlfn.IFS(Data__1_[[#This Row],[Plant]]=$R$21,$S$21,Data__1_[[#This Row],[Plant]]=$R$22,$S$22,Data__1_[[#This Row],[Plant]]=$R$24,$S$24,Data__1_[[#This Row],[Plant]]=$R$23,$S$23))</f>
        <v>57.225345082360732</v>
      </c>
    </row>
    <row r="1402" spans="1:17" x14ac:dyDescent="0.4">
      <c r="A1402" s="1" t="s">
        <v>74</v>
      </c>
      <c r="B1402" t="s">
        <v>8</v>
      </c>
      <c r="C1402">
        <v>19</v>
      </c>
      <c r="D1402">
        <v>19</v>
      </c>
      <c r="E1402">
        <v>9120</v>
      </c>
      <c r="F1402">
        <v>7600</v>
      </c>
      <c r="G1402">
        <v>4.6011600999999999E-2</v>
      </c>
      <c r="H1402">
        <f>Data__1_[[#This Row],[Output]]*1000</f>
        <v>46.011600999999999</v>
      </c>
      <c r="I1402">
        <f>Data__1_[[#This Row],[Output]]*1000/(Data__1_[[#This Row],[Num_Workers_Indirect]]+Data__1_[[#This Row],[Num_Workers_Direct]])</f>
        <v>1.2108316052631578</v>
      </c>
      <c r="J1402">
        <v>5.5213920999999999E-2</v>
      </c>
      <c r="K1402">
        <f>Data__1_[[#This Row],[RawMaterial_Used]]*1000</f>
        <v>55.213920999999999</v>
      </c>
      <c r="L1402" t="e">
        <f>MONTH(A:A)</f>
        <v>#VALUE!</v>
      </c>
      <c r="M1402" t="e">
        <f>YEAR(Data__1_[[#This Row],[Date]])</f>
        <v>#VALUE!</v>
      </c>
      <c r="N1402" cm="1">
        <f t="array" ref="N1402">Data__1_[[#This Row],[RawMaterial_Used]]*1000*_xlfn.IFS(Data__1_[[#This Row],[Plant]]=$R$15,$S$15,Data__1_[[#This Row],[Plant]]=$R$16,$S$16,Data__1_[[#This Row],[Plant]]=$R$17,$S$17,Data__1_[[#This Row],[Plant]]=$R$18,$S$18)</f>
        <v>38649.744700000003</v>
      </c>
      <c r="O1402">
        <f>Data__1_[[#This Row],[input_total thousands]]+Data__1_[[#This Row],[Labor_Costs_Direct]]+Data__1_[[#This Row],[Labor_Costs_Indirect]]</f>
        <v>55369.744700000003</v>
      </c>
      <c r="P1402" s="5" cm="1">
        <f t="array" ref="P1402">Data__1_[[#This Row],[Output]]*1000*_xlfn.IFS(Data__1_[[#This Row],[Plant]]=$R$8,$S$8,Data__1_[[#This Row],[Plant]]=$R$9,$S$9,Data__1_[[#This Row],[Plant]]=$R$10,$S$10,Data__1_[[#This Row],[Plant]]=$R$11,$S$11)</f>
        <v>5061.2761099999998</v>
      </c>
      <c r="Q1402" s="5" cm="1">
        <f t="array" ref="Q1402">Data__1_[[#This Row],[Total_cost]]/(Data__1_[[#This Row],[Total Operating Cost]]+_xlfn.IFS(Data__1_[[#This Row],[Plant]]=$R$21,$S$21,Data__1_[[#This Row],[Plant]]=$R$22,$S$22,Data__1_[[#This Row],[Plant]]=$R$24,$S$24,Data__1_[[#This Row],[Plant]]=$R$23,$S$23))</f>
        <v>10.912614425729611</v>
      </c>
    </row>
    <row r="1403" spans="1:17" x14ac:dyDescent="0.4">
      <c r="A1403" s="1" t="s">
        <v>74</v>
      </c>
      <c r="B1403" t="s">
        <v>9</v>
      </c>
      <c r="C1403">
        <v>44</v>
      </c>
      <c r="D1403">
        <v>36</v>
      </c>
      <c r="E1403">
        <v>10208</v>
      </c>
      <c r="F1403">
        <v>6912</v>
      </c>
      <c r="G1403">
        <v>0.102544964</v>
      </c>
      <c r="H1403">
        <f>Data__1_[[#This Row],[Output]]*1000</f>
        <v>102.54496400000001</v>
      </c>
      <c r="I1403">
        <f>Data__1_[[#This Row],[Output]]*1000/(Data__1_[[#This Row],[Num_Workers_Indirect]]+Data__1_[[#This Row],[Num_Workers_Direct]])</f>
        <v>1.2818120500000001</v>
      </c>
      <c r="J1403">
        <v>0.12510485700000001</v>
      </c>
      <c r="K1403">
        <f>Data__1_[[#This Row],[RawMaterial_Used]]*1000</f>
        <v>125.10485700000001</v>
      </c>
      <c r="L1403" t="e">
        <f>MONTH(A:A)</f>
        <v>#VALUE!</v>
      </c>
      <c r="M1403" t="e">
        <f>YEAR(Data__1_[[#This Row],[Date]])</f>
        <v>#VALUE!</v>
      </c>
      <c r="N1403" cm="1">
        <f t="array" ref="N1403">Data__1_[[#This Row],[RawMaterial_Used]]*1000*_xlfn.IFS(Data__1_[[#This Row],[Plant]]=$R$15,$S$15,Data__1_[[#This Row],[Plant]]=$R$16,$S$16,Data__1_[[#This Row],[Plant]]=$R$17,$S$17,Data__1_[[#This Row],[Plant]]=$R$18,$S$18)</f>
        <v>66305.574210000006</v>
      </c>
      <c r="O1403">
        <f>Data__1_[[#This Row],[input_total thousands]]+Data__1_[[#This Row],[Labor_Costs_Direct]]+Data__1_[[#This Row],[Labor_Costs_Indirect]]</f>
        <v>83425.574210000006</v>
      </c>
      <c r="P1403" s="5" cm="1">
        <f t="array" ref="P1403">Data__1_[[#This Row],[Output]]*1000*_xlfn.IFS(Data__1_[[#This Row],[Plant]]=$R$8,$S$8,Data__1_[[#This Row],[Plant]]=$R$9,$S$9,Data__1_[[#This Row],[Plant]]=$R$10,$S$10,Data__1_[[#This Row],[Plant]]=$R$11,$S$11)</f>
        <v>9229.0467600000011</v>
      </c>
      <c r="Q1403" s="5" cm="1">
        <f t="array" ref="Q1403">Data__1_[[#This Row],[Total_cost]]/(Data__1_[[#This Row],[Total Operating Cost]]+_xlfn.IFS(Data__1_[[#This Row],[Plant]]=$R$21,$S$21,Data__1_[[#This Row],[Plant]]=$R$22,$S$22,Data__1_[[#This Row],[Plant]]=$R$24,$S$24,Data__1_[[#This Row],[Plant]]=$R$23,$S$23))</f>
        <v>9.0387178814120066</v>
      </c>
    </row>
    <row r="1404" spans="1:17" x14ac:dyDescent="0.4">
      <c r="A1404" s="1" t="s">
        <v>74</v>
      </c>
      <c r="B1404" t="s">
        <v>10</v>
      </c>
      <c r="C1404">
        <v>22</v>
      </c>
      <c r="D1404">
        <v>27</v>
      </c>
      <c r="E1404">
        <v>5280</v>
      </c>
      <c r="F1404">
        <v>5400</v>
      </c>
      <c r="G1404">
        <v>3.6411218000000002E-2</v>
      </c>
      <c r="H1404">
        <f>Data__1_[[#This Row],[Output]]*1000</f>
        <v>36.411218000000005</v>
      </c>
      <c r="I1404">
        <f>Data__1_[[#This Row],[Output]]*1000/(Data__1_[[#This Row],[Num_Workers_Indirect]]+Data__1_[[#This Row],[Num_Workers_Direct]])</f>
        <v>0.74308608163265322</v>
      </c>
      <c r="J1404">
        <v>4.4421686000000002E-2</v>
      </c>
      <c r="K1404">
        <f>Data__1_[[#This Row],[RawMaterial_Used]]*1000</f>
        <v>44.421686000000001</v>
      </c>
      <c r="L1404" t="e">
        <f>MONTH(A:A)</f>
        <v>#VALUE!</v>
      </c>
      <c r="M1404" t="e">
        <f>YEAR(Data__1_[[#This Row],[Date]])</f>
        <v>#VALUE!</v>
      </c>
      <c r="N1404" cm="1">
        <f t="array" ref="N1404">Data__1_[[#This Row],[RawMaterial_Used]]*1000*_xlfn.IFS(Data__1_[[#This Row],[Plant]]=$R$15,$S$15,Data__1_[[#This Row],[Plant]]=$R$16,$S$16,Data__1_[[#This Row],[Plant]]=$R$17,$S$17,Data__1_[[#This Row],[Plant]]=$R$18,$S$18)</f>
        <v>27008.385087999999</v>
      </c>
      <c r="O1404">
        <f>Data__1_[[#This Row],[input_total thousands]]+Data__1_[[#This Row],[Labor_Costs_Direct]]+Data__1_[[#This Row],[Labor_Costs_Indirect]]</f>
        <v>37688.385087999995</v>
      </c>
      <c r="P1404" s="5" cm="1">
        <f t="array" ref="P1404">Data__1_[[#This Row],[Output]]*1000*_xlfn.IFS(Data__1_[[#This Row],[Plant]]=$R$8,$S$8,Data__1_[[#This Row],[Plant]]=$R$9,$S$9,Data__1_[[#This Row],[Plant]]=$R$10,$S$10,Data__1_[[#This Row],[Plant]]=$R$11,$S$11)</f>
        <v>5461.6827000000012</v>
      </c>
      <c r="Q1404" s="5" cm="1">
        <f t="array" ref="Q1404">Data__1_[[#This Row],[Total_cost]]/(Data__1_[[#This Row],[Total Operating Cost]]+_xlfn.IFS(Data__1_[[#This Row],[Plant]]=$R$21,$S$21,Data__1_[[#This Row],[Plant]]=$R$22,$S$22,Data__1_[[#This Row],[Plant]]=$R$24,$S$24,Data__1_[[#This Row],[Plant]]=$R$23,$S$23))</f>
        <v>6.8992447772959586</v>
      </c>
    </row>
    <row r="1405" spans="1:17" x14ac:dyDescent="0.4">
      <c r="A1405" s="1" t="s">
        <v>74</v>
      </c>
      <c r="B1405" t="s">
        <v>11</v>
      </c>
      <c r="C1405">
        <v>14</v>
      </c>
      <c r="D1405">
        <v>17</v>
      </c>
      <c r="E1405">
        <v>134400</v>
      </c>
      <c r="F1405">
        <v>130560</v>
      </c>
      <c r="G1405">
        <v>1.2105894000000001E-2</v>
      </c>
      <c r="H1405">
        <f>Data__1_[[#This Row],[Output]]*1000</f>
        <v>12.105894000000001</v>
      </c>
      <c r="I1405">
        <f>Data__1_[[#This Row],[Output]]*1000/(Data__1_[[#This Row],[Num_Workers_Indirect]]+Data__1_[[#This Row],[Num_Workers_Direct]])</f>
        <v>0.39051270967741941</v>
      </c>
      <c r="J1405">
        <v>1.5132367000000001E-2</v>
      </c>
      <c r="K1405">
        <f>Data__1_[[#This Row],[RawMaterial_Used]]*1000</f>
        <v>15.132367</v>
      </c>
      <c r="L1405" t="e">
        <f>MONTH(A:A)</f>
        <v>#VALUE!</v>
      </c>
      <c r="M1405" t="e">
        <f>YEAR(Data__1_[[#This Row],[Date]])</f>
        <v>#VALUE!</v>
      </c>
      <c r="N1405" cm="1">
        <f t="array" ref="N1405">Data__1_[[#This Row],[RawMaterial_Used]]*1000*_xlfn.IFS(Data__1_[[#This Row],[Plant]]=$R$15,$S$15,Data__1_[[#This Row],[Plant]]=$R$16,$S$16,Data__1_[[#This Row],[Plant]]=$R$17,$S$17,Data__1_[[#This Row],[Plant]]=$R$18,$S$18)</f>
        <v>13891.512906</v>
      </c>
      <c r="O1405">
        <f>Data__1_[[#This Row],[input_total thousands]]+Data__1_[[#This Row],[Labor_Costs_Direct]]+Data__1_[[#This Row],[Labor_Costs_Indirect]]</f>
        <v>278851.51290600002</v>
      </c>
      <c r="P1405" s="5" cm="1">
        <f t="array" ref="P1405">Data__1_[[#This Row],[Output]]*1000*_xlfn.IFS(Data__1_[[#This Row],[Plant]]=$R$8,$S$8,Data__1_[[#This Row],[Plant]]=$R$9,$S$9,Data__1_[[#This Row],[Plant]]=$R$10,$S$10,Data__1_[[#This Row],[Plant]]=$R$11,$S$11)</f>
        <v>4842.3576000000003</v>
      </c>
      <c r="Q1405" s="5" cm="1">
        <f t="array" ref="Q1405">Data__1_[[#This Row],[Total_cost]]/(Data__1_[[#This Row],[Total Operating Cost]]+_xlfn.IFS(Data__1_[[#This Row],[Plant]]=$R$21,$S$21,Data__1_[[#This Row],[Plant]]=$R$22,$S$22,Data__1_[[#This Row],[Plant]]=$R$24,$S$24,Data__1_[[#This Row],[Plant]]=$R$23,$S$23))</f>
        <v>56.56003221176254</v>
      </c>
    </row>
    <row r="1406" spans="1:17" x14ac:dyDescent="0.4">
      <c r="A1406" s="1" t="s">
        <v>73</v>
      </c>
      <c r="B1406" t="s">
        <v>8</v>
      </c>
      <c r="C1406">
        <v>15</v>
      </c>
      <c r="D1406">
        <v>23</v>
      </c>
      <c r="E1406">
        <v>7200</v>
      </c>
      <c r="F1406">
        <v>9200</v>
      </c>
      <c r="G1406">
        <v>4.5981730999999998E-2</v>
      </c>
      <c r="H1406">
        <f>Data__1_[[#This Row],[Output]]*1000</f>
        <v>45.981730999999996</v>
      </c>
      <c r="I1406">
        <f>Data__1_[[#This Row],[Output]]*1000/(Data__1_[[#This Row],[Num_Workers_Indirect]]+Data__1_[[#This Row],[Num_Workers_Direct]])</f>
        <v>1.2100455526315788</v>
      </c>
      <c r="J1406">
        <v>5.5178076999999999E-2</v>
      </c>
      <c r="K1406">
        <f>Data__1_[[#This Row],[RawMaterial_Used]]*1000</f>
        <v>55.178077000000002</v>
      </c>
      <c r="L1406" t="e">
        <f>MONTH(A:A)</f>
        <v>#VALUE!</v>
      </c>
      <c r="M1406" t="e">
        <f>YEAR(Data__1_[[#This Row],[Date]])</f>
        <v>#VALUE!</v>
      </c>
      <c r="N1406" cm="1">
        <f t="array" ref="N1406">Data__1_[[#This Row],[RawMaterial_Used]]*1000*_xlfn.IFS(Data__1_[[#This Row],[Plant]]=$R$15,$S$15,Data__1_[[#This Row],[Plant]]=$R$16,$S$16,Data__1_[[#This Row],[Plant]]=$R$17,$S$17,Data__1_[[#This Row],[Plant]]=$R$18,$S$18)</f>
        <v>38624.653900000005</v>
      </c>
      <c r="O1406">
        <f>Data__1_[[#This Row],[input_total thousands]]+Data__1_[[#This Row],[Labor_Costs_Direct]]+Data__1_[[#This Row],[Labor_Costs_Indirect]]</f>
        <v>55024.653900000005</v>
      </c>
      <c r="P1406" s="5" cm="1">
        <f t="array" ref="P1406">Data__1_[[#This Row],[Output]]*1000*_xlfn.IFS(Data__1_[[#This Row],[Plant]]=$R$8,$S$8,Data__1_[[#This Row],[Plant]]=$R$9,$S$9,Data__1_[[#This Row],[Plant]]=$R$10,$S$10,Data__1_[[#This Row],[Plant]]=$R$11,$S$11)</f>
        <v>5057.9904099999994</v>
      </c>
      <c r="Q1406" s="5" cm="1">
        <f t="array" ref="Q1406">Data__1_[[#This Row],[Total_cost]]/(Data__1_[[#This Row],[Total Operating Cost]]+_xlfn.IFS(Data__1_[[#This Row],[Plant]]=$R$21,$S$21,Data__1_[[#This Row],[Plant]]=$R$22,$S$22,Data__1_[[#This Row],[Plant]]=$R$24,$S$24,Data__1_[[#This Row],[Plant]]=$R$23,$S$23))</f>
        <v>10.851628928296385</v>
      </c>
    </row>
    <row r="1407" spans="1:17" x14ac:dyDescent="0.4">
      <c r="A1407" s="1" t="s">
        <v>73</v>
      </c>
      <c r="B1407" t="s">
        <v>9</v>
      </c>
      <c r="C1407">
        <v>42</v>
      </c>
      <c r="D1407">
        <v>40</v>
      </c>
      <c r="E1407">
        <v>9744</v>
      </c>
      <c r="F1407">
        <v>7680</v>
      </c>
      <c r="G1407">
        <v>0.105097564</v>
      </c>
      <c r="H1407">
        <f>Data__1_[[#This Row],[Output]]*1000</f>
        <v>105.09756400000001</v>
      </c>
      <c r="I1407">
        <f>Data__1_[[#This Row],[Output]]*1000/(Data__1_[[#This Row],[Num_Workers_Indirect]]+Data__1_[[#This Row],[Num_Workers_Direct]])</f>
        <v>1.2816776097560976</v>
      </c>
      <c r="J1407">
        <v>0.12821902800000001</v>
      </c>
      <c r="K1407">
        <f>Data__1_[[#This Row],[RawMaterial_Used]]*1000</f>
        <v>128.21902800000001</v>
      </c>
      <c r="L1407" t="e">
        <f>MONTH(A:A)</f>
        <v>#VALUE!</v>
      </c>
      <c r="M1407" t="e">
        <f>YEAR(Data__1_[[#This Row],[Date]])</f>
        <v>#VALUE!</v>
      </c>
      <c r="N1407" cm="1">
        <f t="array" ref="N1407">Data__1_[[#This Row],[RawMaterial_Used]]*1000*_xlfn.IFS(Data__1_[[#This Row],[Plant]]=$R$15,$S$15,Data__1_[[#This Row],[Plant]]=$R$16,$S$16,Data__1_[[#This Row],[Plant]]=$R$17,$S$17,Data__1_[[#This Row],[Plant]]=$R$18,$S$18)</f>
        <v>67956.08484000001</v>
      </c>
      <c r="O1407">
        <f>Data__1_[[#This Row],[input_total thousands]]+Data__1_[[#This Row],[Labor_Costs_Direct]]+Data__1_[[#This Row],[Labor_Costs_Indirect]]</f>
        <v>85380.08484000001</v>
      </c>
      <c r="P1407" s="5" cm="1">
        <f t="array" ref="P1407">Data__1_[[#This Row],[Output]]*1000*_xlfn.IFS(Data__1_[[#This Row],[Plant]]=$R$8,$S$8,Data__1_[[#This Row],[Plant]]=$R$9,$S$9,Data__1_[[#This Row],[Plant]]=$R$10,$S$10,Data__1_[[#This Row],[Plant]]=$R$11,$S$11)</f>
        <v>9458.7807599999996</v>
      </c>
      <c r="Q1407" s="5" cm="1">
        <f t="array" ref="Q1407">Data__1_[[#This Row],[Total_cost]]/(Data__1_[[#This Row],[Total Operating Cost]]+_xlfn.IFS(Data__1_[[#This Row],[Plant]]=$R$21,$S$21,Data__1_[[#This Row],[Plant]]=$R$22,$S$22,Data__1_[[#This Row],[Plant]]=$R$24,$S$24,Data__1_[[#This Row],[Plant]]=$R$23,$S$23))</f>
        <v>9.0258218802906693</v>
      </c>
    </row>
    <row r="1408" spans="1:17" x14ac:dyDescent="0.4">
      <c r="A1408" s="1" t="s">
        <v>73</v>
      </c>
      <c r="B1408" t="s">
        <v>10</v>
      </c>
      <c r="C1408">
        <v>21</v>
      </c>
      <c r="D1408">
        <v>34</v>
      </c>
      <c r="E1408">
        <v>5040</v>
      </c>
      <c r="F1408">
        <v>6800</v>
      </c>
      <c r="G1408">
        <v>4.0861496999999997E-2</v>
      </c>
      <c r="H1408">
        <f>Data__1_[[#This Row],[Output]]*1000</f>
        <v>40.861497</v>
      </c>
      <c r="I1408">
        <f>Data__1_[[#This Row],[Output]]*1000/(Data__1_[[#This Row],[Num_Workers_Indirect]]+Data__1_[[#This Row],[Num_Workers_Direct]])</f>
        <v>0.74293630909090913</v>
      </c>
      <c r="J1408">
        <v>4.9851026E-2</v>
      </c>
      <c r="K1408">
        <f>Data__1_[[#This Row],[RawMaterial_Used]]*1000</f>
        <v>49.851025999999997</v>
      </c>
      <c r="L1408" t="e">
        <f>MONTH(A:A)</f>
        <v>#VALUE!</v>
      </c>
      <c r="M1408" t="e">
        <f>YEAR(Data__1_[[#This Row],[Date]])</f>
        <v>#VALUE!</v>
      </c>
      <c r="N1408" cm="1">
        <f t="array" ref="N1408">Data__1_[[#This Row],[RawMaterial_Used]]*1000*_xlfn.IFS(Data__1_[[#This Row],[Plant]]=$R$15,$S$15,Data__1_[[#This Row],[Plant]]=$R$16,$S$16,Data__1_[[#This Row],[Plant]]=$R$17,$S$17,Data__1_[[#This Row],[Plant]]=$R$18,$S$18)</f>
        <v>30309.423808</v>
      </c>
      <c r="O1408">
        <f>Data__1_[[#This Row],[input_total thousands]]+Data__1_[[#This Row],[Labor_Costs_Direct]]+Data__1_[[#This Row],[Labor_Costs_Indirect]]</f>
        <v>42149.423808</v>
      </c>
      <c r="P1408" s="5" cm="1">
        <f t="array" ref="P1408">Data__1_[[#This Row],[Output]]*1000*_xlfn.IFS(Data__1_[[#This Row],[Plant]]=$R$8,$S$8,Data__1_[[#This Row],[Plant]]=$R$9,$S$9,Data__1_[[#This Row],[Plant]]=$R$10,$S$10,Data__1_[[#This Row],[Plant]]=$R$11,$S$11)</f>
        <v>6129.2245499999999</v>
      </c>
      <c r="Q1408" s="5" cm="1">
        <f t="array" ref="Q1408">Data__1_[[#This Row],[Total_cost]]/(Data__1_[[#This Row],[Total Operating Cost]]+_xlfn.IFS(Data__1_[[#This Row],[Plant]]=$R$21,$S$21,Data__1_[[#This Row],[Plant]]=$R$22,$S$22,Data__1_[[#This Row],[Plant]]=$R$24,$S$24,Data__1_[[#This Row],[Plant]]=$R$23,$S$23))</f>
        <v>6.8756737154106373</v>
      </c>
    </row>
    <row r="1409" spans="1:17" x14ac:dyDescent="0.4">
      <c r="A1409" s="1" t="s">
        <v>73</v>
      </c>
      <c r="B1409" t="s">
        <v>11</v>
      </c>
      <c r="C1409">
        <v>14</v>
      </c>
      <c r="D1409">
        <v>16</v>
      </c>
      <c r="E1409">
        <v>134400</v>
      </c>
      <c r="F1409">
        <v>122880</v>
      </c>
      <c r="G1409">
        <v>1.1714568999999999E-2</v>
      </c>
      <c r="H1409">
        <f>Data__1_[[#This Row],[Output]]*1000</f>
        <v>11.714568999999999</v>
      </c>
      <c r="I1409">
        <f>Data__1_[[#This Row],[Output]]*1000/(Data__1_[[#This Row],[Num_Workers_Indirect]]+Data__1_[[#This Row],[Num_Workers_Direct]])</f>
        <v>0.3904856333333333</v>
      </c>
      <c r="J1409">
        <v>1.4643211E-2</v>
      </c>
      <c r="K1409">
        <f>Data__1_[[#This Row],[RawMaterial_Used]]*1000</f>
        <v>14.643210999999999</v>
      </c>
      <c r="L1409" t="e">
        <f>MONTH(A:A)</f>
        <v>#VALUE!</v>
      </c>
      <c r="M1409" t="e">
        <f>YEAR(Data__1_[[#This Row],[Date]])</f>
        <v>#VALUE!</v>
      </c>
      <c r="N1409" cm="1">
        <f t="array" ref="N1409">Data__1_[[#This Row],[RawMaterial_Used]]*1000*_xlfn.IFS(Data__1_[[#This Row],[Plant]]=$R$15,$S$15,Data__1_[[#This Row],[Plant]]=$R$16,$S$16,Data__1_[[#This Row],[Plant]]=$R$17,$S$17,Data__1_[[#This Row],[Plant]]=$R$18,$S$18)</f>
        <v>13442.467697999999</v>
      </c>
      <c r="O1409">
        <f>Data__1_[[#This Row],[input_total thousands]]+Data__1_[[#This Row],[Labor_Costs_Direct]]+Data__1_[[#This Row],[Labor_Costs_Indirect]]</f>
        <v>270722.46769800002</v>
      </c>
      <c r="P1409" s="5" cm="1">
        <f t="array" ref="P1409">Data__1_[[#This Row],[Output]]*1000*_xlfn.IFS(Data__1_[[#This Row],[Plant]]=$R$8,$S$8,Data__1_[[#This Row],[Plant]]=$R$9,$S$9,Data__1_[[#This Row],[Plant]]=$R$10,$S$10,Data__1_[[#This Row],[Plant]]=$R$11,$S$11)</f>
        <v>4685.8275999999996</v>
      </c>
      <c r="Q1409" s="5" cm="1">
        <f t="array" ref="Q1409">Data__1_[[#This Row],[Total_cost]]/(Data__1_[[#This Row],[Total Operating Cost]]+_xlfn.IFS(Data__1_[[#This Row],[Plant]]=$R$21,$S$21,Data__1_[[#This Row],[Plant]]=$R$22,$S$22,Data__1_[[#This Row],[Plant]]=$R$24,$S$24,Data__1_[[#This Row],[Plant]]=$R$23,$S$23))</f>
        <v>56.71176005789777</v>
      </c>
    </row>
    <row r="1410" spans="1:17" x14ac:dyDescent="0.4">
      <c r="A1410" s="1" t="s">
        <v>72</v>
      </c>
      <c r="B1410" t="s">
        <v>8</v>
      </c>
      <c r="C1410">
        <v>18</v>
      </c>
      <c r="D1410">
        <v>25</v>
      </c>
      <c r="E1410">
        <v>8640</v>
      </c>
      <c r="F1410">
        <v>10000</v>
      </c>
      <c r="G1410">
        <v>5.2082027000000003E-2</v>
      </c>
      <c r="H1410">
        <f>Data__1_[[#This Row],[Output]]*1000</f>
        <v>52.082027000000004</v>
      </c>
      <c r="I1410">
        <f>Data__1_[[#This Row],[Output]]*1000/(Data__1_[[#This Row],[Num_Workers_Indirect]]+Data__1_[[#This Row],[Num_Workers_Direct]])</f>
        <v>1.2112099302325583</v>
      </c>
      <c r="J1410">
        <v>6.2498432E-2</v>
      </c>
      <c r="K1410">
        <f>Data__1_[[#This Row],[RawMaterial_Used]]*1000</f>
        <v>62.498432000000001</v>
      </c>
      <c r="L1410" t="e">
        <f>MONTH(A:A)</f>
        <v>#VALUE!</v>
      </c>
      <c r="M1410" t="e">
        <f>YEAR(Data__1_[[#This Row],[Date]])</f>
        <v>#VALUE!</v>
      </c>
      <c r="N1410" cm="1">
        <f t="array" ref="N1410">Data__1_[[#This Row],[RawMaterial_Used]]*1000*_xlfn.IFS(Data__1_[[#This Row],[Plant]]=$R$15,$S$15,Data__1_[[#This Row],[Plant]]=$R$16,$S$16,Data__1_[[#This Row],[Plant]]=$R$17,$S$17,Data__1_[[#This Row],[Plant]]=$R$18,$S$18)</f>
        <v>43748.902399999999</v>
      </c>
      <c r="O1410">
        <f>Data__1_[[#This Row],[input_total thousands]]+Data__1_[[#This Row],[Labor_Costs_Direct]]+Data__1_[[#This Row],[Labor_Costs_Indirect]]</f>
        <v>62388.902399999999</v>
      </c>
      <c r="P1410" s="5" cm="1">
        <f t="array" ref="P1410">Data__1_[[#This Row],[Output]]*1000*_xlfn.IFS(Data__1_[[#This Row],[Plant]]=$R$8,$S$8,Data__1_[[#This Row],[Plant]]=$R$9,$S$9,Data__1_[[#This Row],[Plant]]=$R$10,$S$10,Data__1_[[#This Row],[Plant]]=$R$11,$S$11)</f>
        <v>5729.02297</v>
      </c>
      <c r="Q1410" s="5" cm="1">
        <f t="array" ref="Q1410">Data__1_[[#This Row],[Total_cost]]/(Data__1_[[#This Row],[Total Operating Cost]]+_xlfn.IFS(Data__1_[[#This Row],[Plant]]=$R$21,$S$21,Data__1_[[#This Row],[Plant]]=$R$22,$S$22,Data__1_[[#This Row],[Plant]]=$R$24,$S$24,Data__1_[[#This Row],[Plant]]=$R$23,$S$23))</f>
        <v>10.86598924319199</v>
      </c>
    </row>
    <row r="1411" spans="1:17" x14ac:dyDescent="0.4">
      <c r="A1411" s="1" t="s">
        <v>72</v>
      </c>
      <c r="B1411" t="s">
        <v>9</v>
      </c>
      <c r="C1411">
        <v>45</v>
      </c>
      <c r="D1411">
        <v>38</v>
      </c>
      <c r="E1411">
        <v>10440</v>
      </c>
      <c r="F1411">
        <v>7296</v>
      </c>
      <c r="G1411">
        <v>0.10641868</v>
      </c>
      <c r="H1411">
        <f>Data__1_[[#This Row],[Output]]*1000</f>
        <v>106.41867999999999</v>
      </c>
      <c r="I1411">
        <f>Data__1_[[#This Row],[Output]]*1000/(Data__1_[[#This Row],[Num_Workers_Indirect]]+Data__1_[[#This Row],[Num_Workers_Direct]])</f>
        <v>1.2821527710843372</v>
      </c>
      <c r="J1411">
        <v>0.12983079</v>
      </c>
      <c r="K1411">
        <f>Data__1_[[#This Row],[RawMaterial_Used]]*1000</f>
        <v>129.83079000000001</v>
      </c>
      <c r="L1411" t="e">
        <f>MONTH(A:A)</f>
        <v>#VALUE!</v>
      </c>
      <c r="M1411" t="e">
        <f>YEAR(Data__1_[[#This Row],[Date]])</f>
        <v>#VALUE!</v>
      </c>
      <c r="N1411" cm="1">
        <f t="array" ref="N1411">Data__1_[[#This Row],[RawMaterial_Used]]*1000*_xlfn.IFS(Data__1_[[#This Row],[Plant]]=$R$15,$S$15,Data__1_[[#This Row],[Plant]]=$R$16,$S$16,Data__1_[[#This Row],[Plant]]=$R$17,$S$17,Data__1_[[#This Row],[Plant]]=$R$18,$S$18)</f>
        <v>68810.318700000003</v>
      </c>
      <c r="O1411">
        <f>Data__1_[[#This Row],[input_total thousands]]+Data__1_[[#This Row],[Labor_Costs_Direct]]+Data__1_[[#This Row],[Labor_Costs_Indirect]]</f>
        <v>86546.318700000003</v>
      </c>
      <c r="P1411" s="5" cm="1">
        <f t="array" ref="P1411">Data__1_[[#This Row],[Output]]*1000*_xlfn.IFS(Data__1_[[#This Row],[Plant]]=$R$8,$S$8,Data__1_[[#This Row],[Plant]]=$R$9,$S$9,Data__1_[[#This Row],[Plant]]=$R$10,$S$10,Data__1_[[#This Row],[Plant]]=$R$11,$S$11)</f>
        <v>9577.6811999999991</v>
      </c>
      <c r="Q1411" s="5" cm="1">
        <f t="array" ref="Q1411">Data__1_[[#This Row],[Total_cost]]/(Data__1_[[#This Row],[Total Operating Cost]]+_xlfn.IFS(Data__1_[[#This Row],[Plant]]=$R$21,$S$21,Data__1_[[#This Row],[Plant]]=$R$22,$S$22,Data__1_[[#This Row],[Plant]]=$R$24,$S$24,Data__1_[[#This Row],[Plant]]=$R$23,$S$23))</f>
        <v>9.0355374189369257</v>
      </c>
    </row>
    <row r="1412" spans="1:17" x14ac:dyDescent="0.4">
      <c r="A1412" s="1" t="s">
        <v>72</v>
      </c>
      <c r="B1412" t="s">
        <v>10</v>
      </c>
      <c r="C1412">
        <v>21</v>
      </c>
      <c r="D1412">
        <v>25</v>
      </c>
      <c r="E1412">
        <v>5040</v>
      </c>
      <c r="F1412">
        <v>5000</v>
      </c>
      <c r="G1412">
        <v>3.4176863000000002E-2</v>
      </c>
      <c r="H1412">
        <f>Data__1_[[#This Row],[Output]]*1000</f>
        <v>34.176863000000004</v>
      </c>
      <c r="I1412">
        <f>Data__1_[[#This Row],[Output]]*1000/(Data__1_[[#This Row],[Num_Workers_Indirect]]+Data__1_[[#This Row],[Num_Workers_Direct]])</f>
        <v>0.74297528260869572</v>
      </c>
      <c r="J1412">
        <v>4.1695772999999998E-2</v>
      </c>
      <c r="K1412">
        <f>Data__1_[[#This Row],[RawMaterial_Used]]*1000</f>
        <v>41.695772999999996</v>
      </c>
      <c r="L1412" t="e">
        <f>MONTH(A:A)</f>
        <v>#VALUE!</v>
      </c>
      <c r="M1412" t="e">
        <f>YEAR(Data__1_[[#This Row],[Date]])</f>
        <v>#VALUE!</v>
      </c>
      <c r="N1412" cm="1">
        <f t="array" ref="N1412">Data__1_[[#This Row],[RawMaterial_Used]]*1000*_xlfn.IFS(Data__1_[[#This Row],[Plant]]=$R$15,$S$15,Data__1_[[#This Row],[Plant]]=$R$16,$S$16,Data__1_[[#This Row],[Plant]]=$R$17,$S$17,Data__1_[[#This Row],[Plant]]=$R$18,$S$18)</f>
        <v>25351.029983999997</v>
      </c>
      <c r="O1412">
        <f>Data__1_[[#This Row],[input_total thousands]]+Data__1_[[#This Row],[Labor_Costs_Direct]]+Data__1_[[#This Row],[Labor_Costs_Indirect]]</f>
        <v>35391.029983999993</v>
      </c>
      <c r="P1412" s="5" cm="1">
        <f t="array" ref="P1412">Data__1_[[#This Row],[Output]]*1000*_xlfn.IFS(Data__1_[[#This Row],[Plant]]=$R$8,$S$8,Data__1_[[#This Row],[Plant]]=$R$9,$S$9,Data__1_[[#This Row],[Plant]]=$R$10,$S$10,Data__1_[[#This Row],[Plant]]=$R$11,$S$11)</f>
        <v>5126.5294500000009</v>
      </c>
      <c r="Q1412" s="5" cm="1">
        <f t="array" ref="Q1412">Data__1_[[#This Row],[Total_cost]]/(Data__1_[[#This Row],[Total Operating Cost]]+_xlfn.IFS(Data__1_[[#This Row],[Plant]]=$R$21,$S$21,Data__1_[[#This Row],[Plant]]=$R$22,$S$22,Data__1_[[#This Row],[Plant]]=$R$24,$S$24,Data__1_[[#This Row],[Plant]]=$R$23,$S$23))</f>
        <v>6.902160256534458</v>
      </c>
    </row>
    <row r="1413" spans="1:17" x14ac:dyDescent="0.4">
      <c r="A1413" s="1" t="s">
        <v>72</v>
      </c>
      <c r="B1413" t="s">
        <v>11</v>
      </c>
      <c r="C1413">
        <v>14</v>
      </c>
      <c r="D1413">
        <v>13</v>
      </c>
      <c r="E1413">
        <v>134400</v>
      </c>
      <c r="F1413">
        <v>99840</v>
      </c>
      <c r="G1413">
        <v>1.0543571999999999E-2</v>
      </c>
      <c r="H1413">
        <f>Data__1_[[#This Row],[Output]]*1000</f>
        <v>10.543571999999999</v>
      </c>
      <c r="I1413">
        <f>Data__1_[[#This Row],[Output]]*1000/(Data__1_[[#This Row],[Num_Workers_Indirect]]+Data__1_[[#This Row],[Num_Workers_Direct]])</f>
        <v>0.39050266666666666</v>
      </c>
      <c r="J1413">
        <v>1.3179465E-2</v>
      </c>
      <c r="K1413">
        <f>Data__1_[[#This Row],[RawMaterial_Used]]*1000</f>
        <v>13.179465</v>
      </c>
      <c r="L1413" t="e">
        <f>MONTH(A:A)</f>
        <v>#VALUE!</v>
      </c>
      <c r="M1413" t="e">
        <f>YEAR(Data__1_[[#This Row],[Date]])</f>
        <v>#VALUE!</v>
      </c>
      <c r="N1413" cm="1">
        <f t="array" ref="N1413">Data__1_[[#This Row],[RawMaterial_Used]]*1000*_xlfn.IFS(Data__1_[[#This Row],[Plant]]=$R$15,$S$15,Data__1_[[#This Row],[Plant]]=$R$16,$S$16,Data__1_[[#This Row],[Plant]]=$R$17,$S$17,Data__1_[[#This Row],[Plant]]=$R$18,$S$18)</f>
        <v>12098.748870000001</v>
      </c>
      <c r="O1413">
        <f>Data__1_[[#This Row],[input_total thousands]]+Data__1_[[#This Row],[Labor_Costs_Direct]]+Data__1_[[#This Row],[Labor_Costs_Indirect]]</f>
        <v>246338.74887000001</v>
      </c>
      <c r="P1413" s="5" cm="1">
        <f t="array" ref="P1413">Data__1_[[#This Row],[Output]]*1000*_xlfn.IFS(Data__1_[[#This Row],[Plant]]=$R$8,$S$8,Data__1_[[#This Row],[Plant]]=$R$9,$S$9,Data__1_[[#This Row],[Plant]]=$R$10,$S$10,Data__1_[[#This Row],[Plant]]=$R$11,$S$11)</f>
        <v>4217.4287999999997</v>
      </c>
      <c r="Q1413" s="5" cm="1">
        <f t="array" ref="Q1413">Data__1_[[#This Row],[Total_cost]]/(Data__1_[[#This Row],[Total Operating Cost]]+_xlfn.IFS(Data__1_[[#This Row],[Plant]]=$R$21,$S$21,Data__1_[[#This Row],[Plant]]=$R$22,$S$22,Data__1_[[#This Row],[Plant]]=$R$24,$S$24,Data__1_[[#This Row],[Plant]]=$R$23,$S$23))</f>
        <v>57.218118011423158</v>
      </c>
    </row>
    <row r="1414" spans="1:17" x14ac:dyDescent="0.4">
      <c r="A1414" s="1" t="s">
        <v>54</v>
      </c>
      <c r="B1414" t="s">
        <v>8</v>
      </c>
      <c r="C1414">
        <v>17</v>
      </c>
      <c r="D1414">
        <v>18</v>
      </c>
      <c r="E1414">
        <v>8160</v>
      </c>
      <c r="F1414">
        <v>7200</v>
      </c>
      <c r="G1414">
        <v>4.2375137E-2</v>
      </c>
      <c r="H1414">
        <f>Data__1_[[#This Row],[Output]]*1000</f>
        <v>42.375137000000002</v>
      </c>
      <c r="I1414">
        <f>Data__1_[[#This Row],[Output]]*1000/(Data__1_[[#This Row],[Num_Workers_Indirect]]+Data__1_[[#This Row],[Num_Workers_Direct]])</f>
        <v>1.2107182000000001</v>
      </c>
      <c r="J1414">
        <v>5.0850164000000003E-2</v>
      </c>
      <c r="K1414">
        <f>Data__1_[[#This Row],[RawMaterial_Used]]*1000</f>
        <v>50.850164000000007</v>
      </c>
      <c r="L1414">
        <f>MONTH(A:A)</f>
        <v>2</v>
      </c>
      <c r="M1414">
        <f>YEAR(Data__1_[[#This Row],[Date]])</f>
        <v>2010</v>
      </c>
      <c r="N1414" cm="1">
        <f t="array" ref="N1414">Data__1_[[#This Row],[RawMaterial_Used]]*1000*_xlfn.IFS(Data__1_[[#This Row],[Plant]]=$R$15,$S$15,Data__1_[[#This Row],[Plant]]=$R$16,$S$16,Data__1_[[#This Row],[Plant]]=$R$17,$S$17,Data__1_[[#This Row],[Plant]]=$R$18,$S$18)</f>
        <v>35595.114800000003</v>
      </c>
      <c r="O1414">
        <f>Data__1_[[#This Row],[input_total thousands]]+Data__1_[[#This Row],[Labor_Costs_Direct]]+Data__1_[[#This Row],[Labor_Costs_Indirect]]</f>
        <v>50955.114800000003</v>
      </c>
      <c r="P1414" s="5" cm="1">
        <f t="array" ref="P1414">Data__1_[[#This Row],[Output]]*1000*_xlfn.IFS(Data__1_[[#This Row],[Plant]]=$R$8,$S$8,Data__1_[[#This Row],[Plant]]=$R$9,$S$9,Data__1_[[#This Row],[Plant]]=$R$10,$S$10,Data__1_[[#This Row],[Plant]]=$R$11,$S$11)</f>
        <v>4661.2650700000004</v>
      </c>
      <c r="Q1414" s="5" cm="1">
        <f t="array" ref="Q1414">Data__1_[[#This Row],[Total_cost]]/(Data__1_[[#This Row],[Total Operating Cost]]+_xlfn.IFS(Data__1_[[#This Row],[Plant]]=$R$21,$S$21,Data__1_[[#This Row],[Plant]]=$R$22,$S$22,Data__1_[[#This Row],[Plant]]=$R$24,$S$24,Data__1_[[#This Row],[Plant]]=$R$23,$S$23))</f>
        <v>10.902031497580781</v>
      </c>
    </row>
    <row r="1415" spans="1:17" x14ac:dyDescent="0.4">
      <c r="A1415" s="1" t="s">
        <v>54</v>
      </c>
      <c r="B1415" t="s">
        <v>9</v>
      </c>
      <c r="C1415">
        <v>45</v>
      </c>
      <c r="D1415">
        <v>40</v>
      </c>
      <c r="E1415">
        <v>10440</v>
      </c>
      <c r="F1415">
        <v>7680</v>
      </c>
      <c r="G1415">
        <v>0.10897082900000001</v>
      </c>
      <c r="H1415">
        <f>Data__1_[[#This Row],[Output]]*1000</f>
        <v>108.97082900000001</v>
      </c>
      <c r="I1415">
        <f>Data__1_[[#This Row],[Output]]*1000/(Data__1_[[#This Row],[Num_Workers_Indirect]]+Data__1_[[#This Row],[Num_Workers_Direct]])</f>
        <v>1.2820097529411765</v>
      </c>
      <c r="J1415">
        <v>0.13294441100000001</v>
      </c>
      <c r="K1415">
        <f>Data__1_[[#This Row],[RawMaterial_Used]]*1000</f>
        <v>132.944411</v>
      </c>
      <c r="L1415">
        <f>MONTH(A:A)</f>
        <v>2</v>
      </c>
      <c r="M1415">
        <f>YEAR(Data__1_[[#This Row],[Date]])</f>
        <v>2010</v>
      </c>
      <c r="N1415" cm="1">
        <f t="array" ref="N1415">Data__1_[[#This Row],[RawMaterial_Used]]*1000*_xlfn.IFS(Data__1_[[#This Row],[Plant]]=$R$15,$S$15,Data__1_[[#This Row],[Plant]]=$R$16,$S$16,Data__1_[[#This Row],[Plant]]=$R$17,$S$17,Data__1_[[#This Row],[Plant]]=$R$18,$S$18)</f>
        <v>70460.537830000001</v>
      </c>
      <c r="O1415">
        <f>Data__1_[[#This Row],[input_total thousands]]+Data__1_[[#This Row],[Labor_Costs_Direct]]+Data__1_[[#This Row],[Labor_Costs_Indirect]]</f>
        <v>88580.537830000001</v>
      </c>
      <c r="P1415" s="5" cm="1">
        <f t="array" ref="P1415">Data__1_[[#This Row],[Output]]*1000*_xlfn.IFS(Data__1_[[#This Row],[Plant]]=$R$8,$S$8,Data__1_[[#This Row],[Plant]]=$R$9,$S$9,Data__1_[[#This Row],[Plant]]=$R$10,$S$10,Data__1_[[#This Row],[Plant]]=$R$11,$S$11)</f>
        <v>9807.3746100000008</v>
      </c>
      <c r="Q1415" s="5" cm="1">
        <f t="array" ref="Q1415">Data__1_[[#This Row],[Total_cost]]/(Data__1_[[#This Row],[Total Operating Cost]]+_xlfn.IFS(Data__1_[[#This Row],[Plant]]=$R$21,$S$21,Data__1_[[#This Row],[Plant]]=$R$22,$S$22,Data__1_[[#This Row],[Plant]]=$R$24,$S$24,Data__1_[[#This Row],[Plant]]=$R$23,$S$23))</f>
        <v>9.0313384255940719</v>
      </c>
    </row>
    <row r="1416" spans="1:17" x14ac:dyDescent="0.4">
      <c r="A1416" s="1" t="s">
        <v>54</v>
      </c>
      <c r="B1416" t="s">
        <v>10</v>
      </c>
      <c r="C1416">
        <v>23</v>
      </c>
      <c r="D1416">
        <v>34</v>
      </c>
      <c r="E1416">
        <v>5520</v>
      </c>
      <c r="F1416">
        <v>6800</v>
      </c>
      <c r="G1416">
        <v>4.2361673000000002E-2</v>
      </c>
      <c r="H1416">
        <f>Data__1_[[#This Row],[Output]]*1000</f>
        <v>42.361673000000003</v>
      </c>
      <c r="I1416">
        <f>Data__1_[[#This Row],[Output]]*1000/(Data__1_[[#This Row],[Num_Workers_Indirect]]+Data__1_[[#This Row],[Num_Workers_Direct]])</f>
        <v>0.74318724561403515</v>
      </c>
      <c r="J1416">
        <v>5.1681241000000003E-2</v>
      </c>
      <c r="K1416">
        <f>Data__1_[[#This Row],[RawMaterial_Used]]*1000</f>
        <v>51.681241</v>
      </c>
      <c r="L1416">
        <f>MONTH(A:A)</f>
        <v>2</v>
      </c>
      <c r="M1416">
        <f>YEAR(Data__1_[[#This Row],[Date]])</f>
        <v>2010</v>
      </c>
      <c r="N1416" cm="1">
        <f t="array" ref="N1416">Data__1_[[#This Row],[RawMaterial_Used]]*1000*_xlfn.IFS(Data__1_[[#This Row],[Plant]]=$R$15,$S$15,Data__1_[[#This Row],[Plant]]=$R$16,$S$16,Data__1_[[#This Row],[Plant]]=$R$17,$S$17,Data__1_[[#This Row],[Plant]]=$R$18,$S$18)</f>
        <v>31422.194528</v>
      </c>
      <c r="O1416">
        <f>Data__1_[[#This Row],[input_total thousands]]+Data__1_[[#This Row],[Labor_Costs_Direct]]+Data__1_[[#This Row],[Labor_Costs_Indirect]]</f>
        <v>43742.194528</v>
      </c>
      <c r="P1416" s="5" cm="1">
        <f t="array" ref="P1416">Data__1_[[#This Row],[Output]]*1000*_xlfn.IFS(Data__1_[[#This Row],[Plant]]=$R$8,$S$8,Data__1_[[#This Row],[Plant]]=$R$9,$S$9,Data__1_[[#This Row],[Plant]]=$R$10,$S$10,Data__1_[[#This Row],[Plant]]=$R$11,$S$11)</f>
        <v>6354.2509500000006</v>
      </c>
      <c r="Q1416" s="5" cm="1">
        <f t="array" ref="Q1416">Data__1_[[#This Row],[Total_cost]]/(Data__1_[[#This Row],[Total Operating Cost]]+_xlfn.IFS(Data__1_[[#This Row],[Plant]]=$R$21,$S$21,Data__1_[[#This Row],[Plant]]=$R$22,$S$22,Data__1_[[#This Row],[Plant]]=$R$24,$S$24,Data__1_[[#This Row],[Plant]]=$R$23,$S$23))</f>
        <v>6.8828430021319607</v>
      </c>
    </row>
    <row r="1417" spans="1:17" x14ac:dyDescent="0.4">
      <c r="A1417" s="1" t="s">
        <v>54</v>
      </c>
      <c r="B1417" t="s">
        <v>11</v>
      </c>
      <c r="C1417">
        <v>13</v>
      </c>
      <c r="D1417">
        <v>13</v>
      </c>
      <c r="E1417">
        <v>124800</v>
      </c>
      <c r="F1417">
        <v>99840</v>
      </c>
      <c r="G1417">
        <v>1.0152113000000001E-2</v>
      </c>
      <c r="H1417">
        <f>Data__1_[[#This Row],[Output]]*1000</f>
        <v>10.152113</v>
      </c>
      <c r="I1417">
        <f>Data__1_[[#This Row],[Output]]*1000/(Data__1_[[#This Row],[Num_Workers_Indirect]]+Data__1_[[#This Row],[Num_Workers_Direct]])</f>
        <v>0.39046588461538462</v>
      </c>
      <c r="J1417">
        <v>1.2690142E-2</v>
      </c>
      <c r="K1417">
        <f>Data__1_[[#This Row],[RawMaterial_Used]]*1000</f>
        <v>12.690142</v>
      </c>
      <c r="L1417">
        <f>MONTH(A:A)</f>
        <v>2</v>
      </c>
      <c r="M1417">
        <f>YEAR(Data__1_[[#This Row],[Date]])</f>
        <v>2010</v>
      </c>
      <c r="N1417" cm="1">
        <f t="array" ref="N1417">Data__1_[[#This Row],[RawMaterial_Used]]*1000*_xlfn.IFS(Data__1_[[#This Row],[Plant]]=$R$15,$S$15,Data__1_[[#This Row],[Plant]]=$R$16,$S$16,Data__1_[[#This Row],[Plant]]=$R$17,$S$17,Data__1_[[#This Row],[Plant]]=$R$18,$S$18)</f>
        <v>11649.550356</v>
      </c>
      <c r="O1417">
        <f>Data__1_[[#This Row],[input_total thousands]]+Data__1_[[#This Row],[Labor_Costs_Direct]]+Data__1_[[#This Row],[Labor_Costs_Indirect]]</f>
        <v>236289.55035599999</v>
      </c>
      <c r="P1417" s="5" cm="1">
        <f t="array" ref="P1417">Data__1_[[#This Row],[Output]]*1000*_xlfn.IFS(Data__1_[[#This Row],[Plant]]=$R$8,$S$8,Data__1_[[#This Row],[Plant]]=$R$9,$S$9,Data__1_[[#This Row],[Plant]]=$R$10,$S$10,Data__1_[[#This Row],[Plant]]=$R$11,$S$11)</f>
        <v>4060.8451999999997</v>
      </c>
      <c r="Q1417" s="5" cm="1">
        <f t="array" ref="Q1417">Data__1_[[#This Row],[Total_cost]]/(Data__1_[[#This Row],[Total Operating Cost]]+_xlfn.IFS(Data__1_[[#This Row],[Plant]]=$R$21,$S$21,Data__1_[[#This Row],[Plant]]=$R$22,$S$22,Data__1_[[#This Row],[Plant]]=$R$24,$S$24,Data__1_[[#This Row],[Plant]]=$R$23,$S$23))</f>
        <v>56.95543659610582</v>
      </c>
    </row>
    <row r="1418" spans="1:17" x14ac:dyDescent="0.4">
      <c r="A1418" s="1" t="s">
        <v>71</v>
      </c>
      <c r="B1418" t="s">
        <v>8</v>
      </c>
      <c r="C1418">
        <v>18</v>
      </c>
      <c r="D1418">
        <v>19</v>
      </c>
      <c r="E1418">
        <v>8640</v>
      </c>
      <c r="F1418">
        <v>7600</v>
      </c>
      <c r="G1418">
        <v>4.4810128999999997E-2</v>
      </c>
      <c r="H1418">
        <f>Data__1_[[#This Row],[Output]]*1000</f>
        <v>44.810128999999996</v>
      </c>
      <c r="I1418">
        <f>Data__1_[[#This Row],[Output]]*1000/(Data__1_[[#This Row],[Num_Workers_Indirect]]+Data__1_[[#This Row],[Num_Workers_Direct]])</f>
        <v>1.2110845675675674</v>
      </c>
      <c r="J1418">
        <v>5.3772154000000003E-2</v>
      </c>
      <c r="K1418">
        <f>Data__1_[[#This Row],[RawMaterial_Used]]*1000</f>
        <v>53.772154</v>
      </c>
      <c r="L1418" t="e">
        <f>MONTH(A:A)</f>
        <v>#VALUE!</v>
      </c>
      <c r="M1418" t="e">
        <f>YEAR(Data__1_[[#This Row],[Date]])</f>
        <v>#VALUE!</v>
      </c>
      <c r="N1418" cm="1">
        <f t="array" ref="N1418">Data__1_[[#This Row],[RawMaterial_Used]]*1000*_xlfn.IFS(Data__1_[[#This Row],[Plant]]=$R$15,$S$15,Data__1_[[#This Row],[Plant]]=$R$16,$S$16,Data__1_[[#This Row],[Plant]]=$R$17,$S$17,Data__1_[[#This Row],[Plant]]=$R$18,$S$18)</f>
        <v>37640.507799999999</v>
      </c>
      <c r="O1418">
        <f>Data__1_[[#This Row],[input_total thousands]]+Data__1_[[#This Row],[Labor_Costs_Direct]]+Data__1_[[#This Row],[Labor_Costs_Indirect]]</f>
        <v>53880.507799999999</v>
      </c>
      <c r="P1418" s="5" cm="1">
        <f t="array" ref="P1418">Data__1_[[#This Row],[Output]]*1000*_xlfn.IFS(Data__1_[[#This Row],[Plant]]=$R$8,$S$8,Data__1_[[#This Row],[Plant]]=$R$9,$S$9,Data__1_[[#This Row],[Plant]]=$R$10,$S$10,Data__1_[[#This Row],[Plant]]=$R$11,$S$11)</f>
        <v>4929.1141899999993</v>
      </c>
      <c r="Q1418" s="5" cm="1">
        <f t="array" ref="Q1418">Data__1_[[#This Row],[Total_cost]]/(Data__1_[[#This Row],[Total Operating Cost]]+_xlfn.IFS(Data__1_[[#This Row],[Plant]]=$R$21,$S$21,Data__1_[[#This Row],[Plant]]=$R$22,$S$22,Data__1_[[#This Row],[Plant]]=$R$24,$S$24,Data__1_[[#This Row],[Plant]]=$R$23,$S$23))</f>
        <v>10.903102666158041</v>
      </c>
    </row>
    <row r="1419" spans="1:17" x14ac:dyDescent="0.4">
      <c r="A1419" s="1" t="s">
        <v>71</v>
      </c>
      <c r="B1419" t="s">
        <v>9</v>
      </c>
      <c r="C1419">
        <v>42</v>
      </c>
      <c r="D1419">
        <v>36</v>
      </c>
      <c r="E1419">
        <v>9744</v>
      </c>
      <c r="F1419">
        <v>6912</v>
      </c>
      <c r="G1419">
        <v>9.9969083E-2</v>
      </c>
      <c r="H1419">
        <f>Data__1_[[#This Row],[Output]]*1000</f>
        <v>99.969082999999998</v>
      </c>
      <c r="I1419">
        <f>Data__1_[[#This Row],[Output]]*1000/(Data__1_[[#This Row],[Num_Workers_Indirect]]+Data__1_[[#This Row],[Num_Workers_Direct]])</f>
        <v>1.2816549102564103</v>
      </c>
      <c r="J1419">
        <v>0.12196228100000001</v>
      </c>
      <c r="K1419">
        <f>Data__1_[[#This Row],[RawMaterial_Used]]*1000</f>
        <v>121.962281</v>
      </c>
      <c r="L1419" t="e">
        <f>MONTH(A:A)</f>
        <v>#VALUE!</v>
      </c>
      <c r="M1419" t="e">
        <f>YEAR(Data__1_[[#This Row],[Date]])</f>
        <v>#VALUE!</v>
      </c>
      <c r="N1419" cm="1">
        <f t="array" ref="N1419">Data__1_[[#This Row],[RawMaterial_Used]]*1000*_xlfn.IFS(Data__1_[[#This Row],[Plant]]=$R$15,$S$15,Data__1_[[#This Row],[Plant]]=$R$16,$S$16,Data__1_[[#This Row],[Plant]]=$R$17,$S$17,Data__1_[[#This Row],[Plant]]=$R$18,$S$18)</f>
        <v>64640.008930000004</v>
      </c>
      <c r="O1419">
        <f>Data__1_[[#This Row],[input_total thousands]]+Data__1_[[#This Row],[Labor_Costs_Direct]]+Data__1_[[#This Row],[Labor_Costs_Indirect]]</f>
        <v>81296.008930000011</v>
      </c>
      <c r="P1419" s="5" cm="1">
        <f t="array" ref="P1419">Data__1_[[#This Row],[Output]]*1000*_xlfn.IFS(Data__1_[[#This Row],[Plant]]=$R$8,$S$8,Data__1_[[#This Row],[Plant]]=$R$9,$S$9,Data__1_[[#This Row],[Plant]]=$R$10,$S$10,Data__1_[[#This Row],[Plant]]=$R$11,$S$11)</f>
        <v>8997.2174699999996</v>
      </c>
      <c r="Q1419" s="5" cm="1">
        <f t="array" ref="Q1419">Data__1_[[#This Row],[Total_cost]]/(Data__1_[[#This Row],[Total Operating Cost]]+_xlfn.IFS(Data__1_[[#This Row],[Plant]]=$R$21,$S$21,Data__1_[[#This Row],[Plant]]=$R$22,$S$22,Data__1_[[#This Row],[Plant]]=$R$24,$S$24,Data__1_[[#This Row],[Plant]]=$R$23,$S$23))</f>
        <v>9.0349252791167984</v>
      </c>
    </row>
    <row r="1420" spans="1:17" x14ac:dyDescent="0.4">
      <c r="A1420" s="1" t="s">
        <v>71</v>
      </c>
      <c r="B1420" t="s">
        <v>10</v>
      </c>
      <c r="C1420">
        <v>22</v>
      </c>
      <c r="D1420">
        <v>29</v>
      </c>
      <c r="E1420">
        <v>5280</v>
      </c>
      <c r="F1420">
        <v>5800</v>
      </c>
      <c r="G1420">
        <v>3.7899143000000003E-2</v>
      </c>
      <c r="H1420">
        <f>Data__1_[[#This Row],[Output]]*1000</f>
        <v>37.899143000000002</v>
      </c>
      <c r="I1420">
        <f>Data__1_[[#This Row],[Output]]*1000/(Data__1_[[#This Row],[Num_Workers_Indirect]]+Data__1_[[#This Row],[Num_Workers_Direct]])</f>
        <v>0.74312045098039226</v>
      </c>
      <c r="J1420">
        <v>4.6236955000000003E-2</v>
      </c>
      <c r="K1420">
        <f>Data__1_[[#This Row],[RawMaterial_Used]]*1000</f>
        <v>46.236955000000002</v>
      </c>
      <c r="L1420" t="e">
        <f>MONTH(A:A)</f>
        <v>#VALUE!</v>
      </c>
      <c r="M1420" t="e">
        <f>YEAR(Data__1_[[#This Row],[Date]])</f>
        <v>#VALUE!</v>
      </c>
      <c r="N1420" cm="1">
        <f t="array" ref="N1420">Data__1_[[#This Row],[RawMaterial_Used]]*1000*_xlfn.IFS(Data__1_[[#This Row],[Plant]]=$R$15,$S$15,Data__1_[[#This Row],[Plant]]=$R$16,$S$16,Data__1_[[#This Row],[Plant]]=$R$17,$S$17,Data__1_[[#This Row],[Plant]]=$R$18,$S$18)</f>
        <v>28112.068640000001</v>
      </c>
      <c r="O1420">
        <f>Data__1_[[#This Row],[input_total thousands]]+Data__1_[[#This Row],[Labor_Costs_Direct]]+Data__1_[[#This Row],[Labor_Costs_Indirect]]</f>
        <v>39192.068639999998</v>
      </c>
      <c r="P1420" s="5" cm="1">
        <f t="array" ref="P1420">Data__1_[[#This Row],[Output]]*1000*_xlfn.IFS(Data__1_[[#This Row],[Plant]]=$R$8,$S$8,Data__1_[[#This Row],[Plant]]=$R$9,$S$9,Data__1_[[#This Row],[Plant]]=$R$10,$S$10,Data__1_[[#This Row],[Plant]]=$R$11,$S$11)</f>
        <v>5684.8714500000006</v>
      </c>
      <c r="Q1420" s="5" cm="1">
        <f t="array" ref="Q1420">Data__1_[[#This Row],[Total_cost]]/(Data__1_[[#This Row],[Total Operating Cost]]+_xlfn.IFS(Data__1_[[#This Row],[Plant]]=$R$21,$S$21,Data__1_[[#This Row],[Plant]]=$R$22,$S$22,Data__1_[[#This Row],[Plant]]=$R$24,$S$24,Data__1_[[#This Row],[Plant]]=$R$23,$S$23))</f>
        <v>6.8928868660933222</v>
      </c>
    </row>
    <row r="1421" spans="1:17" x14ac:dyDescent="0.4">
      <c r="A1421" s="1" t="s">
        <v>71</v>
      </c>
      <c r="B1421" t="s">
        <v>11</v>
      </c>
      <c r="C1421">
        <v>14</v>
      </c>
      <c r="D1421">
        <v>17</v>
      </c>
      <c r="E1421">
        <v>134400</v>
      </c>
      <c r="F1421">
        <v>130560</v>
      </c>
      <c r="G1421">
        <v>1.2105754999999999E-2</v>
      </c>
      <c r="H1421">
        <f>Data__1_[[#This Row],[Output]]*1000</f>
        <v>12.105754999999998</v>
      </c>
      <c r="I1421">
        <f>Data__1_[[#This Row],[Output]]*1000/(Data__1_[[#This Row],[Num_Workers_Indirect]]+Data__1_[[#This Row],[Num_Workers_Direct]])</f>
        <v>0.39050822580645156</v>
      </c>
      <c r="J1421">
        <v>1.5132194E-2</v>
      </c>
      <c r="K1421">
        <f>Data__1_[[#This Row],[RawMaterial_Used]]*1000</f>
        <v>15.132194</v>
      </c>
      <c r="L1421" t="e">
        <f>MONTH(A:A)</f>
        <v>#VALUE!</v>
      </c>
      <c r="M1421" t="e">
        <f>YEAR(Data__1_[[#This Row],[Date]])</f>
        <v>#VALUE!</v>
      </c>
      <c r="N1421" cm="1">
        <f t="array" ref="N1421">Data__1_[[#This Row],[RawMaterial_Used]]*1000*_xlfn.IFS(Data__1_[[#This Row],[Plant]]=$R$15,$S$15,Data__1_[[#This Row],[Plant]]=$R$16,$S$16,Data__1_[[#This Row],[Plant]]=$R$17,$S$17,Data__1_[[#This Row],[Plant]]=$R$18,$S$18)</f>
        <v>13891.354092</v>
      </c>
      <c r="O1421">
        <f>Data__1_[[#This Row],[input_total thousands]]+Data__1_[[#This Row],[Labor_Costs_Direct]]+Data__1_[[#This Row],[Labor_Costs_Indirect]]</f>
        <v>278851.35409199999</v>
      </c>
      <c r="P1421" s="5" cm="1">
        <f t="array" ref="P1421">Data__1_[[#This Row],[Output]]*1000*_xlfn.IFS(Data__1_[[#This Row],[Plant]]=$R$8,$S$8,Data__1_[[#This Row],[Plant]]=$R$9,$S$9,Data__1_[[#This Row],[Plant]]=$R$10,$S$10,Data__1_[[#This Row],[Plant]]=$R$11,$S$11)</f>
        <v>4842.3019999999997</v>
      </c>
      <c r="Q1421" s="5" cm="1">
        <f t="array" ref="Q1421">Data__1_[[#This Row],[Total_cost]]/(Data__1_[[#This Row],[Total Operating Cost]]+_xlfn.IFS(Data__1_[[#This Row],[Plant]]=$R$21,$S$21,Data__1_[[#This Row],[Plant]]=$R$22,$S$22,Data__1_[[#This Row],[Plant]]=$R$24,$S$24,Data__1_[[#This Row],[Plant]]=$R$23,$S$23))</f>
        <v>56.560637859724217</v>
      </c>
    </row>
    <row r="1422" spans="1:17" x14ac:dyDescent="0.4">
      <c r="A1422" s="1" t="s">
        <v>70</v>
      </c>
      <c r="B1422" t="s">
        <v>8</v>
      </c>
      <c r="C1422">
        <v>17</v>
      </c>
      <c r="D1422">
        <v>22</v>
      </c>
      <c r="E1422">
        <v>8160</v>
      </c>
      <c r="F1422">
        <v>8800</v>
      </c>
      <c r="G1422">
        <v>4.7231350999999998E-2</v>
      </c>
      <c r="H1422">
        <f>Data__1_[[#This Row],[Output]]*1000</f>
        <v>47.231350999999997</v>
      </c>
      <c r="I1422">
        <f>Data__1_[[#This Row],[Output]]*1000/(Data__1_[[#This Row],[Num_Workers_Indirect]]+Data__1_[[#This Row],[Num_Workers_Direct]])</f>
        <v>1.2110602820512819</v>
      </c>
      <c r="J1422">
        <v>5.6677620999999997E-2</v>
      </c>
      <c r="K1422">
        <f>Data__1_[[#This Row],[RawMaterial_Used]]*1000</f>
        <v>56.677620999999995</v>
      </c>
      <c r="L1422" t="e">
        <f>MONTH(A:A)</f>
        <v>#VALUE!</v>
      </c>
      <c r="M1422" t="e">
        <f>YEAR(Data__1_[[#This Row],[Date]])</f>
        <v>#VALUE!</v>
      </c>
      <c r="N1422" cm="1">
        <f t="array" ref="N1422">Data__1_[[#This Row],[RawMaterial_Used]]*1000*_xlfn.IFS(Data__1_[[#This Row],[Plant]]=$R$15,$S$15,Data__1_[[#This Row],[Plant]]=$R$16,$S$16,Data__1_[[#This Row],[Plant]]=$R$17,$S$17,Data__1_[[#This Row],[Plant]]=$R$18,$S$18)</f>
        <v>39674.334699999999</v>
      </c>
      <c r="O1422">
        <f>Data__1_[[#This Row],[input_total thousands]]+Data__1_[[#This Row],[Labor_Costs_Direct]]+Data__1_[[#This Row],[Labor_Costs_Indirect]]</f>
        <v>56634.334699999999</v>
      </c>
      <c r="P1422" s="5" cm="1">
        <f t="array" ref="P1422">Data__1_[[#This Row],[Output]]*1000*_xlfn.IFS(Data__1_[[#This Row],[Plant]]=$R$8,$S$8,Data__1_[[#This Row],[Plant]]=$R$9,$S$9,Data__1_[[#This Row],[Plant]]=$R$10,$S$10,Data__1_[[#This Row],[Plant]]=$R$11,$S$11)</f>
        <v>5195.4486099999995</v>
      </c>
      <c r="Q1422" s="5" cm="1">
        <f t="array" ref="Q1422">Data__1_[[#This Row],[Total_cost]]/(Data__1_[[#This Row],[Total Operating Cost]]+_xlfn.IFS(Data__1_[[#This Row],[Plant]]=$R$21,$S$21,Data__1_[[#This Row],[Plant]]=$R$22,$S$22,Data__1_[[#This Row],[Plant]]=$R$24,$S$24,Data__1_[[#This Row],[Plant]]=$R$23,$S$23))</f>
        <v>10.874292772168509</v>
      </c>
    </row>
    <row r="1423" spans="1:17" x14ac:dyDescent="0.4">
      <c r="A1423" s="1" t="s">
        <v>70</v>
      </c>
      <c r="B1423" t="s">
        <v>9</v>
      </c>
      <c r="C1423">
        <v>46</v>
      </c>
      <c r="D1423">
        <v>37</v>
      </c>
      <c r="E1423">
        <v>10672</v>
      </c>
      <c r="F1423">
        <v>7104</v>
      </c>
      <c r="G1423">
        <v>0.106313058</v>
      </c>
      <c r="H1423">
        <f>Data__1_[[#This Row],[Output]]*1000</f>
        <v>106.313058</v>
      </c>
      <c r="I1423">
        <f>Data__1_[[#This Row],[Output]]*1000/(Data__1_[[#This Row],[Num_Workers_Indirect]]+Data__1_[[#This Row],[Num_Workers_Direct]])</f>
        <v>1.2808802168674698</v>
      </c>
      <c r="J1423">
        <v>0.12970192999999999</v>
      </c>
      <c r="K1423">
        <f>Data__1_[[#This Row],[RawMaterial_Used]]*1000</f>
        <v>129.70193</v>
      </c>
      <c r="L1423" t="e">
        <f>MONTH(A:A)</f>
        <v>#VALUE!</v>
      </c>
      <c r="M1423" t="e">
        <f>YEAR(Data__1_[[#This Row],[Date]])</f>
        <v>#VALUE!</v>
      </c>
      <c r="N1423" cm="1">
        <f t="array" ref="N1423">Data__1_[[#This Row],[RawMaterial_Used]]*1000*_xlfn.IFS(Data__1_[[#This Row],[Plant]]=$R$15,$S$15,Data__1_[[#This Row],[Plant]]=$R$16,$S$16,Data__1_[[#This Row],[Plant]]=$R$17,$S$17,Data__1_[[#This Row],[Plant]]=$R$18,$S$18)</f>
        <v>68742.022899999996</v>
      </c>
      <c r="O1423">
        <f>Data__1_[[#This Row],[input_total thousands]]+Data__1_[[#This Row],[Labor_Costs_Direct]]+Data__1_[[#This Row],[Labor_Costs_Indirect]]</f>
        <v>86518.022899999996</v>
      </c>
      <c r="P1423" s="5" cm="1">
        <f t="array" ref="P1423">Data__1_[[#This Row],[Output]]*1000*_xlfn.IFS(Data__1_[[#This Row],[Plant]]=$R$8,$S$8,Data__1_[[#This Row],[Plant]]=$R$9,$S$9,Data__1_[[#This Row],[Plant]]=$R$10,$S$10,Data__1_[[#This Row],[Plant]]=$R$11,$S$11)</f>
        <v>9568.1752199999992</v>
      </c>
      <c r="Q1423" s="5" cm="1">
        <f t="array" ref="Q1423">Data__1_[[#This Row],[Total_cost]]/(Data__1_[[#This Row],[Total Operating Cost]]+_xlfn.IFS(Data__1_[[#This Row],[Plant]]=$R$21,$S$21,Data__1_[[#This Row],[Plant]]=$R$22,$S$22,Data__1_[[#This Row],[Plant]]=$R$24,$S$24,Data__1_[[#This Row],[Plant]]=$R$23,$S$23))</f>
        <v>9.041556465650558</v>
      </c>
    </row>
    <row r="1424" spans="1:17" x14ac:dyDescent="0.4">
      <c r="A1424" s="1" t="s">
        <v>70</v>
      </c>
      <c r="B1424" t="s">
        <v>10</v>
      </c>
      <c r="C1424">
        <v>20</v>
      </c>
      <c r="D1424">
        <v>31</v>
      </c>
      <c r="E1424">
        <v>4800</v>
      </c>
      <c r="F1424">
        <v>6200</v>
      </c>
      <c r="G1424">
        <v>3.7893294000000001E-2</v>
      </c>
      <c r="H1424">
        <f>Data__1_[[#This Row],[Output]]*1000</f>
        <v>37.893294000000004</v>
      </c>
      <c r="I1424">
        <f>Data__1_[[#This Row],[Output]]*1000/(Data__1_[[#This Row],[Num_Workers_Indirect]]+Data__1_[[#This Row],[Num_Workers_Direct]])</f>
        <v>0.74300576470588242</v>
      </c>
      <c r="J1424">
        <v>4.6229818999999998E-2</v>
      </c>
      <c r="K1424">
        <f>Data__1_[[#This Row],[RawMaterial_Used]]*1000</f>
        <v>46.229818999999999</v>
      </c>
      <c r="L1424" t="e">
        <f>MONTH(A:A)</f>
        <v>#VALUE!</v>
      </c>
      <c r="M1424" t="e">
        <f>YEAR(Data__1_[[#This Row],[Date]])</f>
        <v>#VALUE!</v>
      </c>
      <c r="N1424" cm="1">
        <f t="array" ref="N1424">Data__1_[[#This Row],[RawMaterial_Used]]*1000*_xlfn.IFS(Data__1_[[#This Row],[Plant]]=$R$15,$S$15,Data__1_[[#This Row],[Plant]]=$R$16,$S$16,Data__1_[[#This Row],[Plant]]=$R$17,$S$17,Data__1_[[#This Row],[Plant]]=$R$18,$S$18)</f>
        <v>28107.729951999998</v>
      </c>
      <c r="O1424">
        <f>Data__1_[[#This Row],[input_total thousands]]+Data__1_[[#This Row],[Labor_Costs_Direct]]+Data__1_[[#This Row],[Labor_Costs_Indirect]]</f>
        <v>39107.729951999994</v>
      </c>
      <c r="P1424" s="5" cm="1">
        <f t="array" ref="P1424">Data__1_[[#This Row],[Output]]*1000*_xlfn.IFS(Data__1_[[#This Row],[Plant]]=$R$8,$S$8,Data__1_[[#This Row],[Plant]]=$R$9,$S$9,Data__1_[[#This Row],[Plant]]=$R$10,$S$10,Data__1_[[#This Row],[Plant]]=$R$11,$S$11)</f>
        <v>5683.9941000000008</v>
      </c>
      <c r="Q1424" s="5" cm="1">
        <f t="array" ref="Q1424">Data__1_[[#This Row],[Total_cost]]/(Data__1_[[#This Row],[Total Operating Cost]]+_xlfn.IFS(Data__1_[[#This Row],[Plant]]=$R$21,$S$21,Data__1_[[#This Row],[Plant]]=$R$22,$S$22,Data__1_[[#This Row],[Plant]]=$R$24,$S$24,Data__1_[[#This Row],[Plant]]=$R$23,$S$23))</f>
        <v>6.8791153102515956</v>
      </c>
    </row>
    <row r="1425" spans="1:17" x14ac:dyDescent="0.4">
      <c r="A1425" s="1" t="s">
        <v>70</v>
      </c>
      <c r="B1425" t="s">
        <v>11</v>
      </c>
      <c r="C1425">
        <v>12</v>
      </c>
      <c r="D1425">
        <v>13</v>
      </c>
      <c r="E1425">
        <v>115200</v>
      </c>
      <c r="F1425">
        <v>99840</v>
      </c>
      <c r="G1425">
        <v>9.7607470000000002E-3</v>
      </c>
      <c r="H1425">
        <f>Data__1_[[#This Row],[Output]]*1000</f>
        <v>9.7607470000000003</v>
      </c>
      <c r="I1425">
        <f>Data__1_[[#This Row],[Output]]*1000/(Data__1_[[#This Row],[Num_Workers_Indirect]]+Data__1_[[#This Row],[Num_Workers_Direct]])</f>
        <v>0.39042988000000001</v>
      </c>
      <c r="J1425">
        <v>1.2200933000000001E-2</v>
      </c>
      <c r="K1425">
        <f>Data__1_[[#This Row],[RawMaterial_Used]]*1000</f>
        <v>12.200933000000001</v>
      </c>
      <c r="L1425" t="e">
        <f>MONTH(A:A)</f>
        <v>#VALUE!</v>
      </c>
      <c r="M1425" t="e">
        <f>YEAR(Data__1_[[#This Row],[Date]])</f>
        <v>#VALUE!</v>
      </c>
      <c r="N1425" cm="1">
        <f t="array" ref="N1425">Data__1_[[#This Row],[RawMaterial_Used]]*1000*_xlfn.IFS(Data__1_[[#This Row],[Plant]]=$R$15,$S$15,Data__1_[[#This Row],[Plant]]=$R$16,$S$16,Data__1_[[#This Row],[Plant]]=$R$17,$S$17,Data__1_[[#This Row],[Plant]]=$R$18,$S$18)</f>
        <v>11200.456494</v>
      </c>
      <c r="O1425">
        <f>Data__1_[[#This Row],[input_total thousands]]+Data__1_[[#This Row],[Labor_Costs_Direct]]+Data__1_[[#This Row],[Labor_Costs_Indirect]]</f>
        <v>226240.45649399998</v>
      </c>
      <c r="P1425" s="5" cm="1">
        <f t="array" ref="P1425">Data__1_[[#This Row],[Output]]*1000*_xlfn.IFS(Data__1_[[#This Row],[Plant]]=$R$8,$S$8,Data__1_[[#This Row],[Plant]]=$R$9,$S$9,Data__1_[[#This Row],[Plant]]=$R$10,$S$10,Data__1_[[#This Row],[Plant]]=$R$11,$S$11)</f>
        <v>3904.2988</v>
      </c>
      <c r="Q1425" s="5" cm="1">
        <f t="array" ref="Q1425">Data__1_[[#This Row],[Total_cost]]/(Data__1_[[#This Row],[Total Operating Cost]]+_xlfn.IFS(Data__1_[[#This Row],[Plant]]=$R$21,$S$21,Data__1_[[#This Row],[Plant]]=$R$22,$S$22,Data__1_[[#This Row],[Plant]]=$R$24,$S$24,Data__1_[[#This Row],[Plant]]=$R$23,$S$23))</f>
        <v>56.671646757901883</v>
      </c>
    </row>
    <row r="1426" spans="1:17" x14ac:dyDescent="0.4">
      <c r="A1426" s="1" t="s">
        <v>69</v>
      </c>
      <c r="B1426" t="s">
        <v>8</v>
      </c>
      <c r="C1426">
        <v>16</v>
      </c>
      <c r="D1426">
        <v>23</v>
      </c>
      <c r="E1426">
        <v>7680</v>
      </c>
      <c r="F1426">
        <v>9200</v>
      </c>
      <c r="G1426">
        <v>4.7223651999999998E-2</v>
      </c>
      <c r="H1426">
        <f>Data__1_[[#This Row],[Output]]*1000</f>
        <v>47.223652000000001</v>
      </c>
      <c r="I1426">
        <f>Data__1_[[#This Row],[Output]]*1000/(Data__1_[[#This Row],[Num_Workers_Indirect]]+Data__1_[[#This Row],[Num_Workers_Direct]])</f>
        <v>1.2108628717948717</v>
      </c>
      <c r="J1426">
        <v>5.6668383000000003E-2</v>
      </c>
      <c r="K1426">
        <f>Data__1_[[#This Row],[RawMaterial_Used]]*1000</f>
        <v>56.668383000000006</v>
      </c>
      <c r="L1426" t="e">
        <f>MONTH(A:A)</f>
        <v>#VALUE!</v>
      </c>
      <c r="M1426" t="e">
        <f>YEAR(Data__1_[[#This Row],[Date]])</f>
        <v>#VALUE!</v>
      </c>
      <c r="N1426" cm="1">
        <f t="array" ref="N1426">Data__1_[[#This Row],[RawMaterial_Used]]*1000*_xlfn.IFS(Data__1_[[#This Row],[Plant]]=$R$15,$S$15,Data__1_[[#This Row],[Plant]]=$R$16,$S$16,Data__1_[[#This Row],[Plant]]=$R$17,$S$17,Data__1_[[#This Row],[Plant]]=$R$18,$S$18)</f>
        <v>39667.868100000007</v>
      </c>
      <c r="O1426">
        <f>Data__1_[[#This Row],[input_total thousands]]+Data__1_[[#This Row],[Labor_Costs_Direct]]+Data__1_[[#This Row],[Labor_Costs_Indirect]]</f>
        <v>56547.868100000007</v>
      </c>
      <c r="P1426" s="5" cm="1">
        <f t="array" ref="P1426">Data__1_[[#This Row],[Output]]*1000*_xlfn.IFS(Data__1_[[#This Row],[Plant]]=$R$8,$S$8,Data__1_[[#This Row],[Plant]]=$R$9,$S$9,Data__1_[[#This Row],[Plant]]=$R$10,$S$10,Data__1_[[#This Row],[Plant]]=$R$11,$S$11)</f>
        <v>5194.6017200000006</v>
      </c>
      <c r="Q1426" s="5" cm="1">
        <f t="array" ref="Q1426">Data__1_[[#This Row],[Total_cost]]/(Data__1_[[#This Row],[Total Operating Cost]]+_xlfn.IFS(Data__1_[[#This Row],[Plant]]=$R$21,$S$21,Data__1_[[#This Row],[Plant]]=$R$22,$S$22,Data__1_[[#This Row],[Plant]]=$R$24,$S$24,Data__1_[[#This Row],[Plant]]=$R$23,$S$23))</f>
        <v>10.859456280957627</v>
      </c>
    </row>
    <row r="1427" spans="1:17" x14ac:dyDescent="0.4">
      <c r="A1427" s="1" t="s">
        <v>69</v>
      </c>
      <c r="B1427" t="s">
        <v>9</v>
      </c>
      <c r="C1427">
        <v>41</v>
      </c>
      <c r="D1427">
        <v>38</v>
      </c>
      <c r="E1427">
        <v>9512</v>
      </c>
      <c r="F1427">
        <v>7296</v>
      </c>
      <c r="G1427">
        <v>0.10124483300000001</v>
      </c>
      <c r="H1427">
        <f>Data__1_[[#This Row],[Output]]*1000</f>
        <v>101.244833</v>
      </c>
      <c r="I1427">
        <f>Data__1_[[#This Row],[Output]]*1000/(Data__1_[[#This Row],[Num_Workers_Indirect]]+Data__1_[[#This Row],[Num_Workers_Direct]])</f>
        <v>1.281580164556962</v>
      </c>
      <c r="J1427">
        <v>0.123518697</v>
      </c>
      <c r="K1427">
        <f>Data__1_[[#This Row],[RawMaterial_Used]]*1000</f>
        <v>123.518697</v>
      </c>
      <c r="L1427" t="e">
        <f>MONTH(A:A)</f>
        <v>#VALUE!</v>
      </c>
      <c r="M1427" t="e">
        <f>YEAR(Data__1_[[#This Row],[Date]])</f>
        <v>#VALUE!</v>
      </c>
      <c r="N1427" cm="1">
        <f t="array" ref="N1427">Data__1_[[#This Row],[RawMaterial_Used]]*1000*_xlfn.IFS(Data__1_[[#This Row],[Plant]]=$R$15,$S$15,Data__1_[[#This Row],[Plant]]=$R$16,$S$16,Data__1_[[#This Row],[Plant]]=$R$17,$S$17,Data__1_[[#This Row],[Plant]]=$R$18,$S$18)</f>
        <v>65464.90941</v>
      </c>
      <c r="O1427">
        <f>Data__1_[[#This Row],[input_total thousands]]+Data__1_[[#This Row],[Labor_Costs_Direct]]+Data__1_[[#This Row],[Labor_Costs_Indirect]]</f>
        <v>82272.909409999993</v>
      </c>
      <c r="P1427" s="5" cm="1">
        <f t="array" ref="P1427">Data__1_[[#This Row],[Output]]*1000*_xlfn.IFS(Data__1_[[#This Row],[Plant]]=$R$8,$S$8,Data__1_[[#This Row],[Plant]]=$R$9,$S$9,Data__1_[[#This Row],[Plant]]=$R$10,$S$10,Data__1_[[#This Row],[Plant]]=$R$11,$S$11)</f>
        <v>9112.0349700000006</v>
      </c>
      <c r="Q1427" s="5" cm="1">
        <f t="array" ref="Q1427">Data__1_[[#This Row],[Total_cost]]/(Data__1_[[#This Row],[Total Operating Cost]]+_xlfn.IFS(Data__1_[[#This Row],[Plant]]=$R$21,$S$21,Data__1_[[#This Row],[Plant]]=$R$22,$S$22,Data__1_[[#This Row],[Plant]]=$R$24,$S$24,Data__1_[[#This Row],[Plant]]=$R$23,$S$23))</f>
        <v>9.0282898739956359</v>
      </c>
    </row>
    <row r="1428" spans="1:17" x14ac:dyDescent="0.4">
      <c r="A1428" s="1" t="s">
        <v>69</v>
      </c>
      <c r="B1428" t="s">
        <v>10</v>
      </c>
      <c r="C1428">
        <v>20</v>
      </c>
      <c r="D1428">
        <v>34</v>
      </c>
      <c r="E1428">
        <v>4800</v>
      </c>
      <c r="F1428">
        <v>6800</v>
      </c>
      <c r="G1428">
        <v>4.0132832E-2</v>
      </c>
      <c r="H1428">
        <f>Data__1_[[#This Row],[Output]]*1000</f>
        <v>40.132832000000001</v>
      </c>
      <c r="I1428">
        <f>Data__1_[[#This Row],[Output]]*1000/(Data__1_[[#This Row],[Num_Workers_Indirect]]+Data__1_[[#This Row],[Num_Workers_Direct]])</f>
        <v>0.74320059259259263</v>
      </c>
      <c r="J1428">
        <v>4.8962053999999998E-2</v>
      </c>
      <c r="K1428">
        <f>Data__1_[[#This Row],[RawMaterial_Used]]*1000</f>
        <v>48.962053999999995</v>
      </c>
      <c r="L1428" t="e">
        <f>MONTH(A:A)</f>
        <v>#VALUE!</v>
      </c>
      <c r="M1428" t="e">
        <f>YEAR(Data__1_[[#This Row],[Date]])</f>
        <v>#VALUE!</v>
      </c>
      <c r="N1428" cm="1">
        <f t="array" ref="N1428">Data__1_[[#This Row],[RawMaterial_Used]]*1000*_xlfn.IFS(Data__1_[[#This Row],[Plant]]=$R$15,$S$15,Data__1_[[#This Row],[Plant]]=$R$16,$S$16,Data__1_[[#This Row],[Plant]]=$R$17,$S$17,Data__1_[[#This Row],[Plant]]=$R$18,$S$18)</f>
        <v>29768.928831999998</v>
      </c>
      <c r="O1428">
        <f>Data__1_[[#This Row],[input_total thousands]]+Data__1_[[#This Row],[Labor_Costs_Direct]]+Data__1_[[#This Row],[Labor_Costs_Indirect]]</f>
        <v>41368.928831999998</v>
      </c>
      <c r="P1428" s="5" cm="1">
        <f t="array" ref="P1428">Data__1_[[#This Row],[Output]]*1000*_xlfn.IFS(Data__1_[[#This Row],[Plant]]=$R$8,$S$8,Data__1_[[#This Row],[Plant]]=$R$9,$S$9,Data__1_[[#This Row],[Plant]]=$R$10,$S$10,Data__1_[[#This Row],[Plant]]=$R$11,$S$11)</f>
        <v>6019.9247999999998</v>
      </c>
      <c r="Q1428" s="5" cm="1">
        <f t="array" ref="Q1428">Data__1_[[#This Row],[Total_cost]]/(Data__1_[[#This Row],[Total Operating Cost]]+_xlfn.IFS(Data__1_[[#This Row],[Plant]]=$R$21,$S$21,Data__1_[[#This Row],[Plant]]=$R$22,$S$22,Data__1_[[#This Row],[Plant]]=$R$24,$S$24,Data__1_[[#This Row],[Plant]]=$R$23,$S$23))</f>
        <v>6.8708595782495072</v>
      </c>
    </row>
    <row r="1429" spans="1:17" x14ac:dyDescent="0.4">
      <c r="A1429" s="1" t="s">
        <v>69</v>
      </c>
      <c r="B1429" t="s">
        <v>11</v>
      </c>
      <c r="C1429">
        <v>14</v>
      </c>
      <c r="D1429">
        <v>16</v>
      </c>
      <c r="E1429">
        <v>134400</v>
      </c>
      <c r="F1429">
        <v>122880</v>
      </c>
      <c r="G1429">
        <v>1.1710445999999999E-2</v>
      </c>
      <c r="H1429">
        <f>Data__1_[[#This Row],[Output]]*1000</f>
        <v>11.710445999999999</v>
      </c>
      <c r="I1429">
        <f>Data__1_[[#This Row],[Output]]*1000/(Data__1_[[#This Row],[Num_Workers_Indirect]]+Data__1_[[#This Row],[Num_Workers_Direct]])</f>
        <v>0.39034819999999998</v>
      </c>
      <c r="J1429">
        <v>1.4638056999999999E-2</v>
      </c>
      <c r="K1429">
        <f>Data__1_[[#This Row],[RawMaterial_Used]]*1000</f>
        <v>14.638057</v>
      </c>
      <c r="L1429" t="e">
        <f>MONTH(A:A)</f>
        <v>#VALUE!</v>
      </c>
      <c r="M1429" t="e">
        <f>YEAR(Data__1_[[#This Row],[Date]])</f>
        <v>#VALUE!</v>
      </c>
      <c r="N1429" cm="1">
        <f t="array" ref="N1429">Data__1_[[#This Row],[RawMaterial_Used]]*1000*_xlfn.IFS(Data__1_[[#This Row],[Plant]]=$R$15,$S$15,Data__1_[[#This Row],[Plant]]=$R$16,$S$16,Data__1_[[#This Row],[Plant]]=$R$17,$S$17,Data__1_[[#This Row],[Plant]]=$R$18,$S$18)</f>
        <v>13437.736326</v>
      </c>
      <c r="O1429">
        <f>Data__1_[[#This Row],[input_total thousands]]+Data__1_[[#This Row],[Labor_Costs_Direct]]+Data__1_[[#This Row],[Labor_Costs_Indirect]]</f>
        <v>270717.73632600001</v>
      </c>
      <c r="P1429" s="5" cm="1">
        <f t="array" ref="P1429">Data__1_[[#This Row],[Output]]*1000*_xlfn.IFS(Data__1_[[#This Row],[Plant]]=$R$8,$S$8,Data__1_[[#This Row],[Plant]]=$R$9,$S$9,Data__1_[[#This Row],[Plant]]=$R$10,$S$10,Data__1_[[#This Row],[Plant]]=$R$11,$S$11)</f>
        <v>4684.1783999999998</v>
      </c>
      <c r="Q1429" s="5" cm="1">
        <f t="array" ref="Q1429">Data__1_[[#This Row],[Total_cost]]/(Data__1_[[#This Row],[Total Operating Cost]]+_xlfn.IFS(Data__1_[[#This Row],[Plant]]=$R$21,$S$21,Data__1_[[#This Row],[Plant]]=$R$22,$S$22,Data__1_[[#This Row],[Plant]]=$R$24,$S$24,Data__1_[[#This Row],[Plant]]=$R$23,$S$23))</f>
        <v>56.730368089119068</v>
      </c>
    </row>
    <row r="1430" spans="1:17" x14ac:dyDescent="0.4">
      <c r="A1430" s="1" t="s">
        <v>68</v>
      </c>
      <c r="B1430" t="s">
        <v>8</v>
      </c>
      <c r="C1430">
        <v>15</v>
      </c>
      <c r="D1430">
        <v>18</v>
      </c>
      <c r="E1430">
        <v>7200</v>
      </c>
      <c r="F1430">
        <v>7200</v>
      </c>
      <c r="G1430">
        <v>3.9929446E-2</v>
      </c>
      <c r="H1430">
        <f>Data__1_[[#This Row],[Output]]*1000</f>
        <v>39.929445999999999</v>
      </c>
      <c r="I1430">
        <f>Data__1_[[#This Row],[Output]]*1000/(Data__1_[[#This Row],[Num_Workers_Indirect]]+Data__1_[[#This Row],[Num_Workers_Direct]])</f>
        <v>1.2099832121212122</v>
      </c>
      <c r="J1430">
        <v>4.7915335000000003E-2</v>
      </c>
      <c r="K1430">
        <f>Data__1_[[#This Row],[RawMaterial_Used]]*1000</f>
        <v>47.915335000000006</v>
      </c>
      <c r="L1430" t="e">
        <f>MONTH(A:A)</f>
        <v>#VALUE!</v>
      </c>
      <c r="M1430" t="e">
        <f>YEAR(Data__1_[[#This Row],[Date]])</f>
        <v>#VALUE!</v>
      </c>
      <c r="N1430" cm="1">
        <f t="array" ref="N1430">Data__1_[[#This Row],[RawMaterial_Used]]*1000*_xlfn.IFS(Data__1_[[#This Row],[Plant]]=$R$15,$S$15,Data__1_[[#This Row],[Plant]]=$R$16,$S$16,Data__1_[[#This Row],[Plant]]=$R$17,$S$17,Data__1_[[#This Row],[Plant]]=$R$18,$S$18)</f>
        <v>33540.734500000006</v>
      </c>
      <c r="O1430">
        <f>Data__1_[[#This Row],[input_total thousands]]+Data__1_[[#This Row],[Labor_Costs_Direct]]+Data__1_[[#This Row],[Labor_Costs_Indirect]]</f>
        <v>47940.734500000006</v>
      </c>
      <c r="P1430" s="5" cm="1">
        <f t="array" ref="P1430">Data__1_[[#This Row],[Output]]*1000*_xlfn.IFS(Data__1_[[#This Row],[Plant]]=$R$8,$S$8,Data__1_[[#This Row],[Plant]]=$R$9,$S$9,Data__1_[[#This Row],[Plant]]=$R$10,$S$10,Data__1_[[#This Row],[Plant]]=$R$11,$S$11)</f>
        <v>4392.2390599999999</v>
      </c>
      <c r="Q1430" s="5" cm="1">
        <f t="array" ref="Q1430">Data__1_[[#This Row],[Total_cost]]/(Data__1_[[#This Row],[Total Operating Cost]]+_xlfn.IFS(Data__1_[[#This Row],[Plant]]=$R$21,$S$21,Data__1_[[#This Row],[Plant]]=$R$22,$S$22,Data__1_[[#This Row],[Plant]]=$R$24,$S$24,Data__1_[[#This Row],[Plant]]=$R$23,$S$23))</f>
        <v>10.883540598796147</v>
      </c>
    </row>
    <row r="1431" spans="1:17" x14ac:dyDescent="0.4">
      <c r="A1431" s="1" t="s">
        <v>68</v>
      </c>
      <c r="B1431" t="s">
        <v>9</v>
      </c>
      <c r="C1431">
        <v>45</v>
      </c>
      <c r="D1431">
        <v>37</v>
      </c>
      <c r="E1431">
        <v>10440</v>
      </c>
      <c r="F1431">
        <v>7104</v>
      </c>
      <c r="G1431">
        <v>0.10514241000000001</v>
      </c>
      <c r="H1431">
        <f>Data__1_[[#This Row],[Output]]*1000</f>
        <v>105.14241000000001</v>
      </c>
      <c r="I1431">
        <f>Data__1_[[#This Row],[Output]]*1000/(Data__1_[[#This Row],[Num_Workers_Indirect]]+Data__1_[[#This Row],[Num_Workers_Direct]])</f>
        <v>1.2822245121951221</v>
      </c>
      <c r="J1431">
        <v>0.12827374</v>
      </c>
      <c r="K1431">
        <f>Data__1_[[#This Row],[RawMaterial_Used]]*1000</f>
        <v>128.27374</v>
      </c>
      <c r="L1431" t="e">
        <f>MONTH(A:A)</f>
        <v>#VALUE!</v>
      </c>
      <c r="M1431" t="e">
        <f>YEAR(Data__1_[[#This Row],[Date]])</f>
        <v>#VALUE!</v>
      </c>
      <c r="N1431" cm="1">
        <f t="array" ref="N1431">Data__1_[[#This Row],[RawMaterial_Used]]*1000*_xlfn.IFS(Data__1_[[#This Row],[Plant]]=$R$15,$S$15,Data__1_[[#This Row],[Plant]]=$R$16,$S$16,Data__1_[[#This Row],[Plant]]=$R$17,$S$17,Data__1_[[#This Row],[Plant]]=$R$18,$S$18)</f>
        <v>67985.082200000004</v>
      </c>
      <c r="O1431">
        <f>Data__1_[[#This Row],[input_total thousands]]+Data__1_[[#This Row],[Labor_Costs_Direct]]+Data__1_[[#This Row],[Labor_Costs_Indirect]]</f>
        <v>85529.082200000004</v>
      </c>
      <c r="P1431" s="5" cm="1">
        <f t="array" ref="P1431">Data__1_[[#This Row],[Output]]*1000*_xlfn.IFS(Data__1_[[#This Row],[Plant]]=$R$8,$S$8,Data__1_[[#This Row],[Plant]]=$R$9,$S$9,Data__1_[[#This Row],[Plant]]=$R$10,$S$10,Data__1_[[#This Row],[Plant]]=$R$11,$S$11)</f>
        <v>9462.8169000000016</v>
      </c>
      <c r="Q1431" s="5" cm="1">
        <f t="array" ref="Q1431">Data__1_[[#This Row],[Total_cost]]/(Data__1_[[#This Row],[Total Operating Cost]]+_xlfn.IFS(Data__1_[[#This Row],[Plant]]=$R$21,$S$21,Data__1_[[#This Row],[Plant]]=$R$22,$S$22,Data__1_[[#This Row],[Plant]]=$R$24,$S$24,Data__1_[[#This Row],[Plant]]=$R$23,$S$23))</f>
        <v>9.0377167420263369</v>
      </c>
    </row>
    <row r="1432" spans="1:17" x14ac:dyDescent="0.4">
      <c r="A1432" s="1" t="s">
        <v>68</v>
      </c>
      <c r="B1432" t="s">
        <v>10</v>
      </c>
      <c r="C1432">
        <v>22</v>
      </c>
      <c r="D1432">
        <v>33</v>
      </c>
      <c r="E1432">
        <v>5280</v>
      </c>
      <c r="F1432">
        <v>6600</v>
      </c>
      <c r="G1432">
        <v>4.0874515E-2</v>
      </c>
      <c r="H1432">
        <f>Data__1_[[#This Row],[Output]]*1000</f>
        <v>40.874515000000002</v>
      </c>
      <c r="I1432">
        <f>Data__1_[[#This Row],[Output]]*1000/(Data__1_[[#This Row],[Num_Workers_Indirect]]+Data__1_[[#This Row],[Num_Workers_Direct]])</f>
        <v>0.74317300000000008</v>
      </c>
      <c r="J1432">
        <v>4.9866909000000001E-2</v>
      </c>
      <c r="K1432">
        <f>Data__1_[[#This Row],[RawMaterial_Used]]*1000</f>
        <v>49.866909</v>
      </c>
      <c r="L1432" t="e">
        <f>MONTH(A:A)</f>
        <v>#VALUE!</v>
      </c>
      <c r="M1432" t="e">
        <f>YEAR(Data__1_[[#This Row],[Date]])</f>
        <v>#VALUE!</v>
      </c>
      <c r="N1432" cm="1">
        <f t="array" ref="N1432">Data__1_[[#This Row],[RawMaterial_Used]]*1000*_xlfn.IFS(Data__1_[[#This Row],[Plant]]=$R$15,$S$15,Data__1_[[#This Row],[Plant]]=$R$16,$S$16,Data__1_[[#This Row],[Plant]]=$R$17,$S$17,Data__1_[[#This Row],[Plant]]=$R$18,$S$18)</f>
        <v>30319.080672</v>
      </c>
      <c r="O1432">
        <f>Data__1_[[#This Row],[input_total thousands]]+Data__1_[[#This Row],[Labor_Costs_Direct]]+Data__1_[[#This Row],[Labor_Costs_Indirect]]</f>
        <v>42199.080671999996</v>
      </c>
      <c r="P1432" s="5" cm="1">
        <f t="array" ref="P1432">Data__1_[[#This Row],[Output]]*1000*_xlfn.IFS(Data__1_[[#This Row],[Plant]]=$R$8,$S$8,Data__1_[[#This Row],[Plant]]=$R$9,$S$9,Data__1_[[#This Row],[Plant]]=$R$10,$S$10,Data__1_[[#This Row],[Plant]]=$R$11,$S$11)</f>
        <v>6131.1772500000006</v>
      </c>
      <c r="Q1432" s="5" cm="1">
        <f t="array" ref="Q1432">Data__1_[[#This Row],[Total_cost]]/(Data__1_[[#This Row],[Total Operating Cost]]+_xlfn.IFS(Data__1_[[#This Row],[Plant]]=$R$21,$S$21,Data__1_[[#This Row],[Plant]]=$R$22,$S$22,Data__1_[[#This Row],[Plant]]=$R$24,$S$24,Data__1_[[#This Row],[Plant]]=$R$23,$S$23))</f>
        <v>6.8815820142837509</v>
      </c>
    </row>
    <row r="1433" spans="1:17" x14ac:dyDescent="0.4">
      <c r="A1433" s="1" t="s">
        <v>68</v>
      </c>
      <c r="B1433" t="s">
        <v>11</v>
      </c>
      <c r="C1433">
        <v>14</v>
      </c>
      <c r="D1433">
        <v>15</v>
      </c>
      <c r="E1433">
        <v>134400</v>
      </c>
      <c r="F1433">
        <v>115200</v>
      </c>
      <c r="G1433">
        <v>1.1316718E-2</v>
      </c>
      <c r="H1433">
        <f>Data__1_[[#This Row],[Output]]*1000</f>
        <v>11.316718</v>
      </c>
      <c r="I1433">
        <f>Data__1_[[#This Row],[Output]]*1000/(Data__1_[[#This Row],[Num_Workers_Indirect]]+Data__1_[[#This Row],[Num_Workers_Direct]])</f>
        <v>0.39023165517241376</v>
      </c>
      <c r="J1433">
        <v>1.4145896999999999E-2</v>
      </c>
      <c r="K1433">
        <f>Data__1_[[#This Row],[RawMaterial_Used]]*1000</f>
        <v>14.145897</v>
      </c>
      <c r="L1433" t="e">
        <f>MONTH(A:A)</f>
        <v>#VALUE!</v>
      </c>
      <c r="M1433" t="e">
        <f>YEAR(Data__1_[[#This Row],[Date]])</f>
        <v>#VALUE!</v>
      </c>
      <c r="N1433" cm="1">
        <f t="array" ref="N1433">Data__1_[[#This Row],[RawMaterial_Used]]*1000*_xlfn.IFS(Data__1_[[#This Row],[Plant]]=$R$15,$S$15,Data__1_[[#This Row],[Plant]]=$R$16,$S$16,Data__1_[[#This Row],[Plant]]=$R$17,$S$17,Data__1_[[#This Row],[Plant]]=$R$18,$S$18)</f>
        <v>12985.933445999999</v>
      </c>
      <c r="O1433">
        <f>Data__1_[[#This Row],[input_total thousands]]+Data__1_[[#This Row],[Labor_Costs_Direct]]+Data__1_[[#This Row],[Labor_Costs_Indirect]]</f>
        <v>262585.93344599998</v>
      </c>
      <c r="P1433" s="5" cm="1">
        <f t="array" ref="P1433">Data__1_[[#This Row],[Output]]*1000*_xlfn.IFS(Data__1_[[#This Row],[Plant]]=$R$8,$S$8,Data__1_[[#This Row],[Plant]]=$R$9,$S$9,Data__1_[[#This Row],[Plant]]=$R$10,$S$10,Data__1_[[#This Row],[Plant]]=$R$11,$S$11)</f>
        <v>4526.6872000000003</v>
      </c>
      <c r="Q1433" s="5" cm="1">
        <f t="array" ref="Q1433">Data__1_[[#This Row],[Total_cost]]/(Data__1_[[#This Row],[Total Operating Cost]]+_xlfn.IFS(Data__1_[[#This Row],[Plant]]=$R$21,$S$21,Data__1_[[#This Row],[Plant]]=$R$22,$S$22,Data__1_[[#This Row],[Plant]]=$R$24,$S$24,Data__1_[[#This Row],[Plant]]=$R$23,$S$23))</f>
        <v>56.904325841569261</v>
      </c>
    </row>
    <row r="1434" spans="1:17" x14ac:dyDescent="0.4">
      <c r="A1434" s="1" t="s">
        <v>67</v>
      </c>
      <c r="B1434" t="s">
        <v>8</v>
      </c>
      <c r="C1434">
        <v>18</v>
      </c>
      <c r="D1434">
        <v>19</v>
      </c>
      <c r="E1434">
        <v>8640</v>
      </c>
      <c r="F1434">
        <v>7600</v>
      </c>
      <c r="G1434">
        <v>4.4783127999999998E-2</v>
      </c>
      <c r="H1434">
        <f>Data__1_[[#This Row],[Output]]*1000</f>
        <v>44.783127999999998</v>
      </c>
      <c r="I1434">
        <f>Data__1_[[#This Row],[Output]]*1000/(Data__1_[[#This Row],[Num_Workers_Indirect]]+Data__1_[[#This Row],[Num_Workers_Direct]])</f>
        <v>1.2103548108108106</v>
      </c>
      <c r="J1434">
        <v>5.3739754000000001E-2</v>
      </c>
      <c r="K1434">
        <f>Data__1_[[#This Row],[RawMaterial_Used]]*1000</f>
        <v>53.739753999999998</v>
      </c>
      <c r="L1434" t="e">
        <f>MONTH(A:A)</f>
        <v>#VALUE!</v>
      </c>
      <c r="M1434" t="e">
        <f>YEAR(Data__1_[[#This Row],[Date]])</f>
        <v>#VALUE!</v>
      </c>
      <c r="N1434" cm="1">
        <f t="array" ref="N1434">Data__1_[[#This Row],[RawMaterial_Used]]*1000*_xlfn.IFS(Data__1_[[#This Row],[Plant]]=$R$15,$S$15,Data__1_[[#This Row],[Plant]]=$R$16,$S$16,Data__1_[[#This Row],[Plant]]=$R$17,$S$17,Data__1_[[#This Row],[Plant]]=$R$18,$S$18)</f>
        <v>37617.827799999999</v>
      </c>
      <c r="O1434">
        <f>Data__1_[[#This Row],[input_total thousands]]+Data__1_[[#This Row],[Labor_Costs_Direct]]+Data__1_[[#This Row],[Labor_Costs_Indirect]]</f>
        <v>53857.827799999999</v>
      </c>
      <c r="P1434" s="5" cm="1">
        <f t="array" ref="P1434">Data__1_[[#This Row],[Output]]*1000*_xlfn.IFS(Data__1_[[#This Row],[Plant]]=$R$8,$S$8,Data__1_[[#This Row],[Plant]]=$R$9,$S$9,Data__1_[[#This Row],[Plant]]=$R$10,$S$10,Data__1_[[#This Row],[Plant]]=$R$11,$S$11)</f>
        <v>4926.14408</v>
      </c>
      <c r="Q1434" s="5" cm="1">
        <f t="array" ref="Q1434">Data__1_[[#This Row],[Total_cost]]/(Data__1_[[#This Row],[Total Operating Cost]]+_xlfn.IFS(Data__1_[[#This Row],[Plant]]=$R$21,$S$21,Data__1_[[#This Row],[Plant]]=$R$22,$S$22,Data__1_[[#This Row],[Plant]]=$R$24,$S$24,Data__1_[[#This Row],[Plant]]=$R$23,$S$23))</f>
        <v>10.905067401663565</v>
      </c>
    </row>
    <row r="1435" spans="1:17" x14ac:dyDescent="0.4">
      <c r="A1435" s="1" t="s">
        <v>67</v>
      </c>
      <c r="B1435" t="s">
        <v>9</v>
      </c>
      <c r="C1435">
        <v>42</v>
      </c>
      <c r="D1435">
        <v>36</v>
      </c>
      <c r="E1435">
        <v>9744</v>
      </c>
      <c r="F1435">
        <v>6912</v>
      </c>
      <c r="G1435">
        <v>0.100016838</v>
      </c>
      <c r="H1435">
        <f>Data__1_[[#This Row],[Output]]*1000</f>
        <v>100.01683799999999</v>
      </c>
      <c r="I1435">
        <f>Data__1_[[#This Row],[Output]]*1000/(Data__1_[[#This Row],[Num_Workers_Indirect]]+Data__1_[[#This Row],[Num_Workers_Direct]])</f>
        <v>1.2822671538461539</v>
      </c>
      <c r="J1435">
        <v>0.122020542</v>
      </c>
      <c r="K1435">
        <f>Data__1_[[#This Row],[RawMaterial_Used]]*1000</f>
        <v>122.02054199999999</v>
      </c>
      <c r="L1435" t="e">
        <f>MONTH(A:A)</f>
        <v>#VALUE!</v>
      </c>
      <c r="M1435" t="e">
        <f>YEAR(Data__1_[[#This Row],[Date]])</f>
        <v>#VALUE!</v>
      </c>
      <c r="N1435" cm="1">
        <f t="array" ref="N1435">Data__1_[[#This Row],[RawMaterial_Used]]*1000*_xlfn.IFS(Data__1_[[#This Row],[Plant]]=$R$15,$S$15,Data__1_[[#This Row],[Plant]]=$R$16,$S$16,Data__1_[[#This Row],[Plant]]=$R$17,$S$17,Data__1_[[#This Row],[Plant]]=$R$18,$S$18)</f>
        <v>64670.887259999996</v>
      </c>
      <c r="O1435">
        <f>Data__1_[[#This Row],[input_total thousands]]+Data__1_[[#This Row],[Labor_Costs_Direct]]+Data__1_[[#This Row],[Labor_Costs_Indirect]]</f>
        <v>81326.887259999989</v>
      </c>
      <c r="P1435" s="5" cm="1">
        <f t="array" ref="P1435">Data__1_[[#This Row],[Output]]*1000*_xlfn.IFS(Data__1_[[#This Row],[Plant]]=$R$8,$S$8,Data__1_[[#This Row],[Plant]]=$R$9,$S$9,Data__1_[[#This Row],[Plant]]=$R$10,$S$10,Data__1_[[#This Row],[Plant]]=$R$11,$S$11)</f>
        <v>9001.5154199999997</v>
      </c>
      <c r="Q1435" s="5" cm="1">
        <f t="array" ref="Q1435">Data__1_[[#This Row],[Total_cost]]/(Data__1_[[#This Row],[Total Operating Cost]]+_xlfn.IFS(Data__1_[[#This Row],[Plant]]=$R$21,$S$21,Data__1_[[#This Row],[Plant]]=$R$22,$S$22,Data__1_[[#This Row],[Plant]]=$R$24,$S$24,Data__1_[[#This Row],[Plant]]=$R$23,$S$23))</f>
        <v>9.034041798979862</v>
      </c>
    </row>
    <row r="1436" spans="1:17" x14ac:dyDescent="0.4">
      <c r="A1436" s="1" t="s">
        <v>67</v>
      </c>
      <c r="B1436" t="s">
        <v>10</v>
      </c>
      <c r="C1436">
        <v>21</v>
      </c>
      <c r="D1436">
        <v>34</v>
      </c>
      <c r="E1436">
        <v>5040</v>
      </c>
      <c r="F1436">
        <v>6800</v>
      </c>
      <c r="G1436">
        <v>4.0847512000000002E-2</v>
      </c>
      <c r="H1436">
        <f>Data__1_[[#This Row],[Output]]*1000</f>
        <v>40.847512000000002</v>
      </c>
      <c r="I1436">
        <f>Data__1_[[#This Row],[Output]]*1000/(Data__1_[[#This Row],[Num_Workers_Indirect]]+Data__1_[[#This Row],[Num_Workers_Direct]])</f>
        <v>0.74268203636363639</v>
      </c>
      <c r="J1436">
        <v>4.9833965000000001E-2</v>
      </c>
      <c r="K1436">
        <f>Data__1_[[#This Row],[RawMaterial_Used]]*1000</f>
        <v>49.833964999999999</v>
      </c>
      <c r="L1436" t="e">
        <f>MONTH(A:A)</f>
        <v>#VALUE!</v>
      </c>
      <c r="M1436" t="e">
        <f>YEAR(Data__1_[[#This Row],[Date]])</f>
        <v>#VALUE!</v>
      </c>
      <c r="N1436" cm="1">
        <f t="array" ref="N1436">Data__1_[[#This Row],[RawMaterial_Used]]*1000*_xlfn.IFS(Data__1_[[#This Row],[Plant]]=$R$15,$S$15,Data__1_[[#This Row],[Plant]]=$R$16,$S$16,Data__1_[[#This Row],[Plant]]=$R$17,$S$17,Data__1_[[#This Row],[Plant]]=$R$18,$S$18)</f>
        <v>30299.050719999999</v>
      </c>
      <c r="O1436">
        <f>Data__1_[[#This Row],[input_total thousands]]+Data__1_[[#This Row],[Labor_Costs_Direct]]+Data__1_[[#This Row],[Labor_Costs_Indirect]]</f>
        <v>42139.050719999999</v>
      </c>
      <c r="P1436" s="5" cm="1">
        <f t="array" ref="P1436">Data__1_[[#This Row],[Output]]*1000*_xlfn.IFS(Data__1_[[#This Row],[Plant]]=$R$8,$S$8,Data__1_[[#This Row],[Plant]]=$R$9,$S$9,Data__1_[[#This Row],[Plant]]=$R$10,$S$10,Data__1_[[#This Row],[Plant]]=$R$11,$S$11)</f>
        <v>6127.1268</v>
      </c>
      <c r="Q1436" s="5" cm="1">
        <f t="array" ref="Q1436">Data__1_[[#This Row],[Total_cost]]/(Data__1_[[#This Row],[Total Operating Cost]]+_xlfn.IFS(Data__1_[[#This Row],[Plant]]=$R$21,$S$21,Data__1_[[#This Row],[Plant]]=$R$22,$S$22,Data__1_[[#This Row],[Plant]]=$R$24,$S$24,Data__1_[[#This Row],[Plant]]=$R$23,$S$23))</f>
        <v>6.8763346606992535</v>
      </c>
    </row>
    <row r="1437" spans="1:17" x14ac:dyDescent="0.4">
      <c r="A1437" s="1" t="s">
        <v>67</v>
      </c>
      <c r="B1437" t="s">
        <v>11</v>
      </c>
      <c r="C1437">
        <v>13</v>
      </c>
      <c r="D1437">
        <v>16</v>
      </c>
      <c r="E1437">
        <v>124800</v>
      </c>
      <c r="F1437">
        <v>122880</v>
      </c>
      <c r="G1437">
        <v>1.1320514E-2</v>
      </c>
      <c r="H1437">
        <f>Data__1_[[#This Row],[Output]]*1000</f>
        <v>11.320514000000001</v>
      </c>
      <c r="I1437">
        <f>Data__1_[[#This Row],[Output]]*1000/(Data__1_[[#This Row],[Num_Workers_Indirect]]+Data__1_[[#This Row],[Num_Workers_Direct]])</f>
        <v>0.39036255172413797</v>
      </c>
      <c r="J1437">
        <v>1.4150642999999999E-2</v>
      </c>
      <c r="K1437">
        <f>Data__1_[[#This Row],[RawMaterial_Used]]*1000</f>
        <v>14.150642999999999</v>
      </c>
      <c r="L1437" t="e">
        <f>MONTH(A:A)</f>
        <v>#VALUE!</v>
      </c>
      <c r="M1437" t="e">
        <f>YEAR(Data__1_[[#This Row],[Date]])</f>
        <v>#VALUE!</v>
      </c>
      <c r="N1437" cm="1">
        <f t="array" ref="N1437">Data__1_[[#This Row],[RawMaterial_Used]]*1000*_xlfn.IFS(Data__1_[[#This Row],[Plant]]=$R$15,$S$15,Data__1_[[#This Row],[Plant]]=$R$16,$S$16,Data__1_[[#This Row],[Plant]]=$R$17,$S$17,Data__1_[[#This Row],[Plant]]=$R$18,$S$18)</f>
        <v>12990.290273999999</v>
      </c>
      <c r="O1437">
        <f>Data__1_[[#This Row],[input_total thousands]]+Data__1_[[#This Row],[Labor_Costs_Direct]]+Data__1_[[#This Row],[Labor_Costs_Indirect]]</f>
        <v>260670.290274</v>
      </c>
      <c r="P1437" s="5" cm="1">
        <f t="array" ref="P1437">Data__1_[[#This Row],[Output]]*1000*_xlfn.IFS(Data__1_[[#This Row],[Plant]]=$R$8,$S$8,Data__1_[[#This Row],[Plant]]=$R$9,$S$9,Data__1_[[#This Row],[Plant]]=$R$10,$S$10,Data__1_[[#This Row],[Plant]]=$R$11,$S$11)</f>
        <v>4528.2056000000002</v>
      </c>
      <c r="Q1437" s="5" cm="1">
        <f t="array" ref="Q1437">Data__1_[[#This Row],[Total_cost]]/(Data__1_[[#This Row],[Total Operating Cost]]+_xlfn.IFS(Data__1_[[#This Row],[Plant]]=$R$21,$S$21,Data__1_[[#This Row],[Plant]]=$R$22,$S$22,Data__1_[[#This Row],[Plant]]=$R$24,$S$24,Data__1_[[#This Row],[Plant]]=$R$23,$S$23))</f>
        <v>56.470610136674452</v>
      </c>
    </row>
    <row r="1438" spans="1:17" x14ac:dyDescent="0.4">
      <c r="A1438" s="1" t="s">
        <v>66</v>
      </c>
      <c r="B1438" t="s">
        <v>8</v>
      </c>
      <c r="C1438">
        <v>16</v>
      </c>
      <c r="D1438">
        <v>19</v>
      </c>
      <c r="E1438">
        <v>7680</v>
      </c>
      <c r="F1438">
        <v>7600</v>
      </c>
      <c r="G1438">
        <v>4.2394728999999999E-2</v>
      </c>
      <c r="H1438">
        <f>Data__1_[[#This Row],[Output]]*1000</f>
        <v>42.394728999999998</v>
      </c>
      <c r="I1438">
        <f>Data__1_[[#This Row],[Output]]*1000/(Data__1_[[#This Row],[Num_Workers_Indirect]]+Data__1_[[#This Row],[Num_Workers_Direct]])</f>
        <v>1.2112779714285713</v>
      </c>
      <c r="J1438">
        <v>5.0873675E-2</v>
      </c>
      <c r="K1438">
        <f>Data__1_[[#This Row],[RawMaterial_Used]]*1000</f>
        <v>50.873674999999999</v>
      </c>
      <c r="L1438" t="e">
        <f>MONTH(A:A)</f>
        <v>#VALUE!</v>
      </c>
      <c r="M1438" t="e">
        <f>YEAR(Data__1_[[#This Row],[Date]])</f>
        <v>#VALUE!</v>
      </c>
      <c r="N1438" cm="1">
        <f t="array" ref="N1438">Data__1_[[#This Row],[RawMaterial_Used]]*1000*_xlfn.IFS(Data__1_[[#This Row],[Plant]]=$R$15,$S$15,Data__1_[[#This Row],[Plant]]=$R$16,$S$16,Data__1_[[#This Row],[Plant]]=$R$17,$S$17,Data__1_[[#This Row],[Plant]]=$R$18,$S$18)</f>
        <v>35611.572500000002</v>
      </c>
      <c r="O1438">
        <f>Data__1_[[#This Row],[input_total thousands]]+Data__1_[[#This Row],[Labor_Costs_Direct]]+Data__1_[[#This Row],[Labor_Costs_Indirect]]</f>
        <v>50891.572500000002</v>
      </c>
      <c r="P1438" s="5" cm="1">
        <f t="array" ref="P1438">Data__1_[[#This Row],[Output]]*1000*_xlfn.IFS(Data__1_[[#This Row],[Plant]]=$R$8,$S$8,Data__1_[[#This Row],[Plant]]=$R$9,$S$9,Data__1_[[#This Row],[Plant]]=$R$10,$S$10,Data__1_[[#This Row],[Plant]]=$R$11,$S$11)</f>
        <v>4663.4201899999998</v>
      </c>
      <c r="Q1438" s="5" cm="1">
        <f t="array" ref="Q1438">Data__1_[[#This Row],[Total_cost]]/(Data__1_[[#This Row],[Total Operating Cost]]+_xlfn.IFS(Data__1_[[#This Row],[Plant]]=$R$21,$S$21,Data__1_[[#This Row],[Plant]]=$R$22,$S$22,Data__1_[[#This Row],[Plant]]=$R$24,$S$24,Data__1_[[#This Row],[Plant]]=$R$23,$S$23))</f>
        <v>10.883418094519763</v>
      </c>
    </row>
    <row r="1439" spans="1:17" x14ac:dyDescent="0.4">
      <c r="A1439" s="1" t="s">
        <v>66</v>
      </c>
      <c r="B1439" t="s">
        <v>9</v>
      </c>
      <c r="C1439">
        <v>41</v>
      </c>
      <c r="D1439">
        <v>37</v>
      </c>
      <c r="E1439">
        <v>9512</v>
      </c>
      <c r="F1439">
        <v>7104</v>
      </c>
      <c r="G1439">
        <v>9.9945144999999999E-2</v>
      </c>
      <c r="H1439">
        <f>Data__1_[[#This Row],[Output]]*1000</f>
        <v>99.945144999999997</v>
      </c>
      <c r="I1439">
        <f>Data__1_[[#This Row],[Output]]*1000/(Data__1_[[#This Row],[Num_Workers_Indirect]]+Data__1_[[#This Row],[Num_Workers_Direct]])</f>
        <v>1.2813480128205128</v>
      </c>
      <c r="J1439">
        <v>0.121933076</v>
      </c>
      <c r="K1439">
        <f>Data__1_[[#This Row],[RawMaterial_Used]]*1000</f>
        <v>121.933076</v>
      </c>
      <c r="L1439" t="e">
        <f>MONTH(A:A)</f>
        <v>#VALUE!</v>
      </c>
      <c r="M1439" t="e">
        <f>YEAR(Data__1_[[#This Row],[Date]])</f>
        <v>#VALUE!</v>
      </c>
      <c r="N1439" cm="1">
        <f t="array" ref="N1439">Data__1_[[#This Row],[RawMaterial_Used]]*1000*_xlfn.IFS(Data__1_[[#This Row],[Plant]]=$R$15,$S$15,Data__1_[[#This Row],[Plant]]=$R$16,$S$16,Data__1_[[#This Row],[Plant]]=$R$17,$S$17,Data__1_[[#This Row],[Plant]]=$R$18,$S$18)</f>
        <v>64624.530279999999</v>
      </c>
      <c r="O1439">
        <f>Data__1_[[#This Row],[input_total thousands]]+Data__1_[[#This Row],[Labor_Costs_Direct]]+Data__1_[[#This Row],[Labor_Costs_Indirect]]</f>
        <v>81240.530280000006</v>
      </c>
      <c r="P1439" s="5" cm="1">
        <f t="array" ref="P1439">Data__1_[[#This Row],[Output]]*1000*_xlfn.IFS(Data__1_[[#This Row],[Plant]]=$R$8,$S$8,Data__1_[[#This Row],[Plant]]=$R$9,$S$9,Data__1_[[#This Row],[Plant]]=$R$10,$S$10,Data__1_[[#This Row],[Plant]]=$R$11,$S$11)</f>
        <v>8995.0630499999988</v>
      </c>
      <c r="Q1439" s="5" cm="1">
        <f t="array" ref="Q1439">Data__1_[[#This Row],[Total_cost]]/(Data__1_[[#This Row],[Total Operating Cost]]+_xlfn.IFS(Data__1_[[#This Row],[Plant]]=$R$21,$S$21,Data__1_[[#This Row],[Plant]]=$R$22,$S$22,Data__1_[[#This Row],[Plant]]=$R$24,$S$24,Data__1_[[#This Row],[Plant]]=$R$23,$S$23))</f>
        <v>9.0309219048733453</v>
      </c>
    </row>
    <row r="1440" spans="1:17" x14ac:dyDescent="0.4">
      <c r="A1440" s="1" t="s">
        <v>66</v>
      </c>
      <c r="B1440" t="s">
        <v>10</v>
      </c>
      <c r="C1440">
        <v>23</v>
      </c>
      <c r="D1440">
        <v>29</v>
      </c>
      <c r="E1440">
        <v>5520</v>
      </c>
      <c r="F1440">
        <v>5800</v>
      </c>
      <c r="G1440">
        <v>3.8627109999999999E-2</v>
      </c>
      <c r="H1440">
        <f>Data__1_[[#This Row],[Output]]*1000</f>
        <v>38.627110000000002</v>
      </c>
      <c r="I1440">
        <f>Data__1_[[#This Row],[Output]]*1000/(Data__1_[[#This Row],[Num_Workers_Indirect]]+Data__1_[[#This Row],[Num_Workers_Direct]])</f>
        <v>0.74282903846153847</v>
      </c>
      <c r="J1440">
        <v>4.7125074000000003E-2</v>
      </c>
      <c r="K1440">
        <f>Data__1_[[#This Row],[RawMaterial_Used]]*1000</f>
        <v>47.125074000000005</v>
      </c>
      <c r="L1440" t="e">
        <f>MONTH(A:A)</f>
        <v>#VALUE!</v>
      </c>
      <c r="M1440" t="e">
        <f>YEAR(Data__1_[[#This Row],[Date]])</f>
        <v>#VALUE!</v>
      </c>
      <c r="N1440" cm="1">
        <f t="array" ref="N1440">Data__1_[[#This Row],[RawMaterial_Used]]*1000*_xlfn.IFS(Data__1_[[#This Row],[Plant]]=$R$15,$S$15,Data__1_[[#This Row],[Plant]]=$R$16,$S$16,Data__1_[[#This Row],[Plant]]=$R$17,$S$17,Data__1_[[#This Row],[Plant]]=$R$18,$S$18)</f>
        <v>28652.044992000003</v>
      </c>
      <c r="O1440">
        <f>Data__1_[[#This Row],[input_total thousands]]+Data__1_[[#This Row],[Labor_Costs_Direct]]+Data__1_[[#This Row],[Labor_Costs_Indirect]]</f>
        <v>39972.044992000003</v>
      </c>
      <c r="P1440" s="5" cm="1">
        <f t="array" ref="P1440">Data__1_[[#This Row],[Output]]*1000*_xlfn.IFS(Data__1_[[#This Row],[Plant]]=$R$8,$S$8,Data__1_[[#This Row],[Plant]]=$R$9,$S$9,Data__1_[[#This Row],[Plant]]=$R$10,$S$10,Data__1_[[#This Row],[Plant]]=$R$11,$S$11)</f>
        <v>5794.0664999999999</v>
      </c>
      <c r="Q1440" s="5" cm="1">
        <f t="array" ref="Q1440">Data__1_[[#This Row],[Total_cost]]/(Data__1_[[#This Row],[Total Operating Cost]]+_xlfn.IFS(Data__1_[[#This Row],[Plant]]=$R$21,$S$21,Data__1_[[#This Row],[Plant]]=$R$22,$S$22,Data__1_[[#This Row],[Plant]]=$R$24,$S$24,Data__1_[[#This Row],[Plant]]=$R$23,$S$23))</f>
        <v>6.897599016680827</v>
      </c>
    </row>
    <row r="1441" spans="1:17" x14ac:dyDescent="0.4">
      <c r="A1441" s="1" t="s">
        <v>66</v>
      </c>
      <c r="B1441" t="s">
        <v>11</v>
      </c>
      <c r="C1441">
        <v>13</v>
      </c>
      <c r="D1441">
        <v>13</v>
      </c>
      <c r="E1441">
        <v>124800</v>
      </c>
      <c r="F1441">
        <v>99840</v>
      </c>
      <c r="G1441">
        <v>1.0152815000000001E-2</v>
      </c>
      <c r="H1441">
        <f>Data__1_[[#This Row],[Output]]*1000</f>
        <v>10.152815</v>
      </c>
      <c r="I1441">
        <f>Data__1_[[#This Row],[Output]]*1000/(Data__1_[[#This Row],[Num_Workers_Indirect]]+Data__1_[[#This Row],[Num_Workers_Direct]])</f>
        <v>0.39049288461538462</v>
      </c>
      <c r="J1441">
        <v>1.2691019E-2</v>
      </c>
      <c r="K1441">
        <f>Data__1_[[#This Row],[RawMaterial_Used]]*1000</f>
        <v>12.691018999999999</v>
      </c>
      <c r="L1441" t="e">
        <f>MONTH(A:A)</f>
        <v>#VALUE!</v>
      </c>
      <c r="M1441" t="e">
        <f>YEAR(Data__1_[[#This Row],[Date]])</f>
        <v>#VALUE!</v>
      </c>
      <c r="N1441" cm="1">
        <f t="array" ref="N1441">Data__1_[[#This Row],[RawMaterial_Used]]*1000*_xlfn.IFS(Data__1_[[#This Row],[Plant]]=$R$15,$S$15,Data__1_[[#This Row],[Plant]]=$R$16,$S$16,Data__1_[[#This Row],[Plant]]=$R$17,$S$17,Data__1_[[#This Row],[Plant]]=$R$18,$S$18)</f>
        <v>11650.355441999998</v>
      </c>
      <c r="O1441">
        <f>Data__1_[[#This Row],[input_total thousands]]+Data__1_[[#This Row],[Labor_Costs_Direct]]+Data__1_[[#This Row],[Labor_Costs_Indirect]]</f>
        <v>236290.355442</v>
      </c>
      <c r="P1441" s="5" cm="1">
        <f t="array" ref="P1441">Data__1_[[#This Row],[Output]]*1000*_xlfn.IFS(Data__1_[[#This Row],[Plant]]=$R$8,$S$8,Data__1_[[#This Row],[Plant]]=$R$9,$S$9,Data__1_[[#This Row],[Plant]]=$R$10,$S$10,Data__1_[[#This Row],[Plant]]=$R$11,$S$11)</f>
        <v>4061.1260000000002</v>
      </c>
      <c r="Q1441" s="5" cm="1">
        <f t="array" ref="Q1441">Data__1_[[#This Row],[Total_cost]]/(Data__1_[[#This Row],[Total Operating Cost]]+_xlfn.IFS(Data__1_[[#This Row],[Plant]]=$R$21,$S$21,Data__1_[[#This Row],[Plant]]=$R$22,$S$22,Data__1_[[#This Row],[Plant]]=$R$24,$S$24,Data__1_[[#This Row],[Plant]]=$R$23,$S$23))</f>
        <v>56.951775915140075</v>
      </c>
    </row>
    <row r="1442" spans="1:17" x14ac:dyDescent="0.4">
      <c r="A1442" s="1" t="s">
        <v>65</v>
      </c>
      <c r="B1442" t="s">
        <v>8</v>
      </c>
      <c r="C1442">
        <v>16</v>
      </c>
      <c r="D1442">
        <v>19</v>
      </c>
      <c r="E1442">
        <v>7680</v>
      </c>
      <c r="F1442">
        <v>7600</v>
      </c>
      <c r="G1442">
        <v>4.2362563999999998E-2</v>
      </c>
      <c r="H1442">
        <f>Data__1_[[#This Row],[Output]]*1000</f>
        <v>42.362563999999999</v>
      </c>
      <c r="I1442">
        <f>Data__1_[[#This Row],[Output]]*1000/(Data__1_[[#This Row],[Num_Workers_Indirect]]+Data__1_[[#This Row],[Num_Workers_Direct]])</f>
        <v>1.2103589714285714</v>
      </c>
      <c r="J1442">
        <v>5.0835076999999999E-2</v>
      </c>
      <c r="K1442">
        <f>Data__1_[[#This Row],[RawMaterial_Used]]*1000</f>
        <v>50.835076999999998</v>
      </c>
      <c r="L1442" t="e">
        <f>MONTH(A:A)</f>
        <v>#VALUE!</v>
      </c>
      <c r="M1442" t="e">
        <f>YEAR(Data__1_[[#This Row],[Date]])</f>
        <v>#VALUE!</v>
      </c>
      <c r="N1442" cm="1">
        <f t="array" ref="N1442">Data__1_[[#This Row],[RawMaterial_Used]]*1000*_xlfn.IFS(Data__1_[[#This Row],[Plant]]=$R$15,$S$15,Data__1_[[#This Row],[Plant]]=$R$16,$S$16,Data__1_[[#This Row],[Plant]]=$R$17,$S$17,Data__1_[[#This Row],[Plant]]=$R$18,$S$18)</f>
        <v>35584.553899999999</v>
      </c>
      <c r="O1442">
        <f>Data__1_[[#This Row],[input_total thousands]]+Data__1_[[#This Row],[Labor_Costs_Direct]]+Data__1_[[#This Row],[Labor_Costs_Indirect]]</f>
        <v>50864.553899999999</v>
      </c>
      <c r="P1442" s="5" cm="1">
        <f t="array" ref="P1442">Data__1_[[#This Row],[Output]]*1000*_xlfn.IFS(Data__1_[[#This Row],[Plant]]=$R$8,$S$8,Data__1_[[#This Row],[Plant]]=$R$9,$S$9,Data__1_[[#This Row],[Plant]]=$R$10,$S$10,Data__1_[[#This Row],[Plant]]=$R$11,$S$11)</f>
        <v>4659.8820399999995</v>
      </c>
      <c r="Q1442" s="5" cm="1">
        <f t="array" ref="Q1442">Data__1_[[#This Row],[Total_cost]]/(Data__1_[[#This Row],[Total Operating Cost]]+_xlfn.IFS(Data__1_[[#This Row],[Plant]]=$R$21,$S$21,Data__1_[[#This Row],[Plant]]=$R$22,$S$22,Data__1_[[#This Row],[Plant]]=$R$24,$S$24,Data__1_[[#This Row],[Plant]]=$R$23,$S$23))</f>
        <v>10.885876842352099</v>
      </c>
    </row>
    <row r="1443" spans="1:17" x14ac:dyDescent="0.4">
      <c r="A1443" s="1" t="s">
        <v>65</v>
      </c>
      <c r="B1443" t="s">
        <v>9</v>
      </c>
      <c r="C1443">
        <v>45</v>
      </c>
      <c r="D1443">
        <v>38</v>
      </c>
      <c r="E1443">
        <v>10440</v>
      </c>
      <c r="F1443">
        <v>7296</v>
      </c>
      <c r="G1443">
        <v>0.106396147</v>
      </c>
      <c r="H1443">
        <f>Data__1_[[#This Row],[Output]]*1000</f>
        <v>106.396147</v>
      </c>
      <c r="I1443">
        <f>Data__1_[[#This Row],[Output]]*1000/(Data__1_[[#This Row],[Num_Workers_Indirect]]+Data__1_[[#This Row],[Num_Workers_Direct]])</f>
        <v>1.2818812891566265</v>
      </c>
      <c r="J1443">
        <v>0.12980330000000001</v>
      </c>
      <c r="K1443">
        <f>Data__1_[[#This Row],[RawMaterial_Used]]*1000</f>
        <v>129.80330000000001</v>
      </c>
      <c r="L1443" t="e">
        <f>MONTH(A:A)</f>
        <v>#VALUE!</v>
      </c>
      <c r="M1443" t="e">
        <f>YEAR(Data__1_[[#This Row],[Date]])</f>
        <v>#VALUE!</v>
      </c>
      <c r="N1443" cm="1">
        <f t="array" ref="N1443">Data__1_[[#This Row],[RawMaterial_Used]]*1000*_xlfn.IFS(Data__1_[[#This Row],[Plant]]=$R$15,$S$15,Data__1_[[#This Row],[Plant]]=$R$16,$S$16,Data__1_[[#This Row],[Plant]]=$R$17,$S$17,Data__1_[[#This Row],[Plant]]=$R$18,$S$18)</f>
        <v>68795.749000000011</v>
      </c>
      <c r="O1443">
        <f>Data__1_[[#This Row],[input_total thousands]]+Data__1_[[#This Row],[Labor_Costs_Direct]]+Data__1_[[#This Row],[Labor_Costs_Indirect]]</f>
        <v>86531.749000000011</v>
      </c>
      <c r="P1443" s="5" cm="1">
        <f t="array" ref="P1443">Data__1_[[#This Row],[Output]]*1000*_xlfn.IFS(Data__1_[[#This Row],[Plant]]=$R$8,$S$8,Data__1_[[#This Row],[Plant]]=$R$9,$S$9,Data__1_[[#This Row],[Plant]]=$R$10,$S$10,Data__1_[[#This Row],[Plant]]=$R$11,$S$11)</f>
        <v>9575.6532299999999</v>
      </c>
      <c r="Q1443" s="5" cm="1">
        <f t="array" ref="Q1443">Data__1_[[#This Row],[Total_cost]]/(Data__1_[[#This Row],[Total Operating Cost]]+_xlfn.IFS(Data__1_[[#This Row],[Plant]]=$R$21,$S$21,Data__1_[[#This Row],[Plant]]=$R$22,$S$22,Data__1_[[#This Row],[Plant]]=$R$24,$S$24,Data__1_[[#This Row],[Plant]]=$R$23,$S$23))</f>
        <v>9.0359294342655669</v>
      </c>
    </row>
    <row r="1444" spans="1:17" x14ac:dyDescent="0.4">
      <c r="A1444" s="1" t="s">
        <v>65</v>
      </c>
      <c r="B1444" t="s">
        <v>10</v>
      </c>
      <c r="C1444">
        <v>24</v>
      </c>
      <c r="D1444">
        <v>26</v>
      </c>
      <c r="E1444">
        <v>5760</v>
      </c>
      <c r="F1444">
        <v>5200</v>
      </c>
      <c r="G1444">
        <v>3.7159927000000002E-2</v>
      </c>
      <c r="H1444">
        <f>Data__1_[[#This Row],[Output]]*1000</f>
        <v>37.159927000000003</v>
      </c>
      <c r="I1444">
        <f>Data__1_[[#This Row],[Output]]*1000/(Data__1_[[#This Row],[Num_Workers_Indirect]]+Data__1_[[#This Row],[Num_Workers_Direct]])</f>
        <v>0.74319854000000007</v>
      </c>
      <c r="J1444">
        <v>4.5335110999999997E-2</v>
      </c>
      <c r="K1444">
        <f>Data__1_[[#This Row],[RawMaterial_Used]]*1000</f>
        <v>45.335110999999998</v>
      </c>
      <c r="L1444" t="e">
        <f>MONTH(A:A)</f>
        <v>#VALUE!</v>
      </c>
      <c r="M1444" t="e">
        <f>YEAR(Data__1_[[#This Row],[Date]])</f>
        <v>#VALUE!</v>
      </c>
      <c r="N1444" cm="1">
        <f t="array" ref="N1444">Data__1_[[#This Row],[RawMaterial_Used]]*1000*_xlfn.IFS(Data__1_[[#This Row],[Plant]]=$R$15,$S$15,Data__1_[[#This Row],[Plant]]=$R$16,$S$16,Data__1_[[#This Row],[Plant]]=$R$17,$S$17,Data__1_[[#This Row],[Plant]]=$R$18,$S$18)</f>
        <v>27563.747487999997</v>
      </c>
      <c r="O1444">
        <f>Data__1_[[#This Row],[input_total thousands]]+Data__1_[[#This Row],[Labor_Costs_Direct]]+Data__1_[[#This Row],[Labor_Costs_Indirect]]</f>
        <v>38523.747487999994</v>
      </c>
      <c r="P1444" s="5" cm="1">
        <f t="array" ref="P1444">Data__1_[[#This Row],[Output]]*1000*_xlfn.IFS(Data__1_[[#This Row],[Plant]]=$R$8,$S$8,Data__1_[[#This Row],[Plant]]=$R$9,$S$9,Data__1_[[#This Row],[Plant]]=$R$10,$S$10,Data__1_[[#This Row],[Plant]]=$R$11,$S$11)</f>
        <v>5573.9890500000001</v>
      </c>
      <c r="Q1444" s="5" cm="1">
        <f t="array" ref="Q1444">Data__1_[[#This Row],[Total_cost]]/(Data__1_[[#This Row],[Total Operating Cost]]+_xlfn.IFS(Data__1_[[#This Row],[Plant]]=$R$21,$S$21,Data__1_[[#This Row],[Plant]]=$R$22,$S$22,Data__1_[[#This Row],[Plant]]=$R$24,$S$24,Data__1_[[#This Row],[Plant]]=$R$23,$S$23))</f>
        <v>6.9101028078252442</v>
      </c>
    </row>
    <row r="1445" spans="1:17" x14ac:dyDescent="0.4">
      <c r="A1445" s="1" t="s">
        <v>65</v>
      </c>
      <c r="B1445" t="s">
        <v>11</v>
      </c>
      <c r="C1445">
        <v>14</v>
      </c>
      <c r="D1445">
        <v>15</v>
      </c>
      <c r="E1445">
        <v>134400</v>
      </c>
      <c r="F1445">
        <v>115200</v>
      </c>
      <c r="G1445">
        <v>1.1320754000000001E-2</v>
      </c>
      <c r="H1445">
        <f>Data__1_[[#This Row],[Output]]*1000</f>
        <v>11.320754000000001</v>
      </c>
      <c r="I1445">
        <f>Data__1_[[#This Row],[Output]]*1000/(Data__1_[[#This Row],[Num_Workers_Indirect]]+Data__1_[[#This Row],[Num_Workers_Direct]])</f>
        <v>0.39037082758620695</v>
      </c>
      <c r="J1445">
        <v>1.4150942999999999E-2</v>
      </c>
      <c r="K1445">
        <f>Data__1_[[#This Row],[RawMaterial_Used]]*1000</f>
        <v>14.150943</v>
      </c>
      <c r="L1445" t="e">
        <f>MONTH(A:A)</f>
        <v>#VALUE!</v>
      </c>
      <c r="M1445" t="e">
        <f>YEAR(Data__1_[[#This Row],[Date]])</f>
        <v>#VALUE!</v>
      </c>
      <c r="N1445" cm="1">
        <f t="array" ref="N1445">Data__1_[[#This Row],[RawMaterial_Used]]*1000*_xlfn.IFS(Data__1_[[#This Row],[Plant]]=$R$15,$S$15,Data__1_[[#This Row],[Plant]]=$R$16,$S$16,Data__1_[[#This Row],[Plant]]=$R$17,$S$17,Data__1_[[#This Row],[Plant]]=$R$18,$S$18)</f>
        <v>12990.565673999999</v>
      </c>
      <c r="O1445">
        <f>Data__1_[[#This Row],[input_total thousands]]+Data__1_[[#This Row],[Labor_Costs_Direct]]+Data__1_[[#This Row],[Labor_Costs_Indirect]]</f>
        <v>262590.56567400001</v>
      </c>
      <c r="P1445" s="5" cm="1">
        <f t="array" ref="P1445">Data__1_[[#This Row],[Output]]*1000*_xlfn.IFS(Data__1_[[#This Row],[Plant]]=$R$8,$S$8,Data__1_[[#This Row],[Plant]]=$R$9,$S$9,Data__1_[[#This Row],[Plant]]=$R$10,$S$10,Data__1_[[#This Row],[Plant]]=$R$11,$S$11)</f>
        <v>4528.3016000000007</v>
      </c>
      <c r="Q1445" s="5" cm="1">
        <f t="array" ref="Q1445">Data__1_[[#This Row],[Total_cost]]/(Data__1_[[#This Row],[Total Operating Cost]]+_xlfn.IFS(Data__1_[[#This Row],[Plant]]=$R$21,$S$21,Data__1_[[#This Row],[Plant]]=$R$22,$S$22,Data__1_[[#This Row],[Plant]]=$R$24,$S$24,Data__1_[[#This Row],[Plant]]=$R$23,$S$23))</f>
        <v>56.885428170944728</v>
      </c>
    </row>
    <row r="1446" spans="1:17" x14ac:dyDescent="0.4">
      <c r="A1446" s="1" t="s">
        <v>64</v>
      </c>
      <c r="B1446" t="s">
        <v>8</v>
      </c>
      <c r="C1446">
        <v>18</v>
      </c>
      <c r="D1446">
        <v>21</v>
      </c>
      <c r="E1446">
        <v>8640</v>
      </c>
      <c r="F1446">
        <v>8400</v>
      </c>
      <c r="G1446">
        <v>4.7233476000000003E-2</v>
      </c>
      <c r="H1446">
        <f>Data__1_[[#This Row],[Output]]*1000</f>
        <v>47.233476000000003</v>
      </c>
      <c r="I1446">
        <f>Data__1_[[#This Row],[Output]]*1000/(Data__1_[[#This Row],[Num_Workers_Indirect]]+Data__1_[[#This Row],[Num_Workers_Direct]])</f>
        <v>1.2111147692307693</v>
      </c>
      <c r="J1446">
        <v>5.6680171000000001E-2</v>
      </c>
      <c r="K1446">
        <f>Data__1_[[#This Row],[RawMaterial_Used]]*1000</f>
        <v>56.680171000000001</v>
      </c>
      <c r="L1446">
        <f>MONTH(A:A)</f>
        <v>12</v>
      </c>
      <c r="M1446">
        <f>YEAR(Data__1_[[#This Row],[Date]])</f>
        <v>2010</v>
      </c>
      <c r="N1446" cm="1">
        <f t="array" ref="N1446">Data__1_[[#This Row],[RawMaterial_Used]]*1000*_xlfn.IFS(Data__1_[[#This Row],[Plant]]=$R$15,$S$15,Data__1_[[#This Row],[Plant]]=$R$16,$S$16,Data__1_[[#This Row],[Plant]]=$R$17,$S$17,Data__1_[[#This Row],[Plant]]=$R$18,$S$18)</f>
        <v>39676.119700000003</v>
      </c>
      <c r="O1446">
        <f>Data__1_[[#This Row],[input_total thousands]]+Data__1_[[#This Row],[Labor_Costs_Direct]]+Data__1_[[#This Row],[Labor_Costs_Indirect]]</f>
        <v>56716.119700000003</v>
      </c>
      <c r="P1446" s="5" cm="1">
        <f t="array" ref="P1446">Data__1_[[#This Row],[Output]]*1000*_xlfn.IFS(Data__1_[[#This Row],[Plant]]=$R$8,$S$8,Data__1_[[#This Row],[Plant]]=$R$9,$S$9,Data__1_[[#This Row],[Plant]]=$R$10,$S$10,Data__1_[[#This Row],[Plant]]=$R$11,$S$11)</f>
        <v>5195.6823600000007</v>
      </c>
      <c r="Q1446" s="5" cm="1">
        <f t="array" ref="Q1446">Data__1_[[#This Row],[Total_cost]]/(Data__1_[[#This Row],[Total Operating Cost]]+_xlfn.IFS(Data__1_[[#This Row],[Plant]]=$R$21,$S$21,Data__1_[[#This Row],[Plant]]=$R$22,$S$22,Data__1_[[#This Row],[Plant]]=$R$24,$S$24,Data__1_[[#This Row],[Plant]]=$R$23,$S$23))</f>
        <v>10.889507471358327</v>
      </c>
    </row>
    <row r="1447" spans="1:17" x14ac:dyDescent="0.4">
      <c r="A1447" s="1" t="s">
        <v>64</v>
      </c>
      <c r="B1447" t="s">
        <v>9</v>
      </c>
      <c r="C1447">
        <v>45</v>
      </c>
      <c r="D1447">
        <v>38</v>
      </c>
      <c r="E1447">
        <v>10440</v>
      </c>
      <c r="F1447">
        <v>7296</v>
      </c>
      <c r="G1447">
        <v>0.106361004</v>
      </c>
      <c r="H1447">
        <f>Data__1_[[#This Row],[Output]]*1000</f>
        <v>106.36100399999999</v>
      </c>
      <c r="I1447">
        <f>Data__1_[[#This Row],[Output]]*1000/(Data__1_[[#This Row],[Num_Workers_Indirect]]+Data__1_[[#This Row],[Num_Workers_Direct]])</f>
        <v>1.2814578795180722</v>
      </c>
      <c r="J1447">
        <v>0.12976042500000001</v>
      </c>
      <c r="K1447">
        <f>Data__1_[[#This Row],[RawMaterial_Used]]*1000</f>
        <v>129.76042500000003</v>
      </c>
      <c r="L1447">
        <f>MONTH(A:A)</f>
        <v>12</v>
      </c>
      <c r="M1447">
        <f>YEAR(Data__1_[[#This Row],[Date]])</f>
        <v>2010</v>
      </c>
      <c r="N1447" cm="1">
        <f t="array" ref="N1447">Data__1_[[#This Row],[RawMaterial_Used]]*1000*_xlfn.IFS(Data__1_[[#This Row],[Plant]]=$R$15,$S$15,Data__1_[[#This Row],[Plant]]=$R$16,$S$16,Data__1_[[#This Row],[Plant]]=$R$17,$S$17,Data__1_[[#This Row],[Plant]]=$R$18,$S$18)</f>
        <v>68773.025250000021</v>
      </c>
      <c r="O1447">
        <f>Data__1_[[#This Row],[input_total thousands]]+Data__1_[[#This Row],[Labor_Costs_Direct]]+Data__1_[[#This Row],[Labor_Costs_Indirect]]</f>
        <v>86509.025250000021</v>
      </c>
      <c r="P1447" s="5" cm="1">
        <f t="array" ref="P1447">Data__1_[[#This Row],[Output]]*1000*_xlfn.IFS(Data__1_[[#This Row],[Plant]]=$R$8,$S$8,Data__1_[[#This Row],[Plant]]=$R$9,$S$9,Data__1_[[#This Row],[Plant]]=$R$10,$S$10,Data__1_[[#This Row],[Plant]]=$R$11,$S$11)</f>
        <v>9572.4903599999998</v>
      </c>
      <c r="Q1447" s="5" cm="1">
        <f t="array" ref="Q1447">Data__1_[[#This Row],[Total_cost]]/(Data__1_[[#This Row],[Total Operating Cost]]+_xlfn.IFS(Data__1_[[#This Row],[Plant]]=$R$21,$S$21,Data__1_[[#This Row],[Plant]]=$R$22,$S$22,Data__1_[[#This Row],[Plant]]=$R$24,$S$24,Data__1_[[#This Row],[Plant]]=$R$23,$S$23))</f>
        <v>9.0365411098164969</v>
      </c>
    </row>
    <row r="1448" spans="1:17" x14ac:dyDescent="0.4">
      <c r="A1448" s="1" t="s">
        <v>64</v>
      </c>
      <c r="B1448" t="s">
        <v>10</v>
      </c>
      <c r="C1448">
        <v>20</v>
      </c>
      <c r="D1448">
        <v>26</v>
      </c>
      <c r="E1448">
        <v>4800</v>
      </c>
      <c r="F1448">
        <v>5200</v>
      </c>
      <c r="G1448">
        <v>3.4169154E-2</v>
      </c>
      <c r="H1448">
        <f>Data__1_[[#This Row],[Output]]*1000</f>
        <v>34.169153999999999</v>
      </c>
      <c r="I1448">
        <f>Data__1_[[#This Row],[Output]]*1000/(Data__1_[[#This Row],[Num_Workers_Indirect]]+Data__1_[[#This Row],[Num_Workers_Direct]])</f>
        <v>0.74280769565217386</v>
      </c>
      <c r="J1448">
        <v>4.1686368000000001E-2</v>
      </c>
      <c r="K1448">
        <f>Data__1_[[#This Row],[RawMaterial_Used]]*1000</f>
        <v>41.686368000000002</v>
      </c>
      <c r="L1448">
        <f>MONTH(A:A)</f>
        <v>12</v>
      </c>
      <c r="M1448">
        <f>YEAR(Data__1_[[#This Row],[Date]])</f>
        <v>2010</v>
      </c>
      <c r="N1448" cm="1">
        <f t="array" ref="N1448">Data__1_[[#This Row],[RawMaterial_Used]]*1000*_xlfn.IFS(Data__1_[[#This Row],[Plant]]=$R$15,$S$15,Data__1_[[#This Row],[Plant]]=$R$16,$S$16,Data__1_[[#This Row],[Plant]]=$R$17,$S$17,Data__1_[[#This Row],[Plant]]=$R$18,$S$18)</f>
        <v>25345.311744000002</v>
      </c>
      <c r="O1448">
        <f>Data__1_[[#This Row],[input_total thousands]]+Data__1_[[#This Row],[Labor_Costs_Direct]]+Data__1_[[#This Row],[Labor_Costs_Indirect]]</f>
        <v>35345.311744000006</v>
      </c>
      <c r="P1448" s="5" cm="1">
        <f t="array" ref="P1448">Data__1_[[#This Row],[Output]]*1000*_xlfn.IFS(Data__1_[[#This Row],[Plant]]=$R$8,$S$8,Data__1_[[#This Row],[Plant]]=$R$9,$S$9,Data__1_[[#This Row],[Plant]]=$R$10,$S$10,Data__1_[[#This Row],[Plant]]=$R$11,$S$11)</f>
        <v>5125.3730999999998</v>
      </c>
      <c r="Q1448" s="5" cm="1">
        <f t="array" ref="Q1448">Data__1_[[#This Row],[Total_cost]]/(Data__1_[[#This Row],[Total Operating Cost]]+_xlfn.IFS(Data__1_[[#This Row],[Plant]]=$R$21,$S$21,Data__1_[[#This Row],[Plant]]=$R$22,$S$22,Data__1_[[#This Row],[Plant]]=$R$24,$S$24,Data__1_[[#This Row],[Plant]]=$R$23,$S$23))</f>
        <v>6.8947989259697087</v>
      </c>
    </row>
    <row r="1449" spans="1:17" x14ac:dyDescent="0.4">
      <c r="A1449" s="1" t="s">
        <v>64</v>
      </c>
      <c r="B1449" t="s">
        <v>11</v>
      </c>
      <c r="C1449">
        <v>12</v>
      </c>
      <c r="D1449">
        <v>16</v>
      </c>
      <c r="E1449">
        <v>115200</v>
      </c>
      <c r="F1449">
        <v>122880</v>
      </c>
      <c r="G1449">
        <v>1.0933538E-2</v>
      </c>
      <c r="H1449">
        <f>Data__1_[[#This Row],[Output]]*1000</f>
        <v>10.933538</v>
      </c>
      <c r="I1449">
        <f>Data__1_[[#This Row],[Output]]*1000/(Data__1_[[#This Row],[Num_Workers_Indirect]]+Data__1_[[#This Row],[Num_Workers_Direct]])</f>
        <v>0.39048350000000004</v>
      </c>
      <c r="J1449">
        <v>1.3666922E-2</v>
      </c>
      <c r="K1449">
        <f>Data__1_[[#This Row],[RawMaterial_Used]]*1000</f>
        <v>13.666922</v>
      </c>
      <c r="L1449">
        <f>MONTH(A:A)</f>
        <v>12</v>
      </c>
      <c r="M1449">
        <f>YEAR(Data__1_[[#This Row],[Date]])</f>
        <v>2010</v>
      </c>
      <c r="N1449" cm="1">
        <f t="array" ref="N1449">Data__1_[[#This Row],[RawMaterial_Used]]*1000*_xlfn.IFS(Data__1_[[#This Row],[Plant]]=$R$15,$S$15,Data__1_[[#This Row],[Plant]]=$R$16,$S$16,Data__1_[[#This Row],[Plant]]=$R$17,$S$17,Data__1_[[#This Row],[Plant]]=$R$18,$S$18)</f>
        <v>12546.234396</v>
      </c>
      <c r="O1449">
        <f>Data__1_[[#This Row],[input_total thousands]]+Data__1_[[#This Row],[Labor_Costs_Direct]]+Data__1_[[#This Row],[Labor_Costs_Indirect]]</f>
        <v>250626.23439599999</v>
      </c>
      <c r="P1449" s="5" cm="1">
        <f t="array" ref="P1449">Data__1_[[#This Row],[Output]]*1000*_xlfn.IFS(Data__1_[[#This Row],[Plant]]=$R$8,$S$8,Data__1_[[#This Row],[Plant]]=$R$9,$S$9,Data__1_[[#This Row],[Plant]]=$R$10,$S$10,Data__1_[[#This Row],[Plant]]=$R$11,$S$11)</f>
        <v>4373.4152000000004</v>
      </c>
      <c r="Q1449" s="5" cm="1">
        <f t="array" ref="Q1449">Data__1_[[#This Row],[Total_cost]]/(Data__1_[[#This Row],[Total Operating Cost]]+_xlfn.IFS(Data__1_[[#This Row],[Plant]]=$R$21,$S$21,Data__1_[[#This Row],[Plant]]=$R$22,$S$22,Data__1_[[#This Row],[Plant]]=$R$24,$S$24,Data__1_[[#This Row],[Plant]]=$R$23,$S$23))</f>
        <v>56.178550906493747</v>
      </c>
    </row>
    <row r="1450" spans="1:17" x14ac:dyDescent="0.4">
      <c r="A1450" s="1" t="s">
        <v>63</v>
      </c>
      <c r="B1450" t="s">
        <v>8</v>
      </c>
      <c r="C1450">
        <v>19</v>
      </c>
      <c r="D1450">
        <v>20</v>
      </c>
      <c r="E1450">
        <v>9120</v>
      </c>
      <c r="F1450">
        <v>8000</v>
      </c>
      <c r="G1450">
        <v>4.7235275E-2</v>
      </c>
      <c r="H1450">
        <f>Data__1_[[#This Row],[Output]]*1000</f>
        <v>47.235275000000001</v>
      </c>
      <c r="I1450">
        <f>Data__1_[[#This Row],[Output]]*1000/(Data__1_[[#This Row],[Num_Workers_Indirect]]+Data__1_[[#This Row],[Num_Workers_Direct]])</f>
        <v>1.2111608974358974</v>
      </c>
      <c r="J1450">
        <v>5.6682330000000003E-2</v>
      </c>
      <c r="K1450">
        <f>Data__1_[[#This Row],[RawMaterial_Used]]*1000</f>
        <v>56.68233</v>
      </c>
      <c r="L1450">
        <f>MONTH(A:A)</f>
        <v>11</v>
      </c>
      <c r="M1450">
        <f>YEAR(Data__1_[[#This Row],[Date]])</f>
        <v>2010</v>
      </c>
      <c r="N1450" cm="1">
        <f t="array" ref="N1450">Data__1_[[#This Row],[RawMaterial_Used]]*1000*_xlfn.IFS(Data__1_[[#This Row],[Plant]]=$R$15,$S$15,Data__1_[[#This Row],[Plant]]=$R$16,$S$16,Data__1_[[#This Row],[Plant]]=$R$17,$S$17,Data__1_[[#This Row],[Plant]]=$R$18,$S$18)</f>
        <v>39677.631000000001</v>
      </c>
      <c r="O1450">
        <f>Data__1_[[#This Row],[input_total thousands]]+Data__1_[[#This Row],[Labor_Costs_Direct]]+Data__1_[[#This Row],[Labor_Costs_Indirect]]</f>
        <v>56797.631000000001</v>
      </c>
      <c r="P1450" s="5" cm="1">
        <f t="array" ref="P1450">Data__1_[[#This Row],[Output]]*1000*_xlfn.IFS(Data__1_[[#This Row],[Plant]]=$R$8,$S$8,Data__1_[[#This Row],[Plant]]=$R$9,$S$9,Data__1_[[#This Row],[Plant]]=$R$10,$S$10,Data__1_[[#This Row],[Plant]]=$R$11,$S$11)</f>
        <v>5195.8802500000002</v>
      </c>
      <c r="Q1450" s="5" cm="1">
        <f t="array" ref="Q1450">Data__1_[[#This Row],[Total_cost]]/(Data__1_[[#This Row],[Total Operating Cost]]+_xlfn.IFS(Data__1_[[#This Row],[Plant]]=$R$21,$S$21,Data__1_[[#This Row],[Plant]]=$R$22,$S$22,Data__1_[[#This Row],[Plant]]=$R$24,$S$24,Data__1_[[#This Row],[Plant]]=$R$23,$S$23))</f>
        <v>10.904743334017628</v>
      </c>
    </row>
    <row r="1451" spans="1:17" x14ac:dyDescent="0.4">
      <c r="A1451" s="1" t="s">
        <v>63</v>
      </c>
      <c r="B1451" t="s">
        <v>9</v>
      </c>
      <c r="C1451">
        <v>44</v>
      </c>
      <c r="D1451">
        <v>36</v>
      </c>
      <c r="E1451">
        <v>10208</v>
      </c>
      <c r="F1451">
        <v>6912</v>
      </c>
      <c r="G1451">
        <v>0.102489099</v>
      </c>
      <c r="H1451">
        <f>Data__1_[[#This Row],[Output]]*1000</f>
        <v>102.489099</v>
      </c>
      <c r="I1451">
        <f>Data__1_[[#This Row],[Output]]*1000/(Data__1_[[#This Row],[Num_Workers_Indirect]]+Data__1_[[#This Row],[Num_Workers_Direct]])</f>
        <v>1.2811137374999999</v>
      </c>
      <c r="J1451">
        <v>0.125036701</v>
      </c>
      <c r="K1451">
        <f>Data__1_[[#This Row],[RawMaterial_Used]]*1000</f>
        <v>125.03670099999999</v>
      </c>
      <c r="L1451">
        <f>MONTH(A:A)</f>
        <v>11</v>
      </c>
      <c r="M1451">
        <f>YEAR(Data__1_[[#This Row],[Date]])</f>
        <v>2010</v>
      </c>
      <c r="N1451" cm="1">
        <f t="array" ref="N1451">Data__1_[[#This Row],[RawMaterial_Used]]*1000*_xlfn.IFS(Data__1_[[#This Row],[Plant]]=$R$15,$S$15,Data__1_[[#This Row],[Plant]]=$R$16,$S$16,Data__1_[[#This Row],[Plant]]=$R$17,$S$17,Data__1_[[#This Row],[Plant]]=$R$18,$S$18)</f>
        <v>66269.451529999991</v>
      </c>
      <c r="O1451">
        <f>Data__1_[[#This Row],[input_total thousands]]+Data__1_[[#This Row],[Labor_Costs_Direct]]+Data__1_[[#This Row],[Labor_Costs_Indirect]]</f>
        <v>83389.451529999991</v>
      </c>
      <c r="P1451" s="5" cm="1">
        <f t="array" ref="P1451">Data__1_[[#This Row],[Output]]*1000*_xlfn.IFS(Data__1_[[#This Row],[Plant]]=$R$8,$S$8,Data__1_[[#This Row],[Plant]]=$R$9,$S$9,Data__1_[[#This Row],[Plant]]=$R$10,$S$10,Data__1_[[#This Row],[Plant]]=$R$11,$S$11)</f>
        <v>9224.0189099999989</v>
      </c>
      <c r="Q1451" s="5" cm="1">
        <f t="array" ref="Q1451">Data__1_[[#This Row],[Total_cost]]/(Data__1_[[#This Row],[Total Operating Cost]]+_xlfn.IFS(Data__1_[[#This Row],[Plant]]=$R$21,$S$21,Data__1_[[#This Row],[Plant]]=$R$22,$S$22,Data__1_[[#This Row],[Plant]]=$R$24,$S$24,Data__1_[[#This Row],[Plant]]=$R$23,$S$23))</f>
        <v>9.0397284902129389</v>
      </c>
    </row>
    <row r="1452" spans="1:17" x14ac:dyDescent="0.4">
      <c r="A1452" s="1" t="s">
        <v>63</v>
      </c>
      <c r="B1452" t="s">
        <v>10</v>
      </c>
      <c r="C1452">
        <v>23</v>
      </c>
      <c r="D1452">
        <v>31</v>
      </c>
      <c r="E1452">
        <v>5520</v>
      </c>
      <c r="F1452">
        <v>6200</v>
      </c>
      <c r="G1452">
        <v>4.0124825000000003E-2</v>
      </c>
      <c r="H1452">
        <f>Data__1_[[#This Row],[Output]]*1000</f>
        <v>40.124825000000001</v>
      </c>
      <c r="I1452">
        <f>Data__1_[[#This Row],[Output]]*1000/(Data__1_[[#This Row],[Num_Workers_Indirect]]+Data__1_[[#This Row],[Num_Workers_Direct]])</f>
        <v>0.74305231481481482</v>
      </c>
      <c r="J1452">
        <v>4.8952286999999997E-2</v>
      </c>
      <c r="K1452">
        <f>Data__1_[[#This Row],[RawMaterial_Used]]*1000</f>
        <v>48.952286999999998</v>
      </c>
      <c r="L1452">
        <f>MONTH(A:A)</f>
        <v>11</v>
      </c>
      <c r="M1452">
        <f>YEAR(Data__1_[[#This Row],[Date]])</f>
        <v>2010</v>
      </c>
      <c r="N1452" cm="1">
        <f t="array" ref="N1452">Data__1_[[#This Row],[RawMaterial_Used]]*1000*_xlfn.IFS(Data__1_[[#This Row],[Plant]]=$R$15,$S$15,Data__1_[[#This Row],[Plant]]=$R$16,$S$16,Data__1_[[#This Row],[Plant]]=$R$17,$S$17,Data__1_[[#This Row],[Plant]]=$R$18,$S$18)</f>
        <v>29762.990495999999</v>
      </c>
      <c r="O1452">
        <f>Data__1_[[#This Row],[input_total thousands]]+Data__1_[[#This Row],[Labor_Costs_Direct]]+Data__1_[[#This Row],[Labor_Costs_Indirect]]</f>
        <v>41482.990495999999</v>
      </c>
      <c r="P1452" s="5" cm="1">
        <f t="array" ref="P1452">Data__1_[[#This Row],[Output]]*1000*_xlfn.IFS(Data__1_[[#This Row],[Plant]]=$R$8,$S$8,Data__1_[[#This Row],[Plant]]=$R$9,$S$9,Data__1_[[#This Row],[Plant]]=$R$10,$S$10,Data__1_[[#This Row],[Plant]]=$R$11,$S$11)</f>
        <v>6018.7237500000001</v>
      </c>
      <c r="Q1452" s="5" cm="1">
        <f t="array" ref="Q1452">Data__1_[[#This Row],[Total_cost]]/(Data__1_[[#This Row],[Total Operating Cost]]+_xlfn.IFS(Data__1_[[#This Row],[Plant]]=$R$21,$S$21,Data__1_[[#This Row],[Plant]]=$R$22,$S$22,Data__1_[[#This Row],[Plant]]=$R$24,$S$24,Data__1_[[#This Row],[Plant]]=$R$23,$S$23))</f>
        <v>6.891178435887527</v>
      </c>
    </row>
    <row r="1453" spans="1:17" x14ac:dyDescent="0.4">
      <c r="A1453" s="1" t="s">
        <v>63</v>
      </c>
      <c r="B1453" t="s">
        <v>11</v>
      </c>
      <c r="C1453">
        <v>12</v>
      </c>
      <c r="D1453">
        <v>17</v>
      </c>
      <c r="E1453">
        <v>115200</v>
      </c>
      <c r="F1453">
        <v>130560</v>
      </c>
      <c r="G1453">
        <v>1.1315996E-2</v>
      </c>
      <c r="H1453">
        <f>Data__1_[[#This Row],[Output]]*1000</f>
        <v>11.315996</v>
      </c>
      <c r="I1453">
        <f>Data__1_[[#This Row],[Output]]*1000/(Data__1_[[#This Row],[Num_Workers_Indirect]]+Data__1_[[#This Row],[Num_Workers_Direct]])</f>
        <v>0.39020675862068965</v>
      </c>
      <c r="J1453">
        <v>1.4144995E-2</v>
      </c>
      <c r="K1453">
        <f>Data__1_[[#This Row],[RawMaterial_Used]]*1000</f>
        <v>14.144995</v>
      </c>
      <c r="L1453">
        <f>MONTH(A:A)</f>
        <v>11</v>
      </c>
      <c r="M1453">
        <f>YEAR(Data__1_[[#This Row],[Date]])</f>
        <v>2010</v>
      </c>
      <c r="N1453" cm="1">
        <f t="array" ref="N1453">Data__1_[[#This Row],[RawMaterial_Used]]*1000*_xlfn.IFS(Data__1_[[#This Row],[Plant]]=$R$15,$S$15,Data__1_[[#This Row],[Plant]]=$R$16,$S$16,Data__1_[[#This Row],[Plant]]=$R$17,$S$17,Data__1_[[#This Row],[Plant]]=$R$18,$S$18)</f>
        <v>12985.10541</v>
      </c>
      <c r="O1453">
        <f>Data__1_[[#This Row],[input_total thousands]]+Data__1_[[#This Row],[Labor_Costs_Direct]]+Data__1_[[#This Row],[Labor_Costs_Indirect]]</f>
        <v>258745.10541000002</v>
      </c>
      <c r="P1453" s="5" cm="1">
        <f t="array" ref="P1453">Data__1_[[#This Row],[Output]]*1000*_xlfn.IFS(Data__1_[[#This Row],[Plant]]=$R$8,$S$8,Data__1_[[#This Row],[Plant]]=$R$9,$S$9,Data__1_[[#This Row],[Plant]]=$R$10,$S$10,Data__1_[[#This Row],[Plant]]=$R$11,$S$11)</f>
        <v>4526.3984</v>
      </c>
      <c r="Q1453" s="5" cm="1">
        <f t="array" ref="Q1453">Data__1_[[#This Row],[Total_cost]]/(Data__1_[[#This Row],[Total Operating Cost]]+_xlfn.IFS(Data__1_[[#This Row],[Plant]]=$R$21,$S$21,Data__1_[[#This Row],[Plant]]=$R$22,$S$22,Data__1_[[#This Row],[Plant]]=$R$24,$S$24,Data__1_[[#This Row],[Plant]]=$R$23,$S$23))</f>
        <v>56.075499315443366</v>
      </c>
    </row>
    <row r="1454" spans="1:17" x14ac:dyDescent="0.4">
      <c r="A1454" s="1" t="s">
        <v>62</v>
      </c>
      <c r="B1454" t="s">
        <v>8</v>
      </c>
      <c r="C1454">
        <v>17</v>
      </c>
      <c r="D1454">
        <v>21</v>
      </c>
      <c r="E1454">
        <v>8160</v>
      </c>
      <c r="F1454">
        <v>8400</v>
      </c>
      <c r="G1454">
        <v>4.6023568000000001E-2</v>
      </c>
      <c r="H1454">
        <f>Data__1_[[#This Row],[Output]]*1000</f>
        <v>46.023567999999997</v>
      </c>
      <c r="I1454">
        <f>Data__1_[[#This Row],[Output]]*1000/(Data__1_[[#This Row],[Num_Workers_Indirect]]+Data__1_[[#This Row],[Num_Workers_Direct]])</f>
        <v>1.2111465263157895</v>
      </c>
      <c r="J1454">
        <v>5.5228281999999997E-2</v>
      </c>
      <c r="K1454">
        <f>Data__1_[[#This Row],[RawMaterial_Used]]*1000</f>
        <v>55.228282</v>
      </c>
      <c r="L1454">
        <f>MONTH(A:A)</f>
        <v>10</v>
      </c>
      <c r="M1454">
        <f>YEAR(Data__1_[[#This Row],[Date]])</f>
        <v>2010</v>
      </c>
      <c r="N1454" cm="1">
        <f t="array" ref="N1454">Data__1_[[#This Row],[RawMaterial_Used]]*1000*_xlfn.IFS(Data__1_[[#This Row],[Plant]]=$R$15,$S$15,Data__1_[[#This Row],[Plant]]=$R$16,$S$16,Data__1_[[#This Row],[Plant]]=$R$17,$S$17,Data__1_[[#This Row],[Plant]]=$R$18,$S$18)</f>
        <v>38659.797400000003</v>
      </c>
      <c r="O1454">
        <f>Data__1_[[#This Row],[input_total thousands]]+Data__1_[[#This Row],[Labor_Costs_Direct]]+Data__1_[[#This Row],[Labor_Costs_Indirect]]</f>
        <v>55219.797400000003</v>
      </c>
      <c r="P1454" s="5" cm="1">
        <f t="array" ref="P1454">Data__1_[[#This Row],[Output]]*1000*_xlfn.IFS(Data__1_[[#This Row],[Plant]]=$R$8,$S$8,Data__1_[[#This Row],[Plant]]=$R$9,$S$9,Data__1_[[#This Row],[Plant]]=$R$10,$S$10,Data__1_[[#This Row],[Plant]]=$R$11,$S$11)</f>
        <v>5062.5924799999993</v>
      </c>
      <c r="Q1454" s="5" cm="1">
        <f t="array" ref="Q1454">Data__1_[[#This Row],[Total_cost]]/(Data__1_[[#This Row],[Total Operating Cost]]+_xlfn.IFS(Data__1_[[#This Row],[Plant]]=$R$21,$S$21,Data__1_[[#This Row],[Plant]]=$R$22,$S$22,Data__1_[[#This Row],[Plant]]=$R$24,$S$24,Data__1_[[#This Row],[Plant]]=$R$23,$S$23))</f>
        <v>10.880239125283257</v>
      </c>
    </row>
    <row r="1455" spans="1:17" x14ac:dyDescent="0.4">
      <c r="A1455" s="1" t="s">
        <v>62</v>
      </c>
      <c r="B1455" t="s">
        <v>9</v>
      </c>
      <c r="C1455">
        <v>45</v>
      </c>
      <c r="D1455">
        <v>37</v>
      </c>
      <c r="E1455">
        <v>10440</v>
      </c>
      <c r="F1455">
        <v>7104</v>
      </c>
      <c r="G1455">
        <v>0.10507986499999999</v>
      </c>
      <c r="H1455">
        <f>Data__1_[[#This Row],[Output]]*1000</f>
        <v>105.079865</v>
      </c>
      <c r="I1455">
        <f>Data__1_[[#This Row],[Output]]*1000/(Data__1_[[#This Row],[Num_Workers_Indirect]]+Data__1_[[#This Row],[Num_Workers_Direct]])</f>
        <v>1.281461768292683</v>
      </c>
      <c r="J1455">
        <v>0.128197436</v>
      </c>
      <c r="K1455">
        <f>Data__1_[[#This Row],[RawMaterial_Used]]*1000</f>
        <v>128.19743600000001</v>
      </c>
      <c r="L1455">
        <f>MONTH(A:A)</f>
        <v>10</v>
      </c>
      <c r="M1455">
        <f>YEAR(Data__1_[[#This Row],[Date]])</f>
        <v>2010</v>
      </c>
      <c r="N1455" cm="1">
        <f t="array" ref="N1455">Data__1_[[#This Row],[RawMaterial_Used]]*1000*_xlfn.IFS(Data__1_[[#This Row],[Plant]]=$R$15,$S$15,Data__1_[[#This Row],[Plant]]=$R$16,$S$16,Data__1_[[#This Row],[Plant]]=$R$17,$S$17,Data__1_[[#This Row],[Plant]]=$R$18,$S$18)</f>
        <v>67944.641080000001</v>
      </c>
      <c r="O1455">
        <f>Data__1_[[#This Row],[input_total thousands]]+Data__1_[[#This Row],[Labor_Costs_Direct]]+Data__1_[[#This Row],[Labor_Costs_Indirect]]</f>
        <v>85488.641080000001</v>
      </c>
      <c r="P1455" s="5" cm="1">
        <f t="array" ref="P1455">Data__1_[[#This Row],[Output]]*1000*_xlfn.IFS(Data__1_[[#This Row],[Plant]]=$R$8,$S$8,Data__1_[[#This Row],[Plant]]=$R$9,$S$9,Data__1_[[#This Row],[Plant]]=$R$10,$S$10,Data__1_[[#This Row],[Plant]]=$R$11,$S$11)</f>
        <v>9457.1878500000003</v>
      </c>
      <c r="Q1455" s="5" cm="1">
        <f t="array" ref="Q1455">Data__1_[[#This Row],[Total_cost]]/(Data__1_[[#This Row],[Total Operating Cost]]+_xlfn.IFS(Data__1_[[#This Row],[Plant]]=$R$21,$S$21,Data__1_[[#This Row],[Plant]]=$R$22,$S$22,Data__1_[[#This Row],[Plant]]=$R$24,$S$24,Data__1_[[#This Row],[Plant]]=$R$23,$S$23))</f>
        <v>9.038819797901402</v>
      </c>
    </row>
    <row r="1456" spans="1:17" x14ac:dyDescent="0.4">
      <c r="A1456" s="1" t="s">
        <v>62</v>
      </c>
      <c r="B1456" t="s">
        <v>10</v>
      </c>
      <c r="C1456">
        <v>24</v>
      </c>
      <c r="D1456">
        <v>29</v>
      </c>
      <c r="E1456">
        <v>5760</v>
      </c>
      <c r="F1456">
        <v>5800</v>
      </c>
      <c r="G1456">
        <v>3.9373557000000003E-2</v>
      </c>
      <c r="H1456">
        <f>Data__1_[[#This Row],[Output]]*1000</f>
        <v>39.373557000000005</v>
      </c>
      <c r="I1456">
        <f>Data__1_[[#This Row],[Output]]*1000/(Data__1_[[#This Row],[Num_Workers_Indirect]]+Data__1_[[#This Row],[Num_Workers_Direct]])</f>
        <v>0.74289730188679259</v>
      </c>
      <c r="J1456">
        <v>4.8035739000000001E-2</v>
      </c>
      <c r="K1456">
        <f>Data__1_[[#This Row],[RawMaterial_Used]]*1000</f>
        <v>48.035739</v>
      </c>
      <c r="L1456">
        <f>MONTH(A:A)</f>
        <v>10</v>
      </c>
      <c r="M1456">
        <f>YEAR(Data__1_[[#This Row],[Date]])</f>
        <v>2010</v>
      </c>
      <c r="N1456" cm="1">
        <f t="array" ref="N1456">Data__1_[[#This Row],[RawMaterial_Used]]*1000*_xlfn.IFS(Data__1_[[#This Row],[Plant]]=$R$15,$S$15,Data__1_[[#This Row],[Plant]]=$R$16,$S$16,Data__1_[[#This Row],[Plant]]=$R$17,$S$17,Data__1_[[#This Row],[Plant]]=$R$18,$S$18)</f>
        <v>29205.729311999999</v>
      </c>
      <c r="O1456">
        <f>Data__1_[[#This Row],[input_total thousands]]+Data__1_[[#This Row],[Labor_Costs_Direct]]+Data__1_[[#This Row],[Labor_Costs_Indirect]]</f>
        <v>40765.729311999996</v>
      </c>
      <c r="P1456" s="5" cm="1">
        <f t="array" ref="P1456">Data__1_[[#This Row],[Output]]*1000*_xlfn.IFS(Data__1_[[#This Row],[Plant]]=$R$8,$S$8,Data__1_[[#This Row],[Plant]]=$R$9,$S$9,Data__1_[[#This Row],[Plant]]=$R$10,$S$10,Data__1_[[#This Row],[Plant]]=$R$11,$S$11)</f>
        <v>5906.033550000001</v>
      </c>
      <c r="Q1456" s="5" cm="1">
        <f t="array" ref="Q1456">Data__1_[[#This Row],[Total_cost]]/(Data__1_[[#This Row],[Total Operating Cost]]+_xlfn.IFS(Data__1_[[#This Row],[Plant]]=$R$21,$S$21,Data__1_[[#This Row],[Plant]]=$R$22,$S$22,Data__1_[[#This Row],[Plant]]=$R$24,$S$24,Data__1_[[#This Row],[Plant]]=$R$23,$S$23))</f>
        <v>6.9012185163566553</v>
      </c>
    </row>
    <row r="1457" spans="1:17" x14ac:dyDescent="0.4">
      <c r="A1457" s="1" t="s">
        <v>62</v>
      </c>
      <c r="B1457" t="s">
        <v>11</v>
      </c>
      <c r="C1457">
        <v>13</v>
      </c>
      <c r="D1457">
        <v>15</v>
      </c>
      <c r="E1457">
        <v>124800</v>
      </c>
      <c r="F1457">
        <v>115200</v>
      </c>
      <c r="G1457">
        <v>1.0933627E-2</v>
      </c>
      <c r="H1457">
        <f>Data__1_[[#This Row],[Output]]*1000</f>
        <v>10.933627</v>
      </c>
      <c r="I1457">
        <f>Data__1_[[#This Row],[Output]]*1000/(Data__1_[[#This Row],[Num_Workers_Indirect]]+Data__1_[[#This Row],[Num_Workers_Direct]])</f>
        <v>0.39048667857142855</v>
      </c>
      <c r="J1457">
        <v>1.3667034E-2</v>
      </c>
      <c r="K1457">
        <f>Data__1_[[#This Row],[RawMaterial_Used]]*1000</f>
        <v>13.667033999999999</v>
      </c>
      <c r="L1457">
        <f>MONTH(A:A)</f>
        <v>10</v>
      </c>
      <c r="M1457">
        <f>YEAR(Data__1_[[#This Row],[Date]])</f>
        <v>2010</v>
      </c>
      <c r="N1457" cm="1">
        <f t="array" ref="N1457">Data__1_[[#This Row],[RawMaterial_Used]]*1000*_xlfn.IFS(Data__1_[[#This Row],[Plant]]=$R$15,$S$15,Data__1_[[#This Row],[Plant]]=$R$16,$S$16,Data__1_[[#This Row],[Plant]]=$R$17,$S$17,Data__1_[[#This Row],[Plant]]=$R$18,$S$18)</f>
        <v>12546.337211999999</v>
      </c>
      <c r="O1457">
        <f>Data__1_[[#This Row],[input_total thousands]]+Data__1_[[#This Row],[Labor_Costs_Direct]]+Data__1_[[#This Row],[Labor_Costs_Indirect]]</f>
        <v>252546.33721199998</v>
      </c>
      <c r="P1457" s="5" cm="1">
        <f t="array" ref="P1457">Data__1_[[#This Row],[Output]]*1000*_xlfn.IFS(Data__1_[[#This Row],[Plant]]=$R$8,$S$8,Data__1_[[#This Row],[Plant]]=$R$9,$S$9,Data__1_[[#This Row],[Plant]]=$R$10,$S$10,Data__1_[[#This Row],[Plant]]=$R$11,$S$11)</f>
        <v>4373.4507999999996</v>
      </c>
      <c r="Q1457" s="5" cm="1">
        <f t="array" ref="Q1457">Data__1_[[#This Row],[Total_cost]]/(Data__1_[[#This Row],[Total Operating Cost]]+_xlfn.IFS(Data__1_[[#This Row],[Plant]]=$R$21,$S$21,Data__1_[[#This Row],[Plant]]=$R$22,$S$22,Data__1_[[#This Row],[Plant]]=$R$24,$S$24,Data__1_[[#This Row],[Plant]]=$R$23,$S$23))</f>
        <v>56.608495439358009</v>
      </c>
    </row>
    <row r="1458" spans="1:17" x14ac:dyDescent="0.4">
      <c r="A1458" s="1" t="s">
        <v>53</v>
      </c>
      <c r="B1458" t="s">
        <v>8</v>
      </c>
      <c r="C1458">
        <v>18</v>
      </c>
      <c r="D1458">
        <v>20</v>
      </c>
      <c r="E1458">
        <v>8640</v>
      </c>
      <c r="F1458">
        <v>8000</v>
      </c>
      <c r="G1458">
        <v>4.5989716999999999E-2</v>
      </c>
      <c r="H1458">
        <f>Data__1_[[#This Row],[Output]]*1000</f>
        <v>45.989716999999999</v>
      </c>
      <c r="I1458">
        <f>Data__1_[[#This Row],[Output]]*1000/(Data__1_[[#This Row],[Num_Workers_Indirect]]+Data__1_[[#This Row],[Num_Workers_Direct]])</f>
        <v>1.2102557105263159</v>
      </c>
      <c r="J1458">
        <v>5.5187659999999999E-2</v>
      </c>
      <c r="K1458">
        <f>Data__1_[[#This Row],[RawMaterial_Used]]*1000</f>
        <v>55.187660000000001</v>
      </c>
      <c r="L1458">
        <f>MONTH(A:A)</f>
        <v>1</v>
      </c>
      <c r="M1458">
        <f>YEAR(Data__1_[[#This Row],[Date]])</f>
        <v>2010</v>
      </c>
      <c r="N1458" cm="1">
        <f t="array" ref="N1458">Data__1_[[#This Row],[RawMaterial_Used]]*1000*_xlfn.IFS(Data__1_[[#This Row],[Plant]]=$R$15,$S$15,Data__1_[[#This Row],[Plant]]=$R$16,$S$16,Data__1_[[#This Row],[Plant]]=$R$17,$S$17,Data__1_[[#This Row],[Plant]]=$R$18,$S$18)</f>
        <v>38631.362000000001</v>
      </c>
      <c r="O1458">
        <f>Data__1_[[#This Row],[input_total thousands]]+Data__1_[[#This Row],[Labor_Costs_Direct]]+Data__1_[[#This Row],[Labor_Costs_Indirect]]</f>
        <v>55271.362000000001</v>
      </c>
      <c r="P1458" s="5" cm="1">
        <f t="array" ref="P1458">Data__1_[[#This Row],[Output]]*1000*_xlfn.IFS(Data__1_[[#This Row],[Plant]]=$R$8,$S$8,Data__1_[[#This Row],[Plant]]=$R$9,$S$9,Data__1_[[#This Row],[Plant]]=$R$10,$S$10,Data__1_[[#This Row],[Plant]]=$R$11,$S$11)</f>
        <v>5058.8688700000002</v>
      </c>
      <c r="Q1458" s="5" cm="1">
        <f t="array" ref="Q1458">Data__1_[[#This Row],[Total_cost]]/(Data__1_[[#This Row],[Total Operating Cost]]+_xlfn.IFS(Data__1_[[#This Row],[Plant]]=$R$21,$S$21,Data__1_[[#This Row],[Plant]]=$R$22,$S$22,Data__1_[[#This Row],[Plant]]=$R$24,$S$24,Data__1_[[#This Row],[Plant]]=$R$23,$S$23))</f>
        <v>10.898395117669272</v>
      </c>
    </row>
    <row r="1459" spans="1:17" x14ac:dyDescent="0.4">
      <c r="A1459" s="1" t="s">
        <v>53</v>
      </c>
      <c r="B1459" t="s">
        <v>9</v>
      </c>
      <c r="C1459">
        <v>42</v>
      </c>
      <c r="D1459">
        <v>39</v>
      </c>
      <c r="E1459">
        <v>9744</v>
      </c>
      <c r="F1459">
        <v>7488</v>
      </c>
      <c r="G1459">
        <v>0.103812708</v>
      </c>
      <c r="H1459">
        <f>Data__1_[[#This Row],[Output]]*1000</f>
        <v>103.812708</v>
      </c>
      <c r="I1459">
        <f>Data__1_[[#This Row],[Output]]*1000/(Data__1_[[#This Row],[Num_Workers_Indirect]]+Data__1_[[#This Row],[Num_Workers_Direct]])</f>
        <v>1.2816383703703704</v>
      </c>
      <c r="J1459">
        <v>0.126651504</v>
      </c>
      <c r="K1459">
        <f>Data__1_[[#This Row],[RawMaterial_Used]]*1000</f>
        <v>126.651504</v>
      </c>
      <c r="L1459">
        <f>MONTH(A:A)</f>
        <v>1</v>
      </c>
      <c r="M1459">
        <f>YEAR(Data__1_[[#This Row],[Date]])</f>
        <v>2010</v>
      </c>
      <c r="N1459" cm="1">
        <f t="array" ref="N1459">Data__1_[[#This Row],[RawMaterial_Used]]*1000*_xlfn.IFS(Data__1_[[#This Row],[Plant]]=$R$15,$S$15,Data__1_[[#This Row],[Plant]]=$R$16,$S$16,Data__1_[[#This Row],[Plant]]=$R$17,$S$17,Data__1_[[#This Row],[Plant]]=$R$18,$S$18)</f>
        <v>67125.297120000003</v>
      </c>
      <c r="O1459">
        <f>Data__1_[[#This Row],[input_total thousands]]+Data__1_[[#This Row],[Labor_Costs_Direct]]+Data__1_[[#This Row],[Labor_Costs_Indirect]]</f>
        <v>84357.297120000003</v>
      </c>
      <c r="P1459" s="5" cm="1">
        <f t="array" ref="P1459">Data__1_[[#This Row],[Output]]*1000*_xlfn.IFS(Data__1_[[#This Row],[Plant]]=$R$8,$S$8,Data__1_[[#This Row],[Plant]]=$R$9,$S$9,Data__1_[[#This Row],[Plant]]=$R$10,$S$10,Data__1_[[#This Row],[Plant]]=$R$11,$S$11)</f>
        <v>9343.14372</v>
      </c>
      <c r="Q1459" s="5" cm="1">
        <f t="array" ref="Q1459">Data__1_[[#This Row],[Total_cost]]/(Data__1_[[#This Row],[Total Operating Cost]]+_xlfn.IFS(Data__1_[[#This Row],[Plant]]=$R$21,$S$21,Data__1_[[#This Row],[Plant]]=$R$22,$S$22,Data__1_[[#This Row],[Plant]]=$R$24,$S$24,Data__1_[[#This Row],[Plant]]=$R$23,$S$23))</f>
        <v>9.0280620164941183</v>
      </c>
    </row>
    <row r="1460" spans="1:17" x14ac:dyDescent="0.4">
      <c r="A1460" s="1" t="s">
        <v>53</v>
      </c>
      <c r="B1460" t="s">
        <v>10</v>
      </c>
      <c r="C1460">
        <v>24</v>
      </c>
      <c r="D1460">
        <v>25</v>
      </c>
      <c r="E1460">
        <v>5760</v>
      </c>
      <c r="F1460">
        <v>5000</v>
      </c>
      <c r="G1460">
        <v>3.6414731999999998E-2</v>
      </c>
      <c r="H1460">
        <f>Data__1_[[#This Row],[Output]]*1000</f>
        <v>36.414732000000001</v>
      </c>
      <c r="I1460">
        <f>Data__1_[[#This Row],[Output]]*1000/(Data__1_[[#This Row],[Num_Workers_Indirect]]+Data__1_[[#This Row],[Num_Workers_Direct]])</f>
        <v>0.74315779591836739</v>
      </c>
      <c r="J1460">
        <v>4.4425973000000001E-2</v>
      </c>
      <c r="K1460">
        <f>Data__1_[[#This Row],[RawMaterial_Used]]*1000</f>
        <v>44.425972999999999</v>
      </c>
      <c r="L1460">
        <f>MONTH(A:A)</f>
        <v>1</v>
      </c>
      <c r="M1460">
        <f>YEAR(Data__1_[[#This Row],[Date]])</f>
        <v>2010</v>
      </c>
      <c r="N1460" cm="1">
        <f t="array" ref="N1460">Data__1_[[#This Row],[RawMaterial_Used]]*1000*_xlfn.IFS(Data__1_[[#This Row],[Plant]]=$R$15,$S$15,Data__1_[[#This Row],[Plant]]=$R$16,$S$16,Data__1_[[#This Row],[Plant]]=$R$17,$S$17,Data__1_[[#This Row],[Plant]]=$R$18,$S$18)</f>
        <v>27010.991583999999</v>
      </c>
      <c r="O1460">
        <f>Data__1_[[#This Row],[input_total thousands]]+Data__1_[[#This Row],[Labor_Costs_Direct]]+Data__1_[[#This Row],[Labor_Costs_Indirect]]</f>
        <v>37770.991584000003</v>
      </c>
      <c r="P1460" s="5" cm="1">
        <f t="array" ref="P1460">Data__1_[[#This Row],[Output]]*1000*_xlfn.IFS(Data__1_[[#This Row],[Plant]]=$R$8,$S$8,Data__1_[[#This Row],[Plant]]=$R$9,$S$9,Data__1_[[#This Row],[Plant]]=$R$10,$S$10,Data__1_[[#This Row],[Plant]]=$R$11,$S$11)</f>
        <v>5462.2098000000005</v>
      </c>
      <c r="Q1460" s="5" cm="1">
        <f t="array" ref="Q1460">Data__1_[[#This Row],[Total_cost]]/(Data__1_[[#This Row],[Total Operating Cost]]+_xlfn.IFS(Data__1_[[#This Row],[Plant]]=$R$21,$S$21,Data__1_[[#This Row],[Plant]]=$R$22,$S$22,Data__1_[[#This Row],[Plant]]=$R$24,$S$24,Data__1_[[#This Row],[Plant]]=$R$23,$S$23))</f>
        <v>6.9136996320368294</v>
      </c>
    </row>
    <row r="1461" spans="1:17" x14ac:dyDescent="0.4">
      <c r="A1461" s="1" t="s">
        <v>53</v>
      </c>
      <c r="B1461" t="s">
        <v>11</v>
      </c>
      <c r="C1461">
        <v>12</v>
      </c>
      <c r="D1461">
        <v>13</v>
      </c>
      <c r="E1461">
        <v>115200</v>
      </c>
      <c r="F1461">
        <v>99840</v>
      </c>
      <c r="G1461">
        <v>9.7576880000000005E-3</v>
      </c>
      <c r="H1461">
        <f>Data__1_[[#This Row],[Output]]*1000</f>
        <v>9.7576879999999999</v>
      </c>
      <c r="I1461">
        <f>Data__1_[[#This Row],[Output]]*1000/(Data__1_[[#This Row],[Num_Workers_Indirect]]+Data__1_[[#This Row],[Num_Workers_Direct]])</f>
        <v>0.39030752000000002</v>
      </c>
      <c r="J1461">
        <v>1.2197110000000001E-2</v>
      </c>
      <c r="K1461">
        <f>Data__1_[[#This Row],[RawMaterial_Used]]*1000</f>
        <v>12.19711</v>
      </c>
      <c r="L1461">
        <f>MONTH(A:A)</f>
        <v>1</v>
      </c>
      <c r="M1461">
        <f>YEAR(Data__1_[[#This Row],[Date]])</f>
        <v>2010</v>
      </c>
      <c r="N1461" cm="1">
        <f t="array" ref="N1461">Data__1_[[#This Row],[RawMaterial_Used]]*1000*_xlfn.IFS(Data__1_[[#This Row],[Plant]]=$R$15,$S$15,Data__1_[[#This Row],[Plant]]=$R$16,$S$16,Data__1_[[#This Row],[Plant]]=$R$17,$S$17,Data__1_[[#This Row],[Plant]]=$R$18,$S$18)</f>
        <v>11196.946980000001</v>
      </c>
      <c r="O1461">
        <f>Data__1_[[#This Row],[input_total thousands]]+Data__1_[[#This Row],[Labor_Costs_Direct]]+Data__1_[[#This Row],[Labor_Costs_Indirect]]</f>
        <v>226236.94698000001</v>
      </c>
      <c r="P1461" s="5" cm="1">
        <f t="array" ref="P1461">Data__1_[[#This Row],[Output]]*1000*_xlfn.IFS(Data__1_[[#This Row],[Plant]]=$R$8,$S$8,Data__1_[[#This Row],[Plant]]=$R$9,$S$9,Data__1_[[#This Row],[Plant]]=$R$10,$S$10,Data__1_[[#This Row],[Plant]]=$R$11,$S$11)</f>
        <v>3903.0751999999998</v>
      </c>
      <c r="Q1461" s="5" cm="1">
        <f t="array" ref="Q1461">Data__1_[[#This Row],[Total_cost]]/(Data__1_[[#This Row],[Total Operating Cost]]+_xlfn.IFS(Data__1_[[#This Row],[Plant]]=$R$21,$S$21,Data__1_[[#This Row],[Plant]]=$R$22,$S$22,Data__1_[[#This Row],[Plant]]=$R$24,$S$24,Data__1_[[#This Row],[Plant]]=$R$23,$S$23))</f>
        <v>56.688142747199997</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755865-BAFC-4D26-A3D2-7149346190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 2</vt:lpstr>
      <vt:lpstr>Question 3</vt:lpstr>
      <vt:lpstr>Question 4</vt:lpstr>
      <vt:lpstr>Question5</vt:lpstr>
      <vt:lpstr>Question 1</vt:lpstr>
      <vt:lpstr>Question 6</vt:lpstr>
      <vt:lpstr>Data _1_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Shayan Anwar</dc:creator>
  <cp:lastModifiedBy>Muhammad Shayan Anwar</cp:lastModifiedBy>
  <dcterms:created xsi:type="dcterms:W3CDTF">2024-11-12T15:15:30Z</dcterms:created>
  <dcterms:modified xsi:type="dcterms:W3CDTF">2024-11-14T14:02:35Z</dcterms:modified>
</cp:coreProperties>
</file>