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hidePivotFieldList="1" defaultThemeVersion="166925"/>
  <mc:AlternateContent xmlns:mc="http://schemas.openxmlformats.org/markup-compatibility/2006">
    <mc:Choice Requires="x15">
      <x15ac:absPath xmlns:x15ac="http://schemas.microsoft.com/office/spreadsheetml/2010/11/ac" url="C:\Users\Asad\Downloads\OneDrive_2024-03-31\HR Database\"/>
    </mc:Choice>
  </mc:AlternateContent>
  <xr:revisionPtr revIDLastSave="0" documentId="13_ncr:1_{0BF69D53-CB9E-422E-9373-B10305A095AD}" xr6:coauthVersionLast="47" xr6:coauthVersionMax="47" xr10:uidLastSave="{00000000-0000-0000-0000-000000000000}"/>
  <bookViews>
    <workbookView xWindow="-110" yWindow="-110" windowWidth="19420" windowHeight="10420" firstSheet="2" activeTab="4" xr2:uid="{00000000-000D-0000-FFFF-FFFF00000000}"/>
  </bookViews>
  <sheets>
    <sheet name="Sheet3" sheetId="4" r:id="rId1"/>
    <sheet name="Sheet4" sheetId="5" r:id="rId2"/>
    <sheet name="Sheet5" sheetId="6" r:id="rId3"/>
    <sheet name="Sheet2" sheetId="3" r:id="rId4"/>
    <sheet name="OEHR_EMPLOYEES" sheetId="1" r:id="rId5"/>
    <sheet name="Sheet7" sheetId="8" r:id="rId6"/>
    <sheet name="Sheet1" sheetId="2" r:id="rId7"/>
    <sheet name="Sheet6" sheetId="7" r:id="rId8"/>
    <sheet name="Sheet8" sheetId="9" r:id="rId9"/>
    <sheet name="Sheet10" sheetId="11" r:id="rId10"/>
    <sheet name="Sheet9" sheetId="10" r:id="rId11"/>
  </sheets>
  <definedNames>
    <definedName name="Salary_Matrix">OEHR_EMPLOYEES!$M$9:$N$11</definedName>
    <definedName name="Slicer_JOB_ID">#N/A</definedName>
  </definedNames>
  <calcPr calcId="181029"/>
  <pivotCaches>
    <pivotCache cacheId="0"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N6" i="1" l="1"/>
  <c r="N5" i="1"/>
  <c r="N4" i="1"/>
  <c r="G5" i="10"/>
  <c r="G6" i="10"/>
  <c r="G7" i="10"/>
  <c r="D18" i="10"/>
  <c r="E17" i="10"/>
  <c r="C20" i="10"/>
  <c r="C10" i="10"/>
  <c r="C5" i="10"/>
  <c r="C6" i="10"/>
  <c r="C7" i="10"/>
  <c r="C8" i="10"/>
  <c r="C9" i="10"/>
  <c r="C11" i="10"/>
  <c r="C12" i="10"/>
  <c r="C13" i="10"/>
  <c r="C14" i="10"/>
  <c r="C15" i="10"/>
  <c r="C16" i="10"/>
  <c r="C17" i="10"/>
  <c r="C18" i="10"/>
  <c r="C19" i="10"/>
  <c r="C4" i="10"/>
  <c r="D17" i="10"/>
  <c r="J17" i="7"/>
  <c r="I18" i="7"/>
  <c r="G17" i="7"/>
  <c r="I17" i="7"/>
  <c r="C5" i="7"/>
  <c r="G18" i="7"/>
  <c r="C12" i="7"/>
  <c r="C11" i="7"/>
  <c r="C10" i="7"/>
  <c r="C9" i="7"/>
  <c r="C8" i="7"/>
  <c r="C7" i="7"/>
  <c r="C6" i="7"/>
  <c r="C4" i="7"/>
  <c r="C3" i="7"/>
  <c r="C2" i="7"/>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M2" i="8"/>
  <c r="M5" i="8"/>
  <c r="M3" i="8"/>
  <c r="M4" i="8"/>
  <c r="M6" i="8"/>
  <c r="M7" i="8"/>
  <c r="M8" i="8"/>
  <c r="M9" i="8"/>
  <c r="M10"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M92" i="8"/>
  <c r="M93" i="8"/>
  <c r="M94" i="8"/>
  <c r="M95" i="8"/>
  <c r="M96" i="8"/>
  <c r="M97" i="8"/>
  <c r="M98" i="8"/>
  <c r="M99" i="8"/>
  <c r="M100" i="8"/>
  <c r="M101" i="8"/>
  <c r="M102" i="8"/>
  <c r="M103" i="8"/>
  <c r="M104" i="8"/>
  <c r="M105" i="8"/>
  <c r="M106" i="8"/>
  <c r="M107" i="8"/>
  <c r="M108" i="8"/>
  <c r="B44" i="2"/>
  <c r="B22" i="2"/>
  <c r="B24" i="2"/>
  <c r="B25" i="2"/>
  <c r="B26" i="2"/>
  <c r="B27" i="2"/>
  <c r="B28" i="2"/>
  <c r="B29" i="2"/>
  <c r="B30" i="2"/>
  <c r="B31" i="2"/>
  <c r="B32" i="2"/>
  <c r="B23" i="2"/>
  <c r="L108" i="8"/>
  <c r="L107" i="8"/>
  <c r="L106" i="8"/>
  <c r="L105" i="8"/>
  <c r="L104" i="8"/>
  <c r="L103" i="8"/>
  <c r="L102" i="8"/>
  <c r="L101" i="8"/>
  <c r="L100" i="8"/>
  <c r="L99" i="8"/>
  <c r="L98" i="8"/>
  <c r="L97" i="8"/>
  <c r="L96" i="8"/>
  <c r="L95" i="8"/>
  <c r="L94" i="8"/>
  <c r="L93" i="8"/>
  <c r="L92" i="8"/>
  <c r="L91" i="8"/>
  <c r="L90" i="8"/>
  <c r="L89" i="8"/>
  <c r="L88" i="8"/>
  <c r="L87" i="8"/>
  <c r="L86" i="8"/>
  <c r="L85" i="8"/>
  <c r="L84" i="8"/>
  <c r="L83" i="8"/>
  <c r="L82" i="8"/>
  <c r="L81" i="8"/>
  <c r="L80" i="8"/>
  <c r="L79" i="8"/>
  <c r="L78" i="8"/>
  <c r="L77" i="8"/>
  <c r="L76" i="8"/>
  <c r="L75" i="8"/>
  <c r="L74" i="8"/>
  <c r="L73" i="8"/>
  <c r="L72" i="8"/>
  <c r="L71" i="8"/>
  <c r="L70" i="8"/>
  <c r="L69" i="8"/>
  <c r="L68" i="8"/>
  <c r="L67" i="8"/>
  <c r="L66" i="8"/>
  <c r="L65" i="8"/>
  <c r="L64" i="8"/>
  <c r="L63" i="8"/>
  <c r="L62" i="8"/>
  <c r="L61" i="8"/>
  <c r="L60" i="8"/>
  <c r="L59" i="8"/>
  <c r="L58" i="8"/>
  <c r="L57" i="8"/>
  <c r="L56" i="8"/>
  <c r="L55" i="8"/>
  <c r="L54" i="8"/>
  <c r="L53" i="8"/>
  <c r="L52" i="8"/>
  <c r="L51" i="8"/>
  <c r="L50" i="8"/>
  <c r="L49" i="8"/>
  <c r="L48" i="8"/>
  <c r="L47" i="8"/>
  <c r="L46" i="8"/>
  <c r="L45" i="8"/>
  <c r="L44" i="8"/>
  <c r="L43" i="8"/>
  <c r="L42" i="8"/>
  <c r="L41" i="8"/>
  <c r="L40" i="8"/>
  <c r="L39" i="8"/>
  <c r="L38" i="8"/>
  <c r="L37" i="8"/>
  <c r="L36" i="8"/>
  <c r="L35" i="8"/>
  <c r="L34" i="8"/>
  <c r="L33" i="8"/>
  <c r="L32" i="8"/>
  <c r="L31" i="8"/>
  <c r="L30" i="8"/>
  <c r="L29" i="8"/>
  <c r="L28" i="8"/>
  <c r="L27" i="8"/>
  <c r="L26" i="8"/>
  <c r="L25" i="8"/>
  <c r="L24" i="8"/>
  <c r="L23" i="8"/>
  <c r="L22" i="8"/>
  <c r="L21" i="8"/>
  <c r="L20" i="8"/>
  <c r="L19" i="8"/>
  <c r="L18" i="8"/>
  <c r="L17" i="8"/>
  <c r="L16" i="8"/>
  <c r="L15" i="8"/>
  <c r="L14" i="8"/>
  <c r="L13" i="8"/>
  <c r="L12" i="8"/>
  <c r="L11" i="8"/>
  <c r="L10" i="8"/>
  <c r="L9" i="8"/>
  <c r="L8" i="8"/>
  <c r="L7" i="8"/>
  <c r="L6" i="8"/>
  <c r="L5" i="8"/>
  <c r="L4" i="8"/>
  <c r="L3" i="8"/>
  <c r="H5" i="10" l="1"/>
  <c r="D32" i="2"/>
  <c r="C32" i="2"/>
  <c r="D31" i="2"/>
  <c r="C31" i="2"/>
  <c r="D30" i="2"/>
  <c r="C30" i="2"/>
  <c r="D29" i="2"/>
  <c r="C29" i="2"/>
  <c r="D28" i="2"/>
  <c r="C28" i="2"/>
  <c r="D27" i="2"/>
  <c r="C27" i="2"/>
  <c r="D26" i="2"/>
  <c r="C26" i="2"/>
  <c r="D25" i="2"/>
  <c r="C25" i="2"/>
  <c r="D24" i="2"/>
  <c r="C24" i="2"/>
  <c r="D23" i="2"/>
  <c r="C23" i="2"/>
  <c r="D22" i="2"/>
  <c r="C22" i="2"/>
  <c r="E22" i="2" s="1"/>
  <c r="D7" i="2"/>
  <c r="D8" i="2"/>
  <c r="D9" i="2"/>
  <c r="D10" i="2"/>
  <c r="D11" i="2"/>
  <c r="D12" i="2"/>
  <c r="D13" i="2"/>
  <c r="D14" i="2"/>
  <c r="D15" i="2"/>
  <c r="D16" i="2"/>
  <c r="D6" i="2"/>
  <c r="C7" i="2"/>
  <c r="C8" i="2"/>
  <c r="C9" i="2"/>
  <c r="C10" i="2"/>
  <c r="C11" i="2"/>
  <c r="C12" i="2"/>
  <c r="C13" i="2"/>
  <c r="C14" i="2"/>
  <c r="C15" i="2"/>
  <c r="C16" i="2"/>
  <c r="C6" i="2"/>
  <c r="B6" i="2"/>
  <c r="B7" i="2"/>
  <c r="B8" i="2"/>
  <c r="B9" i="2"/>
  <c r="B10" i="2"/>
  <c r="B11" i="2"/>
  <c r="B12" i="2"/>
  <c r="B13" i="2"/>
  <c r="B14" i="2"/>
  <c r="B15" i="2"/>
  <c r="B16" i="2"/>
  <c r="E2" i="2"/>
</calcChain>
</file>

<file path=xl/sharedStrings.xml><?xml version="1.0" encoding="utf-8"?>
<sst xmlns="http://schemas.openxmlformats.org/spreadsheetml/2006/main" count="1238" uniqueCount="495">
  <si>
    <t>EMPLOYEE_ID</t>
  </si>
  <si>
    <t>FIRST_NAME</t>
  </si>
  <si>
    <t>LAST_NAME</t>
  </si>
  <si>
    <t>EMAIL</t>
  </si>
  <si>
    <t>PHONE_NUMBER</t>
  </si>
  <si>
    <t>HIRE_DATE</t>
  </si>
  <si>
    <t>JOB_ID</t>
  </si>
  <si>
    <t>SALARY</t>
  </si>
  <si>
    <t>COMMISSION_PCT</t>
  </si>
  <si>
    <t>MANAGER_ID</t>
  </si>
  <si>
    <t>DEPARTMENT_ID</t>
  </si>
  <si>
    <t>Steven</t>
  </si>
  <si>
    <t>King</t>
  </si>
  <si>
    <t>SKING</t>
  </si>
  <si>
    <t>515.123.4567</t>
  </si>
  <si>
    <t>AD_PRES</t>
  </si>
  <si>
    <t>Neena</t>
  </si>
  <si>
    <t>Kochhar</t>
  </si>
  <si>
    <t>NKOCHHAR</t>
  </si>
  <si>
    <t>515.123.4568</t>
  </si>
  <si>
    <t>AD_VP</t>
  </si>
  <si>
    <t>Lex</t>
  </si>
  <si>
    <t>De Haan</t>
  </si>
  <si>
    <t>LDEHAAN</t>
  </si>
  <si>
    <t>515.123.4569</t>
  </si>
  <si>
    <t>Alexander</t>
  </si>
  <si>
    <t>Hunold</t>
  </si>
  <si>
    <t>AHUNOLD</t>
  </si>
  <si>
    <t>590.423.4567</t>
  </si>
  <si>
    <t>IT_PROG</t>
  </si>
  <si>
    <t>Bruce</t>
  </si>
  <si>
    <t>Ernst</t>
  </si>
  <si>
    <t>BERNST</t>
  </si>
  <si>
    <t>590.423.4568</t>
  </si>
  <si>
    <t>David</t>
  </si>
  <si>
    <t>Austin</t>
  </si>
  <si>
    <t>DAUSTIN</t>
  </si>
  <si>
    <t>590.423.4569</t>
  </si>
  <si>
    <t>Valli</t>
  </si>
  <si>
    <t>Pataballa</t>
  </si>
  <si>
    <t>VPATABAL</t>
  </si>
  <si>
    <t>590.423.4560</t>
  </si>
  <si>
    <t>Diana</t>
  </si>
  <si>
    <t>Lorentz</t>
  </si>
  <si>
    <t>DLORENTZ</t>
  </si>
  <si>
    <t>590.423.5567</t>
  </si>
  <si>
    <t>Nancy</t>
  </si>
  <si>
    <t>Greenberg</t>
  </si>
  <si>
    <t>NGREENBE</t>
  </si>
  <si>
    <t>515.124.4569</t>
  </si>
  <si>
    <t>FI_MGR</t>
  </si>
  <si>
    <t>Daniel</t>
  </si>
  <si>
    <t>Faviet</t>
  </si>
  <si>
    <t>DFAVIET</t>
  </si>
  <si>
    <t>515.124.4169</t>
  </si>
  <si>
    <t>FI_ACCOUNT</t>
  </si>
  <si>
    <t>John</t>
  </si>
  <si>
    <t>Chen</t>
  </si>
  <si>
    <t>JCHEN</t>
  </si>
  <si>
    <t>515.124.4269</t>
  </si>
  <si>
    <t>Ismael</t>
  </si>
  <si>
    <t>Sciarra</t>
  </si>
  <si>
    <t>ISCIARRA</t>
  </si>
  <si>
    <t>515.124.4369</t>
  </si>
  <si>
    <t>Jose Manuel</t>
  </si>
  <si>
    <t>Urman</t>
  </si>
  <si>
    <t>JMURMAN</t>
  </si>
  <si>
    <t>515.124.4469</t>
  </si>
  <si>
    <t>Luis</t>
  </si>
  <si>
    <t>Popp</t>
  </si>
  <si>
    <t>LPOPP</t>
  </si>
  <si>
    <t>515.124.4567</t>
  </si>
  <si>
    <t>Den</t>
  </si>
  <si>
    <t>Raphaely</t>
  </si>
  <si>
    <t>DRAPHEAL</t>
  </si>
  <si>
    <t>515.127.4561</t>
  </si>
  <si>
    <t>PU_MAN</t>
  </si>
  <si>
    <t>Khoo</t>
  </si>
  <si>
    <t>AKHOO</t>
  </si>
  <si>
    <t>515.127.4562</t>
  </si>
  <si>
    <t>PU_CLERK</t>
  </si>
  <si>
    <t>Shelli</t>
  </si>
  <si>
    <t>Baida</t>
  </si>
  <si>
    <t>SBAIDA</t>
  </si>
  <si>
    <t>515.127.4563</t>
  </si>
  <si>
    <t>Sigal</t>
  </si>
  <si>
    <t>Tobias</t>
  </si>
  <si>
    <t>STOBIAS</t>
  </si>
  <si>
    <t>515.127.4564</t>
  </si>
  <si>
    <t>Guy</t>
  </si>
  <si>
    <t>Himuro</t>
  </si>
  <si>
    <t>GHIMURO</t>
  </si>
  <si>
    <t>515.127.4565</t>
  </si>
  <si>
    <t>Karen</t>
  </si>
  <si>
    <t>Colmenares</t>
  </si>
  <si>
    <t>KCOLMENA</t>
  </si>
  <si>
    <t>515.127.4566</t>
  </si>
  <si>
    <t>Matthew</t>
  </si>
  <si>
    <t>Weiss</t>
  </si>
  <si>
    <t>MWEISS</t>
  </si>
  <si>
    <t>650.123.1234</t>
  </si>
  <si>
    <t>ST_MAN</t>
  </si>
  <si>
    <t>Adam</t>
  </si>
  <si>
    <t>Fripp</t>
  </si>
  <si>
    <t>AFRIPP</t>
  </si>
  <si>
    <t>650.123.2234</t>
  </si>
  <si>
    <t>Payam</t>
  </si>
  <si>
    <t>Kaufling</t>
  </si>
  <si>
    <t>PKAUFLIN</t>
  </si>
  <si>
    <t>650.123.3234</t>
  </si>
  <si>
    <t>Shanta</t>
  </si>
  <si>
    <t>Vollman</t>
  </si>
  <si>
    <t>SVOLLMAN</t>
  </si>
  <si>
    <t>650.123.4234</t>
  </si>
  <si>
    <t>Kevin</t>
  </si>
  <si>
    <t>Mourgos</t>
  </si>
  <si>
    <t>KMOURGOS</t>
  </si>
  <si>
    <t>650.123.5234</t>
  </si>
  <si>
    <t>Julia</t>
  </si>
  <si>
    <t>Nayer</t>
  </si>
  <si>
    <t>JNAYER</t>
  </si>
  <si>
    <t>650.124.1214</t>
  </si>
  <si>
    <t>ST_CLERK</t>
  </si>
  <si>
    <t>Irene</t>
  </si>
  <si>
    <t>Mikkilineni</t>
  </si>
  <si>
    <t>IMIKKILI</t>
  </si>
  <si>
    <t>650.124.1224</t>
  </si>
  <si>
    <t>James</t>
  </si>
  <si>
    <t>Landry</t>
  </si>
  <si>
    <t>JLANDRY</t>
  </si>
  <si>
    <t>650.124.1334</t>
  </si>
  <si>
    <t>Markle</t>
  </si>
  <si>
    <t>SMARKLE</t>
  </si>
  <si>
    <t>650.124.1434</t>
  </si>
  <si>
    <t>Laura</t>
  </si>
  <si>
    <t>Bissot</t>
  </si>
  <si>
    <t>LBISSOT</t>
  </si>
  <si>
    <t>650.124.5234</t>
  </si>
  <si>
    <t>Mozhe</t>
  </si>
  <si>
    <t>Atkinson</t>
  </si>
  <si>
    <t>MATKINSO</t>
  </si>
  <si>
    <t>650.124.6234</t>
  </si>
  <si>
    <t>Marlow</t>
  </si>
  <si>
    <t>JAMRLOW</t>
  </si>
  <si>
    <t>650.124.7234</t>
  </si>
  <si>
    <t>TJ</t>
  </si>
  <si>
    <t>Olson</t>
  </si>
  <si>
    <t>TJOLSON</t>
  </si>
  <si>
    <t>650.124.8234</t>
  </si>
  <si>
    <t>Jason</t>
  </si>
  <si>
    <t>Mallin</t>
  </si>
  <si>
    <t>JMALLIN</t>
  </si>
  <si>
    <t>650.127.1934</t>
  </si>
  <si>
    <t>Michael</t>
  </si>
  <si>
    <t>Rogers</t>
  </si>
  <si>
    <t>MROGERS</t>
  </si>
  <si>
    <t>650.127.1834</t>
  </si>
  <si>
    <t>Ki</t>
  </si>
  <si>
    <t>Gee</t>
  </si>
  <si>
    <t>KGEE</t>
  </si>
  <si>
    <t>650.127.1734</t>
  </si>
  <si>
    <t>Hazel</t>
  </si>
  <si>
    <t>Philtanker</t>
  </si>
  <si>
    <t>HPHILTAN</t>
  </si>
  <si>
    <t>650.127.1634</t>
  </si>
  <si>
    <t>Renske</t>
  </si>
  <si>
    <t>Ladwig</t>
  </si>
  <si>
    <t>RLADWIG</t>
  </si>
  <si>
    <t>650.121.1234</t>
  </si>
  <si>
    <t>Stephen</t>
  </si>
  <si>
    <t>Stiles</t>
  </si>
  <si>
    <t>SSTILES</t>
  </si>
  <si>
    <t>650.121.2034</t>
  </si>
  <si>
    <t>Seo</t>
  </si>
  <si>
    <t>JSEO</t>
  </si>
  <si>
    <t>650.121.2019</t>
  </si>
  <si>
    <t>Joshua</t>
  </si>
  <si>
    <t>Patel</t>
  </si>
  <si>
    <t>JPATEL</t>
  </si>
  <si>
    <t>650.121.1834</t>
  </si>
  <si>
    <t>Trenna</t>
  </si>
  <si>
    <t>Rajs</t>
  </si>
  <si>
    <t>TRAJS</t>
  </si>
  <si>
    <t>650.121.8009</t>
  </si>
  <si>
    <t>Curtis</t>
  </si>
  <si>
    <t>Davies</t>
  </si>
  <si>
    <t>CDAVIES</t>
  </si>
  <si>
    <t>650.121.2994</t>
  </si>
  <si>
    <t>Randall</t>
  </si>
  <si>
    <t>Matos</t>
  </si>
  <si>
    <t>RMATOS</t>
  </si>
  <si>
    <t>650.121.2874</t>
  </si>
  <si>
    <t>Peter</t>
  </si>
  <si>
    <t>Vargas</t>
  </si>
  <si>
    <t>PVARGAS</t>
  </si>
  <si>
    <t>650.121.2004</t>
  </si>
  <si>
    <t>Russell</t>
  </si>
  <si>
    <t>JRUSSEL</t>
  </si>
  <si>
    <t>011.44.1344.429268</t>
  </si>
  <si>
    <t>SA_MAN</t>
  </si>
  <si>
    <t>Partners</t>
  </si>
  <si>
    <t>KPARTNER</t>
  </si>
  <si>
    <t>011.44.1344.467268</t>
  </si>
  <si>
    <t>Alberto</t>
  </si>
  <si>
    <t>Errazuriz</t>
  </si>
  <si>
    <t>AERRAZUR</t>
  </si>
  <si>
    <t>011.44.1344.429278</t>
  </si>
  <si>
    <t>Gerald</t>
  </si>
  <si>
    <t>Cambrault</t>
  </si>
  <si>
    <t>GCAMBRAU</t>
  </si>
  <si>
    <t>011.44.1344.619268</t>
  </si>
  <si>
    <t>Eleni</t>
  </si>
  <si>
    <t>Zlotkey</t>
  </si>
  <si>
    <t>EZLOTKEY</t>
  </si>
  <si>
    <t>011.44.1344.429018</t>
  </si>
  <si>
    <t>Tucker</t>
  </si>
  <si>
    <t>PTUCKER</t>
  </si>
  <si>
    <t>011.44.1344.129268</t>
  </si>
  <si>
    <t>SA_REP</t>
  </si>
  <si>
    <t>Bernstein</t>
  </si>
  <si>
    <t>DBERNSTE</t>
  </si>
  <si>
    <t>011.44.1344.345268</t>
  </si>
  <si>
    <t>Hall</t>
  </si>
  <si>
    <t>PHALL</t>
  </si>
  <si>
    <t>011.44.1344.478968</t>
  </si>
  <si>
    <t>Christopher</t>
  </si>
  <si>
    <t>Olsen</t>
  </si>
  <si>
    <t>COLSEN</t>
  </si>
  <si>
    <t>011.44.1344.498718</t>
  </si>
  <si>
    <t>Nanette</t>
  </si>
  <si>
    <t>NCAMBRAU</t>
  </si>
  <si>
    <t>011.44.1344.987668</t>
  </si>
  <si>
    <t>Oliver</t>
  </si>
  <si>
    <t>Tuvault</t>
  </si>
  <si>
    <t>OTUVAULT</t>
  </si>
  <si>
    <t>011.44.1344.486508</t>
  </si>
  <si>
    <t>Janette</t>
  </si>
  <si>
    <t>JKING</t>
  </si>
  <si>
    <t>011.44.1345.429268</t>
  </si>
  <si>
    <t>Patrick</t>
  </si>
  <si>
    <t>Sully</t>
  </si>
  <si>
    <t>PSULLY</t>
  </si>
  <si>
    <t>011.44.1345.929268</t>
  </si>
  <si>
    <t>Allan</t>
  </si>
  <si>
    <t>McEwen</t>
  </si>
  <si>
    <t>AMCEWEN</t>
  </si>
  <si>
    <t>011.44.1345.829268</t>
  </si>
  <si>
    <t>Lindsey</t>
  </si>
  <si>
    <t>Smith</t>
  </si>
  <si>
    <t>LSMITH</t>
  </si>
  <si>
    <t>011.44.1345.729268</t>
  </si>
  <si>
    <t>Louise</t>
  </si>
  <si>
    <t>Doran</t>
  </si>
  <si>
    <t>LDORAN</t>
  </si>
  <si>
    <t>011.44.1345.629268</t>
  </si>
  <si>
    <t>Sarath</t>
  </si>
  <si>
    <t>Sewall</t>
  </si>
  <si>
    <t>SSEWALL</t>
  </si>
  <si>
    <t>011.44.1345.529268</t>
  </si>
  <si>
    <t>Clara</t>
  </si>
  <si>
    <t>Vishney</t>
  </si>
  <si>
    <t>CVISHNEY</t>
  </si>
  <si>
    <t>011.44.1346.129268</t>
  </si>
  <si>
    <t>Danielle</t>
  </si>
  <si>
    <t>Greene</t>
  </si>
  <si>
    <t>DGREENE</t>
  </si>
  <si>
    <t>011.44.1346.229268</t>
  </si>
  <si>
    <t>Mattea</t>
  </si>
  <si>
    <t>Marvins</t>
  </si>
  <si>
    <t>MMARVINS</t>
  </si>
  <si>
    <t>011.44.1346.329268</t>
  </si>
  <si>
    <t>Lee</t>
  </si>
  <si>
    <t>DLEE</t>
  </si>
  <si>
    <t>011.44.1346.529268</t>
  </si>
  <si>
    <t>Sundar</t>
  </si>
  <si>
    <t>Ande</t>
  </si>
  <si>
    <t>SANDE</t>
  </si>
  <si>
    <t>011.44.1346.629268</t>
  </si>
  <si>
    <t>Amit</t>
  </si>
  <si>
    <t>Banda</t>
  </si>
  <si>
    <t>ABANDA</t>
  </si>
  <si>
    <t>011.44.1346.729268</t>
  </si>
  <si>
    <t>Lisa</t>
  </si>
  <si>
    <t>Ozer</t>
  </si>
  <si>
    <t>LOZER</t>
  </si>
  <si>
    <t>011.44.1343.929268</t>
  </si>
  <si>
    <t>Harrison</t>
  </si>
  <si>
    <t>Bloom</t>
  </si>
  <si>
    <t>HBLOOM</t>
  </si>
  <si>
    <t>011.44.1343.829268</t>
  </si>
  <si>
    <t>Tayler</t>
  </si>
  <si>
    <t>Fox</t>
  </si>
  <si>
    <t>TFOX</t>
  </si>
  <si>
    <t>011.44.1343.729268</t>
  </si>
  <si>
    <t>William</t>
  </si>
  <si>
    <t>WSMITH</t>
  </si>
  <si>
    <t>011.44.1343.629268</t>
  </si>
  <si>
    <t>Elizabeth</t>
  </si>
  <si>
    <t>Bates</t>
  </si>
  <si>
    <t>EBATES</t>
  </si>
  <si>
    <t>011.44.1343.529268</t>
  </si>
  <si>
    <t>Sundita</t>
  </si>
  <si>
    <t>Kumar</t>
  </si>
  <si>
    <t>SKUMAR</t>
  </si>
  <si>
    <t>011.44.1343.329268</t>
  </si>
  <si>
    <t>Ellen</t>
  </si>
  <si>
    <t>Abel</t>
  </si>
  <si>
    <t>EABEL</t>
  </si>
  <si>
    <t>011.44.1644.429267</t>
  </si>
  <si>
    <t>Alyssa</t>
  </si>
  <si>
    <t>Hutton</t>
  </si>
  <si>
    <t>AHUTTON</t>
  </si>
  <si>
    <t>011.44.1644.429266</t>
  </si>
  <si>
    <t>Jonathon</t>
  </si>
  <si>
    <t>Taylor</t>
  </si>
  <si>
    <t>JTAYLOR</t>
  </si>
  <si>
    <t>011.44.1644.429265</t>
  </si>
  <si>
    <t>Jack</t>
  </si>
  <si>
    <t>Livingston</t>
  </si>
  <si>
    <t>JLIVINGS</t>
  </si>
  <si>
    <t>011.44.1644.429264</t>
  </si>
  <si>
    <t>Kimberely</t>
  </si>
  <si>
    <t>Grant</t>
  </si>
  <si>
    <t>KGRANT</t>
  </si>
  <si>
    <t>011.44.1644.429263</t>
  </si>
  <si>
    <t>Charles</t>
  </si>
  <si>
    <t>Johnson</t>
  </si>
  <si>
    <t>CJOHNSON</t>
  </si>
  <si>
    <t>011.44.1644.429262</t>
  </si>
  <si>
    <t>Winston</t>
  </si>
  <si>
    <t>WTAYLOR</t>
  </si>
  <si>
    <t>650.507.9876</t>
  </si>
  <si>
    <t>SH_CLERK</t>
  </si>
  <si>
    <t>Jean</t>
  </si>
  <si>
    <t>Fleaur</t>
  </si>
  <si>
    <t>JFLEAUR</t>
  </si>
  <si>
    <t>650.507.9877</t>
  </si>
  <si>
    <t>Martha</t>
  </si>
  <si>
    <t>Sullivan</t>
  </si>
  <si>
    <t>MSULLIVA</t>
  </si>
  <si>
    <t>650.507.9878</t>
  </si>
  <si>
    <t>Girard</t>
  </si>
  <si>
    <t>Geoni</t>
  </si>
  <si>
    <t>GGEONI</t>
  </si>
  <si>
    <t>650.507.9879</t>
  </si>
  <si>
    <t>Nandita</t>
  </si>
  <si>
    <t>Sarchand</t>
  </si>
  <si>
    <t>NSARCHAN</t>
  </si>
  <si>
    <t>650.509.1876</t>
  </si>
  <si>
    <t>Alexis</t>
  </si>
  <si>
    <t>Bull</t>
  </si>
  <si>
    <t>ABULL</t>
  </si>
  <si>
    <t>650.509.2876</t>
  </si>
  <si>
    <t>Dellinger</t>
  </si>
  <si>
    <t>JDELLING</t>
  </si>
  <si>
    <t>650.509.3876</t>
  </si>
  <si>
    <t>Anthony</t>
  </si>
  <si>
    <t>Cabrio</t>
  </si>
  <si>
    <t>ACABRIO</t>
  </si>
  <si>
    <t>650.509.4876</t>
  </si>
  <si>
    <t>Kelly</t>
  </si>
  <si>
    <t>Chung</t>
  </si>
  <si>
    <t>KCHUNG</t>
  </si>
  <si>
    <t>650.505.1876</t>
  </si>
  <si>
    <t>Jennifer</t>
  </si>
  <si>
    <t>Dilly</t>
  </si>
  <si>
    <t>JDILLY</t>
  </si>
  <si>
    <t>650.505.2876</t>
  </si>
  <si>
    <t>Timothy</t>
  </si>
  <si>
    <t>Gates</t>
  </si>
  <si>
    <t>TGATES</t>
  </si>
  <si>
    <t>650.505.3876</t>
  </si>
  <si>
    <t>Perkins</t>
  </si>
  <si>
    <t>RPERKINS</t>
  </si>
  <si>
    <t>650.505.4876</t>
  </si>
  <si>
    <t>Sarah</t>
  </si>
  <si>
    <t>Bell</t>
  </si>
  <si>
    <t>SBELL</t>
  </si>
  <si>
    <t>650.501.1876</t>
  </si>
  <si>
    <t>Britney</t>
  </si>
  <si>
    <t>Everett</t>
  </si>
  <si>
    <t>BEVERETT</t>
  </si>
  <si>
    <t>650.501.2876</t>
  </si>
  <si>
    <t>Samuel</t>
  </si>
  <si>
    <t>McCain</t>
  </si>
  <si>
    <t>SMCCAIN</t>
  </si>
  <si>
    <t>650.501.3876</t>
  </si>
  <si>
    <t>Vance</t>
  </si>
  <si>
    <t>Jones</t>
  </si>
  <si>
    <t>VJONES</t>
  </si>
  <si>
    <t>650.501.4876</t>
  </si>
  <si>
    <t>Alana</t>
  </si>
  <si>
    <t>Walsh</t>
  </si>
  <si>
    <t>AWALSH</t>
  </si>
  <si>
    <t>650.507.9811</t>
  </si>
  <si>
    <t>Feeney</t>
  </si>
  <si>
    <t>KFEENEY</t>
  </si>
  <si>
    <t>650.507.9822</t>
  </si>
  <si>
    <t>Donald</t>
  </si>
  <si>
    <t>OConnell</t>
  </si>
  <si>
    <t>DOCONNEL</t>
  </si>
  <si>
    <t>650.507.9833</t>
  </si>
  <si>
    <t>Douglas</t>
  </si>
  <si>
    <t>DGRANT</t>
  </si>
  <si>
    <t>650.507.9844</t>
  </si>
  <si>
    <t>Whalen</t>
  </si>
  <si>
    <t>JWHALEN</t>
  </si>
  <si>
    <t>515.123.4444</t>
  </si>
  <si>
    <t>AD_ASST</t>
  </si>
  <si>
    <t>Hartstein</t>
  </si>
  <si>
    <t>MHARTSTE</t>
  </si>
  <si>
    <t>515.123.5555</t>
  </si>
  <si>
    <t>MK_MAN</t>
  </si>
  <si>
    <t>Pat</t>
  </si>
  <si>
    <t>Fay</t>
  </si>
  <si>
    <t>PFAY</t>
  </si>
  <si>
    <t>603.123.6666</t>
  </si>
  <si>
    <t>MK_REP</t>
  </si>
  <si>
    <t>Susan</t>
  </si>
  <si>
    <t>Mavris</t>
  </si>
  <si>
    <t>SMAVRIS</t>
  </si>
  <si>
    <t>515.123.7777</t>
  </si>
  <si>
    <t>HR_REP</t>
  </si>
  <si>
    <t>Hermann</t>
  </si>
  <si>
    <t>Baer</t>
  </si>
  <si>
    <t>HBAER</t>
  </si>
  <si>
    <t>515.123.8888</t>
  </si>
  <si>
    <t>PR_REP</t>
  </si>
  <si>
    <t>Shelley</t>
  </si>
  <si>
    <t>Higgins</t>
  </si>
  <si>
    <t>SHIGGINS</t>
  </si>
  <si>
    <t>515.123.8080</t>
  </si>
  <si>
    <t>AC_MGR</t>
  </si>
  <si>
    <t>Gietz</t>
  </si>
  <si>
    <t>WGIETZ</t>
  </si>
  <si>
    <t>515.123.8181</t>
  </si>
  <si>
    <t>AC_ACCOUNT</t>
  </si>
  <si>
    <t>Q1) Total Salaries of Department 90.</t>
  </si>
  <si>
    <t>Total Salary</t>
  </si>
  <si>
    <t>Average Salary</t>
  </si>
  <si>
    <t>Count of Employees</t>
  </si>
  <si>
    <t>Grand Total</t>
  </si>
  <si>
    <t>Sum of SALARY</t>
  </si>
  <si>
    <t>Row Labels</t>
  </si>
  <si>
    <t>Average of SALARY</t>
  </si>
  <si>
    <t>Sum of COMMISSION_PCT</t>
  </si>
  <si>
    <t>Sum of Field1</t>
  </si>
  <si>
    <t>Sum of Total Salary</t>
  </si>
  <si>
    <t>Sum of Salary of Commission</t>
  </si>
  <si>
    <t>Calculated Field</t>
  </si>
  <si>
    <t>Solve Order</t>
  </si>
  <si>
    <t>Field</t>
  </si>
  <si>
    <t>Formula</t>
  </si>
  <si>
    <t>Field1</t>
  </si>
  <si>
    <t>=SALARY *COMMISSION_PCT</t>
  </si>
  <si>
    <t>=SALARY +Field1</t>
  </si>
  <si>
    <t>Salary of Commission</t>
  </si>
  <si>
    <t>Calculated Item</t>
  </si>
  <si>
    <t>Item</t>
  </si>
  <si>
    <t>Note:</t>
  </si>
  <si>
    <t>When a cell is updated by more than one formula,</t>
  </si>
  <si>
    <t>the value is set by the formula with the last solve order.</t>
  </si>
  <si>
    <t>To change the solve order for multiple calculated items or fields,</t>
  </si>
  <si>
    <t>on the Options tab, in the Calculations group, click Fields, Items, &amp; Sets, and then click Solve Order.</t>
  </si>
  <si>
    <t>Low</t>
  </si>
  <si>
    <t>Medium</t>
  </si>
  <si>
    <t>High</t>
  </si>
  <si>
    <t>Sorting is important</t>
  </si>
  <si>
    <t>Make a new column for comparing salary with department.</t>
  </si>
  <si>
    <t>V look up</t>
  </si>
  <si>
    <t>X look up</t>
  </si>
  <si>
    <t>Department ID</t>
  </si>
  <si>
    <t>Job ID</t>
  </si>
  <si>
    <t>SUMIFS(OEHR_EMPLOYEES!$H$1:$H$108, OEHR_EMPLOYEES!$K$1:$K$108, Sheet1!$A23, OEHR_EMPLOYEES!$H$1:$H$108, "&gt;" &amp; Sheet1!$F$22)</t>
  </si>
  <si>
    <t>SUMIFS(OEHR_EMPLOYEES!$H$1:$H$108,OEHR_EMPLOYEES!$K:$K,Sheet1!$A22,OEHR_EMPLOYEES!H2:H108,"&gt;"&amp;$F$22)</t>
  </si>
  <si>
    <t>show formulas</t>
  </si>
  <si>
    <t>Data Validation</t>
  </si>
  <si>
    <t>SEARCH</t>
  </si>
  <si>
    <t>Asad</t>
  </si>
  <si>
    <t>Male</t>
  </si>
  <si>
    <t>IBA</t>
  </si>
  <si>
    <t>Osama</t>
  </si>
  <si>
    <t>GIKI</t>
  </si>
  <si>
    <t>Ahsan</t>
  </si>
  <si>
    <t>SZABIST</t>
  </si>
  <si>
    <t>Waleed</t>
  </si>
  <si>
    <t>CBM</t>
  </si>
  <si>
    <t>Saher</t>
  </si>
  <si>
    <t>Female</t>
  </si>
  <si>
    <t>KU</t>
  </si>
  <si>
    <t>Name</t>
  </si>
  <si>
    <t>Salary</t>
  </si>
  <si>
    <t>Date</t>
  </si>
  <si>
    <t>Sale</t>
  </si>
  <si>
    <t>3 Moving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</si>
</sst>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8"/>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2"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8" fillId="0" borderId="0" xfId="0" applyFont="1"/>
    <xf numFmtId="0" fontId="16" fillId="0" borderId="10" xfId="0" applyFont="1" applyBorder="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fill>
        <patternFill>
          <bgColor theme="7" tint="0.59996337778862885"/>
        </patternFill>
      </fill>
    </dxf>
    <dxf>
      <fill>
        <patternFill>
          <bgColor theme="6" tint="-0.24994659260841701"/>
        </patternFill>
      </fill>
    </dxf>
    <dxf>
      <font>
        <b/>
        <i val="0"/>
      </font>
      <fill>
        <patternFill>
          <bgColor theme="0"/>
        </patternFill>
      </fill>
    </dxf>
    <dxf>
      <fill>
        <patternFill>
          <bgColor theme="8" tint="0.3999450666829432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5" tint="0.39994506668294322"/>
        </patternFill>
      </fill>
    </dxf>
    <dxf>
      <font>
        <color theme="4"/>
      </font>
      <fill>
        <patternFill>
          <bgColor theme="5"/>
        </patternFill>
      </fill>
    </dxf>
    <dxf>
      <font>
        <color rgb="FF9C0006"/>
      </font>
      <fill>
        <patternFill>
          <bgColor rgb="FFFFC7CE"/>
        </patternFill>
      </fill>
    </dxf>
    <dxf>
      <font>
        <color theme="4"/>
      </font>
      <fill>
        <patternFill>
          <bgColor rgb="FFFFC7CE"/>
        </patternFill>
      </fill>
    </dxf>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7</xdr:col>
      <xdr:colOff>285750</xdr:colOff>
      <xdr:row>0</xdr:row>
      <xdr:rowOff>171450</xdr:rowOff>
    </xdr:from>
    <xdr:to>
      <xdr:col>12</xdr:col>
      <xdr:colOff>82550</xdr:colOff>
      <xdr:row>14</xdr:row>
      <xdr:rowOff>117475</xdr:rowOff>
    </xdr:to>
    <mc:AlternateContent xmlns:mc="http://schemas.openxmlformats.org/markup-compatibility/2006" xmlns:a14="http://schemas.microsoft.com/office/drawing/2010/main">
      <mc:Choice Requires="a14">
        <xdr:graphicFrame macro="">
          <xdr:nvGraphicFramePr>
            <xdr:cNvPr id="2" name="JOB_ID">
              <a:extLst>
                <a:ext uri="{FF2B5EF4-FFF2-40B4-BE49-F238E27FC236}">
                  <a16:creationId xmlns:a16="http://schemas.microsoft.com/office/drawing/2014/main" id="{D89E83BA-1E7F-EC22-F020-2B88E50A3BA5}"/>
                </a:ext>
              </a:extLst>
            </xdr:cNvPr>
            <xdr:cNvGraphicFramePr/>
          </xdr:nvGraphicFramePr>
          <xdr:xfrm>
            <a:off x="0" y="0"/>
            <a:ext cx="0" cy="0"/>
          </xdr:xfrm>
          <a:graphic>
            <a:graphicData uri="http://schemas.microsoft.com/office/drawing/2010/slicer">
              <sle:slicer xmlns:sle="http://schemas.microsoft.com/office/drawing/2010/slicer" name="JOB_ID"/>
            </a:graphicData>
          </a:graphic>
        </xdr:graphicFrame>
      </mc:Choice>
      <mc:Fallback xmlns="">
        <xdr:sp macro="" textlink="">
          <xdr:nvSpPr>
            <xdr:cNvPr id="0" name=""/>
            <xdr:cNvSpPr>
              <a:spLocks noTextEdit="1"/>
            </xdr:cNvSpPr>
          </xdr:nvSpPr>
          <xdr:spPr>
            <a:xfrm>
              <a:off x="8629650" y="171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438150</xdr:colOff>
      <xdr:row>1</xdr:row>
      <xdr:rowOff>171450</xdr:rowOff>
    </xdr:from>
    <xdr:to>
      <xdr:col>5</xdr:col>
      <xdr:colOff>552450</xdr:colOff>
      <xdr:row>3</xdr:row>
      <xdr:rowOff>114300</xdr:rowOff>
    </xdr:to>
    <xdr:sp macro="[0]!Macro3" textlink="">
      <xdr:nvSpPr>
        <xdr:cNvPr id="2" name="Rectangle: Rounded Corners 1">
          <a:extLst>
            <a:ext uri="{FF2B5EF4-FFF2-40B4-BE49-F238E27FC236}">
              <a16:creationId xmlns:a16="http://schemas.microsoft.com/office/drawing/2014/main" id="{7A5B554D-4742-4BD2-FA9B-CA479B1642BB}"/>
            </a:ext>
          </a:extLst>
        </xdr:cNvPr>
        <xdr:cNvSpPr/>
      </xdr:nvSpPr>
      <xdr:spPr>
        <a:xfrm>
          <a:off x="2876550" y="355600"/>
          <a:ext cx="723900" cy="3111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Macro 2</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ad" refreshedDate="45383.357220370373" createdVersion="8" refreshedVersion="8" minRefreshableVersion="3" recordCount="107" xr:uid="{00000000-000A-0000-FFFF-FFFF0D000000}">
  <cacheSource type="worksheet">
    <worksheetSource ref="A1:K108" sheet="OEHR_EMPLOYEES"/>
  </cacheSource>
  <cacheFields count="14">
    <cacheField name="EMPLOYEE_ID" numFmtId="0">
      <sharedItems containsSemiMixedTypes="0" containsString="0" containsNumber="1" containsInteger="1" minValue="100" maxValue="206" count="107">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sharedItems>
    </cacheField>
    <cacheField name="FIRST_NAME" numFmtId="0">
      <sharedItems/>
    </cacheField>
    <cacheField name="LAST_NAME" numFmtId="0">
      <sharedItems/>
    </cacheField>
    <cacheField name="EMAIL" numFmtId="0">
      <sharedItems/>
    </cacheField>
    <cacheField name="PHONE_NUMBER" numFmtId="0">
      <sharedItems/>
    </cacheField>
    <cacheField name="HIRE_DATE" numFmtId="14">
      <sharedItems containsSemiMixedTypes="0" containsNonDate="0" containsDate="1" containsString="0" minDate="2007-12-07T00:00:00" maxDate="2020-10-12T00:00:00"/>
    </cacheField>
    <cacheField name="JOB_ID" numFmtId="0">
      <sharedItems count="19">
        <s v="AD_PRES"/>
        <s v="AD_VP"/>
        <s v="IT_PROG"/>
        <s v="FI_MGR"/>
        <s v="FI_ACCOUNT"/>
        <s v="PU_MAN"/>
        <s v="PU_CLERK"/>
        <s v="ST_MAN"/>
        <s v="ST_CLERK"/>
        <s v="SA_MAN"/>
        <s v="SA_REP"/>
        <s v="SH_CLERK"/>
        <s v="AD_ASST"/>
        <s v="MK_MAN"/>
        <s v="MK_REP"/>
        <s v="HR_REP"/>
        <s v="PR_REP"/>
        <s v="AC_MGR"/>
        <s v="AC_ACCOUNT"/>
      </sharedItems>
    </cacheField>
    <cacheField name="SALARY" numFmtId="0">
      <sharedItems containsSemiMixedTypes="0" containsString="0" containsNumber="1" containsInteger="1" minValue="2100" maxValue="24000" count="57">
        <n v="24000"/>
        <n v="17000"/>
        <n v="9000"/>
        <n v="6000"/>
        <n v="4800"/>
        <n v="4200"/>
        <n v="12000"/>
        <n v="8200"/>
        <n v="7700"/>
        <n v="7800"/>
        <n v="6900"/>
        <n v="11000"/>
        <n v="3100"/>
        <n v="2900"/>
        <n v="2800"/>
        <n v="2600"/>
        <n v="2500"/>
        <n v="8000"/>
        <n v="7900"/>
        <n v="6500"/>
        <n v="5800"/>
        <n v="3200"/>
        <n v="2700"/>
        <n v="2400"/>
        <n v="2200"/>
        <n v="3300"/>
        <n v="2100"/>
        <n v="3600"/>
        <n v="3500"/>
        <n v="14000"/>
        <n v="13500"/>
        <n v="10500"/>
        <n v="10000"/>
        <n v="9500"/>
        <n v="7500"/>
        <n v="7000"/>
        <n v="7200"/>
        <n v="6800"/>
        <n v="6400"/>
        <n v="6200"/>
        <n v="11500"/>
        <n v="9600"/>
        <n v="7400"/>
        <n v="7300"/>
        <n v="6100"/>
        <n v="8800"/>
        <n v="8600"/>
        <n v="8400"/>
        <n v="4100"/>
        <n v="3400"/>
        <n v="3000"/>
        <n v="3800"/>
        <n v="4000"/>
        <n v="3900"/>
        <n v="4400"/>
        <n v="13000"/>
        <n v="8300"/>
      </sharedItems>
    </cacheField>
    <cacheField name="COMMISSION_PCT" numFmtId="0">
      <sharedItems containsString="0" containsBlank="1" containsNumber="1" minValue="0.1" maxValue="0.4"/>
    </cacheField>
    <cacheField name="MANAGER_ID" numFmtId="0">
      <sharedItems containsString="0" containsBlank="1" containsNumber="1" containsInteger="1" minValue="100" maxValue="205" count="19">
        <m/>
        <n v="100"/>
        <n v="102"/>
        <n v="103"/>
        <n v="101"/>
        <n v="108"/>
        <n v="114"/>
        <n v="120"/>
        <n v="121"/>
        <n v="122"/>
        <n v="123"/>
        <n v="124"/>
        <n v="145"/>
        <n v="146"/>
        <n v="147"/>
        <n v="148"/>
        <n v="149"/>
        <n v="201"/>
        <n v="205"/>
      </sharedItems>
    </cacheField>
    <cacheField name="DEPARTMENT_ID" numFmtId="0">
      <sharedItems containsString="0" containsBlank="1" containsNumber="1" containsInteger="1" minValue="10" maxValue="110" count="12">
        <n v="90"/>
        <n v="60"/>
        <n v="100"/>
        <n v="30"/>
        <n v="50"/>
        <n v="80"/>
        <m/>
        <n v="10"/>
        <n v="20"/>
        <n v="40"/>
        <n v="70"/>
        <n v="110"/>
      </sharedItems>
    </cacheField>
    <cacheField name="Field1" numFmtId="0" formula="SALARY*COMMISSION_PCT" databaseField="0"/>
    <cacheField name="Total Salary" numFmtId="0" formula="SALARY+Field1" databaseField="0"/>
    <cacheField name="Salary of Commission" numFmtId="0" formula="SALARY*COMMISSION_PCT" databaseField="0"/>
  </cacheFields>
  <extLst>
    <ext xmlns:x14="http://schemas.microsoft.com/office/spreadsheetml/2009/9/main" uri="{725AE2AE-9491-48be-B2B4-4EB974FC3084}">
      <x14:pivotCacheDefinition pivotCacheId="88507212"/>
    </ext>
  </extLst>
</pivotCacheDefinition>
</file>

<file path=xl/pivotCache/pivotCacheRecords1.xml><?xml version="1.0" encoding="utf-8"?>
<pivotCacheRecords xmlns="http://schemas.openxmlformats.org/spreadsheetml/2006/main" xmlns:r="http://schemas.openxmlformats.org/officeDocument/2006/relationships" count="107">
  <r>
    <x v="0"/>
    <s v="Steven"/>
    <s v="King"/>
    <s v="SKING"/>
    <s v="515.123.4567"/>
    <d v="2007-12-07T00:00:00"/>
    <x v="0"/>
    <x v="0"/>
    <m/>
    <x v="0"/>
    <x v="0"/>
  </r>
  <r>
    <x v="1"/>
    <s v="Neena"/>
    <s v="Kochhar"/>
    <s v="NKOCHHAR"/>
    <s v="515.123.4568"/>
    <d v="2010-03-13T00:00:00"/>
    <x v="1"/>
    <x v="1"/>
    <m/>
    <x v="1"/>
    <x v="0"/>
  </r>
  <r>
    <x v="2"/>
    <s v="Lex"/>
    <s v="De Haan"/>
    <s v="LDEHAAN"/>
    <s v="515.123.4569"/>
    <d v="2013-07-05T00:00:00"/>
    <x v="1"/>
    <x v="1"/>
    <m/>
    <x v="1"/>
    <x v="0"/>
  </r>
  <r>
    <x v="3"/>
    <s v="Alexander"/>
    <s v="Hunold"/>
    <s v="AHUNOLD"/>
    <s v="590.423.4567"/>
    <d v="2010-06-25T00:00:00"/>
    <x v="2"/>
    <x v="2"/>
    <m/>
    <x v="2"/>
    <x v="1"/>
  </r>
  <r>
    <x v="4"/>
    <s v="Bruce"/>
    <s v="Ernst"/>
    <s v="BERNST"/>
    <s v="590.423.4568"/>
    <d v="2011-11-10T00:00:00"/>
    <x v="2"/>
    <x v="3"/>
    <m/>
    <x v="3"/>
    <x v="1"/>
  </r>
  <r>
    <x v="5"/>
    <s v="David"/>
    <s v="Austin"/>
    <s v="DAUSTIN"/>
    <s v="590.423.4569"/>
    <d v="2017-12-15T00:00:00"/>
    <x v="2"/>
    <x v="4"/>
    <m/>
    <x v="3"/>
    <x v="1"/>
  </r>
  <r>
    <x v="6"/>
    <s v="Valli"/>
    <s v="Pataballa"/>
    <s v="VPATABAL"/>
    <s v="590.423.4560"/>
    <d v="2018-07-28T00:00:00"/>
    <x v="2"/>
    <x v="4"/>
    <m/>
    <x v="3"/>
    <x v="1"/>
  </r>
  <r>
    <x v="7"/>
    <s v="Diana"/>
    <s v="Lorentz"/>
    <s v="DLORENTZ"/>
    <s v="590.423.5567"/>
    <d v="2019-07-30T00:00:00"/>
    <x v="2"/>
    <x v="5"/>
    <m/>
    <x v="3"/>
    <x v="1"/>
  </r>
  <r>
    <x v="8"/>
    <s v="Nancy"/>
    <s v="Greenberg"/>
    <s v="NGREENBE"/>
    <s v="515.124.4569"/>
    <d v="2015-02-06T00:00:00"/>
    <x v="3"/>
    <x v="6"/>
    <m/>
    <x v="4"/>
    <x v="2"/>
  </r>
  <r>
    <x v="9"/>
    <s v="Daniel"/>
    <s v="Faviet"/>
    <s v="DFAVIET"/>
    <s v="515.124.4169"/>
    <d v="2015-02-05T00:00:00"/>
    <x v="4"/>
    <x v="2"/>
    <m/>
    <x v="5"/>
    <x v="2"/>
  </r>
  <r>
    <x v="10"/>
    <s v="John"/>
    <s v="Chen"/>
    <s v="JCHEN"/>
    <s v="515.124.4269"/>
    <d v="2018-03-20T00:00:00"/>
    <x v="4"/>
    <x v="7"/>
    <m/>
    <x v="5"/>
    <x v="2"/>
  </r>
  <r>
    <x v="11"/>
    <s v="Ismael"/>
    <s v="Sciarra"/>
    <s v="ISCIARRA"/>
    <s v="515.124.4369"/>
    <d v="2018-03-22T00:00:00"/>
    <x v="4"/>
    <x v="8"/>
    <m/>
    <x v="5"/>
    <x v="2"/>
  </r>
  <r>
    <x v="12"/>
    <s v="Jose Manuel"/>
    <s v="Urman"/>
    <s v="JMURMAN"/>
    <s v="515.124.4469"/>
    <d v="2018-08-27T00:00:00"/>
    <x v="4"/>
    <x v="9"/>
    <m/>
    <x v="5"/>
    <x v="2"/>
  </r>
  <r>
    <x v="13"/>
    <s v="Luis"/>
    <s v="Popp"/>
    <s v="LPOPP"/>
    <s v="515.124.4567"/>
    <d v="2020-05-28T00:00:00"/>
    <x v="4"/>
    <x v="10"/>
    <m/>
    <x v="5"/>
    <x v="2"/>
  </r>
  <r>
    <x v="14"/>
    <s v="Den"/>
    <s v="Raphaely"/>
    <s v="DRAPHEAL"/>
    <s v="515.127.4561"/>
    <d v="2015-05-29T00:00:00"/>
    <x v="5"/>
    <x v="11"/>
    <m/>
    <x v="1"/>
    <x v="3"/>
  </r>
  <r>
    <x v="15"/>
    <s v="Alexander"/>
    <s v="Khoo"/>
    <s v="AKHOO"/>
    <s v="515.127.4562"/>
    <d v="2015-11-07T00:00:00"/>
    <x v="6"/>
    <x v="12"/>
    <m/>
    <x v="6"/>
    <x v="3"/>
  </r>
  <r>
    <x v="16"/>
    <s v="Shelli"/>
    <s v="Baida"/>
    <s v="SBAIDA"/>
    <s v="515.127.4563"/>
    <d v="2018-06-15T00:00:00"/>
    <x v="6"/>
    <x v="13"/>
    <m/>
    <x v="6"/>
    <x v="3"/>
  </r>
  <r>
    <x v="17"/>
    <s v="Sigal"/>
    <s v="Tobias"/>
    <s v="STOBIAS"/>
    <s v="515.127.4564"/>
    <d v="2018-01-13T00:00:00"/>
    <x v="6"/>
    <x v="14"/>
    <m/>
    <x v="6"/>
    <x v="3"/>
  </r>
  <r>
    <x v="18"/>
    <s v="Guy"/>
    <s v="Himuro"/>
    <s v="GHIMURO"/>
    <s v="515.127.4565"/>
    <d v="2019-05-07T00:00:00"/>
    <x v="6"/>
    <x v="15"/>
    <m/>
    <x v="6"/>
    <x v="3"/>
  </r>
  <r>
    <x v="19"/>
    <s v="Karen"/>
    <s v="Colmenares"/>
    <s v="KCOLMENA"/>
    <s v="515.127.4566"/>
    <d v="2020-01-30T00:00:00"/>
    <x v="6"/>
    <x v="16"/>
    <m/>
    <x v="6"/>
    <x v="3"/>
  </r>
  <r>
    <x v="20"/>
    <s v="Matthew"/>
    <s v="Weiss"/>
    <s v="MWEISS"/>
    <s v="650.123.1234"/>
    <d v="2017-01-07T00:00:00"/>
    <x v="7"/>
    <x v="17"/>
    <m/>
    <x v="1"/>
    <x v="4"/>
  </r>
  <r>
    <x v="21"/>
    <s v="Adam"/>
    <s v="Fripp"/>
    <s v="AFRIPP"/>
    <s v="650.123.2234"/>
    <d v="2017-09-30T00:00:00"/>
    <x v="7"/>
    <x v="7"/>
    <m/>
    <x v="1"/>
    <x v="4"/>
  </r>
  <r>
    <x v="22"/>
    <s v="Payam"/>
    <s v="Kaufling"/>
    <s v="PKAUFLIN"/>
    <s v="650.123.3234"/>
    <d v="2015-10-21T00:00:00"/>
    <x v="7"/>
    <x v="18"/>
    <m/>
    <x v="1"/>
    <x v="4"/>
  </r>
  <r>
    <x v="23"/>
    <s v="Shanta"/>
    <s v="Vollman"/>
    <s v="SVOLLMAN"/>
    <s v="650.123.4234"/>
    <d v="2018-04-01T00:00:00"/>
    <x v="7"/>
    <x v="19"/>
    <m/>
    <x v="1"/>
    <x v="4"/>
  </r>
  <r>
    <x v="24"/>
    <s v="Kevin"/>
    <s v="Mourgos"/>
    <s v="KMOURGOS"/>
    <s v="650.123.5234"/>
    <d v="2020-05-07T00:00:00"/>
    <x v="7"/>
    <x v="20"/>
    <m/>
    <x v="1"/>
    <x v="4"/>
  </r>
  <r>
    <x v="25"/>
    <s v="Julia"/>
    <s v="Nayer"/>
    <s v="JNAYER"/>
    <s v="650.124.1214"/>
    <d v="2018-01-05T00:00:00"/>
    <x v="8"/>
    <x v="21"/>
    <m/>
    <x v="7"/>
    <x v="4"/>
  </r>
  <r>
    <x v="26"/>
    <s v="Irene"/>
    <s v="Mikkilineni"/>
    <s v="IMIKKILI"/>
    <s v="650.124.1224"/>
    <d v="2019-03-20T00:00:00"/>
    <x v="8"/>
    <x v="22"/>
    <m/>
    <x v="7"/>
    <x v="4"/>
  </r>
  <r>
    <x v="27"/>
    <s v="James"/>
    <s v="Landry"/>
    <s v="JLANDRY"/>
    <s v="650.124.1334"/>
    <d v="2019-07-06T00:00:00"/>
    <x v="8"/>
    <x v="23"/>
    <m/>
    <x v="7"/>
    <x v="4"/>
  </r>
  <r>
    <x v="28"/>
    <s v="Steven"/>
    <s v="Markle"/>
    <s v="SMARKLE"/>
    <s v="650.124.1434"/>
    <d v="2020-08-28T00:00:00"/>
    <x v="8"/>
    <x v="24"/>
    <m/>
    <x v="7"/>
    <x v="4"/>
  </r>
  <r>
    <x v="29"/>
    <s v="Laura"/>
    <s v="Bissot"/>
    <s v="LBISSOT"/>
    <s v="650.124.5234"/>
    <d v="2018-02-09T00:00:00"/>
    <x v="8"/>
    <x v="25"/>
    <m/>
    <x v="8"/>
    <x v="4"/>
  </r>
  <r>
    <x v="30"/>
    <s v="Mozhe"/>
    <s v="Atkinson"/>
    <s v="MATKINSO"/>
    <s v="650.124.6234"/>
    <d v="2018-04-21T00:00:00"/>
    <x v="8"/>
    <x v="14"/>
    <m/>
    <x v="8"/>
    <x v="4"/>
  </r>
  <r>
    <x v="31"/>
    <s v="James"/>
    <s v="Marlow"/>
    <s v="JAMRLOW"/>
    <s v="650.124.7234"/>
    <d v="2017-08-08T00:00:00"/>
    <x v="8"/>
    <x v="16"/>
    <m/>
    <x v="8"/>
    <x v="4"/>
  </r>
  <r>
    <x v="32"/>
    <s v="TJ"/>
    <s v="Olson"/>
    <s v="TJOLSON"/>
    <s v="650.124.8234"/>
    <d v="2019-09-30T00:00:00"/>
    <x v="8"/>
    <x v="26"/>
    <m/>
    <x v="8"/>
    <x v="4"/>
  </r>
  <r>
    <x v="33"/>
    <s v="Jason"/>
    <s v="Mallin"/>
    <s v="JMALLIN"/>
    <s v="650.127.1934"/>
    <d v="2016-12-04T00:00:00"/>
    <x v="8"/>
    <x v="25"/>
    <m/>
    <x v="9"/>
    <x v="4"/>
  </r>
  <r>
    <x v="34"/>
    <s v="Michael"/>
    <s v="Rogers"/>
    <s v="MROGERS"/>
    <s v="650.127.1834"/>
    <d v="2019-02-15T00:00:00"/>
    <x v="8"/>
    <x v="13"/>
    <m/>
    <x v="9"/>
    <x v="4"/>
  </r>
  <r>
    <x v="35"/>
    <s v="Ki"/>
    <s v="Gee"/>
    <s v="KGEE"/>
    <s v="650.127.1734"/>
    <d v="2020-06-02T00:00:00"/>
    <x v="8"/>
    <x v="23"/>
    <m/>
    <x v="9"/>
    <x v="4"/>
  </r>
  <r>
    <x v="36"/>
    <s v="Hazel"/>
    <s v="Philtanker"/>
    <s v="HPHILTAN"/>
    <s v="650.127.1634"/>
    <d v="2020-07-28T00:00:00"/>
    <x v="8"/>
    <x v="24"/>
    <m/>
    <x v="9"/>
    <x v="4"/>
  </r>
  <r>
    <x v="37"/>
    <s v="Renske"/>
    <s v="Ladwig"/>
    <s v="RLADWIG"/>
    <s v="650.121.1234"/>
    <d v="2016-01-03T00:00:00"/>
    <x v="8"/>
    <x v="27"/>
    <m/>
    <x v="10"/>
    <x v="4"/>
  </r>
  <r>
    <x v="38"/>
    <s v="Stephen"/>
    <s v="Stiles"/>
    <s v="SSTILES"/>
    <s v="650.121.2034"/>
    <d v="2018-04-17T00:00:00"/>
    <x v="8"/>
    <x v="21"/>
    <m/>
    <x v="10"/>
    <x v="4"/>
  </r>
  <r>
    <x v="39"/>
    <s v="John"/>
    <s v="Seo"/>
    <s v="JSEO"/>
    <s v="650.121.2019"/>
    <d v="2018-08-04T00:00:00"/>
    <x v="8"/>
    <x v="22"/>
    <m/>
    <x v="10"/>
    <x v="4"/>
  </r>
  <r>
    <x v="40"/>
    <s v="Joshua"/>
    <s v="Patel"/>
    <s v="JPATEL"/>
    <s v="650.121.1834"/>
    <d v="2018-09-26T00:00:00"/>
    <x v="8"/>
    <x v="16"/>
    <m/>
    <x v="10"/>
    <x v="4"/>
  </r>
  <r>
    <x v="41"/>
    <s v="Trenna"/>
    <s v="Rajs"/>
    <s v="TRAJS"/>
    <s v="650.121.8009"/>
    <d v="2016-04-07T00:00:00"/>
    <x v="8"/>
    <x v="28"/>
    <m/>
    <x v="11"/>
    <x v="4"/>
  </r>
  <r>
    <x v="42"/>
    <s v="Curtis"/>
    <s v="Davies"/>
    <s v="CDAVIES"/>
    <s v="650.121.2994"/>
    <d v="2017-07-21T00:00:00"/>
    <x v="8"/>
    <x v="12"/>
    <m/>
    <x v="11"/>
    <x v="4"/>
  </r>
  <r>
    <x v="43"/>
    <s v="Randall"/>
    <s v="Matos"/>
    <s v="RMATOS"/>
    <s v="650.121.2874"/>
    <d v="2018-09-04T00:00:00"/>
    <x v="8"/>
    <x v="15"/>
    <m/>
    <x v="11"/>
    <x v="4"/>
  </r>
  <r>
    <x v="44"/>
    <s v="Peter"/>
    <s v="Vargas"/>
    <s v="PVARGAS"/>
    <s v="650.121.2004"/>
    <d v="2018-12-29T00:00:00"/>
    <x v="8"/>
    <x v="16"/>
    <m/>
    <x v="11"/>
    <x v="4"/>
  </r>
  <r>
    <x v="45"/>
    <s v="John"/>
    <s v="Russell"/>
    <s v="JRUSSEL"/>
    <s v="011.44.1344.429268"/>
    <d v="2017-03-23T00:00:00"/>
    <x v="9"/>
    <x v="29"/>
    <n v="0.4"/>
    <x v="1"/>
    <x v="5"/>
  </r>
  <r>
    <x v="46"/>
    <s v="Karen"/>
    <s v="Partners"/>
    <s v="KPARTNER"/>
    <s v="011.44.1344.467268"/>
    <d v="2017-06-27T00:00:00"/>
    <x v="9"/>
    <x v="30"/>
    <n v="0.3"/>
    <x v="1"/>
    <x v="5"/>
  </r>
  <r>
    <x v="47"/>
    <s v="Alberto"/>
    <s v="Errazuriz"/>
    <s v="AERRAZUR"/>
    <s v="011.44.1344.429278"/>
    <d v="2017-08-30T00:00:00"/>
    <x v="9"/>
    <x v="6"/>
    <n v="0.3"/>
    <x v="1"/>
    <x v="5"/>
  </r>
  <r>
    <x v="48"/>
    <s v="Gerald"/>
    <s v="Cambrault"/>
    <s v="GCAMBRAU"/>
    <s v="011.44.1344.619268"/>
    <d v="2020-04-05T00:00:00"/>
    <x v="9"/>
    <x v="11"/>
    <n v="0.3"/>
    <x v="1"/>
    <x v="5"/>
  </r>
  <r>
    <x v="49"/>
    <s v="Eleni"/>
    <s v="Zlotkey"/>
    <s v="EZLOTKEY"/>
    <s v="011.44.1344.429018"/>
    <d v="2020-07-20T00:00:00"/>
    <x v="9"/>
    <x v="31"/>
    <n v="0.2"/>
    <x v="1"/>
    <x v="5"/>
  </r>
  <r>
    <x v="50"/>
    <s v="Peter"/>
    <s v="Tucker"/>
    <s v="PTUCKER"/>
    <s v="011.44.1344.129268"/>
    <d v="2017-07-22T00:00:00"/>
    <x v="10"/>
    <x v="32"/>
    <n v="0.3"/>
    <x v="12"/>
    <x v="5"/>
  </r>
  <r>
    <x v="51"/>
    <s v="David"/>
    <s v="Bernstein"/>
    <s v="DBERNSTE"/>
    <s v="011.44.1344.345268"/>
    <d v="2017-09-13T00:00:00"/>
    <x v="10"/>
    <x v="33"/>
    <n v="0.25"/>
    <x v="12"/>
    <x v="5"/>
  </r>
  <r>
    <x v="52"/>
    <s v="Peter"/>
    <s v="Hall"/>
    <s v="PHALL"/>
    <s v="011.44.1344.478968"/>
    <d v="2018-02-09T00:00:00"/>
    <x v="10"/>
    <x v="2"/>
    <n v="0.25"/>
    <x v="12"/>
    <x v="5"/>
  </r>
  <r>
    <x v="53"/>
    <s v="Christopher"/>
    <s v="Olsen"/>
    <s v="COLSEN"/>
    <s v="011.44.1344.498718"/>
    <d v="2018-09-19T00:00:00"/>
    <x v="10"/>
    <x v="17"/>
    <n v="0.2"/>
    <x v="12"/>
    <x v="5"/>
  </r>
  <r>
    <x v="54"/>
    <s v="Nanette"/>
    <s v="Cambrault"/>
    <s v="NCAMBRAU"/>
    <s v="011.44.1344.987668"/>
    <d v="2019-05-31T00:00:00"/>
    <x v="10"/>
    <x v="34"/>
    <n v="0.2"/>
    <x v="12"/>
    <x v="5"/>
  </r>
  <r>
    <x v="55"/>
    <s v="Oliver"/>
    <s v="Tuvault"/>
    <s v="OTUVAULT"/>
    <s v="011.44.1344.486508"/>
    <d v="2020-05-14T00:00:00"/>
    <x v="10"/>
    <x v="35"/>
    <n v="0.15"/>
    <x v="12"/>
    <x v="5"/>
  </r>
  <r>
    <x v="56"/>
    <s v="Janette"/>
    <s v="King"/>
    <s v="JKING"/>
    <s v="011.44.1345.429268"/>
    <d v="2016-07-21T00:00:00"/>
    <x v="10"/>
    <x v="32"/>
    <n v="0.35"/>
    <x v="13"/>
    <x v="5"/>
  </r>
  <r>
    <x v="57"/>
    <s v="Patrick"/>
    <s v="Sully"/>
    <s v="PSULLY"/>
    <s v="011.44.1345.929268"/>
    <d v="2016-08-24T00:00:00"/>
    <x v="10"/>
    <x v="33"/>
    <n v="0.35"/>
    <x v="13"/>
    <x v="5"/>
  </r>
  <r>
    <x v="58"/>
    <s v="Allan"/>
    <s v="McEwen"/>
    <s v="AMCEWEN"/>
    <s v="011.44.1345.829268"/>
    <d v="2017-01-21T00:00:00"/>
    <x v="10"/>
    <x v="2"/>
    <n v="0.35"/>
    <x v="13"/>
    <x v="5"/>
  </r>
  <r>
    <x v="59"/>
    <s v="Lindsey"/>
    <s v="Smith"/>
    <s v="LSMITH"/>
    <s v="011.44.1345.729268"/>
    <d v="2017-08-30T00:00:00"/>
    <x v="10"/>
    <x v="17"/>
    <n v="0.3"/>
    <x v="13"/>
    <x v="5"/>
  </r>
  <r>
    <x v="60"/>
    <s v="Louise"/>
    <s v="Doran"/>
    <s v="LDORAN"/>
    <s v="011.44.1345.629268"/>
    <d v="2018-06-06T00:00:00"/>
    <x v="10"/>
    <x v="34"/>
    <n v="0.3"/>
    <x v="13"/>
    <x v="5"/>
  </r>
  <r>
    <x v="61"/>
    <s v="Sarath"/>
    <s v="Sewall"/>
    <s v="SSEWALL"/>
    <s v="011.44.1345.529268"/>
    <d v="2019-04-25T00:00:00"/>
    <x v="10"/>
    <x v="35"/>
    <n v="0.25"/>
    <x v="13"/>
    <x v="5"/>
  </r>
  <r>
    <x v="62"/>
    <s v="Clara"/>
    <s v="Vishney"/>
    <s v="CVISHNEY"/>
    <s v="011.44.1346.129268"/>
    <d v="2018-05-03T00:00:00"/>
    <x v="10"/>
    <x v="31"/>
    <n v="0.25"/>
    <x v="14"/>
    <x v="5"/>
  </r>
  <r>
    <x v="63"/>
    <s v="Danielle"/>
    <s v="Greene"/>
    <s v="DGREENE"/>
    <s v="011.44.1346.229268"/>
    <d v="2019-09-08T00:00:00"/>
    <x v="10"/>
    <x v="33"/>
    <n v="0.15"/>
    <x v="14"/>
    <x v="5"/>
  </r>
  <r>
    <x v="64"/>
    <s v="Mattea"/>
    <s v="Marvins"/>
    <s v="MMARVINS"/>
    <s v="011.44.1346.329268"/>
    <d v="2020-07-15T00:00:00"/>
    <x v="10"/>
    <x v="36"/>
    <n v="0.1"/>
    <x v="14"/>
    <x v="5"/>
  </r>
  <r>
    <x v="65"/>
    <s v="David"/>
    <s v="Lee"/>
    <s v="DLEE"/>
    <s v="011.44.1346.529268"/>
    <d v="2020-08-14T00:00:00"/>
    <x v="10"/>
    <x v="37"/>
    <n v="0.1"/>
    <x v="14"/>
    <x v="5"/>
  </r>
  <r>
    <x v="66"/>
    <s v="Sundar"/>
    <s v="Ande"/>
    <s v="SANDE"/>
    <s v="011.44.1346.629268"/>
    <d v="2020-09-13T00:00:00"/>
    <x v="10"/>
    <x v="38"/>
    <n v="0.1"/>
    <x v="14"/>
    <x v="5"/>
  </r>
  <r>
    <x v="67"/>
    <s v="Amit"/>
    <s v="Banda"/>
    <s v="ABANDA"/>
    <s v="011.44.1346.729268"/>
    <d v="2020-10-11T00:00:00"/>
    <x v="10"/>
    <x v="39"/>
    <n v="0.1"/>
    <x v="14"/>
    <x v="5"/>
  </r>
  <r>
    <x v="68"/>
    <s v="Lisa"/>
    <s v="Ozer"/>
    <s v="LOZER"/>
    <s v="011.44.1343.929268"/>
    <d v="2017-08-31T00:00:00"/>
    <x v="10"/>
    <x v="40"/>
    <n v="0.25"/>
    <x v="15"/>
    <x v="5"/>
  </r>
  <r>
    <x v="69"/>
    <s v="Harrison"/>
    <s v="Bloom"/>
    <s v="HBLOOM"/>
    <s v="011.44.1343.829268"/>
    <d v="2018-09-12T00:00:00"/>
    <x v="10"/>
    <x v="32"/>
    <n v="0.2"/>
    <x v="15"/>
    <x v="5"/>
  </r>
  <r>
    <x v="70"/>
    <s v="Tayler"/>
    <s v="Fox"/>
    <s v="TFOX"/>
    <s v="011.44.1343.729268"/>
    <d v="2018-07-16T00:00:00"/>
    <x v="10"/>
    <x v="41"/>
    <n v="0.2"/>
    <x v="15"/>
    <x v="5"/>
  </r>
  <r>
    <x v="71"/>
    <s v="William"/>
    <s v="Smith"/>
    <s v="WSMITH"/>
    <s v="011.44.1343.629268"/>
    <d v="2019-08-15T00:00:00"/>
    <x v="10"/>
    <x v="42"/>
    <n v="0.15"/>
    <x v="15"/>
    <x v="5"/>
  </r>
  <r>
    <x v="72"/>
    <s v="Elizabeth"/>
    <s v="Bates"/>
    <s v="EBATES"/>
    <s v="011.44.1343.529268"/>
    <d v="2019-09-13T00:00:00"/>
    <x v="10"/>
    <x v="43"/>
    <n v="0.15"/>
    <x v="15"/>
    <x v="5"/>
  </r>
  <r>
    <x v="73"/>
    <s v="Sundita"/>
    <s v="Kumar"/>
    <s v="SKUMAR"/>
    <s v="011.44.1343.329268"/>
    <d v="2020-10-11T00:00:00"/>
    <x v="10"/>
    <x v="44"/>
    <n v="0.1"/>
    <x v="15"/>
    <x v="5"/>
  </r>
  <r>
    <x v="74"/>
    <s v="Ellen"/>
    <s v="Abel"/>
    <s v="EABEL"/>
    <s v="011.44.1644.429267"/>
    <d v="2016-10-31T00:00:00"/>
    <x v="10"/>
    <x v="11"/>
    <n v="0.3"/>
    <x v="16"/>
    <x v="5"/>
  </r>
  <r>
    <x v="75"/>
    <s v="Alyssa"/>
    <s v="Hutton"/>
    <s v="AHUTTON"/>
    <s v="011.44.1644.429266"/>
    <d v="2017-09-08T00:00:00"/>
    <x v="10"/>
    <x v="45"/>
    <n v="0.25"/>
    <x v="16"/>
    <x v="5"/>
  </r>
  <r>
    <x v="76"/>
    <s v="Jonathon"/>
    <s v="Taylor"/>
    <s v="JTAYLOR"/>
    <s v="011.44.1644.429265"/>
    <d v="2018-09-13T00:00:00"/>
    <x v="10"/>
    <x v="46"/>
    <n v="0.2"/>
    <x v="16"/>
    <x v="5"/>
  </r>
  <r>
    <x v="77"/>
    <s v="Jack"/>
    <s v="Livingston"/>
    <s v="JLIVINGS"/>
    <s v="011.44.1644.429264"/>
    <d v="2018-10-13T00:00:00"/>
    <x v="10"/>
    <x v="47"/>
    <n v="0.2"/>
    <x v="16"/>
    <x v="5"/>
  </r>
  <r>
    <x v="78"/>
    <s v="Kimberely"/>
    <s v="Grant"/>
    <s v="KGRANT"/>
    <s v="011.44.1644.429263"/>
    <d v="2019-11-13T00:00:00"/>
    <x v="10"/>
    <x v="35"/>
    <n v="0.15"/>
    <x v="16"/>
    <x v="6"/>
  </r>
  <r>
    <x v="79"/>
    <s v="Charles"/>
    <s v="Johnson"/>
    <s v="CJOHNSON"/>
    <s v="011.44.1644.429262"/>
    <d v="2020-06-25T00:00:00"/>
    <x v="10"/>
    <x v="39"/>
    <n v="0.1"/>
    <x v="16"/>
    <x v="5"/>
  </r>
  <r>
    <x v="80"/>
    <s v="Winston"/>
    <s v="Taylor"/>
    <s v="WTAYLOR"/>
    <s v="650.507.9876"/>
    <d v="2018-07-16T00:00:00"/>
    <x v="11"/>
    <x v="21"/>
    <m/>
    <x v="7"/>
    <x v="4"/>
  </r>
  <r>
    <x v="81"/>
    <s v="Jean"/>
    <s v="Fleaur"/>
    <s v="JFLEAUR"/>
    <s v="650.507.9877"/>
    <d v="2018-08-15T00:00:00"/>
    <x v="11"/>
    <x v="12"/>
    <m/>
    <x v="7"/>
    <x v="4"/>
  </r>
  <r>
    <x v="82"/>
    <s v="Martha"/>
    <s v="Sullivan"/>
    <s v="MSULLIVA"/>
    <s v="650.507.9878"/>
    <d v="2019-12-11T00:00:00"/>
    <x v="11"/>
    <x v="16"/>
    <m/>
    <x v="7"/>
    <x v="4"/>
  </r>
  <r>
    <x v="83"/>
    <s v="Girard"/>
    <s v="Geoni"/>
    <s v="GGEONI"/>
    <s v="650.507.9879"/>
    <d v="2020-07-25T00:00:00"/>
    <x v="11"/>
    <x v="14"/>
    <m/>
    <x v="7"/>
    <x v="4"/>
  </r>
  <r>
    <x v="84"/>
    <s v="Nandita"/>
    <s v="Sarchand"/>
    <s v="NSARCHAN"/>
    <s v="650.509.1876"/>
    <d v="2016-07-18T00:00:00"/>
    <x v="11"/>
    <x v="5"/>
    <m/>
    <x v="8"/>
    <x v="4"/>
  </r>
  <r>
    <x v="85"/>
    <s v="Alexis"/>
    <s v="Bull"/>
    <s v="ABULL"/>
    <s v="650.509.2876"/>
    <d v="2017-08-12T00:00:00"/>
    <x v="11"/>
    <x v="48"/>
    <m/>
    <x v="8"/>
    <x v="4"/>
  </r>
  <r>
    <x v="86"/>
    <s v="Julia"/>
    <s v="Dellinger"/>
    <s v="JDELLING"/>
    <s v="650.509.3876"/>
    <d v="2018-12-14T00:00:00"/>
    <x v="11"/>
    <x v="49"/>
    <m/>
    <x v="8"/>
    <x v="4"/>
  </r>
  <r>
    <x v="87"/>
    <s v="Anthony"/>
    <s v="Cabrio"/>
    <s v="ACABRIO"/>
    <s v="650.509.4876"/>
    <d v="2019-07-30T00:00:00"/>
    <x v="11"/>
    <x v="50"/>
    <m/>
    <x v="8"/>
    <x v="4"/>
  </r>
  <r>
    <x v="88"/>
    <s v="Kelly"/>
    <s v="Chung"/>
    <s v="KCHUNG"/>
    <s v="650.505.1876"/>
    <d v="2017-12-04T00:00:00"/>
    <x v="11"/>
    <x v="51"/>
    <m/>
    <x v="9"/>
    <x v="4"/>
  </r>
  <r>
    <x v="89"/>
    <s v="Jennifer"/>
    <s v="Dilly"/>
    <s v="JDILLY"/>
    <s v="650.505.2876"/>
    <d v="2018-02-02T00:00:00"/>
    <x v="11"/>
    <x v="27"/>
    <m/>
    <x v="9"/>
    <x v="4"/>
  </r>
  <r>
    <x v="90"/>
    <s v="Timothy"/>
    <s v="Gates"/>
    <s v="TGATES"/>
    <s v="650.505.3876"/>
    <d v="2018-12-31T00:00:00"/>
    <x v="11"/>
    <x v="13"/>
    <m/>
    <x v="9"/>
    <x v="4"/>
  </r>
  <r>
    <x v="91"/>
    <s v="Randall"/>
    <s v="Perkins"/>
    <s v="RPERKINS"/>
    <s v="650.505.4876"/>
    <d v="2020-06-09T00:00:00"/>
    <x v="11"/>
    <x v="16"/>
    <m/>
    <x v="9"/>
    <x v="4"/>
  </r>
  <r>
    <x v="92"/>
    <s v="Sarah"/>
    <s v="Bell"/>
    <s v="SBELL"/>
    <s v="650.501.1876"/>
    <d v="2016-07-26T00:00:00"/>
    <x v="11"/>
    <x v="52"/>
    <m/>
    <x v="10"/>
    <x v="4"/>
  </r>
  <r>
    <x v="93"/>
    <s v="Britney"/>
    <s v="Everett"/>
    <s v="BEVERETT"/>
    <s v="650.501.2876"/>
    <d v="2017-08-23T00:00:00"/>
    <x v="11"/>
    <x v="53"/>
    <m/>
    <x v="10"/>
    <x v="4"/>
  </r>
  <r>
    <x v="94"/>
    <s v="Samuel"/>
    <s v="McCain"/>
    <s v="SMCCAIN"/>
    <s v="650.501.3876"/>
    <d v="2018-12-21T00:00:00"/>
    <x v="11"/>
    <x v="21"/>
    <m/>
    <x v="10"/>
    <x v="4"/>
  </r>
  <r>
    <x v="95"/>
    <s v="Vance"/>
    <s v="Jones"/>
    <s v="VJONES"/>
    <s v="650.501.4876"/>
    <d v="2019-09-06T00:00:00"/>
    <x v="11"/>
    <x v="14"/>
    <m/>
    <x v="10"/>
    <x v="4"/>
  </r>
  <r>
    <x v="96"/>
    <s v="Alana"/>
    <s v="Walsh"/>
    <s v="AWALSH"/>
    <s v="650.507.9811"/>
    <d v="2018-10-14T00:00:00"/>
    <x v="11"/>
    <x v="12"/>
    <m/>
    <x v="11"/>
    <x v="4"/>
  </r>
  <r>
    <x v="97"/>
    <s v="Kevin"/>
    <s v="Feeney"/>
    <s v="KFEENEY"/>
    <s v="650.507.9822"/>
    <d v="2018-11-12T00:00:00"/>
    <x v="11"/>
    <x v="50"/>
    <m/>
    <x v="11"/>
    <x v="4"/>
  </r>
  <r>
    <x v="98"/>
    <s v="Donald"/>
    <s v="OConnell"/>
    <s v="DOCONNEL"/>
    <s v="650.507.9833"/>
    <d v="2019-12-11T00:00:00"/>
    <x v="11"/>
    <x v="15"/>
    <m/>
    <x v="11"/>
    <x v="4"/>
  </r>
  <r>
    <x v="99"/>
    <s v="Douglas"/>
    <s v="Grant"/>
    <s v="DGRANT"/>
    <s v="650.507.9844"/>
    <d v="2020-07-04T00:00:00"/>
    <x v="11"/>
    <x v="15"/>
    <m/>
    <x v="11"/>
    <x v="4"/>
  </r>
  <r>
    <x v="100"/>
    <s v="Jennifer"/>
    <s v="Whalen"/>
    <s v="JWHALEN"/>
    <s v="515.123.4444"/>
    <d v="2008-03-08T00:00:00"/>
    <x v="12"/>
    <x v="54"/>
    <m/>
    <x v="4"/>
    <x v="7"/>
  </r>
  <r>
    <x v="101"/>
    <s v="Michael"/>
    <s v="Hartstein"/>
    <s v="MHARTSTE"/>
    <s v="515.123.5555"/>
    <d v="2016-08-08T00:00:00"/>
    <x v="13"/>
    <x v="55"/>
    <m/>
    <x v="1"/>
    <x v="8"/>
  </r>
  <r>
    <x v="102"/>
    <s v="Pat"/>
    <s v="Fay"/>
    <s v="PFAY"/>
    <s v="603.123.6666"/>
    <d v="2018-02-06T00:00:00"/>
    <x v="14"/>
    <x v="3"/>
    <m/>
    <x v="17"/>
    <x v="8"/>
  </r>
  <r>
    <x v="103"/>
    <s v="Susan"/>
    <s v="Mavris"/>
    <s v="SMAVRIS"/>
    <s v="515.123.7777"/>
    <d v="2014-11-27T00:00:00"/>
    <x v="15"/>
    <x v="19"/>
    <m/>
    <x v="4"/>
    <x v="9"/>
  </r>
  <r>
    <x v="104"/>
    <s v="Hermann"/>
    <s v="Baer"/>
    <s v="HBAER"/>
    <s v="515.123.8888"/>
    <d v="2014-11-27T00:00:00"/>
    <x v="16"/>
    <x v="32"/>
    <m/>
    <x v="4"/>
    <x v="10"/>
  </r>
  <r>
    <x v="105"/>
    <s v="Shelley"/>
    <s v="Higgins"/>
    <s v="SHIGGINS"/>
    <s v="515.123.8080"/>
    <d v="2014-11-27T00:00:00"/>
    <x v="17"/>
    <x v="6"/>
    <m/>
    <x v="4"/>
    <x v="11"/>
  </r>
  <r>
    <x v="106"/>
    <s v="William"/>
    <s v="Gietz"/>
    <s v="WGIETZ"/>
    <s v="515.123.8181"/>
    <d v="2014-11-27T00:00:00"/>
    <x v="18"/>
    <x v="56"/>
    <m/>
    <x v="18"/>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11" firstHeaderRow="0" firstDataRow="1" firstDataCol="1"/>
  <pivotFields count="14">
    <pivotField axis="axisRow" showAll="0">
      <items count="1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showAll="0"/>
    <pivotField showAll="0"/>
    <pivotField showAll="0"/>
    <pivotField showAll="0"/>
    <pivotField numFmtId="14" showAll="0"/>
    <pivotField showAll="0">
      <items count="20">
        <item x="18"/>
        <item x="17"/>
        <item x="12"/>
        <item x="0"/>
        <item x="1"/>
        <item x="4"/>
        <item x="3"/>
        <item x="15"/>
        <item x="2"/>
        <item x="13"/>
        <item x="14"/>
        <item x="16"/>
        <item x="6"/>
        <item x="5"/>
        <item x="9"/>
        <item x="10"/>
        <item x="11"/>
        <item x="8"/>
        <item x="7"/>
        <item t="default"/>
      </items>
    </pivotField>
    <pivotField dataField="1" showAll="0"/>
    <pivotField dataField="1" showAll="0"/>
    <pivotField showAll="0">
      <items count="20">
        <item x="1"/>
        <item x="4"/>
        <item x="2"/>
        <item x="3"/>
        <item x="5"/>
        <item x="6"/>
        <item x="7"/>
        <item x="8"/>
        <item x="9"/>
        <item x="10"/>
        <item x="11"/>
        <item x="12"/>
        <item x="13"/>
        <item x="14"/>
        <item x="15"/>
        <item x="16"/>
        <item x="17"/>
        <item x="18"/>
        <item x="0"/>
        <item t="default"/>
      </items>
    </pivotField>
    <pivotField showAll="0">
      <items count="13">
        <item x="7"/>
        <item x="8"/>
        <item x="3"/>
        <item x="9"/>
        <item x="4"/>
        <item x="1"/>
        <item x="10"/>
        <item x="5"/>
        <item x="0"/>
        <item x="2"/>
        <item x="11"/>
        <item x="6"/>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0"/>
  </rowFields>
  <rowItems count="10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t="grand">
      <x/>
    </i>
  </rowItems>
  <colFields count="1">
    <field x="-2"/>
  </colFields>
  <colItems count="6">
    <i>
      <x/>
    </i>
    <i i="1">
      <x v="1"/>
    </i>
    <i i="2">
      <x v="2"/>
    </i>
    <i i="3">
      <x v="3"/>
    </i>
    <i i="4">
      <x v="4"/>
    </i>
    <i i="5">
      <x v="5"/>
    </i>
  </colItems>
  <dataFields count="6">
    <dataField name="Sum of SALARY" fld="7" baseField="0" baseItem="0"/>
    <dataField name="Average of SALARY" fld="7" subtotal="average" baseField="10" baseItem="0"/>
    <dataField name="Sum of COMMISSION_PCT" fld="8" baseField="0" baseItem="0"/>
    <dataField name="Sum of Field1" fld="11" baseField="0" baseItem="0"/>
    <dataField name="Sum of Total Salary" fld="12" baseField="0" baseItem="0"/>
    <dataField name="Sum of Salary of Commission"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ID" xr10:uid="{00000000-0013-0000-FFFF-FFFF01000000}" sourceName="JOB_ID">
  <pivotTables>
    <pivotTable tabId="3" name="PivotTable1"/>
  </pivotTables>
  <data>
    <tabular pivotCacheId="88507212">
      <items count="19">
        <i x="18" s="1"/>
        <i x="17" s="1"/>
        <i x="12" s="1"/>
        <i x="0" s="1"/>
        <i x="1" s="1"/>
        <i x="4" s="1"/>
        <i x="3" s="1"/>
        <i x="15" s="1"/>
        <i x="2" s="1"/>
        <i x="13" s="1"/>
        <i x="14" s="1"/>
        <i x="16" s="1"/>
        <i x="6" s="1"/>
        <i x="5" s="1"/>
        <i x="9" s="1"/>
        <i x="10" s="1"/>
        <i x="11" s="1"/>
        <i x="8"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ID" xr10:uid="{00000000-0014-0000-FFFF-FFFF01000000}" cache="Slicer_JOB_ID" caption="JOB_ID" startItem="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2" totalsRowShown="0">
  <autoFilter ref="A1:K2" xr:uid="{00000000-0009-0000-0100-000001000000}"/>
  <tableColumns count="11">
    <tableColumn id="1" xr3:uid="{00000000-0010-0000-0000-000001000000}" name="EMPLOYEE_ID"/>
    <tableColumn id="2" xr3:uid="{00000000-0010-0000-0000-000002000000}" name="FIRST_NAME"/>
    <tableColumn id="3" xr3:uid="{00000000-0010-0000-0000-000003000000}" name="LAST_NAME"/>
    <tableColumn id="4" xr3:uid="{00000000-0010-0000-0000-000004000000}" name="EMAIL"/>
    <tableColumn id="5" xr3:uid="{00000000-0010-0000-0000-000005000000}" name="PHONE_NUMBER"/>
    <tableColumn id="6" xr3:uid="{00000000-0010-0000-0000-000006000000}" name="HIRE_DATE" dataDxfId="12"/>
    <tableColumn id="7" xr3:uid="{00000000-0010-0000-0000-000007000000}" name="JOB_ID"/>
    <tableColumn id="8" xr3:uid="{00000000-0010-0000-0000-000008000000}" name="SALARY"/>
    <tableColumn id="9" xr3:uid="{00000000-0010-0000-0000-000009000000}" name="COMMISSION_PCT"/>
    <tableColumn id="10" xr3:uid="{00000000-0010-0000-0000-00000A000000}" name="MANAGER_ID"/>
    <tableColumn id="11" xr3:uid="{00000000-0010-0000-0000-00000B000000}" name="DEPARTMENT_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K2" totalsRowShown="0">
  <autoFilter ref="A1:K2" xr:uid="{00000000-0009-0000-0100-000002000000}"/>
  <tableColumns count="11">
    <tableColumn id="1" xr3:uid="{00000000-0010-0000-0100-000001000000}" name="EMPLOYEE_ID"/>
    <tableColumn id="2" xr3:uid="{00000000-0010-0000-0100-000002000000}" name="FIRST_NAME"/>
    <tableColumn id="3" xr3:uid="{00000000-0010-0000-0100-000003000000}" name="LAST_NAME"/>
    <tableColumn id="4" xr3:uid="{00000000-0010-0000-0100-000004000000}" name="EMAIL"/>
    <tableColumn id="5" xr3:uid="{00000000-0010-0000-0100-000005000000}" name="PHONE_NUMBER"/>
    <tableColumn id="6" xr3:uid="{00000000-0010-0000-0100-000006000000}" name="HIRE_DATE" dataDxfId="11"/>
    <tableColumn id="7" xr3:uid="{00000000-0010-0000-0100-000007000000}" name="JOB_ID"/>
    <tableColumn id="8" xr3:uid="{00000000-0010-0000-0100-000008000000}" name="SALARY"/>
    <tableColumn id="9" xr3:uid="{00000000-0010-0000-0100-000009000000}" name="COMMISSION_PCT"/>
    <tableColumn id="10" xr3:uid="{00000000-0010-0000-0100-00000A000000}" name="MANAGER_ID"/>
    <tableColumn id="11" xr3:uid="{00000000-0010-0000-0100-00000B000000}" name="DEPARTMENT_I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
  <sheetViews>
    <sheetView workbookViewId="0">
      <selection activeCell="B22" sqref="B22"/>
    </sheetView>
  </sheetViews>
  <sheetFormatPr defaultRowHeight="14.5" x14ac:dyDescent="0.35"/>
  <cols>
    <col min="1" max="1" width="14.6328125" customWidth="1"/>
    <col min="2" max="2" width="13.453125" customWidth="1"/>
    <col min="3" max="3" width="12.90625" customWidth="1"/>
    <col min="5" max="5" width="17.26953125" customWidth="1"/>
    <col min="6" max="6" width="12.1796875" customWidth="1"/>
    <col min="8" max="8" width="9" customWidth="1"/>
    <col min="9" max="9" width="18.453125" customWidth="1"/>
    <col min="10" max="10" width="14.36328125" customWidth="1"/>
    <col min="11" max="11" width="17.26953125" customWidth="1"/>
  </cols>
  <sheetData>
    <row r="1" spans="1:11" x14ac:dyDescent="0.35">
      <c r="A1" t="s">
        <v>0</v>
      </c>
      <c r="B1" t="s">
        <v>1</v>
      </c>
      <c r="C1" t="s">
        <v>2</v>
      </c>
      <c r="D1" t="s">
        <v>3</v>
      </c>
      <c r="E1" t="s">
        <v>4</v>
      </c>
      <c r="F1" t="s">
        <v>5</v>
      </c>
      <c r="G1" t="s">
        <v>6</v>
      </c>
      <c r="H1" t="s">
        <v>7</v>
      </c>
      <c r="I1" t="s">
        <v>8</v>
      </c>
      <c r="J1" t="s">
        <v>9</v>
      </c>
      <c r="K1" t="s">
        <v>10</v>
      </c>
    </row>
    <row r="2" spans="1:11" x14ac:dyDescent="0.35">
      <c r="A2">
        <v>100</v>
      </c>
      <c r="B2" t="s">
        <v>11</v>
      </c>
      <c r="C2" t="s">
        <v>12</v>
      </c>
      <c r="D2" t="s">
        <v>13</v>
      </c>
      <c r="E2" t="s">
        <v>14</v>
      </c>
      <c r="F2" s="1">
        <v>39423</v>
      </c>
      <c r="G2" t="s">
        <v>15</v>
      </c>
      <c r="H2">
        <v>24000</v>
      </c>
      <c r="K2">
        <v>90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BB44E-4AEA-4795-A0EB-F84864EE6F51}">
  <sheetPr codeName="Sheet10"/>
  <dimension ref="A1:C17"/>
  <sheetViews>
    <sheetView workbookViewId="0">
      <selection activeCell="A3" sqref="A3"/>
    </sheetView>
  </sheetViews>
  <sheetFormatPr defaultRowHeight="14.5" x14ac:dyDescent="0.35"/>
  <sheetData>
    <row r="1" spans="1:3" x14ac:dyDescent="0.35">
      <c r="A1" t="s">
        <v>478</v>
      </c>
      <c r="B1" t="s">
        <v>479</v>
      </c>
      <c r="C1" t="s">
        <v>480</v>
      </c>
    </row>
    <row r="5" spans="1:3" x14ac:dyDescent="0.35">
      <c r="A5" t="s">
        <v>481</v>
      </c>
      <c r="B5" t="s">
        <v>479</v>
      </c>
      <c r="C5" t="s">
        <v>482</v>
      </c>
    </row>
    <row r="9" spans="1:3" x14ac:dyDescent="0.35">
      <c r="A9" t="s">
        <v>483</v>
      </c>
      <c r="B9" t="s">
        <v>479</v>
      </c>
      <c r="C9" t="s">
        <v>484</v>
      </c>
    </row>
    <row r="13" spans="1:3" x14ac:dyDescent="0.35">
      <c r="A13" t="s">
        <v>485</v>
      </c>
      <c r="B13" t="s">
        <v>479</v>
      </c>
      <c r="C13" t="s">
        <v>486</v>
      </c>
    </row>
    <row r="17" spans="1:3" x14ac:dyDescent="0.35">
      <c r="A17" t="s">
        <v>487</v>
      </c>
      <c r="B17" t="s">
        <v>488</v>
      </c>
      <c r="C17" t="s">
        <v>489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04F1D-5F9E-4D3D-9FC7-9183B8C31FD8}">
  <sheetPr codeName="Sheet11"/>
  <dimension ref="A1:H22"/>
  <sheetViews>
    <sheetView workbookViewId="0">
      <selection activeCell="G9" sqref="G9"/>
    </sheetView>
  </sheetViews>
  <sheetFormatPr defaultRowHeight="14.5" x14ac:dyDescent="0.35"/>
  <cols>
    <col min="1" max="1" width="9.453125" bestFit="1" customWidth="1"/>
    <col min="6" max="6" width="15.7265625" bestFit="1" customWidth="1"/>
  </cols>
  <sheetData>
    <row r="1" spans="1:8" x14ac:dyDescent="0.35">
      <c r="A1" t="s">
        <v>492</v>
      </c>
      <c r="B1" t="s">
        <v>493</v>
      </c>
    </row>
    <row r="2" spans="1:8" x14ac:dyDescent="0.35">
      <c r="A2" s="1">
        <v>44927</v>
      </c>
      <c r="B2">
        <v>230</v>
      </c>
    </row>
    <row r="3" spans="1:8" x14ac:dyDescent="0.35">
      <c r="A3" s="1">
        <v>44928</v>
      </c>
      <c r="B3">
        <v>175</v>
      </c>
    </row>
    <row r="4" spans="1:8" x14ac:dyDescent="0.35">
      <c r="A4" s="1">
        <v>44929</v>
      </c>
      <c r="B4">
        <v>202</v>
      </c>
      <c r="C4">
        <f>AVERAGE(B2:B4)</f>
        <v>202.33333333333334</v>
      </c>
    </row>
    <row r="5" spans="1:8" x14ac:dyDescent="0.35">
      <c r="A5" s="1">
        <v>44930</v>
      </c>
      <c r="B5">
        <v>413</v>
      </c>
      <c r="C5">
        <f t="shared" ref="C5:C20" si="0">AVERAGE(B3:B5)</f>
        <v>263.33333333333331</v>
      </c>
      <c r="F5" t="s">
        <v>494</v>
      </c>
      <c r="G5">
        <f ca="1">OFFSET(A1,COUNT(A:A)-2,1)</f>
        <v>380</v>
      </c>
      <c r="H5">
        <f ca="1">AVERAGE(G5:G7)</f>
        <v>246.66666666666666</v>
      </c>
    </row>
    <row r="6" spans="1:8" x14ac:dyDescent="0.35">
      <c r="A6" s="1">
        <v>44931</v>
      </c>
      <c r="B6">
        <v>351</v>
      </c>
      <c r="C6">
        <f t="shared" si="0"/>
        <v>322</v>
      </c>
      <c r="G6">
        <f t="shared" ref="G6:G7" ca="1" si="1">OFFSET(A2,COUNT(A:A)-2,1)</f>
        <v>240</v>
      </c>
    </row>
    <row r="7" spans="1:8" x14ac:dyDescent="0.35">
      <c r="A7" s="1">
        <v>44932</v>
      </c>
      <c r="B7">
        <v>126</v>
      </c>
      <c r="C7">
        <f t="shared" si="0"/>
        <v>296.66666666666669</v>
      </c>
      <c r="G7">
        <f t="shared" ca="1" si="1"/>
        <v>120</v>
      </c>
    </row>
    <row r="8" spans="1:8" x14ac:dyDescent="0.35">
      <c r="A8" s="1">
        <v>44933</v>
      </c>
      <c r="B8">
        <v>359</v>
      </c>
      <c r="C8">
        <f t="shared" si="0"/>
        <v>278.66666666666669</v>
      </c>
    </row>
    <row r="9" spans="1:8" x14ac:dyDescent="0.35">
      <c r="A9" s="1">
        <v>44934</v>
      </c>
      <c r="B9">
        <v>379</v>
      </c>
      <c r="C9">
        <f t="shared" si="0"/>
        <v>288</v>
      </c>
    </row>
    <row r="10" spans="1:8" x14ac:dyDescent="0.35">
      <c r="A10" s="1">
        <v>44935</v>
      </c>
      <c r="B10">
        <v>299</v>
      </c>
      <c r="C10">
        <f>AVERAGE(B8:B10)</f>
        <v>345.66666666666669</v>
      </c>
    </row>
    <row r="11" spans="1:8" x14ac:dyDescent="0.35">
      <c r="A11" s="1">
        <v>44936</v>
      </c>
      <c r="B11">
        <v>107</v>
      </c>
      <c r="C11">
        <f t="shared" si="0"/>
        <v>261.66666666666669</v>
      </c>
    </row>
    <row r="12" spans="1:8" x14ac:dyDescent="0.35">
      <c r="A12" s="1">
        <v>44937</v>
      </c>
      <c r="B12">
        <v>262</v>
      </c>
      <c r="C12">
        <f t="shared" si="0"/>
        <v>222.66666666666666</v>
      </c>
    </row>
    <row r="13" spans="1:8" x14ac:dyDescent="0.35">
      <c r="A13" s="1">
        <v>44938</v>
      </c>
      <c r="B13">
        <v>358</v>
      </c>
      <c r="C13">
        <f t="shared" si="0"/>
        <v>242.33333333333334</v>
      </c>
    </row>
    <row r="14" spans="1:8" x14ac:dyDescent="0.35">
      <c r="A14" s="1">
        <v>44939</v>
      </c>
      <c r="B14">
        <v>428</v>
      </c>
      <c r="C14">
        <f t="shared" si="0"/>
        <v>349.33333333333331</v>
      </c>
    </row>
    <row r="15" spans="1:8" x14ac:dyDescent="0.35">
      <c r="A15" s="1">
        <v>44940</v>
      </c>
      <c r="B15">
        <v>241</v>
      </c>
      <c r="C15">
        <f t="shared" si="0"/>
        <v>342.33333333333331</v>
      </c>
    </row>
    <row r="16" spans="1:8" x14ac:dyDescent="0.35">
      <c r="A16" s="1">
        <v>44941</v>
      </c>
      <c r="B16">
        <v>222</v>
      </c>
      <c r="C16">
        <f t="shared" si="0"/>
        <v>297</v>
      </c>
    </row>
    <row r="17" spans="1:5" x14ac:dyDescent="0.35">
      <c r="A17" s="1">
        <v>44942</v>
      </c>
      <c r="B17">
        <v>349</v>
      </c>
      <c r="C17">
        <f t="shared" si="0"/>
        <v>270.66666666666669</v>
      </c>
      <c r="D17" t="e">
        <f ca="1">OFFSET(A1,COUNT(A:A)-2,1,3,1)</f>
        <v>#VALUE!</v>
      </c>
      <c r="E17">
        <f>SMALL(B2:B20,2)</f>
        <v>126</v>
      </c>
    </row>
    <row r="18" spans="1:5" x14ac:dyDescent="0.35">
      <c r="A18" s="1">
        <v>44943</v>
      </c>
      <c r="B18">
        <v>210</v>
      </c>
      <c r="C18">
        <f t="shared" si="0"/>
        <v>260.33333333333331</v>
      </c>
      <c r="D18" t="e">
        <f ca="1">OFFSET(A:B,COUNT(A:A)-2,1,5,1)</f>
        <v>#VALUE!</v>
      </c>
    </row>
    <row r="19" spans="1:5" x14ac:dyDescent="0.35">
      <c r="A19" s="1">
        <v>44944</v>
      </c>
      <c r="B19">
        <v>346</v>
      </c>
      <c r="C19">
        <f t="shared" si="0"/>
        <v>301.66666666666669</v>
      </c>
    </row>
    <row r="20" spans="1:5" x14ac:dyDescent="0.35">
      <c r="A20" s="1">
        <v>44945</v>
      </c>
      <c r="B20">
        <v>380</v>
      </c>
      <c r="C20">
        <f>AVERAGE(B18:B20)</f>
        <v>312</v>
      </c>
    </row>
    <row r="21" spans="1:5" x14ac:dyDescent="0.35">
      <c r="A21" s="1">
        <v>44946</v>
      </c>
      <c r="B21">
        <v>240</v>
      </c>
    </row>
    <row r="22" spans="1:5" x14ac:dyDescent="0.35">
      <c r="A22" s="1">
        <v>44947</v>
      </c>
      <c r="B22">
        <v>120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2"/>
  <sheetViews>
    <sheetView workbookViewId="0">
      <selection sqref="A1:K2"/>
    </sheetView>
  </sheetViews>
  <sheetFormatPr defaultRowHeight="14.5" x14ac:dyDescent="0.35"/>
  <cols>
    <col min="1" max="1" width="14.6328125" customWidth="1"/>
    <col min="2" max="2" width="13.453125" customWidth="1"/>
    <col min="3" max="3" width="12.90625" customWidth="1"/>
    <col min="5" max="5" width="17.26953125" customWidth="1"/>
    <col min="6" max="6" width="12.1796875" customWidth="1"/>
    <col min="8" max="8" width="9" customWidth="1"/>
    <col min="9" max="9" width="18.453125" customWidth="1"/>
    <col min="10" max="10" width="14.36328125" customWidth="1"/>
    <col min="11" max="11" width="17.26953125" customWidth="1"/>
  </cols>
  <sheetData>
    <row r="1" spans="1:11" x14ac:dyDescent="0.35">
      <c r="A1" t="s">
        <v>0</v>
      </c>
      <c r="B1" t="s">
        <v>1</v>
      </c>
      <c r="C1" t="s">
        <v>2</v>
      </c>
      <c r="D1" t="s">
        <v>3</v>
      </c>
      <c r="E1" t="s">
        <v>4</v>
      </c>
      <c r="F1" t="s">
        <v>5</v>
      </c>
      <c r="G1" t="s">
        <v>6</v>
      </c>
      <c r="H1" t="s">
        <v>7</v>
      </c>
      <c r="I1" t="s">
        <v>8</v>
      </c>
      <c r="J1" t="s">
        <v>9</v>
      </c>
      <c r="K1" t="s">
        <v>10</v>
      </c>
    </row>
    <row r="2" spans="1:11" x14ac:dyDescent="0.35">
      <c r="A2">
        <v>100</v>
      </c>
      <c r="B2" t="s">
        <v>11</v>
      </c>
      <c r="C2" t="s">
        <v>12</v>
      </c>
      <c r="D2" t="s">
        <v>13</v>
      </c>
      <c r="E2" t="s">
        <v>14</v>
      </c>
      <c r="F2" s="1">
        <v>39423</v>
      </c>
      <c r="G2" t="s">
        <v>15</v>
      </c>
      <c r="H2">
        <v>24000</v>
      </c>
      <c r="K2">
        <v>90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15"/>
  <sheetViews>
    <sheetView workbookViewId="0">
      <selection activeCell="B8" sqref="B8"/>
    </sheetView>
  </sheetViews>
  <sheetFormatPr defaultRowHeight="14.5" x14ac:dyDescent="0.35"/>
  <cols>
    <col min="1" max="1" width="14.81640625" bestFit="1" customWidth="1"/>
    <col min="2" max="2" width="18.81640625" bestFit="1" customWidth="1"/>
    <col min="3" max="3" width="25.36328125" bestFit="1" customWidth="1"/>
  </cols>
  <sheetData>
    <row r="1" spans="1:3" x14ac:dyDescent="0.35">
      <c r="A1" s="6" t="s">
        <v>449</v>
      </c>
    </row>
    <row r="2" spans="1:3" x14ac:dyDescent="0.35">
      <c r="A2" s="7" t="s">
        <v>450</v>
      </c>
      <c r="B2" s="7" t="s">
        <v>451</v>
      </c>
      <c r="C2" s="7" t="s">
        <v>452</v>
      </c>
    </row>
    <row r="3" spans="1:3" x14ac:dyDescent="0.35">
      <c r="A3">
        <v>1</v>
      </c>
      <c r="B3" t="s">
        <v>453</v>
      </c>
      <c r="C3" t="s">
        <v>454</v>
      </c>
    </row>
    <row r="4" spans="1:3" x14ac:dyDescent="0.35">
      <c r="A4">
        <v>2</v>
      </c>
      <c r="B4" t="s">
        <v>438</v>
      </c>
      <c r="C4" t="s">
        <v>455</v>
      </c>
    </row>
    <row r="5" spans="1:3" x14ac:dyDescent="0.35">
      <c r="A5">
        <v>3</v>
      </c>
      <c r="B5" t="s">
        <v>456</v>
      </c>
      <c r="C5" t="s">
        <v>454</v>
      </c>
    </row>
    <row r="7" spans="1:3" x14ac:dyDescent="0.35">
      <c r="A7" s="6" t="s">
        <v>457</v>
      </c>
    </row>
    <row r="8" spans="1:3" x14ac:dyDescent="0.35">
      <c r="A8" s="7" t="s">
        <v>450</v>
      </c>
      <c r="B8" s="7" t="s">
        <v>458</v>
      </c>
      <c r="C8" s="7" t="s">
        <v>452</v>
      </c>
    </row>
    <row r="11" spans="1:3" x14ac:dyDescent="0.35">
      <c r="A11" s="6" t="s">
        <v>459</v>
      </c>
      <c r="B11" t="s">
        <v>460</v>
      </c>
    </row>
    <row r="12" spans="1:3" x14ac:dyDescent="0.35">
      <c r="B12" t="s">
        <v>461</v>
      </c>
    </row>
    <row r="14" spans="1:3" x14ac:dyDescent="0.35">
      <c r="B14" t="s">
        <v>462</v>
      </c>
    </row>
    <row r="15" spans="1:3" x14ac:dyDescent="0.35">
      <c r="B15" t="s">
        <v>463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3:G111"/>
  <sheetViews>
    <sheetView workbookViewId="0">
      <selection activeCell="E4" sqref="E4"/>
    </sheetView>
  </sheetViews>
  <sheetFormatPr defaultRowHeight="14.5" x14ac:dyDescent="0.35"/>
  <cols>
    <col min="1" max="1" width="12.36328125" bestFit="1" customWidth="1"/>
    <col min="2" max="2" width="13.36328125" bestFit="1" customWidth="1"/>
    <col min="3" max="3" width="16.453125" bestFit="1" customWidth="1"/>
    <col min="4" max="4" width="23" bestFit="1" customWidth="1"/>
    <col min="5" max="5" width="12" bestFit="1" customWidth="1"/>
    <col min="6" max="6" width="17" bestFit="1" customWidth="1"/>
    <col min="7" max="7" width="25.26953125" bestFit="1" customWidth="1"/>
    <col min="8" max="15" width="5.81640625" bestFit="1" customWidth="1"/>
    <col min="16" max="17" width="4.81640625" bestFit="1" customWidth="1"/>
    <col min="18" max="18" width="6.7265625" bestFit="1" customWidth="1"/>
    <col min="19" max="19" width="16.453125" bestFit="1" customWidth="1"/>
    <col min="20" max="20" width="5.81640625" bestFit="1" customWidth="1"/>
    <col min="21" max="24" width="4.81640625" bestFit="1" customWidth="1"/>
    <col min="25" max="25" width="6.81640625" bestFit="1" customWidth="1"/>
    <col min="26" max="27" width="4.81640625" bestFit="1" customWidth="1"/>
    <col min="28" max="28" width="6.81640625" bestFit="1" customWidth="1"/>
    <col min="29" max="31" width="4.81640625" bestFit="1" customWidth="1"/>
    <col min="32" max="32" width="11.81640625" bestFit="1" customWidth="1"/>
    <col min="33" max="33" width="4.81640625" bestFit="1" customWidth="1"/>
    <col min="34" max="34" width="11.81640625" bestFit="1" customWidth="1"/>
    <col min="35" max="36" width="4.81640625" bestFit="1" customWidth="1"/>
    <col min="37" max="37" width="6.7265625" bestFit="1" customWidth="1"/>
    <col min="38" max="38" width="20.54296875" bestFit="1" customWidth="1"/>
    <col min="39" max="55" width="3.81640625" bestFit="1" customWidth="1"/>
    <col min="56" max="56" width="6.7265625" bestFit="1" customWidth="1"/>
    <col min="57" max="57" width="18.1796875" bestFit="1" customWidth="1"/>
    <col min="58" max="58" width="21.36328125" bestFit="1" customWidth="1"/>
    <col min="59" max="59" width="25.453125" bestFit="1" customWidth="1"/>
  </cols>
  <sheetData>
    <row r="3" spans="1:7" x14ac:dyDescent="0.35">
      <c r="A3" s="3" t="s">
        <v>443</v>
      </c>
      <c r="B3" t="s">
        <v>442</v>
      </c>
      <c r="C3" t="s">
        <v>444</v>
      </c>
      <c r="D3" t="s">
        <v>445</v>
      </c>
      <c r="E3" t="s">
        <v>446</v>
      </c>
      <c r="F3" t="s">
        <v>447</v>
      </c>
      <c r="G3" t="s">
        <v>448</v>
      </c>
    </row>
    <row r="4" spans="1:7" x14ac:dyDescent="0.35">
      <c r="A4" s="4">
        <v>100</v>
      </c>
      <c r="B4">
        <v>24000</v>
      </c>
      <c r="C4">
        <v>24000</v>
      </c>
      <c r="E4">
        <v>0</v>
      </c>
      <c r="F4">
        <v>24000</v>
      </c>
      <c r="G4">
        <v>0</v>
      </c>
    </row>
    <row r="5" spans="1:7" x14ac:dyDescent="0.35">
      <c r="A5" s="4">
        <v>101</v>
      </c>
      <c r="B5">
        <v>17000</v>
      </c>
      <c r="C5">
        <v>17000</v>
      </c>
      <c r="E5">
        <v>0</v>
      </c>
      <c r="F5">
        <v>17000</v>
      </c>
      <c r="G5">
        <v>0</v>
      </c>
    </row>
    <row r="6" spans="1:7" x14ac:dyDescent="0.35">
      <c r="A6" s="4">
        <v>102</v>
      </c>
      <c r="B6">
        <v>17000</v>
      </c>
      <c r="C6">
        <v>17000</v>
      </c>
      <c r="E6">
        <v>0</v>
      </c>
      <c r="F6">
        <v>17000</v>
      </c>
      <c r="G6">
        <v>0</v>
      </c>
    </row>
    <row r="7" spans="1:7" x14ac:dyDescent="0.35">
      <c r="A7" s="4">
        <v>103</v>
      </c>
      <c r="B7">
        <v>9000</v>
      </c>
      <c r="C7">
        <v>9000</v>
      </c>
      <c r="E7">
        <v>0</v>
      </c>
      <c r="F7">
        <v>9000</v>
      </c>
      <c r="G7">
        <v>0</v>
      </c>
    </row>
    <row r="8" spans="1:7" x14ac:dyDescent="0.35">
      <c r="A8" s="4">
        <v>104</v>
      </c>
      <c r="B8">
        <v>6000</v>
      </c>
      <c r="C8">
        <v>6000</v>
      </c>
      <c r="E8">
        <v>0</v>
      </c>
      <c r="F8">
        <v>6000</v>
      </c>
      <c r="G8">
        <v>0</v>
      </c>
    </row>
    <row r="9" spans="1:7" x14ac:dyDescent="0.35">
      <c r="A9" s="4">
        <v>105</v>
      </c>
      <c r="B9">
        <v>4800</v>
      </c>
      <c r="C9">
        <v>4800</v>
      </c>
      <c r="E9">
        <v>0</v>
      </c>
      <c r="F9">
        <v>4800</v>
      </c>
      <c r="G9">
        <v>0</v>
      </c>
    </row>
    <row r="10" spans="1:7" x14ac:dyDescent="0.35">
      <c r="A10" s="4">
        <v>106</v>
      </c>
      <c r="B10">
        <v>4800</v>
      </c>
      <c r="C10">
        <v>4800</v>
      </c>
      <c r="E10">
        <v>0</v>
      </c>
      <c r="F10">
        <v>4800</v>
      </c>
      <c r="G10">
        <v>0</v>
      </c>
    </row>
    <row r="11" spans="1:7" x14ac:dyDescent="0.35">
      <c r="A11" s="4">
        <v>107</v>
      </c>
      <c r="B11">
        <v>4200</v>
      </c>
      <c r="C11">
        <v>4200</v>
      </c>
      <c r="E11">
        <v>0</v>
      </c>
      <c r="F11">
        <v>4200</v>
      </c>
      <c r="G11">
        <v>0</v>
      </c>
    </row>
    <row r="12" spans="1:7" x14ac:dyDescent="0.35">
      <c r="A12" s="4">
        <v>108</v>
      </c>
      <c r="B12">
        <v>12000</v>
      </c>
      <c r="C12">
        <v>12000</v>
      </c>
      <c r="E12">
        <v>0</v>
      </c>
      <c r="F12">
        <v>12000</v>
      </c>
      <c r="G12">
        <v>0</v>
      </c>
    </row>
    <row r="13" spans="1:7" x14ac:dyDescent="0.35">
      <c r="A13" s="4">
        <v>109</v>
      </c>
      <c r="B13">
        <v>9000</v>
      </c>
      <c r="C13">
        <v>9000</v>
      </c>
      <c r="E13">
        <v>0</v>
      </c>
      <c r="F13">
        <v>9000</v>
      </c>
      <c r="G13">
        <v>0</v>
      </c>
    </row>
    <row r="14" spans="1:7" x14ac:dyDescent="0.35">
      <c r="A14" s="4">
        <v>110</v>
      </c>
      <c r="B14">
        <v>8200</v>
      </c>
      <c r="C14">
        <v>8200</v>
      </c>
      <c r="E14">
        <v>0</v>
      </c>
      <c r="F14">
        <v>8200</v>
      </c>
      <c r="G14">
        <v>0</v>
      </c>
    </row>
    <row r="15" spans="1:7" x14ac:dyDescent="0.35">
      <c r="A15" s="4">
        <v>111</v>
      </c>
      <c r="B15">
        <v>7700</v>
      </c>
      <c r="C15">
        <v>7700</v>
      </c>
      <c r="E15">
        <v>0</v>
      </c>
      <c r="F15">
        <v>7700</v>
      </c>
      <c r="G15">
        <v>0</v>
      </c>
    </row>
    <row r="16" spans="1:7" x14ac:dyDescent="0.35">
      <c r="A16" s="4">
        <v>112</v>
      </c>
      <c r="B16">
        <v>7800</v>
      </c>
      <c r="C16">
        <v>7800</v>
      </c>
      <c r="E16">
        <v>0</v>
      </c>
      <c r="F16">
        <v>7800</v>
      </c>
      <c r="G16">
        <v>0</v>
      </c>
    </row>
    <row r="17" spans="1:7" x14ac:dyDescent="0.35">
      <c r="A17" s="4">
        <v>113</v>
      </c>
      <c r="B17">
        <v>6900</v>
      </c>
      <c r="C17">
        <v>6900</v>
      </c>
      <c r="E17">
        <v>0</v>
      </c>
      <c r="F17">
        <v>6900</v>
      </c>
      <c r="G17">
        <v>0</v>
      </c>
    </row>
    <row r="18" spans="1:7" x14ac:dyDescent="0.35">
      <c r="A18" s="4">
        <v>114</v>
      </c>
      <c r="B18">
        <v>11000</v>
      </c>
      <c r="C18">
        <v>11000</v>
      </c>
      <c r="E18">
        <v>0</v>
      </c>
      <c r="F18">
        <v>11000</v>
      </c>
      <c r="G18">
        <v>0</v>
      </c>
    </row>
    <row r="19" spans="1:7" x14ac:dyDescent="0.35">
      <c r="A19" s="4">
        <v>115</v>
      </c>
      <c r="B19">
        <v>3100</v>
      </c>
      <c r="C19">
        <v>3100</v>
      </c>
      <c r="E19">
        <v>0</v>
      </c>
      <c r="F19">
        <v>3100</v>
      </c>
      <c r="G19">
        <v>0</v>
      </c>
    </row>
    <row r="20" spans="1:7" x14ac:dyDescent="0.35">
      <c r="A20" s="4">
        <v>116</v>
      </c>
      <c r="B20">
        <v>2900</v>
      </c>
      <c r="C20">
        <v>2900</v>
      </c>
      <c r="E20">
        <v>0</v>
      </c>
      <c r="F20">
        <v>2900</v>
      </c>
      <c r="G20">
        <v>0</v>
      </c>
    </row>
    <row r="21" spans="1:7" x14ac:dyDescent="0.35">
      <c r="A21" s="4">
        <v>117</v>
      </c>
      <c r="B21">
        <v>2800</v>
      </c>
      <c r="C21">
        <v>2800</v>
      </c>
      <c r="E21">
        <v>0</v>
      </c>
      <c r="F21">
        <v>2800</v>
      </c>
      <c r="G21">
        <v>0</v>
      </c>
    </row>
    <row r="22" spans="1:7" x14ac:dyDescent="0.35">
      <c r="A22" s="4">
        <v>118</v>
      </c>
      <c r="B22">
        <v>2600</v>
      </c>
      <c r="C22">
        <v>2600</v>
      </c>
      <c r="E22">
        <v>0</v>
      </c>
      <c r="F22">
        <v>2600</v>
      </c>
      <c r="G22">
        <v>0</v>
      </c>
    </row>
    <row r="23" spans="1:7" x14ac:dyDescent="0.35">
      <c r="A23" s="4">
        <v>119</v>
      </c>
      <c r="B23">
        <v>2500</v>
      </c>
      <c r="C23">
        <v>2500</v>
      </c>
      <c r="E23">
        <v>0</v>
      </c>
      <c r="F23">
        <v>2500</v>
      </c>
      <c r="G23">
        <v>0</v>
      </c>
    </row>
    <row r="24" spans="1:7" x14ac:dyDescent="0.35">
      <c r="A24" s="4">
        <v>120</v>
      </c>
      <c r="B24">
        <v>8000</v>
      </c>
      <c r="C24">
        <v>8000</v>
      </c>
      <c r="E24">
        <v>0</v>
      </c>
      <c r="F24">
        <v>8000</v>
      </c>
      <c r="G24">
        <v>0</v>
      </c>
    </row>
    <row r="25" spans="1:7" x14ac:dyDescent="0.35">
      <c r="A25" s="4">
        <v>121</v>
      </c>
      <c r="B25">
        <v>8200</v>
      </c>
      <c r="C25">
        <v>8200</v>
      </c>
      <c r="E25">
        <v>0</v>
      </c>
      <c r="F25">
        <v>8200</v>
      </c>
      <c r="G25">
        <v>0</v>
      </c>
    </row>
    <row r="26" spans="1:7" x14ac:dyDescent="0.35">
      <c r="A26" s="4">
        <v>122</v>
      </c>
      <c r="B26">
        <v>7900</v>
      </c>
      <c r="C26">
        <v>7900</v>
      </c>
      <c r="E26">
        <v>0</v>
      </c>
      <c r="F26">
        <v>7900</v>
      </c>
      <c r="G26">
        <v>0</v>
      </c>
    </row>
    <row r="27" spans="1:7" x14ac:dyDescent="0.35">
      <c r="A27" s="4">
        <v>123</v>
      </c>
      <c r="B27">
        <v>6500</v>
      </c>
      <c r="C27">
        <v>6500</v>
      </c>
      <c r="E27">
        <v>0</v>
      </c>
      <c r="F27">
        <v>6500</v>
      </c>
      <c r="G27">
        <v>0</v>
      </c>
    </row>
    <row r="28" spans="1:7" x14ac:dyDescent="0.35">
      <c r="A28" s="4">
        <v>124</v>
      </c>
      <c r="B28">
        <v>5800</v>
      </c>
      <c r="C28">
        <v>5800</v>
      </c>
      <c r="E28">
        <v>0</v>
      </c>
      <c r="F28">
        <v>5800</v>
      </c>
      <c r="G28">
        <v>0</v>
      </c>
    </row>
    <row r="29" spans="1:7" x14ac:dyDescent="0.35">
      <c r="A29" s="4">
        <v>125</v>
      </c>
      <c r="B29">
        <v>3200</v>
      </c>
      <c r="C29">
        <v>3200</v>
      </c>
      <c r="E29">
        <v>0</v>
      </c>
      <c r="F29">
        <v>3200</v>
      </c>
      <c r="G29">
        <v>0</v>
      </c>
    </row>
    <row r="30" spans="1:7" x14ac:dyDescent="0.35">
      <c r="A30" s="4">
        <v>126</v>
      </c>
      <c r="B30">
        <v>2700</v>
      </c>
      <c r="C30">
        <v>2700</v>
      </c>
      <c r="E30">
        <v>0</v>
      </c>
      <c r="F30">
        <v>2700</v>
      </c>
      <c r="G30">
        <v>0</v>
      </c>
    </row>
    <row r="31" spans="1:7" x14ac:dyDescent="0.35">
      <c r="A31" s="4">
        <v>127</v>
      </c>
      <c r="B31">
        <v>2400</v>
      </c>
      <c r="C31">
        <v>2400</v>
      </c>
      <c r="E31">
        <v>0</v>
      </c>
      <c r="F31">
        <v>2400</v>
      </c>
      <c r="G31">
        <v>0</v>
      </c>
    </row>
    <row r="32" spans="1:7" x14ac:dyDescent="0.35">
      <c r="A32" s="4">
        <v>128</v>
      </c>
      <c r="B32">
        <v>2200</v>
      </c>
      <c r="C32">
        <v>2200</v>
      </c>
      <c r="E32">
        <v>0</v>
      </c>
      <c r="F32">
        <v>2200</v>
      </c>
      <c r="G32">
        <v>0</v>
      </c>
    </row>
    <row r="33" spans="1:7" x14ac:dyDescent="0.35">
      <c r="A33" s="4">
        <v>129</v>
      </c>
      <c r="B33">
        <v>3300</v>
      </c>
      <c r="C33">
        <v>3300</v>
      </c>
      <c r="E33">
        <v>0</v>
      </c>
      <c r="F33">
        <v>3300</v>
      </c>
      <c r="G33">
        <v>0</v>
      </c>
    </row>
    <row r="34" spans="1:7" x14ac:dyDescent="0.35">
      <c r="A34" s="4">
        <v>130</v>
      </c>
      <c r="B34">
        <v>2800</v>
      </c>
      <c r="C34">
        <v>2800</v>
      </c>
      <c r="E34">
        <v>0</v>
      </c>
      <c r="F34">
        <v>2800</v>
      </c>
      <c r="G34">
        <v>0</v>
      </c>
    </row>
    <row r="35" spans="1:7" x14ac:dyDescent="0.35">
      <c r="A35" s="4">
        <v>131</v>
      </c>
      <c r="B35">
        <v>2500</v>
      </c>
      <c r="C35">
        <v>2500</v>
      </c>
      <c r="E35">
        <v>0</v>
      </c>
      <c r="F35">
        <v>2500</v>
      </c>
      <c r="G35">
        <v>0</v>
      </c>
    </row>
    <row r="36" spans="1:7" x14ac:dyDescent="0.35">
      <c r="A36" s="4">
        <v>132</v>
      </c>
      <c r="B36">
        <v>2100</v>
      </c>
      <c r="C36">
        <v>2100</v>
      </c>
      <c r="E36">
        <v>0</v>
      </c>
      <c r="F36">
        <v>2100</v>
      </c>
      <c r="G36">
        <v>0</v>
      </c>
    </row>
    <row r="37" spans="1:7" x14ac:dyDescent="0.35">
      <c r="A37" s="4">
        <v>133</v>
      </c>
      <c r="B37">
        <v>3300</v>
      </c>
      <c r="C37">
        <v>3300</v>
      </c>
      <c r="E37">
        <v>0</v>
      </c>
      <c r="F37">
        <v>3300</v>
      </c>
      <c r="G37">
        <v>0</v>
      </c>
    </row>
    <row r="38" spans="1:7" x14ac:dyDescent="0.35">
      <c r="A38" s="4">
        <v>134</v>
      </c>
      <c r="B38">
        <v>2900</v>
      </c>
      <c r="C38">
        <v>2900</v>
      </c>
      <c r="E38">
        <v>0</v>
      </c>
      <c r="F38">
        <v>2900</v>
      </c>
      <c r="G38">
        <v>0</v>
      </c>
    </row>
    <row r="39" spans="1:7" x14ac:dyDescent="0.35">
      <c r="A39" s="4">
        <v>135</v>
      </c>
      <c r="B39">
        <v>2400</v>
      </c>
      <c r="C39">
        <v>2400</v>
      </c>
      <c r="E39">
        <v>0</v>
      </c>
      <c r="F39">
        <v>2400</v>
      </c>
      <c r="G39">
        <v>0</v>
      </c>
    </row>
    <row r="40" spans="1:7" x14ac:dyDescent="0.35">
      <c r="A40" s="4">
        <v>136</v>
      </c>
      <c r="B40">
        <v>2200</v>
      </c>
      <c r="C40">
        <v>2200</v>
      </c>
      <c r="E40">
        <v>0</v>
      </c>
      <c r="F40">
        <v>2200</v>
      </c>
      <c r="G40">
        <v>0</v>
      </c>
    </row>
    <row r="41" spans="1:7" x14ac:dyDescent="0.35">
      <c r="A41" s="4">
        <v>137</v>
      </c>
      <c r="B41">
        <v>3600</v>
      </c>
      <c r="C41">
        <v>3600</v>
      </c>
      <c r="E41">
        <v>0</v>
      </c>
      <c r="F41">
        <v>3600</v>
      </c>
      <c r="G41">
        <v>0</v>
      </c>
    </row>
    <row r="42" spans="1:7" x14ac:dyDescent="0.35">
      <c r="A42" s="4">
        <v>138</v>
      </c>
      <c r="B42">
        <v>3200</v>
      </c>
      <c r="C42">
        <v>3200</v>
      </c>
      <c r="E42">
        <v>0</v>
      </c>
      <c r="F42">
        <v>3200</v>
      </c>
      <c r="G42">
        <v>0</v>
      </c>
    </row>
    <row r="43" spans="1:7" x14ac:dyDescent="0.35">
      <c r="A43" s="4">
        <v>139</v>
      </c>
      <c r="B43">
        <v>2700</v>
      </c>
      <c r="C43">
        <v>2700</v>
      </c>
      <c r="E43">
        <v>0</v>
      </c>
      <c r="F43">
        <v>2700</v>
      </c>
      <c r="G43">
        <v>0</v>
      </c>
    </row>
    <row r="44" spans="1:7" x14ac:dyDescent="0.35">
      <c r="A44" s="4">
        <v>140</v>
      </c>
      <c r="B44">
        <v>2500</v>
      </c>
      <c r="C44">
        <v>2500</v>
      </c>
      <c r="E44">
        <v>0</v>
      </c>
      <c r="F44">
        <v>2500</v>
      </c>
      <c r="G44">
        <v>0</v>
      </c>
    </row>
    <row r="45" spans="1:7" x14ac:dyDescent="0.35">
      <c r="A45" s="4">
        <v>141</v>
      </c>
      <c r="B45">
        <v>3500</v>
      </c>
      <c r="C45">
        <v>3500</v>
      </c>
      <c r="E45">
        <v>0</v>
      </c>
      <c r="F45">
        <v>3500</v>
      </c>
      <c r="G45">
        <v>0</v>
      </c>
    </row>
    <row r="46" spans="1:7" x14ac:dyDescent="0.35">
      <c r="A46" s="4">
        <v>142</v>
      </c>
      <c r="B46">
        <v>3100</v>
      </c>
      <c r="C46">
        <v>3100</v>
      </c>
      <c r="E46">
        <v>0</v>
      </c>
      <c r="F46">
        <v>3100</v>
      </c>
      <c r="G46">
        <v>0</v>
      </c>
    </row>
    <row r="47" spans="1:7" x14ac:dyDescent="0.35">
      <c r="A47" s="4">
        <v>143</v>
      </c>
      <c r="B47">
        <v>2600</v>
      </c>
      <c r="C47">
        <v>2600</v>
      </c>
      <c r="E47">
        <v>0</v>
      </c>
      <c r="F47">
        <v>2600</v>
      </c>
      <c r="G47">
        <v>0</v>
      </c>
    </row>
    <row r="48" spans="1:7" x14ac:dyDescent="0.35">
      <c r="A48" s="4">
        <v>144</v>
      </c>
      <c r="B48">
        <v>2500</v>
      </c>
      <c r="C48">
        <v>2500</v>
      </c>
      <c r="E48">
        <v>0</v>
      </c>
      <c r="F48">
        <v>2500</v>
      </c>
      <c r="G48">
        <v>0</v>
      </c>
    </row>
    <row r="49" spans="1:7" x14ac:dyDescent="0.35">
      <c r="A49" s="4">
        <v>145</v>
      </c>
      <c r="B49">
        <v>14000</v>
      </c>
      <c r="C49">
        <v>14000</v>
      </c>
      <c r="D49">
        <v>0.4</v>
      </c>
      <c r="E49">
        <v>5600</v>
      </c>
      <c r="F49">
        <v>19600</v>
      </c>
      <c r="G49">
        <v>5600</v>
      </c>
    </row>
    <row r="50" spans="1:7" x14ac:dyDescent="0.35">
      <c r="A50" s="4">
        <v>146</v>
      </c>
      <c r="B50">
        <v>13500</v>
      </c>
      <c r="C50">
        <v>13500</v>
      </c>
      <c r="D50">
        <v>0.3</v>
      </c>
      <c r="E50">
        <v>4050</v>
      </c>
      <c r="F50">
        <v>17550</v>
      </c>
      <c r="G50">
        <v>4050</v>
      </c>
    </row>
    <row r="51" spans="1:7" x14ac:dyDescent="0.35">
      <c r="A51" s="4">
        <v>147</v>
      </c>
      <c r="B51">
        <v>12000</v>
      </c>
      <c r="C51">
        <v>12000</v>
      </c>
      <c r="D51">
        <v>0.3</v>
      </c>
      <c r="E51">
        <v>3600</v>
      </c>
      <c r="F51">
        <v>15600</v>
      </c>
      <c r="G51">
        <v>3600</v>
      </c>
    </row>
    <row r="52" spans="1:7" x14ac:dyDescent="0.35">
      <c r="A52" s="4">
        <v>148</v>
      </c>
      <c r="B52">
        <v>11000</v>
      </c>
      <c r="C52">
        <v>11000</v>
      </c>
      <c r="D52">
        <v>0.3</v>
      </c>
      <c r="E52">
        <v>3300</v>
      </c>
      <c r="F52">
        <v>14300</v>
      </c>
      <c r="G52">
        <v>3300</v>
      </c>
    </row>
    <row r="53" spans="1:7" x14ac:dyDescent="0.35">
      <c r="A53" s="4">
        <v>149</v>
      </c>
      <c r="B53">
        <v>10500</v>
      </c>
      <c r="C53">
        <v>10500</v>
      </c>
      <c r="D53">
        <v>0.2</v>
      </c>
      <c r="E53">
        <v>2100</v>
      </c>
      <c r="F53">
        <v>12600</v>
      </c>
      <c r="G53">
        <v>2100</v>
      </c>
    </row>
    <row r="54" spans="1:7" x14ac:dyDescent="0.35">
      <c r="A54" s="4">
        <v>150</v>
      </c>
      <c r="B54">
        <v>10000</v>
      </c>
      <c r="C54">
        <v>10000</v>
      </c>
      <c r="D54">
        <v>0.3</v>
      </c>
      <c r="E54">
        <v>3000</v>
      </c>
      <c r="F54">
        <v>13000</v>
      </c>
      <c r="G54">
        <v>3000</v>
      </c>
    </row>
    <row r="55" spans="1:7" x14ac:dyDescent="0.35">
      <c r="A55" s="4">
        <v>151</v>
      </c>
      <c r="B55">
        <v>9500</v>
      </c>
      <c r="C55">
        <v>9500</v>
      </c>
      <c r="D55">
        <v>0.25</v>
      </c>
      <c r="E55">
        <v>2375</v>
      </c>
      <c r="F55">
        <v>11875</v>
      </c>
      <c r="G55">
        <v>2375</v>
      </c>
    </row>
    <row r="56" spans="1:7" x14ac:dyDescent="0.35">
      <c r="A56" s="4">
        <v>152</v>
      </c>
      <c r="B56">
        <v>9000</v>
      </c>
      <c r="C56">
        <v>9000</v>
      </c>
      <c r="D56">
        <v>0.25</v>
      </c>
      <c r="E56">
        <v>2250</v>
      </c>
      <c r="F56">
        <v>11250</v>
      </c>
      <c r="G56">
        <v>2250</v>
      </c>
    </row>
    <row r="57" spans="1:7" x14ac:dyDescent="0.35">
      <c r="A57" s="4">
        <v>153</v>
      </c>
      <c r="B57">
        <v>8000</v>
      </c>
      <c r="C57">
        <v>8000</v>
      </c>
      <c r="D57">
        <v>0.2</v>
      </c>
      <c r="E57">
        <v>1600</v>
      </c>
      <c r="F57">
        <v>9600</v>
      </c>
      <c r="G57">
        <v>1600</v>
      </c>
    </row>
    <row r="58" spans="1:7" x14ac:dyDescent="0.35">
      <c r="A58" s="4">
        <v>154</v>
      </c>
      <c r="B58">
        <v>7500</v>
      </c>
      <c r="C58">
        <v>7500</v>
      </c>
      <c r="D58">
        <v>0.2</v>
      </c>
      <c r="E58">
        <v>1500</v>
      </c>
      <c r="F58">
        <v>9000</v>
      </c>
      <c r="G58">
        <v>1500</v>
      </c>
    </row>
    <row r="59" spans="1:7" x14ac:dyDescent="0.35">
      <c r="A59" s="4">
        <v>155</v>
      </c>
      <c r="B59">
        <v>7000</v>
      </c>
      <c r="C59">
        <v>7000</v>
      </c>
      <c r="D59">
        <v>0.15</v>
      </c>
      <c r="E59">
        <v>1050</v>
      </c>
      <c r="F59">
        <v>8050</v>
      </c>
      <c r="G59">
        <v>1050</v>
      </c>
    </row>
    <row r="60" spans="1:7" x14ac:dyDescent="0.35">
      <c r="A60" s="4">
        <v>156</v>
      </c>
      <c r="B60">
        <v>10000</v>
      </c>
      <c r="C60">
        <v>10000</v>
      </c>
      <c r="D60">
        <v>0.35</v>
      </c>
      <c r="E60">
        <v>3500</v>
      </c>
      <c r="F60">
        <v>13500</v>
      </c>
      <c r="G60">
        <v>3500</v>
      </c>
    </row>
    <row r="61" spans="1:7" x14ac:dyDescent="0.35">
      <c r="A61" s="4">
        <v>157</v>
      </c>
      <c r="B61">
        <v>9500</v>
      </c>
      <c r="C61">
        <v>9500</v>
      </c>
      <c r="D61">
        <v>0.35</v>
      </c>
      <c r="E61">
        <v>3325</v>
      </c>
      <c r="F61">
        <v>12825</v>
      </c>
      <c r="G61">
        <v>3325</v>
      </c>
    </row>
    <row r="62" spans="1:7" x14ac:dyDescent="0.35">
      <c r="A62" s="4">
        <v>158</v>
      </c>
      <c r="B62">
        <v>9000</v>
      </c>
      <c r="C62">
        <v>9000</v>
      </c>
      <c r="D62">
        <v>0.35</v>
      </c>
      <c r="E62">
        <v>3150</v>
      </c>
      <c r="F62">
        <v>12150</v>
      </c>
      <c r="G62">
        <v>3150</v>
      </c>
    </row>
    <row r="63" spans="1:7" x14ac:dyDescent="0.35">
      <c r="A63" s="4">
        <v>159</v>
      </c>
      <c r="B63">
        <v>8000</v>
      </c>
      <c r="C63">
        <v>8000</v>
      </c>
      <c r="D63">
        <v>0.3</v>
      </c>
      <c r="E63">
        <v>2400</v>
      </c>
      <c r="F63">
        <v>10400</v>
      </c>
      <c r="G63">
        <v>2400</v>
      </c>
    </row>
    <row r="64" spans="1:7" x14ac:dyDescent="0.35">
      <c r="A64" s="4">
        <v>160</v>
      </c>
      <c r="B64">
        <v>7500</v>
      </c>
      <c r="C64">
        <v>7500</v>
      </c>
      <c r="D64">
        <v>0.3</v>
      </c>
      <c r="E64">
        <v>2250</v>
      </c>
      <c r="F64">
        <v>9750</v>
      </c>
      <c r="G64">
        <v>2250</v>
      </c>
    </row>
    <row r="65" spans="1:7" x14ac:dyDescent="0.35">
      <c r="A65" s="4">
        <v>161</v>
      </c>
      <c r="B65">
        <v>7000</v>
      </c>
      <c r="C65">
        <v>7000</v>
      </c>
      <c r="D65">
        <v>0.25</v>
      </c>
      <c r="E65">
        <v>1750</v>
      </c>
      <c r="F65">
        <v>8750</v>
      </c>
      <c r="G65">
        <v>1750</v>
      </c>
    </row>
    <row r="66" spans="1:7" x14ac:dyDescent="0.35">
      <c r="A66" s="4">
        <v>162</v>
      </c>
      <c r="B66">
        <v>10500</v>
      </c>
      <c r="C66">
        <v>10500</v>
      </c>
      <c r="D66">
        <v>0.25</v>
      </c>
      <c r="E66">
        <v>2625</v>
      </c>
      <c r="F66">
        <v>13125</v>
      </c>
      <c r="G66">
        <v>2625</v>
      </c>
    </row>
    <row r="67" spans="1:7" x14ac:dyDescent="0.35">
      <c r="A67" s="4">
        <v>163</v>
      </c>
      <c r="B67">
        <v>9500</v>
      </c>
      <c r="C67">
        <v>9500</v>
      </c>
      <c r="D67">
        <v>0.15</v>
      </c>
      <c r="E67">
        <v>1425</v>
      </c>
      <c r="F67">
        <v>10925</v>
      </c>
      <c r="G67">
        <v>1425</v>
      </c>
    </row>
    <row r="68" spans="1:7" x14ac:dyDescent="0.35">
      <c r="A68" s="4">
        <v>164</v>
      </c>
      <c r="B68">
        <v>7200</v>
      </c>
      <c r="C68">
        <v>7200</v>
      </c>
      <c r="D68">
        <v>0.1</v>
      </c>
      <c r="E68">
        <v>720</v>
      </c>
      <c r="F68">
        <v>7920</v>
      </c>
      <c r="G68">
        <v>720</v>
      </c>
    </row>
    <row r="69" spans="1:7" x14ac:dyDescent="0.35">
      <c r="A69" s="4">
        <v>165</v>
      </c>
      <c r="B69">
        <v>6800</v>
      </c>
      <c r="C69">
        <v>6800</v>
      </c>
      <c r="D69">
        <v>0.1</v>
      </c>
      <c r="E69">
        <v>680</v>
      </c>
      <c r="F69">
        <v>7480</v>
      </c>
      <c r="G69">
        <v>680</v>
      </c>
    </row>
    <row r="70" spans="1:7" x14ac:dyDescent="0.35">
      <c r="A70" s="4">
        <v>166</v>
      </c>
      <c r="B70">
        <v>6400</v>
      </c>
      <c r="C70">
        <v>6400</v>
      </c>
      <c r="D70">
        <v>0.1</v>
      </c>
      <c r="E70">
        <v>640</v>
      </c>
      <c r="F70">
        <v>7040</v>
      </c>
      <c r="G70">
        <v>640</v>
      </c>
    </row>
    <row r="71" spans="1:7" x14ac:dyDescent="0.35">
      <c r="A71" s="4">
        <v>167</v>
      </c>
      <c r="B71">
        <v>6200</v>
      </c>
      <c r="C71">
        <v>6200</v>
      </c>
      <c r="D71">
        <v>0.1</v>
      </c>
      <c r="E71">
        <v>620</v>
      </c>
      <c r="F71">
        <v>6820</v>
      </c>
      <c r="G71">
        <v>620</v>
      </c>
    </row>
    <row r="72" spans="1:7" x14ac:dyDescent="0.35">
      <c r="A72" s="4">
        <v>168</v>
      </c>
      <c r="B72">
        <v>11500</v>
      </c>
      <c r="C72">
        <v>11500</v>
      </c>
      <c r="D72">
        <v>0.25</v>
      </c>
      <c r="E72">
        <v>2875</v>
      </c>
      <c r="F72">
        <v>14375</v>
      </c>
      <c r="G72">
        <v>2875</v>
      </c>
    </row>
    <row r="73" spans="1:7" x14ac:dyDescent="0.35">
      <c r="A73" s="4">
        <v>169</v>
      </c>
      <c r="B73">
        <v>10000</v>
      </c>
      <c r="C73">
        <v>10000</v>
      </c>
      <c r="D73">
        <v>0.2</v>
      </c>
      <c r="E73">
        <v>2000</v>
      </c>
      <c r="F73">
        <v>12000</v>
      </c>
      <c r="G73">
        <v>2000</v>
      </c>
    </row>
    <row r="74" spans="1:7" x14ac:dyDescent="0.35">
      <c r="A74" s="4">
        <v>170</v>
      </c>
      <c r="B74">
        <v>9600</v>
      </c>
      <c r="C74">
        <v>9600</v>
      </c>
      <c r="D74">
        <v>0.2</v>
      </c>
      <c r="E74">
        <v>1920</v>
      </c>
      <c r="F74">
        <v>11520</v>
      </c>
      <c r="G74">
        <v>1920</v>
      </c>
    </row>
    <row r="75" spans="1:7" x14ac:dyDescent="0.35">
      <c r="A75" s="4">
        <v>171</v>
      </c>
      <c r="B75">
        <v>7400</v>
      </c>
      <c r="C75">
        <v>7400</v>
      </c>
      <c r="D75">
        <v>0.15</v>
      </c>
      <c r="E75">
        <v>1110</v>
      </c>
      <c r="F75">
        <v>8510</v>
      </c>
      <c r="G75">
        <v>1110</v>
      </c>
    </row>
    <row r="76" spans="1:7" x14ac:dyDescent="0.35">
      <c r="A76" s="4">
        <v>172</v>
      </c>
      <c r="B76">
        <v>7300</v>
      </c>
      <c r="C76">
        <v>7300</v>
      </c>
      <c r="D76">
        <v>0.15</v>
      </c>
      <c r="E76">
        <v>1095</v>
      </c>
      <c r="F76">
        <v>8395</v>
      </c>
      <c r="G76">
        <v>1095</v>
      </c>
    </row>
    <row r="77" spans="1:7" x14ac:dyDescent="0.35">
      <c r="A77" s="4">
        <v>173</v>
      </c>
      <c r="B77">
        <v>6100</v>
      </c>
      <c r="C77">
        <v>6100</v>
      </c>
      <c r="D77">
        <v>0.1</v>
      </c>
      <c r="E77">
        <v>610</v>
      </c>
      <c r="F77">
        <v>6710</v>
      </c>
      <c r="G77">
        <v>610</v>
      </c>
    </row>
    <row r="78" spans="1:7" x14ac:dyDescent="0.35">
      <c r="A78" s="4">
        <v>174</v>
      </c>
      <c r="B78">
        <v>11000</v>
      </c>
      <c r="C78">
        <v>11000</v>
      </c>
      <c r="D78">
        <v>0.3</v>
      </c>
      <c r="E78">
        <v>3300</v>
      </c>
      <c r="F78">
        <v>14300</v>
      </c>
      <c r="G78">
        <v>3300</v>
      </c>
    </row>
    <row r="79" spans="1:7" x14ac:dyDescent="0.35">
      <c r="A79" s="4">
        <v>175</v>
      </c>
      <c r="B79">
        <v>8800</v>
      </c>
      <c r="C79">
        <v>8800</v>
      </c>
      <c r="D79">
        <v>0.25</v>
      </c>
      <c r="E79">
        <v>2200</v>
      </c>
      <c r="F79">
        <v>11000</v>
      </c>
      <c r="G79">
        <v>2200</v>
      </c>
    </row>
    <row r="80" spans="1:7" x14ac:dyDescent="0.35">
      <c r="A80" s="4">
        <v>176</v>
      </c>
      <c r="B80">
        <v>8600</v>
      </c>
      <c r="C80">
        <v>8600</v>
      </c>
      <c r="D80">
        <v>0.2</v>
      </c>
      <c r="E80">
        <v>1720</v>
      </c>
      <c r="F80">
        <v>10320</v>
      </c>
      <c r="G80">
        <v>1720</v>
      </c>
    </row>
    <row r="81" spans="1:7" x14ac:dyDescent="0.35">
      <c r="A81" s="4">
        <v>177</v>
      </c>
      <c r="B81">
        <v>8400</v>
      </c>
      <c r="C81">
        <v>8400</v>
      </c>
      <c r="D81">
        <v>0.2</v>
      </c>
      <c r="E81">
        <v>1680</v>
      </c>
      <c r="F81">
        <v>10080</v>
      </c>
      <c r="G81">
        <v>1680</v>
      </c>
    </row>
    <row r="82" spans="1:7" x14ac:dyDescent="0.35">
      <c r="A82" s="4">
        <v>178</v>
      </c>
      <c r="B82">
        <v>7000</v>
      </c>
      <c r="C82">
        <v>7000</v>
      </c>
      <c r="D82">
        <v>0.15</v>
      </c>
      <c r="E82">
        <v>1050</v>
      </c>
      <c r="F82">
        <v>8050</v>
      </c>
      <c r="G82">
        <v>1050</v>
      </c>
    </row>
    <row r="83" spans="1:7" x14ac:dyDescent="0.35">
      <c r="A83" s="4">
        <v>179</v>
      </c>
      <c r="B83">
        <v>6200</v>
      </c>
      <c r="C83">
        <v>6200</v>
      </c>
      <c r="D83">
        <v>0.1</v>
      </c>
      <c r="E83">
        <v>620</v>
      </c>
      <c r="F83">
        <v>6820</v>
      </c>
      <c r="G83">
        <v>620</v>
      </c>
    </row>
    <row r="84" spans="1:7" x14ac:dyDescent="0.35">
      <c r="A84" s="4">
        <v>180</v>
      </c>
      <c r="B84">
        <v>3200</v>
      </c>
      <c r="C84">
        <v>3200</v>
      </c>
      <c r="E84">
        <v>0</v>
      </c>
      <c r="F84">
        <v>3200</v>
      </c>
      <c r="G84">
        <v>0</v>
      </c>
    </row>
    <row r="85" spans="1:7" x14ac:dyDescent="0.35">
      <c r="A85" s="4">
        <v>181</v>
      </c>
      <c r="B85">
        <v>3100</v>
      </c>
      <c r="C85">
        <v>3100</v>
      </c>
      <c r="E85">
        <v>0</v>
      </c>
      <c r="F85">
        <v>3100</v>
      </c>
      <c r="G85">
        <v>0</v>
      </c>
    </row>
    <row r="86" spans="1:7" x14ac:dyDescent="0.35">
      <c r="A86" s="4">
        <v>182</v>
      </c>
      <c r="B86">
        <v>2500</v>
      </c>
      <c r="C86">
        <v>2500</v>
      </c>
      <c r="E86">
        <v>0</v>
      </c>
      <c r="F86">
        <v>2500</v>
      </c>
      <c r="G86">
        <v>0</v>
      </c>
    </row>
    <row r="87" spans="1:7" x14ac:dyDescent="0.35">
      <c r="A87" s="4">
        <v>183</v>
      </c>
      <c r="B87">
        <v>2800</v>
      </c>
      <c r="C87">
        <v>2800</v>
      </c>
      <c r="E87">
        <v>0</v>
      </c>
      <c r="F87">
        <v>2800</v>
      </c>
      <c r="G87">
        <v>0</v>
      </c>
    </row>
    <row r="88" spans="1:7" x14ac:dyDescent="0.35">
      <c r="A88" s="4">
        <v>184</v>
      </c>
      <c r="B88">
        <v>4200</v>
      </c>
      <c r="C88">
        <v>4200</v>
      </c>
      <c r="E88">
        <v>0</v>
      </c>
      <c r="F88">
        <v>4200</v>
      </c>
      <c r="G88">
        <v>0</v>
      </c>
    </row>
    <row r="89" spans="1:7" x14ac:dyDescent="0.35">
      <c r="A89" s="4">
        <v>185</v>
      </c>
      <c r="B89">
        <v>4100</v>
      </c>
      <c r="C89">
        <v>4100</v>
      </c>
      <c r="E89">
        <v>0</v>
      </c>
      <c r="F89">
        <v>4100</v>
      </c>
      <c r="G89">
        <v>0</v>
      </c>
    </row>
    <row r="90" spans="1:7" x14ac:dyDescent="0.35">
      <c r="A90" s="4">
        <v>186</v>
      </c>
      <c r="B90">
        <v>3400</v>
      </c>
      <c r="C90">
        <v>3400</v>
      </c>
      <c r="E90">
        <v>0</v>
      </c>
      <c r="F90">
        <v>3400</v>
      </c>
      <c r="G90">
        <v>0</v>
      </c>
    </row>
    <row r="91" spans="1:7" x14ac:dyDescent="0.35">
      <c r="A91" s="4">
        <v>187</v>
      </c>
      <c r="B91">
        <v>3000</v>
      </c>
      <c r="C91">
        <v>3000</v>
      </c>
      <c r="E91">
        <v>0</v>
      </c>
      <c r="F91">
        <v>3000</v>
      </c>
      <c r="G91">
        <v>0</v>
      </c>
    </row>
    <row r="92" spans="1:7" x14ac:dyDescent="0.35">
      <c r="A92" s="4">
        <v>188</v>
      </c>
      <c r="B92">
        <v>3800</v>
      </c>
      <c r="C92">
        <v>3800</v>
      </c>
      <c r="E92">
        <v>0</v>
      </c>
      <c r="F92">
        <v>3800</v>
      </c>
      <c r="G92">
        <v>0</v>
      </c>
    </row>
    <row r="93" spans="1:7" x14ac:dyDescent="0.35">
      <c r="A93" s="4">
        <v>189</v>
      </c>
      <c r="B93">
        <v>3600</v>
      </c>
      <c r="C93">
        <v>3600</v>
      </c>
      <c r="E93">
        <v>0</v>
      </c>
      <c r="F93">
        <v>3600</v>
      </c>
      <c r="G93">
        <v>0</v>
      </c>
    </row>
    <row r="94" spans="1:7" x14ac:dyDescent="0.35">
      <c r="A94" s="4">
        <v>190</v>
      </c>
      <c r="B94">
        <v>2900</v>
      </c>
      <c r="C94">
        <v>2900</v>
      </c>
      <c r="E94">
        <v>0</v>
      </c>
      <c r="F94">
        <v>2900</v>
      </c>
      <c r="G94">
        <v>0</v>
      </c>
    </row>
    <row r="95" spans="1:7" x14ac:dyDescent="0.35">
      <c r="A95" s="4">
        <v>191</v>
      </c>
      <c r="B95">
        <v>2500</v>
      </c>
      <c r="C95">
        <v>2500</v>
      </c>
      <c r="E95">
        <v>0</v>
      </c>
      <c r="F95">
        <v>2500</v>
      </c>
      <c r="G95">
        <v>0</v>
      </c>
    </row>
    <row r="96" spans="1:7" x14ac:dyDescent="0.35">
      <c r="A96" s="4">
        <v>192</v>
      </c>
      <c r="B96">
        <v>4000</v>
      </c>
      <c r="C96">
        <v>4000</v>
      </c>
      <c r="E96">
        <v>0</v>
      </c>
      <c r="F96">
        <v>4000</v>
      </c>
      <c r="G96">
        <v>0</v>
      </c>
    </row>
    <row r="97" spans="1:7" x14ac:dyDescent="0.35">
      <c r="A97" s="4">
        <v>193</v>
      </c>
      <c r="B97">
        <v>3900</v>
      </c>
      <c r="C97">
        <v>3900</v>
      </c>
      <c r="E97">
        <v>0</v>
      </c>
      <c r="F97">
        <v>3900</v>
      </c>
      <c r="G97">
        <v>0</v>
      </c>
    </row>
    <row r="98" spans="1:7" x14ac:dyDescent="0.35">
      <c r="A98" s="4">
        <v>194</v>
      </c>
      <c r="B98">
        <v>3200</v>
      </c>
      <c r="C98">
        <v>3200</v>
      </c>
      <c r="E98">
        <v>0</v>
      </c>
      <c r="F98">
        <v>3200</v>
      </c>
      <c r="G98">
        <v>0</v>
      </c>
    </row>
    <row r="99" spans="1:7" x14ac:dyDescent="0.35">
      <c r="A99" s="4">
        <v>195</v>
      </c>
      <c r="B99">
        <v>2800</v>
      </c>
      <c r="C99">
        <v>2800</v>
      </c>
      <c r="E99">
        <v>0</v>
      </c>
      <c r="F99">
        <v>2800</v>
      </c>
      <c r="G99">
        <v>0</v>
      </c>
    </row>
    <row r="100" spans="1:7" x14ac:dyDescent="0.35">
      <c r="A100" s="4">
        <v>196</v>
      </c>
      <c r="B100">
        <v>3100</v>
      </c>
      <c r="C100">
        <v>3100</v>
      </c>
      <c r="E100">
        <v>0</v>
      </c>
      <c r="F100">
        <v>3100</v>
      </c>
      <c r="G100">
        <v>0</v>
      </c>
    </row>
    <row r="101" spans="1:7" x14ac:dyDescent="0.35">
      <c r="A101" s="4">
        <v>197</v>
      </c>
      <c r="B101">
        <v>3000</v>
      </c>
      <c r="C101">
        <v>3000</v>
      </c>
      <c r="E101">
        <v>0</v>
      </c>
      <c r="F101">
        <v>3000</v>
      </c>
      <c r="G101">
        <v>0</v>
      </c>
    </row>
    <row r="102" spans="1:7" x14ac:dyDescent="0.35">
      <c r="A102" s="4">
        <v>198</v>
      </c>
      <c r="B102">
        <v>2600</v>
      </c>
      <c r="C102">
        <v>2600</v>
      </c>
      <c r="E102">
        <v>0</v>
      </c>
      <c r="F102">
        <v>2600</v>
      </c>
      <c r="G102">
        <v>0</v>
      </c>
    </row>
    <row r="103" spans="1:7" x14ac:dyDescent="0.35">
      <c r="A103" s="4">
        <v>199</v>
      </c>
      <c r="B103">
        <v>2600</v>
      </c>
      <c r="C103">
        <v>2600</v>
      </c>
      <c r="E103">
        <v>0</v>
      </c>
      <c r="F103">
        <v>2600</v>
      </c>
      <c r="G103">
        <v>0</v>
      </c>
    </row>
    <row r="104" spans="1:7" x14ac:dyDescent="0.35">
      <c r="A104" s="4">
        <v>200</v>
      </c>
      <c r="B104">
        <v>4400</v>
      </c>
      <c r="C104">
        <v>4400</v>
      </c>
      <c r="E104">
        <v>0</v>
      </c>
      <c r="F104">
        <v>4400</v>
      </c>
      <c r="G104">
        <v>0</v>
      </c>
    </row>
    <row r="105" spans="1:7" x14ac:dyDescent="0.35">
      <c r="A105" s="4">
        <v>201</v>
      </c>
      <c r="B105">
        <v>13000</v>
      </c>
      <c r="C105">
        <v>13000</v>
      </c>
      <c r="E105">
        <v>0</v>
      </c>
      <c r="F105">
        <v>13000</v>
      </c>
      <c r="G105">
        <v>0</v>
      </c>
    </row>
    <row r="106" spans="1:7" x14ac:dyDescent="0.35">
      <c r="A106" s="4">
        <v>202</v>
      </c>
      <c r="B106">
        <v>6000</v>
      </c>
      <c r="C106">
        <v>6000</v>
      </c>
      <c r="E106">
        <v>0</v>
      </c>
      <c r="F106">
        <v>6000</v>
      </c>
      <c r="G106">
        <v>0</v>
      </c>
    </row>
    <row r="107" spans="1:7" x14ac:dyDescent="0.35">
      <c r="A107" s="4">
        <v>203</v>
      </c>
      <c r="B107">
        <v>6500</v>
      </c>
      <c r="C107">
        <v>6500</v>
      </c>
      <c r="E107">
        <v>0</v>
      </c>
      <c r="F107">
        <v>6500</v>
      </c>
      <c r="G107">
        <v>0</v>
      </c>
    </row>
    <row r="108" spans="1:7" x14ac:dyDescent="0.35">
      <c r="A108" s="4">
        <v>204</v>
      </c>
      <c r="B108">
        <v>10000</v>
      </c>
      <c r="C108">
        <v>10000</v>
      </c>
      <c r="E108">
        <v>0</v>
      </c>
      <c r="F108">
        <v>10000</v>
      </c>
      <c r="G108">
        <v>0</v>
      </c>
    </row>
    <row r="109" spans="1:7" x14ac:dyDescent="0.35">
      <c r="A109" s="4">
        <v>205</v>
      </c>
      <c r="B109">
        <v>12000</v>
      </c>
      <c r="C109">
        <v>12000</v>
      </c>
      <c r="E109">
        <v>0</v>
      </c>
      <c r="F109">
        <v>12000</v>
      </c>
      <c r="G109">
        <v>0</v>
      </c>
    </row>
    <row r="110" spans="1:7" x14ac:dyDescent="0.35">
      <c r="A110" s="4">
        <v>206</v>
      </c>
      <c r="B110">
        <v>8300</v>
      </c>
      <c r="C110">
        <v>8300</v>
      </c>
      <c r="E110">
        <v>0</v>
      </c>
      <c r="F110">
        <v>8300</v>
      </c>
      <c r="G110">
        <v>0</v>
      </c>
    </row>
    <row r="111" spans="1:7" x14ac:dyDescent="0.35">
      <c r="A111" s="4" t="s">
        <v>441</v>
      </c>
      <c r="B111">
        <v>691400</v>
      </c>
      <c r="C111">
        <v>6461.6822429906542</v>
      </c>
      <c r="D111">
        <v>7.8</v>
      </c>
      <c r="E111">
        <v>5392920</v>
      </c>
      <c r="F111">
        <v>6084320</v>
      </c>
      <c r="G111">
        <v>5392920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O108"/>
  <sheetViews>
    <sheetView tabSelected="1" workbookViewId="0">
      <selection activeCell="K4" sqref="K4"/>
    </sheetView>
  </sheetViews>
  <sheetFormatPr defaultRowHeight="14.5" x14ac:dyDescent="0.35"/>
  <cols>
    <col min="1" max="1" width="12.54296875" bestFit="1" customWidth="1"/>
    <col min="2" max="2" width="11.453125" bestFit="1" customWidth="1"/>
    <col min="3" max="3" width="10.90625" bestFit="1" customWidth="1"/>
    <col min="4" max="4" width="10.81640625" bestFit="1" customWidth="1"/>
    <col min="5" max="5" width="17.6328125" bestFit="1" customWidth="1"/>
    <col min="6" max="6" width="10.453125" bestFit="1" customWidth="1"/>
    <col min="7" max="7" width="12.36328125" bestFit="1" customWidth="1"/>
    <col min="8" max="8" width="8.36328125" style="2" bestFit="1" customWidth="1"/>
    <col min="9" max="9" width="16.453125" bestFit="1" customWidth="1"/>
    <col min="10" max="10" width="12.36328125" bestFit="1" customWidth="1"/>
    <col min="11" max="11" width="15.26953125" bestFit="1" customWidth="1"/>
  </cols>
  <sheetData>
    <row r="1" spans="1:15" x14ac:dyDescent="0.35">
      <c r="A1" t="s">
        <v>0</v>
      </c>
      <c r="B1" t="s">
        <v>1</v>
      </c>
      <c r="C1" t="s">
        <v>2</v>
      </c>
      <c r="D1" t="s">
        <v>3</v>
      </c>
      <c r="E1" t="s">
        <v>4</v>
      </c>
      <c r="F1" t="s">
        <v>5</v>
      </c>
      <c r="G1" t="s">
        <v>6</v>
      </c>
      <c r="H1" s="2" t="s">
        <v>7</v>
      </c>
      <c r="I1" t="s">
        <v>8</v>
      </c>
      <c r="J1" t="s">
        <v>9</v>
      </c>
      <c r="K1" t="s">
        <v>10</v>
      </c>
      <c r="L1" t="s">
        <v>469</v>
      </c>
      <c r="O1" t="s">
        <v>470</v>
      </c>
    </row>
    <row r="2" spans="1:15" x14ac:dyDescent="0.35">
      <c r="A2">
        <v>100</v>
      </c>
      <c r="B2" t="s">
        <v>11</v>
      </c>
      <c r="C2" t="s">
        <v>12</v>
      </c>
      <c r="D2" t="s">
        <v>13</v>
      </c>
      <c r="E2" t="s">
        <v>14</v>
      </c>
      <c r="F2" s="1">
        <v>39423</v>
      </c>
      <c r="G2" t="s">
        <v>15</v>
      </c>
      <c r="H2" s="2">
        <v>24000</v>
      </c>
      <c r="K2">
        <v>90</v>
      </c>
      <c r="L2" t="str">
        <f t="shared" ref="L2:L33" si="0">VLOOKUP(H2,Salary_Matrix,2,TRUE)</f>
        <v>High</v>
      </c>
      <c r="M2" t="s">
        <v>467</v>
      </c>
    </row>
    <row r="3" spans="1:15" x14ac:dyDescent="0.35">
      <c r="A3">
        <v>101</v>
      </c>
      <c r="B3" t="s">
        <v>16</v>
      </c>
      <c r="C3" t="s">
        <v>17</v>
      </c>
      <c r="D3" t="s">
        <v>18</v>
      </c>
      <c r="E3" t="s">
        <v>19</v>
      </c>
      <c r="F3" s="1">
        <v>40250</v>
      </c>
      <c r="G3" t="s">
        <v>20</v>
      </c>
      <c r="H3" s="2">
        <v>17000</v>
      </c>
      <c r="J3">
        <v>100</v>
      </c>
      <c r="K3">
        <v>90</v>
      </c>
      <c r="L3" t="str">
        <f t="shared" si="0"/>
        <v>High</v>
      </c>
    </row>
    <row r="4" spans="1:15" x14ac:dyDescent="0.35">
      <c r="A4">
        <v>102</v>
      </c>
      <c r="B4" t="s">
        <v>21</v>
      </c>
      <c r="C4" t="s">
        <v>22</v>
      </c>
      <c r="D4" t="s">
        <v>23</v>
      </c>
      <c r="E4" t="s">
        <v>24</v>
      </c>
      <c r="F4" s="1">
        <v>41460</v>
      </c>
      <c r="G4" t="s">
        <v>20</v>
      </c>
      <c r="H4" s="2">
        <v>17000</v>
      </c>
      <c r="J4">
        <v>100</v>
      </c>
      <c r="K4">
        <v>90</v>
      </c>
      <c r="L4" t="str">
        <f t="shared" si="0"/>
        <v>High</v>
      </c>
      <c r="N4" t="e">
        <f>RANK(2,H:H)</f>
        <v>#N/A</v>
      </c>
    </row>
    <row r="5" spans="1:15" x14ac:dyDescent="0.35">
      <c r="A5">
        <v>103</v>
      </c>
      <c r="B5" t="s">
        <v>25</v>
      </c>
      <c r="C5" t="s">
        <v>26</v>
      </c>
      <c r="D5" t="s">
        <v>27</v>
      </c>
      <c r="E5" t="s">
        <v>28</v>
      </c>
      <c r="F5" s="1">
        <v>40354</v>
      </c>
      <c r="G5" t="s">
        <v>29</v>
      </c>
      <c r="H5" s="2">
        <v>9000</v>
      </c>
      <c r="J5">
        <v>102</v>
      </c>
      <c r="K5">
        <v>60</v>
      </c>
      <c r="L5" t="str">
        <f t="shared" si="0"/>
        <v>Medium</v>
      </c>
      <c r="N5">
        <f>SMALL(H:H,2)</f>
        <v>2200</v>
      </c>
    </row>
    <row r="6" spans="1:15" x14ac:dyDescent="0.35">
      <c r="A6">
        <v>104</v>
      </c>
      <c r="B6" t="s">
        <v>30</v>
      </c>
      <c r="C6" t="s">
        <v>31</v>
      </c>
      <c r="D6" t="s">
        <v>32</v>
      </c>
      <c r="E6" t="s">
        <v>33</v>
      </c>
      <c r="F6" s="1">
        <v>40857</v>
      </c>
      <c r="G6" t="s">
        <v>29</v>
      </c>
      <c r="H6" s="2">
        <v>6000</v>
      </c>
      <c r="J6">
        <v>103</v>
      </c>
      <c r="K6">
        <v>60</v>
      </c>
      <c r="L6" t="str">
        <f t="shared" si="0"/>
        <v>Medium</v>
      </c>
      <c r="N6">
        <f>LARGE(H:H,2)</f>
        <v>17000</v>
      </c>
    </row>
    <row r="7" spans="1:15" x14ac:dyDescent="0.35">
      <c r="A7">
        <v>105</v>
      </c>
      <c r="B7" t="s">
        <v>34</v>
      </c>
      <c r="C7" t="s">
        <v>35</v>
      </c>
      <c r="D7" t="s">
        <v>36</v>
      </c>
      <c r="E7" t="s">
        <v>37</v>
      </c>
      <c r="F7" s="1">
        <v>43084</v>
      </c>
      <c r="G7" t="s">
        <v>29</v>
      </c>
      <c r="H7" s="2">
        <v>4800</v>
      </c>
      <c r="J7">
        <v>103</v>
      </c>
      <c r="K7">
        <v>60</v>
      </c>
      <c r="L7" t="str">
        <f t="shared" si="0"/>
        <v>Low</v>
      </c>
    </row>
    <row r="8" spans="1:15" x14ac:dyDescent="0.35">
      <c r="A8">
        <v>106</v>
      </c>
      <c r="B8" t="s">
        <v>38</v>
      </c>
      <c r="C8" t="s">
        <v>39</v>
      </c>
      <c r="D8" t="s">
        <v>40</v>
      </c>
      <c r="E8" t="s">
        <v>41</v>
      </c>
      <c r="F8" s="1">
        <v>43309</v>
      </c>
      <c r="G8" t="s">
        <v>29</v>
      </c>
      <c r="H8" s="2">
        <v>4800</v>
      </c>
      <c r="J8">
        <v>103</v>
      </c>
      <c r="K8">
        <v>60</v>
      </c>
      <c r="L8" t="str">
        <f t="shared" si="0"/>
        <v>Low</v>
      </c>
    </row>
    <row r="9" spans="1:15" x14ac:dyDescent="0.35">
      <c r="A9">
        <v>107</v>
      </c>
      <c r="B9" t="s">
        <v>42</v>
      </c>
      <c r="C9" t="s">
        <v>43</v>
      </c>
      <c r="D9" t="s">
        <v>44</v>
      </c>
      <c r="E9" t="s">
        <v>45</v>
      </c>
      <c r="F9" s="1">
        <v>43676</v>
      </c>
      <c r="G9" t="s">
        <v>29</v>
      </c>
      <c r="H9" s="2">
        <v>4200</v>
      </c>
      <c r="J9">
        <v>103</v>
      </c>
      <c r="K9">
        <v>60</v>
      </c>
      <c r="L9" t="str">
        <f t="shared" si="0"/>
        <v>Low</v>
      </c>
      <c r="M9">
        <v>0</v>
      </c>
      <c r="N9" t="s">
        <v>464</v>
      </c>
    </row>
    <row r="10" spans="1:15" x14ac:dyDescent="0.35">
      <c r="A10">
        <v>108</v>
      </c>
      <c r="B10" t="s">
        <v>46</v>
      </c>
      <c r="C10" t="s">
        <v>47</v>
      </c>
      <c r="D10" t="s">
        <v>48</v>
      </c>
      <c r="E10" t="s">
        <v>49</v>
      </c>
      <c r="F10" s="1">
        <v>42041</v>
      </c>
      <c r="G10" t="s">
        <v>50</v>
      </c>
      <c r="H10" s="2">
        <v>12000</v>
      </c>
      <c r="J10">
        <v>101</v>
      </c>
      <c r="K10">
        <v>100</v>
      </c>
      <c r="L10" t="str">
        <f t="shared" si="0"/>
        <v>High</v>
      </c>
      <c r="M10">
        <v>5000</v>
      </c>
      <c r="N10" t="s">
        <v>465</v>
      </c>
    </row>
    <row r="11" spans="1:15" x14ac:dyDescent="0.35">
      <c r="A11">
        <v>109</v>
      </c>
      <c r="B11" t="s">
        <v>51</v>
      </c>
      <c r="C11" t="s">
        <v>52</v>
      </c>
      <c r="D11" t="s">
        <v>53</v>
      </c>
      <c r="E11" t="s">
        <v>54</v>
      </c>
      <c r="F11" s="1">
        <v>42040</v>
      </c>
      <c r="G11" t="s">
        <v>55</v>
      </c>
      <c r="H11" s="2">
        <v>9000</v>
      </c>
      <c r="J11">
        <v>108</v>
      </c>
      <c r="K11">
        <v>100</v>
      </c>
      <c r="L11" t="str">
        <f t="shared" si="0"/>
        <v>Medium</v>
      </c>
      <c r="M11">
        <v>10000</v>
      </c>
      <c r="N11" t="s">
        <v>466</v>
      </c>
    </row>
    <row r="12" spans="1:15" x14ac:dyDescent="0.35">
      <c r="A12">
        <v>110</v>
      </c>
      <c r="B12" t="s">
        <v>56</v>
      </c>
      <c r="C12" t="s">
        <v>57</v>
      </c>
      <c r="D12" t="s">
        <v>58</v>
      </c>
      <c r="E12" t="s">
        <v>59</v>
      </c>
      <c r="F12" s="1">
        <v>43179</v>
      </c>
      <c r="G12" t="s">
        <v>55</v>
      </c>
      <c r="H12" s="2">
        <v>8200</v>
      </c>
      <c r="J12">
        <v>108</v>
      </c>
      <c r="K12">
        <v>100</v>
      </c>
      <c r="L12" t="str">
        <f t="shared" si="0"/>
        <v>Medium</v>
      </c>
    </row>
    <row r="13" spans="1:15" x14ac:dyDescent="0.35">
      <c r="A13">
        <v>111</v>
      </c>
      <c r="B13" t="s">
        <v>60</v>
      </c>
      <c r="C13" t="s">
        <v>61</v>
      </c>
      <c r="D13" t="s">
        <v>62</v>
      </c>
      <c r="E13" t="s">
        <v>63</v>
      </c>
      <c r="F13" s="1">
        <v>43181</v>
      </c>
      <c r="G13" t="s">
        <v>55</v>
      </c>
      <c r="H13" s="2">
        <v>7700</v>
      </c>
      <c r="J13">
        <v>108</v>
      </c>
      <c r="K13">
        <v>100</v>
      </c>
      <c r="L13" t="str">
        <f t="shared" si="0"/>
        <v>Medium</v>
      </c>
    </row>
    <row r="14" spans="1:15" x14ac:dyDescent="0.35">
      <c r="A14">
        <v>112</v>
      </c>
      <c r="B14" t="s">
        <v>64</v>
      </c>
      <c r="C14" t="s">
        <v>65</v>
      </c>
      <c r="D14" t="s">
        <v>66</v>
      </c>
      <c r="E14" t="s">
        <v>67</v>
      </c>
      <c r="F14" s="1">
        <v>43339</v>
      </c>
      <c r="G14" t="s">
        <v>55</v>
      </c>
      <c r="H14" s="2">
        <v>7800</v>
      </c>
      <c r="J14">
        <v>108</v>
      </c>
      <c r="K14">
        <v>100</v>
      </c>
      <c r="L14" t="str">
        <f t="shared" si="0"/>
        <v>Medium</v>
      </c>
    </row>
    <row r="15" spans="1:15" x14ac:dyDescent="0.35">
      <c r="A15">
        <v>113</v>
      </c>
      <c r="B15" t="s">
        <v>68</v>
      </c>
      <c r="C15" t="s">
        <v>69</v>
      </c>
      <c r="D15" t="s">
        <v>70</v>
      </c>
      <c r="E15" t="s">
        <v>71</v>
      </c>
      <c r="F15" s="1">
        <v>43979</v>
      </c>
      <c r="G15" t="s">
        <v>55</v>
      </c>
      <c r="H15" s="2">
        <v>6900</v>
      </c>
      <c r="J15">
        <v>108</v>
      </c>
      <c r="K15">
        <v>100</v>
      </c>
      <c r="L15" t="str">
        <f t="shared" si="0"/>
        <v>Medium</v>
      </c>
    </row>
    <row r="16" spans="1:15" x14ac:dyDescent="0.35">
      <c r="A16">
        <v>114</v>
      </c>
      <c r="B16" t="s">
        <v>72</v>
      </c>
      <c r="C16" t="s">
        <v>73</v>
      </c>
      <c r="D16" t="s">
        <v>74</v>
      </c>
      <c r="E16" t="s">
        <v>75</v>
      </c>
      <c r="F16" s="1">
        <v>42153</v>
      </c>
      <c r="G16" t="s">
        <v>76</v>
      </c>
      <c r="H16" s="2">
        <v>11000</v>
      </c>
      <c r="J16">
        <v>100</v>
      </c>
      <c r="K16">
        <v>30</v>
      </c>
      <c r="L16" t="str">
        <f t="shared" si="0"/>
        <v>High</v>
      </c>
    </row>
    <row r="17" spans="1:12" x14ac:dyDescent="0.35">
      <c r="A17">
        <v>115</v>
      </c>
      <c r="B17" t="s">
        <v>25</v>
      </c>
      <c r="C17" t="s">
        <v>77</v>
      </c>
      <c r="D17" t="s">
        <v>78</v>
      </c>
      <c r="E17" t="s">
        <v>79</v>
      </c>
      <c r="F17" s="1">
        <v>42315</v>
      </c>
      <c r="G17" t="s">
        <v>80</v>
      </c>
      <c r="H17" s="2">
        <v>3100</v>
      </c>
      <c r="J17">
        <v>114</v>
      </c>
      <c r="K17">
        <v>30</v>
      </c>
      <c r="L17" t="str">
        <f t="shared" si="0"/>
        <v>Low</v>
      </c>
    </row>
    <row r="18" spans="1:12" x14ac:dyDescent="0.35">
      <c r="A18">
        <v>116</v>
      </c>
      <c r="B18" t="s">
        <v>81</v>
      </c>
      <c r="C18" t="s">
        <v>82</v>
      </c>
      <c r="D18" t="s">
        <v>83</v>
      </c>
      <c r="E18" t="s">
        <v>84</v>
      </c>
      <c r="F18" s="1">
        <v>43266</v>
      </c>
      <c r="G18" t="s">
        <v>80</v>
      </c>
      <c r="H18" s="2">
        <v>2900</v>
      </c>
      <c r="J18">
        <v>114</v>
      </c>
      <c r="K18">
        <v>30</v>
      </c>
      <c r="L18" t="str">
        <f t="shared" si="0"/>
        <v>Low</v>
      </c>
    </row>
    <row r="19" spans="1:12" x14ac:dyDescent="0.35">
      <c r="A19">
        <v>117</v>
      </c>
      <c r="B19" t="s">
        <v>85</v>
      </c>
      <c r="C19" t="s">
        <v>86</v>
      </c>
      <c r="D19" t="s">
        <v>87</v>
      </c>
      <c r="E19" t="s">
        <v>88</v>
      </c>
      <c r="F19" s="1">
        <v>43113</v>
      </c>
      <c r="G19" t="s">
        <v>80</v>
      </c>
      <c r="H19" s="2">
        <v>2800</v>
      </c>
      <c r="J19">
        <v>114</v>
      </c>
      <c r="K19">
        <v>30</v>
      </c>
      <c r="L19" t="str">
        <f t="shared" si="0"/>
        <v>Low</v>
      </c>
    </row>
    <row r="20" spans="1:12" x14ac:dyDescent="0.35">
      <c r="A20">
        <v>118</v>
      </c>
      <c r="B20" t="s">
        <v>89</v>
      </c>
      <c r="C20" t="s">
        <v>90</v>
      </c>
      <c r="D20" t="s">
        <v>91</v>
      </c>
      <c r="E20" t="s">
        <v>92</v>
      </c>
      <c r="F20" s="1">
        <v>43592</v>
      </c>
      <c r="G20" t="s">
        <v>80</v>
      </c>
      <c r="H20" s="2">
        <v>2600</v>
      </c>
      <c r="J20">
        <v>114</v>
      </c>
      <c r="K20">
        <v>30</v>
      </c>
      <c r="L20" t="str">
        <f t="shared" si="0"/>
        <v>Low</v>
      </c>
    </row>
    <row r="21" spans="1:12" x14ac:dyDescent="0.35">
      <c r="A21">
        <v>119</v>
      </c>
      <c r="B21" t="s">
        <v>93</v>
      </c>
      <c r="C21" t="s">
        <v>94</v>
      </c>
      <c r="D21" t="s">
        <v>95</v>
      </c>
      <c r="E21" t="s">
        <v>96</v>
      </c>
      <c r="F21" s="1">
        <v>43860</v>
      </c>
      <c r="G21" t="s">
        <v>80</v>
      </c>
      <c r="H21" s="2">
        <v>2500</v>
      </c>
      <c r="J21">
        <v>114</v>
      </c>
      <c r="K21">
        <v>30</v>
      </c>
      <c r="L21" t="str">
        <f t="shared" si="0"/>
        <v>Low</v>
      </c>
    </row>
    <row r="22" spans="1:12" x14ac:dyDescent="0.35">
      <c r="A22">
        <v>120</v>
      </c>
      <c r="B22" t="s">
        <v>97</v>
      </c>
      <c r="C22" t="s">
        <v>98</v>
      </c>
      <c r="D22" t="s">
        <v>99</v>
      </c>
      <c r="E22" t="s">
        <v>100</v>
      </c>
      <c r="F22" s="1">
        <v>42742</v>
      </c>
      <c r="G22" t="s">
        <v>101</v>
      </c>
      <c r="H22" s="2">
        <v>8000</v>
      </c>
      <c r="J22">
        <v>100</v>
      </c>
      <c r="K22">
        <v>50</v>
      </c>
      <c r="L22" t="str">
        <f t="shared" si="0"/>
        <v>Medium</v>
      </c>
    </row>
    <row r="23" spans="1:12" x14ac:dyDescent="0.35">
      <c r="A23">
        <v>121</v>
      </c>
      <c r="B23" t="s">
        <v>102</v>
      </c>
      <c r="C23" t="s">
        <v>103</v>
      </c>
      <c r="D23" t="s">
        <v>104</v>
      </c>
      <c r="E23" t="s">
        <v>105</v>
      </c>
      <c r="F23" s="1">
        <v>43008</v>
      </c>
      <c r="G23" t="s">
        <v>101</v>
      </c>
      <c r="H23" s="2">
        <v>8200</v>
      </c>
      <c r="J23">
        <v>100</v>
      </c>
      <c r="K23">
        <v>50</v>
      </c>
      <c r="L23" t="str">
        <f t="shared" si="0"/>
        <v>Medium</v>
      </c>
    </row>
    <row r="24" spans="1:12" x14ac:dyDescent="0.35">
      <c r="A24">
        <v>122</v>
      </c>
      <c r="B24" t="s">
        <v>106</v>
      </c>
      <c r="C24" t="s">
        <v>107</v>
      </c>
      <c r="D24" t="s">
        <v>108</v>
      </c>
      <c r="E24" t="s">
        <v>109</v>
      </c>
      <c r="F24" s="1">
        <v>42298</v>
      </c>
      <c r="G24" t="s">
        <v>101</v>
      </c>
      <c r="H24" s="2">
        <v>7900</v>
      </c>
      <c r="J24">
        <v>100</v>
      </c>
      <c r="K24">
        <v>50</v>
      </c>
      <c r="L24" t="str">
        <f t="shared" si="0"/>
        <v>Medium</v>
      </c>
    </row>
    <row r="25" spans="1:12" x14ac:dyDescent="0.35">
      <c r="A25">
        <v>123</v>
      </c>
      <c r="B25" t="s">
        <v>110</v>
      </c>
      <c r="C25" t="s">
        <v>111</v>
      </c>
      <c r="D25" t="s">
        <v>112</v>
      </c>
      <c r="E25" t="s">
        <v>113</v>
      </c>
      <c r="F25" s="1">
        <v>43191</v>
      </c>
      <c r="G25" t="s">
        <v>101</v>
      </c>
      <c r="H25" s="2">
        <v>6500</v>
      </c>
      <c r="J25">
        <v>100</v>
      </c>
      <c r="K25">
        <v>50</v>
      </c>
      <c r="L25" t="str">
        <f t="shared" si="0"/>
        <v>Medium</v>
      </c>
    </row>
    <row r="26" spans="1:12" x14ac:dyDescent="0.35">
      <c r="A26">
        <v>124</v>
      </c>
      <c r="B26" t="s">
        <v>114</v>
      </c>
      <c r="C26" t="s">
        <v>115</v>
      </c>
      <c r="D26" t="s">
        <v>116</v>
      </c>
      <c r="E26" t="s">
        <v>117</v>
      </c>
      <c r="F26" s="1">
        <v>43958</v>
      </c>
      <c r="G26" t="s">
        <v>101</v>
      </c>
      <c r="H26" s="2">
        <v>5800</v>
      </c>
      <c r="J26">
        <v>100</v>
      </c>
      <c r="K26">
        <v>50</v>
      </c>
      <c r="L26" t="str">
        <f t="shared" si="0"/>
        <v>Medium</v>
      </c>
    </row>
    <row r="27" spans="1:12" x14ac:dyDescent="0.35">
      <c r="A27">
        <v>125</v>
      </c>
      <c r="B27" t="s">
        <v>118</v>
      </c>
      <c r="C27" t="s">
        <v>119</v>
      </c>
      <c r="D27" t="s">
        <v>120</v>
      </c>
      <c r="E27" t="s">
        <v>121</v>
      </c>
      <c r="F27" s="1">
        <v>43105</v>
      </c>
      <c r="G27" t="s">
        <v>122</v>
      </c>
      <c r="H27" s="2">
        <v>3200</v>
      </c>
      <c r="J27">
        <v>120</v>
      </c>
      <c r="K27">
        <v>50</v>
      </c>
      <c r="L27" t="str">
        <f t="shared" si="0"/>
        <v>Low</v>
      </c>
    </row>
    <row r="28" spans="1:12" x14ac:dyDescent="0.35">
      <c r="A28">
        <v>126</v>
      </c>
      <c r="B28" t="s">
        <v>123</v>
      </c>
      <c r="C28" t="s">
        <v>124</v>
      </c>
      <c r="D28" t="s">
        <v>125</v>
      </c>
      <c r="E28" t="s">
        <v>126</v>
      </c>
      <c r="F28" s="1">
        <v>43544</v>
      </c>
      <c r="G28" t="s">
        <v>122</v>
      </c>
      <c r="H28" s="2">
        <v>2700</v>
      </c>
      <c r="J28">
        <v>120</v>
      </c>
      <c r="K28">
        <v>50</v>
      </c>
      <c r="L28" t="str">
        <f t="shared" si="0"/>
        <v>Low</v>
      </c>
    </row>
    <row r="29" spans="1:12" x14ac:dyDescent="0.35">
      <c r="A29">
        <v>127</v>
      </c>
      <c r="B29" t="s">
        <v>127</v>
      </c>
      <c r="C29" t="s">
        <v>128</v>
      </c>
      <c r="D29" t="s">
        <v>129</v>
      </c>
      <c r="E29" t="s">
        <v>130</v>
      </c>
      <c r="F29" s="1">
        <v>43652</v>
      </c>
      <c r="G29" t="s">
        <v>122</v>
      </c>
      <c r="H29" s="2">
        <v>2400</v>
      </c>
      <c r="J29">
        <v>120</v>
      </c>
      <c r="K29">
        <v>50</v>
      </c>
      <c r="L29" t="str">
        <f t="shared" si="0"/>
        <v>Low</v>
      </c>
    </row>
    <row r="30" spans="1:12" x14ac:dyDescent="0.35">
      <c r="A30">
        <v>128</v>
      </c>
      <c r="B30" t="s">
        <v>11</v>
      </c>
      <c r="C30" t="s">
        <v>131</v>
      </c>
      <c r="D30" t="s">
        <v>132</v>
      </c>
      <c r="E30" t="s">
        <v>133</v>
      </c>
      <c r="F30" s="1">
        <v>44071</v>
      </c>
      <c r="G30" t="s">
        <v>122</v>
      </c>
      <c r="H30" s="2">
        <v>2200</v>
      </c>
      <c r="J30">
        <v>120</v>
      </c>
      <c r="K30">
        <v>50</v>
      </c>
      <c r="L30" t="str">
        <f t="shared" si="0"/>
        <v>Low</v>
      </c>
    </row>
    <row r="31" spans="1:12" x14ac:dyDescent="0.35">
      <c r="A31">
        <v>129</v>
      </c>
      <c r="B31" t="s">
        <v>134</v>
      </c>
      <c r="C31" t="s">
        <v>135</v>
      </c>
      <c r="D31" t="s">
        <v>136</v>
      </c>
      <c r="E31" t="s">
        <v>137</v>
      </c>
      <c r="F31" s="1">
        <v>43140</v>
      </c>
      <c r="G31" t="s">
        <v>122</v>
      </c>
      <c r="H31" s="2">
        <v>3300</v>
      </c>
      <c r="J31">
        <v>121</v>
      </c>
      <c r="K31">
        <v>50</v>
      </c>
      <c r="L31" t="str">
        <f t="shared" si="0"/>
        <v>Low</v>
      </c>
    </row>
    <row r="32" spans="1:12" x14ac:dyDescent="0.35">
      <c r="A32">
        <v>130</v>
      </c>
      <c r="B32" t="s">
        <v>138</v>
      </c>
      <c r="C32" t="s">
        <v>139</v>
      </c>
      <c r="D32" t="s">
        <v>140</v>
      </c>
      <c r="E32" t="s">
        <v>141</v>
      </c>
      <c r="F32" s="1">
        <v>43211</v>
      </c>
      <c r="G32" t="s">
        <v>122</v>
      </c>
      <c r="H32" s="2">
        <v>2800</v>
      </c>
      <c r="J32">
        <v>121</v>
      </c>
      <c r="K32">
        <v>50</v>
      </c>
      <c r="L32" t="str">
        <f t="shared" si="0"/>
        <v>Low</v>
      </c>
    </row>
    <row r="33" spans="1:12" x14ac:dyDescent="0.35">
      <c r="A33">
        <v>131</v>
      </c>
      <c r="B33" t="s">
        <v>127</v>
      </c>
      <c r="C33" t="s">
        <v>142</v>
      </c>
      <c r="D33" t="s">
        <v>143</v>
      </c>
      <c r="E33" t="s">
        <v>144</v>
      </c>
      <c r="F33" s="1">
        <v>42955</v>
      </c>
      <c r="G33" t="s">
        <v>122</v>
      </c>
      <c r="H33" s="2">
        <v>2500</v>
      </c>
      <c r="J33">
        <v>121</v>
      </c>
      <c r="K33">
        <v>50</v>
      </c>
      <c r="L33" t="str">
        <f t="shared" si="0"/>
        <v>Low</v>
      </c>
    </row>
    <row r="34" spans="1:12" x14ac:dyDescent="0.35">
      <c r="A34">
        <v>132</v>
      </c>
      <c r="B34" t="s">
        <v>145</v>
      </c>
      <c r="C34" t="s">
        <v>146</v>
      </c>
      <c r="D34" t="s">
        <v>147</v>
      </c>
      <c r="E34" t="s">
        <v>148</v>
      </c>
      <c r="F34" s="1">
        <v>43738</v>
      </c>
      <c r="G34" t="s">
        <v>122</v>
      </c>
      <c r="H34" s="2">
        <v>2100</v>
      </c>
      <c r="J34">
        <v>121</v>
      </c>
      <c r="K34">
        <v>50</v>
      </c>
      <c r="L34" t="str">
        <f t="shared" ref="L34:L65" si="1">VLOOKUP(H34,Salary_Matrix,2,TRUE)</f>
        <v>Low</v>
      </c>
    </row>
    <row r="35" spans="1:12" x14ac:dyDescent="0.35">
      <c r="A35">
        <v>133</v>
      </c>
      <c r="B35" t="s">
        <v>149</v>
      </c>
      <c r="C35" t="s">
        <v>150</v>
      </c>
      <c r="D35" t="s">
        <v>151</v>
      </c>
      <c r="E35" t="s">
        <v>152</v>
      </c>
      <c r="F35" s="1">
        <v>42708</v>
      </c>
      <c r="G35" t="s">
        <v>122</v>
      </c>
      <c r="H35" s="2">
        <v>3300</v>
      </c>
      <c r="J35">
        <v>122</v>
      </c>
      <c r="K35">
        <v>50</v>
      </c>
      <c r="L35" t="str">
        <f t="shared" si="1"/>
        <v>Low</v>
      </c>
    </row>
    <row r="36" spans="1:12" x14ac:dyDescent="0.35">
      <c r="A36">
        <v>134</v>
      </c>
      <c r="B36" t="s">
        <v>153</v>
      </c>
      <c r="C36" t="s">
        <v>154</v>
      </c>
      <c r="D36" t="s">
        <v>155</v>
      </c>
      <c r="E36" t="s">
        <v>156</v>
      </c>
      <c r="F36" s="1">
        <v>43511</v>
      </c>
      <c r="G36" t="s">
        <v>122</v>
      </c>
      <c r="H36" s="2">
        <v>2900</v>
      </c>
      <c r="J36">
        <v>122</v>
      </c>
      <c r="K36">
        <v>50</v>
      </c>
      <c r="L36" t="str">
        <f t="shared" si="1"/>
        <v>Low</v>
      </c>
    </row>
    <row r="37" spans="1:12" x14ac:dyDescent="0.35">
      <c r="A37">
        <v>135</v>
      </c>
      <c r="B37" t="s">
        <v>157</v>
      </c>
      <c r="C37" t="s">
        <v>158</v>
      </c>
      <c r="D37" t="s">
        <v>159</v>
      </c>
      <c r="E37" t="s">
        <v>160</v>
      </c>
      <c r="F37" s="1">
        <v>43984</v>
      </c>
      <c r="G37" t="s">
        <v>122</v>
      </c>
      <c r="H37" s="2">
        <v>2400</v>
      </c>
      <c r="J37">
        <v>122</v>
      </c>
      <c r="K37">
        <v>50</v>
      </c>
      <c r="L37" t="str">
        <f t="shared" si="1"/>
        <v>Low</v>
      </c>
    </row>
    <row r="38" spans="1:12" x14ac:dyDescent="0.35">
      <c r="A38">
        <v>136</v>
      </c>
      <c r="B38" t="s">
        <v>161</v>
      </c>
      <c r="C38" t="s">
        <v>162</v>
      </c>
      <c r="D38" t="s">
        <v>163</v>
      </c>
      <c r="E38" t="s">
        <v>164</v>
      </c>
      <c r="F38" s="1">
        <v>44040</v>
      </c>
      <c r="G38" t="s">
        <v>122</v>
      </c>
      <c r="H38" s="2">
        <v>2200</v>
      </c>
      <c r="J38">
        <v>122</v>
      </c>
      <c r="K38">
        <v>50</v>
      </c>
      <c r="L38" t="str">
        <f t="shared" si="1"/>
        <v>Low</v>
      </c>
    </row>
    <row r="39" spans="1:12" x14ac:dyDescent="0.35">
      <c r="A39">
        <v>137</v>
      </c>
      <c r="B39" t="s">
        <v>165</v>
      </c>
      <c r="C39" t="s">
        <v>166</v>
      </c>
      <c r="D39" t="s">
        <v>167</v>
      </c>
      <c r="E39" t="s">
        <v>168</v>
      </c>
      <c r="F39" s="1">
        <v>42372</v>
      </c>
      <c r="G39" t="s">
        <v>122</v>
      </c>
      <c r="H39" s="2">
        <v>3600</v>
      </c>
      <c r="J39">
        <v>123</v>
      </c>
      <c r="K39">
        <v>50</v>
      </c>
      <c r="L39" t="str">
        <f t="shared" si="1"/>
        <v>Low</v>
      </c>
    </row>
    <row r="40" spans="1:12" x14ac:dyDescent="0.35">
      <c r="A40">
        <v>138</v>
      </c>
      <c r="B40" t="s">
        <v>169</v>
      </c>
      <c r="C40" t="s">
        <v>170</v>
      </c>
      <c r="D40" t="s">
        <v>171</v>
      </c>
      <c r="E40" t="s">
        <v>172</v>
      </c>
      <c r="F40" s="1">
        <v>43207</v>
      </c>
      <c r="G40" t="s">
        <v>122</v>
      </c>
      <c r="H40" s="2">
        <v>3200</v>
      </c>
      <c r="J40">
        <v>123</v>
      </c>
      <c r="K40">
        <v>50</v>
      </c>
      <c r="L40" t="str">
        <f t="shared" si="1"/>
        <v>Low</v>
      </c>
    </row>
    <row r="41" spans="1:12" x14ac:dyDescent="0.35">
      <c r="A41">
        <v>139</v>
      </c>
      <c r="B41" t="s">
        <v>56</v>
      </c>
      <c r="C41" t="s">
        <v>173</v>
      </c>
      <c r="D41" t="s">
        <v>174</v>
      </c>
      <c r="E41" t="s">
        <v>175</v>
      </c>
      <c r="F41" s="1">
        <v>43316</v>
      </c>
      <c r="G41" t="s">
        <v>122</v>
      </c>
      <c r="H41" s="2">
        <v>2700</v>
      </c>
      <c r="J41">
        <v>123</v>
      </c>
      <c r="K41">
        <v>50</v>
      </c>
      <c r="L41" t="str">
        <f t="shared" si="1"/>
        <v>Low</v>
      </c>
    </row>
    <row r="42" spans="1:12" x14ac:dyDescent="0.35">
      <c r="A42">
        <v>140</v>
      </c>
      <c r="B42" t="s">
        <v>176</v>
      </c>
      <c r="C42" t="s">
        <v>177</v>
      </c>
      <c r="D42" t="s">
        <v>178</v>
      </c>
      <c r="E42" t="s">
        <v>179</v>
      </c>
      <c r="F42" s="1">
        <v>43369</v>
      </c>
      <c r="G42" t="s">
        <v>122</v>
      </c>
      <c r="H42" s="2">
        <v>2500</v>
      </c>
      <c r="J42">
        <v>123</v>
      </c>
      <c r="K42">
        <v>50</v>
      </c>
      <c r="L42" t="str">
        <f t="shared" si="1"/>
        <v>Low</v>
      </c>
    </row>
    <row r="43" spans="1:12" x14ac:dyDescent="0.35">
      <c r="A43">
        <v>141</v>
      </c>
      <c r="B43" t="s">
        <v>180</v>
      </c>
      <c r="C43" t="s">
        <v>181</v>
      </c>
      <c r="D43" t="s">
        <v>182</v>
      </c>
      <c r="E43" t="s">
        <v>183</v>
      </c>
      <c r="F43" s="1">
        <v>42467</v>
      </c>
      <c r="G43" t="s">
        <v>122</v>
      </c>
      <c r="H43" s="2">
        <v>3500</v>
      </c>
      <c r="J43">
        <v>124</v>
      </c>
      <c r="K43">
        <v>50</v>
      </c>
      <c r="L43" t="str">
        <f t="shared" si="1"/>
        <v>Low</v>
      </c>
    </row>
    <row r="44" spans="1:12" x14ac:dyDescent="0.35">
      <c r="A44">
        <v>142</v>
      </c>
      <c r="B44" t="s">
        <v>184</v>
      </c>
      <c r="C44" t="s">
        <v>185</v>
      </c>
      <c r="D44" t="s">
        <v>186</v>
      </c>
      <c r="E44" t="s">
        <v>187</v>
      </c>
      <c r="F44" s="1">
        <v>42937</v>
      </c>
      <c r="G44" t="s">
        <v>122</v>
      </c>
      <c r="H44" s="2">
        <v>3100</v>
      </c>
      <c r="J44">
        <v>124</v>
      </c>
      <c r="K44">
        <v>50</v>
      </c>
      <c r="L44" t="str">
        <f t="shared" si="1"/>
        <v>Low</v>
      </c>
    </row>
    <row r="45" spans="1:12" x14ac:dyDescent="0.35">
      <c r="A45">
        <v>143</v>
      </c>
      <c r="B45" t="s">
        <v>188</v>
      </c>
      <c r="C45" t="s">
        <v>189</v>
      </c>
      <c r="D45" t="s">
        <v>190</v>
      </c>
      <c r="E45" t="s">
        <v>191</v>
      </c>
      <c r="F45" s="1">
        <v>43347</v>
      </c>
      <c r="G45" t="s">
        <v>122</v>
      </c>
      <c r="H45" s="2">
        <v>2600</v>
      </c>
      <c r="J45">
        <v>124</v>
      </c>
      <c r="K45">
        <v>50</v>
      </c>
      <c r="L45" t="str">
        <f t="shared" si="1"/>
        <v>Low</v>
      </c>
    </row>
    <row r="46" spans="1:12" x14ac:dyDescent="0.35">
      <c r="A46">
        <v>144</v>
      </c>
      <c r="B46" t="s">
        <v>192</v>
      </c>
      <c r="C46" t="s">
        <v>193</v>
      </c>
      <c r="D46" t="s">
        <v>194</v>
      </c>
      <c r="E46" t="s">
        <v>195</v>
      </c>
      <c r="F46" s="1">
        <v>43463</v>
      </c>
      <c r="G46" t="s">
        <v>122</v>
      </c>
      <c r="H46" s="2">
        <v>2500</v>
      </c>
      <c r="J46">
        <v>124</v>
      </c>
      <c r="K46">
        <v>50</v>
      </c>
      <c r="L46" t="str">
        <f t="shared" si="1"/>
        <v>Low</v>
      </c>
    </row>
    <row r="47" spans="1:12" x14ac:dyDescent="0.35">
      <c r="A47">
        <v>145</v>
      </c>
      <c r="B47" t="s">
        <v>56</v>
      </c>
      <c r="C47" t="s">
        <v>196</v>
      </c>
      <c r="D47" t="s">
        <v>197</v>
      </c>
      <c r="E47" t="s">
        <v>198</v>
      </c>
      <c r="F47" s="1">
        <v>42817</v>
      </c>
      <c r="G47" t="s">
        <v>199</v>
      </c>
      <c r="H47" s="2">
        <v>14000</v>
      </c>
      <c r="I47">
        <v>0.4</v>
      </c>
      <c r="J47">
        <v>100</v>
      </c>
      <c r="K47">
        <v>80</v>
      </c>
      <c r="L47" t="str">
        <f t="shared" si="1"/>
        <v>High</v>
      </c>
    </row>
    <row r="48" spans="1:12" x14ac:dyDescent="0.35">
      <c r="A48">
        <v>146</v>
      </c>
      <c r="B48" t="s">
        <v>93</v>
      </c>
      <c r="C48" t="s">
        <v>200</v>
      </c>
      <c r="D48" t="s">
        <v>201</v>
      </c>
      <c r="E48" t="s">
        <v>202</v>
      </c>
      <c r="F48" s="1">
        <v>42913</v>
      </c>
      <c r="G48" t="s">
        <v>199</v>
      </c>
      <c r="H48" s="2">
        <v>13500</v>
      </c>
      <c r="I48">
        <v>0.3</v>
      </c>
      <c r="J48">
        <v>100</v>
      </c>
      <c r="K48">
        <v>80</v>
      </c>
      <c r="L48" t="str">
        <f t="shared" si="1"/>
        <v>High</v>
      </c>
    </row>
    <row r="49" spans="1:12" x14ac:dyDescent="0.35">
      <c r="A49">
        <v>147</v>
      </c>
      <c r="B49" t="s">
        <v>203</v>
      </c>
      <c r="C49" t="s">
        <v>204</v>
      </c>
      <c r="D49" t="s">
        <v>205</v>
      </c>
      <c r="E49" t="s">
        <v>206</v>
      </c>
      <c r="F49" s="1">
        <v>42977</v>
      </c>
      <c r="G49" t="s">
        <v>199</v>
      </c>
      <c r="H49" s="2">
        <v>12000</v>
      </c>
      <c r="I49">
        <v>0.3</v>
      </c>
      <c r="J49">
        <v>100</v>
      </c>
      <c r="K49">
        <v>80</v>
      </c>
      <c r="L49" t="str">
        <f t="shared" si="1"/>
        <v>High</v>
      </c>
    </row>
    <row r="50" spans="1:12" x14ac:dyDescent="0.35">
      <c r="A50">
        <v>148</v>
      </c>
      <c r="B50" t="s">
        <v>207</v>
      </c>
      <c r="C50" t="s">
        <v>208</v>
      </c>
      <c r="D50" t="s">
        <v>209</v>
      </c>
      <c r="E50" t="s">
        <v>210</v>
      </c>
      <c r="F50" s="1">
        <v>43926</v>
      </c>
      <c r="G50" t="s">
        <v>199</v>
      </c>
      <c r="H50" s="2">
        <v>11000</v>
      </c>
      <c r="I50">
        <v>0.3</v>
      </c>
      <c r="J50">
        <v>100</v>
      </c>
      <c r="K50">
        <v>80</v>
      </c>
      <c r="L50" t="str">
        <f t="shared" si="1"/>
        <v>High</v>
      </c>
    </row>
    <row r="51" spans="1:12" x14ac:dyDescent="0.35">
      <c r="A51">
        <v>149</v>
      </c>
      <c r="B51" t="s">
        <v>211</v>
      </c>
      <c r="C51" t="s">
        <v>212</v>
      </c>
      <c r="D51" t="s">
        <v>213</v>
      </c>
      <c r="E51" t="s">
        <v>214</v>
      </c>
      <c r="F51" s="1">
        <v>44032</v>
      </c>
      <c r="G51" t="s">
        <v>199</v>
      </c>
      <c r="H51" s="2">
        <v>10500</v>
      </c>
      <c r="I51">
        <v>0.2</v>
      </c>
      <c r="J51">
        <v>100</v>
      </c>
      <c r="K51">
        <v>80</v>
      </c>
      <c r="L51" t="str">
        <f t="shared" si="1"/>
        <v>High</v>
      </c>
    </row>
    <row r="52" spans="1:12" x14ac:dyDescent="0.35">
      <c r="A52">
        <v>150</v>
      </c>
      <c r="B52" t="s">
        <v>192</v>
      </c>
      <c r="C52" t="s">
        <v>215</v>
      </c>
      <c r="D52" t="s">
        <v>216</v>
      </c>
      <c r="E52" t="s">
        <v>217</v>
      </c>
      <c r="F52" s="1">
        <v>42938</v>
      </c>
      <c r="G52" t="s">
        <v>218</v>
      </c>
      <c r="H52" s="2">
        <v>10000</v>
      </c>
      <c r="I52">
        <v>0.3</v>
      </c>
      <c r="J52">
        <v>145</v>
      </c>
      <c r="K52">
        <v>80</v>
      </c>
      <c r="L52" t="str">
        <f t="shared" si="1"/>
        <v>High</v>
      </c>
    </row>
    <row r="53" spans="1:12" x14ac:dyDescent="0.35">
      <c r="A53">
        <v>151</v>
      </c>
      <c r="B53" t="s">
        <v>34</v>
      </c>
      <c r="C53" t="s">
        <v>219</v>
      </c>
      <c r="D53" t="s">
        <v>220</v>
      </c>
      <c r="E53" t="s">
        <v>221</v>
      </c>
      <c r="F53" s="1">
        <v>42991</v>
      </c>
      <c r="G53" t="s">
        <v>218</v>
      </c>
      <c r="H53" s="2">
        <v>9500</v>
      </c>
      <c r="I53">
        <v>0.25</v>
      </c>
      <c r="J53">
        <v>145</v>
      </c>
      <c r="K53">
        <v>80</v>
      </c>
      <c r="L53" t="str">
        <f t="shared" si="1"/>
        <v>Medium</v>
      </c>
    </row>
    <row r="54" spans="1:12" x14ac:dyDescent="0.35">
      <c r="A54">
        <v>152</v>
      </c>
      <c r="B54" t="s">
        <v>192</v>
      </c>
      <c r="C54" t="s">
        <v>222</v>
      </c>
      <c r="D54" t="s">
        <v>223</v>
      </c>
      <c r="E54" t="s">
        <v>224</v>
      </c>
      <c r="F54" s="1">
        <v>43140</v>
      </c>
      <c r="G54" t="s">
        <v>218</v>
      </c>
      <c r="H54" s="2">
        <v>9000</v>
      </c>
      <c r="I54">
        <v>0.25</v>
      </c>
      <c r="J54">
        <v>145</v>
      </c>
      <c r="K54">
        <v>80</v>
      </c>
      <c r="L54" t="str">
        <f t="shared" si="1"/>
        <v>Medium</v>
      </c>
    </row>
    <row r="55" spans="1:12" x14ac:dyDescent="0.35">
      <c r="A55">
        <v>153</v>
      </c>
      <c r="B55" t="s">
        <v>225</v>
      </c>
      <c r="C55" t="s">
        <v>226</v>
      </c>
      <c r="D55" t="s">
        <v>227</v>
      </c>
      <c r="E55" t="s">
        <v>228</v>
      </c>
      <c r="F55" s="1">
        <v>43362</v>
      </c>
      <c r="G55" t="s">
        <v>218</v>
      </c>
      <c r="H55" s="2">
        <v>8000</v>
      </c>
      <c r="I55">
        <v>0.2</v>
      </c>
      <c r="J55">
        <v>145</v>
      </c>
      <c r="K55">
        <v>80</v>
      </c>
      <c r="L55" t="str">
        <f t="shared" si="1"/>
        <v>Medium</v>
      </c>
    </row>
    <row r="56" spans="1:12" x14ac:dyDescent="0.35">
      <c r="A56">
        <v>154</v>
      </c>
      <c r="B56" t="s">
        <v>229</v>
      </c>
      <c r="C56" t="s">
        <v>208</v>
      </c>
      <c r="D56" t="s">
        <v>230</v>
      </c>
      <c r="E56" t="s">
        <v>231</v>
      </c>
      <c r="F56" s="1">
        <v>43616</v>
      </c>
      <c r="G56" t="s">
        <v>218</v>
      </c>
      <c r="H56" s="2">
        <v>7500</v>
      </c>
      <c r="I56">
        <v>0.2</v>
      </c>
      <c r="J56">
        <v>145</v>
      </c>
      <c r="K56">
        <v>80</v>
      </c>
      <c r="L56" t="str">
        <f t="shared" si="1"/>
        <v>Medium</v>
      </c>
    </row>
    <row r="57" spans="1:12" x14ac:dyDescent="0.35">
      <c r="A57">
        <v>155</v>
      </c>
      <c r="B57" t="s">
        <v>232</v>
      </c>
      <c r="C57" t="s">
        <v>233</v>
      </c>
      <c r="D57" t="s">
        <v>234</v>
      </c>
      <c r="E57" t="s">
        <v>235</v>
      </c>
      <c r="F57" s="1">
        <v>43965</v>
      </c>
      <c r="G57" t="s">
        <v>218</v>
      </c>
      <c r="H57" s="2">
        <v>7000</v>
      </c>
      <c r="I57">
        <v>0.15</v>
      </c>
      <c r="J57">
        <v>145</v>
      </c>
      <c r="K57">
        <v>80</v>
      </c>
      <c r="L57" t="str">
        <f t="shared" si="1"/>
        <v>Medium</v>
      </c>
    </row>
    <row r="58" spans="1:12" x14ac:dyDescent="0.35">
      <c r="A58">
        <v>156</v>
      </c>
      <c r="B58" t="s">
        <v>236</v>
      </c>
      <c r="C58" t="s">
        <v>12</v>
      </c>
      <c r="D58" t="s">
        <v>237</v>
      </c>
      <c r="E58" t="s">
        <v>238</v>
      </c>
      <c r="F58" s="1">
        <v>42572</v>
      </c>
      <c r="G58" t="s">
        <v>218</v>
      </c>
      <c r="H58" s="2">
        <v>10000</v>
      </c>
      <c r="I58">
        <v>0.35</v>
      </c>
      <c r="J58">
        <v>146</v>
      </c>
      <c r="K58">
        <v>80</v>
      </c>
      <c r="L58" t="str">
        <f t="shared" si="1"/>
        <v>High</v>
      </c>
    </row>
    <row r="59" spans="1:12" x14ac:dyDescent="0.35">
      <c r="A59">
        <v>157</v>
      </c>
      <c r="B59" t="s">
        <v>239</v>
      </c>
      <c r="C59" t="s">
        <v>240</v>
      </c>
      <c r="D59" t="s">
        <v>241</v>
      </c>
      <c r="E59" t="s">
        <v>242</v>
      </c>
      <c r="F59" s="1">
        <v>42606</v>
      </c>
      <c r="G59" t="s">
        <v>218</v>
      </c>
      <c r="H59" s="2">
        <v>9500</v>
      </c>
      <c r="I59">
        <v>0.35</v>
      </c>
      <c r="J59">
        <v>146</v>
      </c>
      <c r="K59">
        <v>80</v>
      </c>
      <c r="L59" t="str">
        <f t="shared" si="1"/>
        <v>Medium</v>
      </c>
    </row>
    <row r="60" spans="1:12" x14ac:dyDescent="0.35">
      <c r="A60">
        <v>158</v>
      </c>
      <c r="B60" t="s">
        <v>243</v>
      </c>
      <c r="C60" t="s">
        <v>244</v>
      </c>
      <c r="D60" t="s">
        <v>245</v>
      </c>
      <c r="E60" t="s">
        <v>246</v>
      </c>
      <c r="F60" s="1">
        <v>42756</v>
      </c>
      <c r="G60" t="s">
        <v>218</v>
      </c>
      <c r="H60" s="2">
        <v>9000</v>
      </c>
      <c r="I60">
        <v>0.35</v>
      </c>
      <c r="J60">
        <v>146</v>
      </c>
      <c r="K60">
        <v>80</v>
      </c>
      <c r="L60" t="str">
        <f t="shared" si="1"/>
        <v>Medium</v>
      </c>
    </row>
    <row r="61" spans="1:12" x14ac:dyDescent="0.35">
      <c r="A61">
        <v>159</v>
      </c>
      <c r="B61" t="s">
        <v>247</v>
      </c>
      <c r="C61" t="s">
        <v>248</v>
      </c>
      <c r="D61" t="s">
        <v>249</v>
      </c>
      <c r="E61" t="s">
        <v>250</v>
      </c>
      <c r="F61" s="1">
        <v>42977</v>
      </c>
      <c r="G61" t="s">
        <v>218</v>
      </c>
      <c r="H61" s="2">
        <v>8000</v>
      </c>
      <c r="I61">
        <v>0.3</v>
      </c>
      <c r="J61">
        <v>146</v>
      </c>
      <c r="K61">
        <v>80</v>
      </c>
      <c r="L61" t="str">
        <f t="shared" si="1"/>
        <v>Medium</v>
      </c>
    </row>
    <row r="62" spans="1:12" x14ac:dyDescent="0.35">
      <c r="A62">
        <v>160</v>
      </c>
      <c r="B62" t="s">
        <v>251</v>
      </c>
      <c r="C62" t="s">
        <v>252</v>
      </c>
      <c r="D62" t="s">
        <v>253</v>
      </c>
      <c r="E62" t="s">
        <v>254</v>
      </c>
      <c r="F62" s="1">
        <v>43257</v>
      </c>
      <c r="G62" t="s">
        <v>218</v>
      </c>
      <c r="H62" s="2">
        <v>7500</v>
      </c>
      <c r="I62">
        <v>0.3</v>
      </c>
      <c r="J62">
        <v>146</v>
      </c>
      <c r="K62">
        <v>80</v>
      </c>
      <c r="L62" t="str">
        <f t="shared" si="1"/>
        <v>Medium</v>
      </c>
    </row>
    <row r="63" spans="1:12" x14ac:dyDescent="0.35">
      <c r="A63">
        <v>161</v>
      </c>
      <c r="B63" t="s">
        <v>255</v>
      </c>
      <c r="C63" t="s">
        <v>256</v>
      </c>
      <c r="D63" t="s">
        <v>257</v>
      </c>
      <c r="E63" t="s">
        <v>258</v>
      </c>
      <c r="F63" s="1">
        <v>43580</v>
      </c>
      <c r="G63" t="s">
        <v>218</v>
      </c>
      <c r="H63" s="2">
        <v>7000</v>
      </c>
      <c r="I63">
        <v>0.25</v>
      </c>
      <c r="J63">
        <v>146</v>
      </c>
      <c r="K63">
        <v>80</v>
      </c>
      <c r="L63" t="str">
        <f t="shared" si="1"/>
        <v>Medium</v>
      </c>
    </row>
    <row r="64" spans="1:12" x14ac:dyDescent="0.35">
      <c r="A64">
        <v>162</v>
      </c>
      <c r="B64" t="s">
        <v>259</v>
      </c>
      <c r="C64" t="s">
        <v>260</v>
      </c>
      <c r="D64" t="s">
        <v>261</v>
      </c>
      <c r="E64" t="s">
        <v>262</v>
      </c>
      <c r="F64" s="1">
        <v>43223</v>
      </c>
      <c r="G64" t="s">
        <v>218</v>
      </c>
      <c r="H64" s="2">
        <v>10500</v>
      </c>
      <c r="I64">
        <v>0.25</v>
      </c>
      <c r="J64">
        <v>147</v>
      </c>
      <c r="K64">
        <v>80</v>
      </c>
      <c r="L64" t="str">
        <f t="shared" si="1"/>
        <v>High</v>
      </c>
    </row>
    <row r="65" spans="1:12" x14ac:dyDescent="0.35">
      <c r="A65">
        <v>163</v>
      </c>
      <c r="B65" t="s">
        <v>263</v>
      </c>
      <c r="C65" t="s">
        <v>264</v>
      </c>
      <c r="D65" t="s">
        <v>265</v>
      </c>
      <c r="E65" t="s">
        <v>266</v>
      </c>
      <c r="F65" s="1">
        <v>43716</v>
      </c>
      <c r="G65" t="s">
        <v>218</v>
      </c>
      <c r="H65" s="2">
        <v>9500</v>
      </c>
      <c r="I65">
        <v>0.15</v>
      </c>
      <c r="J65">
        <v>147</v>
      </c>
      <c r="K65">
        <v>80</v>
      </c>
      <c r="L65" t="str">
        <f t="shared" si="1"/>
        <v>Medium</v>
      </c>
    </row>
    <row r="66" spans="1:12" x14ac:dyDescent="0.35">
      <c r="A66">
        <v>164</v>
      </c>
      <c r="B66" t="s">
        <v>267</v>
      </c>
      <c r="C66" t="s">
        <v>268</v>
      </c>
      <c r="D66" t="s">
        <v>269</v>
      </c>
      <c r="E66" t="s">
        <v>270</v>
      </c>
      <c r="F66" s="1">
        <v>44027</v>
      </c>
      <c r="G66" t="s">
        <v>218</v>
      </c>
      <c r="H66" s="2">
        <v>7200</v>
      </c>
      <c r="I66">
        <v>0.1</v>
      </c>
      <c r="J66">
        <v>147</v>
      </c>
      <c r="K66">
        <v>80</v>
      </c>
      <c r="L66" t="str">
        <f t="shared" ref="L66:L97" si="2">VLOOKUP(H66,Salary_Matrix,2,TRUE)</f>
        <v>Medium</v>
      </c>
    </row>
    <row r="67" spans="1:12" x14ac:dyDescent="0.35">
      <c r="A67">
        <v>165</v>
      </c>
      <c r="B67" t="s">
        <v>34</v>
      </c>
      <c r="C67" t="s">
        <v>271</v>
      </c>
      <c r="D67" t="s">
        <v>272</v>
      </c>
      <c r="E67" t="s">
        <v>273</v>
      </c>
      <c r="F67" s="1">
        <v>44057</v>
      </c>
      <c r="G67" t="s">
        <v>218</v>
      </c>
      <c r="H67" s="2">
        <v>6800</v>
      </c>
      <c r="I67">
        <v>0.1</v>
      </c>
      <c r="J67">
        <v>147</v>
      </c>
      <c r="K67">
        <v>80</v>
      </c>
      <c r="L67" t="str">
        <f t="shared" si="2"/>
        <v>Medium</v>
      </c>
    </row>
    <row r="68" spans="1:12" x14ac:dyDescent="0.35">
      <c r="A68">
        <v>166</v>
      </c>
      <c r="B68" t="s">
        <v>274</v>
      </c>
      <c r="C68" t="s">
        <v>275</v>
      </c>
      <c r="D68" t="s">
        <v>276</v>
      </c>
      <c r="E68" t="s">
        <v>277</v>
      </c>
      <c r="F68" s="1">
        <v>44087</v>
      </c>
      <c r="G68" t="s">
        <v>218</v>
      </c>
      <c r="H68" s="2">
        <v>6400</v>
      </c>
      <c r="I68">
        <v>0.1</v>
      </c>
      <c r="J68">
        <v>147</v>
      </c>
      <c r="K68">
        <v>80</v>
      </c>
      <c r="L68" t="str">
        <f t="shared" si="2"/>
        <v>Medium</v>
      </c>
    </row>
    <row r="69" spans="1:12" x14ac:dyDescent="0.35">
      <c r="A69">
        <v>167</v>
      </c>
      <c r="B69" t="s">
        <v>278</v>
      </c>
      <c r="C69" t="s">
        <v>279</v>
      </c>
      <c r="D69" t="s">
        <v>280</v>
      </c>
      <c r="E69" t="s">
        <v>281</v>
      </c>
      <c r="F69" s="1">
        <v>44115</v>
      </c>
      <c r="G69" t="s">
        <v>218</v>
      </c>
      <c r="H69" s="2">
        <v>6200</v>
      </c>
      <c r="I69">
        <v>0.1</v>
      </c>
      <c r="J69">
        <v>147</v>
      </c>
      <c r="K69">
        <v>80</v>
      </c>
      <c r="L69" t="str">
        <f t="shared" si="2"/>
        <v>Medium</v>
      </c>
    </row>
    <row r="70" spans="1:12" x14ac:dyDescent="0.35">
      <c r="A70">
        <v>168</v>
      </c>
      <c r="B70" t="s">
        <v>282</v>
      </c>
      <c r="C70" t="s">
        <v>283</v>
      </c>
      <c r="D70" t="s">
        <v>284</v>
      </c>
      <c r="E70" t="s">
        <v>285</v>
      </c>
      <c r="F70" s="1">
        <v>42978</v>
      </c>
      <c r="G70" t="s">
        <v>218</v>
      </c>
      <c r="H70" s="2">
        <v>11500</v>
      </c>
      <c r="I70">
        <v>0.25</v>
      </c>
      <c r="J70">
        <v>148</v>
      </c>
      <c r="K70">
        <v>80</v>
      </c>
      <c r="L70" t="str">
        <f t="shared" si="2"/>
        <v>High</v>
      </c>
    </row>
    <row r="71" spans="1:12" x14ac:dyDescent="0.35">
      <c r="A71">
        <v>169</v>
      </c>
      <c r="B71" t="s">
        <v>286</v>
      </c>
      <c r="C71" t="s">
        <v>287</v>
      </c>
      <c r="D71" t="s">
        <v>288</v>
      </c>
      <c r="E71" t="s">
        <v>289</v>
      </c>
      <c r="F71" s="1">
        <v>43355</v>
      </c>
      <c r="G71" t="s">
        <v>218</v>
      </c>
      <c r="H71" s="2">
        <v>10000</v>
      </c>
      <c r="I71">
        <v>0.2</v>
      </c>
      <c r="J71">
        <v>148</v>
      </c>
      <c r="K71">
        <v>80</v>
      </c>
      <c r="L71" t="str">
        <f t="shared" si="2"/>
        <v>High</v>
      </c>
    </row>
    <row r="72" spans="1:12" x14ac:dyDescent="0.35">
      <c r="A72">
        <v>170</v>
      </c>
      <c r="B72" t="s">
        <v>290</v>
      </c>
      <c r="C72" t="s">
        <v>291</v>
      </c>
      <c r="D72" t="s">
        <v>292</v>
      </c>
      <c r="E72" t="s">
        <v>293</v>
      </c>
      <c r="F72" s="1">
        <v>43297</v>
      </c>
      <c r="G72" t="s">
        <v>218</v>
      </c>
      <c r="H72" s="2">
        <v>9600</v>
      </c>
      <c r="I72">
        <v>0.2</v>
      </c>
      <c r="J72">
        <v>148</v>
      </c>
      <c r="K72">
        <v>80</v>
      </c>
      <c r="L72" t="str">
        <f t="shared" si="2"/>
        <v>Medium</v>
      </c>
    </row>
    <row r="73" spans="1:12" x14ac:dyDescent="0.35">
      <c r="A73">
        <v>171</v>
      </c>
      <c r="B73" t="s">
        <v>294</v>
      </c>
      <c r="C73" t="s">
        <v>248</v>
      </c>
      <c r="D73" t="s">
        <v>295</v>
      </c>
      <c r="E73" t="s">
        <v>296</v>
      </c>
      <c r="F73" s="1">
        <v>43692</v>
      </c>
      <c r="G73" t="s">
        <v>218</v>
      </c>
      <c r="H73" s="2">
        <v>7400</v>
      </c>
      <c r="I73">
        <v>0.15</v>
      </c>
      <c r="J73">
        <v>148</v>
      </c>
      <c r="K73">
        <v>80</v>
      </c>
      <c r="L73" t="str">
        <f t="shared" si="2"/>
        <v>Medium</v>
      </c>
    </row>
    <row r="74" spans="1:12" x14ac:dyDescent="0.35">
      <c r="A74">
        <v>172</v>
      </c>
      <c r="B74" t="s">
        <v>297</v>
      </c>
      <c r="C74" t="s">
        <v>298</v>
      </c>
      <c r="D74" t="s">
        <v>299</v>
      </c>
      <c r="E74" t="s">
        <v>300</v>
      </c>
      <c r="F74" s="1">
        <v>43721</v>
      </c>
      <c r="G74" t="s">
        <v>218</v>
      </c>
      <c r="H74" s="2">
        <v>7300</v>
      </c>
      <c r="I74">
        <v>0.15</v>
      </c>
      <c r="J74">
        <v>148</v>
      </c>
      <c r="K74">
        <v>80</v>
      </c>
      <c r="L74" t="str">
        <f t="shared" si="2"/>
        <v>Medium</v>
      </c>
    </row>
    <row r="75" spans="1:12" x14ac:dyDescent="0.35">
      <c r="A75">
        <v>173</v>
      </c>
      <c r="B75" t="s">
        <v>301</v>
      </c>
      <c r="C75" t="s">
        <v>302</v>
      </c>
      <c r="D75" t="s">
        <v>303</v>
      </c>
      <c r="E75" t="s">
        <v>304</v>
      </c>
      <c r="F75" s="1">
        <v>44115</v>
      </c>
      <c r="G75" t="s">
        <v>218</v>
      </c>
      <c r="H75" s="2">
        <v>6100</v>
      </c>
      <c r="I75">
        <v>0.1</v>
      </c>
      <c r="J75">
        <v>148</v>
      </c>
      <c r="K75">
        <v>80</v>
      </c>
      <c r="L75" t="str">
        <f t="shared" si="2"/>
        <v>Medium</v>
      </c>
    </row>
    <row r="76" spans="1:12" x14ac:dyDescent="0.35">
      <c r="A76">
        <v>174</v>
      </c>
      <c r="B76" t="s">
        <v>305</v>
      </c>
      <c r="C76" t="s">
        <v>306</v>
      </c>
      <c r="D76" t="s">
        <v>307</v>
      </c>
      <c r="E76" t="s">
        <v>308</v>
      </c>
      <c r="F76" s="1">
        <v>42674</v>
      </c>
      <c r="G76" t="s">
        <v>218</v>
      </c>
      <c r="H76" s="2">
        <v>11000</v>
      </c>
      <c r="I76">
        <v>0.3</v>
      </c>
      <c r="J76">
        <v>149</v>
      </c>
      <c r="K76">
        <v>80</v>
      </c>
      <c r="L76" t="str">
        <f t="shared" si="2"/>
        <v>High</v>
      </c>
    </row>
    <row r="77" spans="1:12" x14ac:dyDescent="0.35">
      <c r="A77">
        <v>175</v>
      </c>
      <c r="B77" t="s">
        <v>309</v>
      </c>
      <c r="C77" t="s">
        <v>310</v>
      </c>
      <c r="D77" t="s">
        <v>311</v>
      </c>
      <c r="E77" t="s">
        <v>312</v>
      </c>
      <c r="F77" s="1">
        <v>42986</v>
      </c>
      <c r="G77" t="s">
        <v>218</v>
      </c>
      <c r="H77" s="2">
        <v>8800</v>
      </c>
      <c r="I77">
        <v>0.25</v>
      </c>
      <c r="J77">
        <v>149</v>
      </c>
      <c r="K77">
        <v>80</v>
      </c>
      <c r="L77" t="str">
        <f t="shared" si="2"/>
        <v>Medium</v>
      </c>
    </row>
    <row r="78" spans="1:12" x14ac:dyDescent="0.35">
      <c r="A78">
        <v>176</v>
      </c>
      <c r="B78" t="s">
        <v>313</v>
      </c>
      <c r="C78" t="s">
        <v>314</v>
      </c>
      <c r="D78" t="s">
        <v>315</v>
      </c>
      <c r="E78" t="s">
        <v>316</v>
      </c>
      <c r="F78" s="1">
        <v>43356</v>
      </c>
      <c r="G78" t="s">
        <v>218</v>
      </c>
      <c r="H78" s="2">
        <v>8600</v>
      </c>
      <c r="I78">
        <v>0.2</v>
      </c>
      <c r="J78">
        <v>149</v>
      </c>
      <c r="K78">
        <v>80</v>
      </c>
      <c r="L78" t="str">
        <f t="shared" si="2"/>
        <v>Medium</v>
      </c>
    </row>
    <row r="79" spans="1:12" x14ac:dyDescent="0.35">
      <c r="A79">
        <v>177</v>
      </c>
      <c r="B79" t="s">
        <v>317</v>
      </c>
      <c r="C79" t="s">
        <v>318</v>
      </c>
      <c r="D79" t="s">
        <v>319</v>
      </c>
      <c r="E79" t="s">
        <v>320</v>
      </c>
      <c r="F79" s="1">
        <v>43386</v>
      </c>
      <c r="G79" t="s">
        <v>218</v>
      </c>
      <c r="H79" s="2">
        <v>8400</v>
      </c>
      <c r="I79">
        <v>0.2</v>
      </c>
      <c r="J79">
        <v>149</v>
      </c>
      <c r="K79">
        <v>80</v>
      </c>
      <c r="L79" t="str">
        <f t="shared" si="2"/>
        <v>Medium</v>
      </c>
    </row>
    <row r="80" spans="1:12" x14ac:dyDescent="0.35">
      <c r="A80">
        <v>178</v>
      </c>
      <c r="B80" t="s">
        <v>321</v>
      </c>
      <c r="C80" t="s">
        <v>322</v>
      </c>
      <c r="D80" t="s">
        <v>323</v>
      </c>
      <c r="E80" t="s">
        <v>324</v>
      </c>
      <c r="F80" s="1">
        <v>43782</v>
      </c>
      <c r="G80" t="s">
        <v>218</v>
      </c>
      <c r="H80" s="2">
        <v>7000</v>
      </c>
      <c r="I80">
        <v>0.15</v>
      </c>
      <c r="J80">
        <v>149</v>
      </c>
      <c r="L80" t="str">
        <f t="shared" si="2"/>
        <v>Medium</v>
      </c>
    </row>
    <row r="81" spans="1:12" x14ac:dyDescent="0.35">
      <c r="A81">
        <v>179</v>
      </c>
      <c r="B81" t="s">
        <v>325</v>
      </c>
      <c r="C81" t="s">
        <v>326</v>
      </c>
      <c r="D81" t="s">
        <v>327</v>
      </c>
      <c r="E81" t="s">
        <v>328</v>
      </c>
      <c r="F81" s="1">
        <v>44007</v>
      </c>
      <c r="G81" t="s">
        <v>218</v>
      </c>
      <c r="H81" s="2">
        <v>6200</v>
      </c>
      <c r="I81">
        <v>0.1</v>
      </c>
      <c r="J81">
        <v>149</v>
      </c>
      <c r="K81">
        <v>80</v>
      </c>
      <c r="L81" t="str">
        <f t="shared" si="2"/>
        <v>Medium</v>
      </c>
    </row>
    <row r="82" spans="1:12" x14ac:dyDescent="0.35">
      <c r="A82">
        <v>180</v>
      </c>
      <c r="B82" t="s">
        <v>329</v>
      </c>
      <c r="C82" t="s">
        <v>314</v>
      </c>
      <c r="D82" t="s">
        <v>330</v>
      </c>
      <c r="E82" t="s">
        <v>331</v>
      </c>
      <c r="F82" s="1">
        <v>43297</v>
      </c>
      <c r="G82" t="s">
        <v>332</v>
      </c>
      <c r="H82" s="2">
        <v>3200</v>
      </c>
      <c r="J82">
        <v>120</v>
      </c>
      <c r="K82">
        <v>50</v>
      </c>
      <c r="L82" t="str">
        <f t="shared" si="2"/>
        <v>Low</v>
      </c>
    </row>
    <row r="83" spans="1:12" x14ac:dyDescent="0.35">
      <c r="A83">
        <v>181</v>
      </c>
      <c r="B83" t="s">
        <v>333</v>
      </c>
      <c r="C83" t="s">
        <v>334</v>
      </c>
      <c r="D83" t="s">
        <v>335</v>
      </c>
      <c r="E83" t="s">
        <v>336</v>
      </c>
      <c r="F83" s="1">
        <v>43327</v>
      </c>
      <c r="G83" t="s">
        <v>332</v>
      </c>
      <c r="H83" s="2">
        <v>3100</v>
      </c>
      <c r="J83">
        <v>120</v>
      </c>
      <c r="K83">
        <v>50</v>
      </c>
      <c r="L83" t="str">
        <f t="shared" si="2"/>
        <v>Low</v>
      </c>
    </row>
    <row r="84" spans="1:12" x14ac:dyDescent="0.35">
      <c r="A84">
        <v>182</v>
      </c>
      <c r="B84" t="s">
        <v>337</v>
      </c>
      <c r="C84" t="s">
        <v>338</v>
      </c>
      <c r="D84" t="s">
        <v>339</v>
      </c>
      <c r="E84" t="s">
        <v>340</v>
      </c>
      <c r="F84" s="1">
        <v>43810</v>
      </c>
      <c r="G84" t="s">
        <v>332</v>
      </c>
      <c r="H84" s="2">
        <v>2500</v>
      </c>
      <c r="J84">
        <v>120</v>
      </c>
      <c r="K84">
        <v>50</v>
      </c>
      <c r="L84" t="str">
        <f t="shared" si="2"/>
        <v>Low</v>
      </c>
    </row>
    <row r="85" spans="1:12" x14ac:dyDescent="0.35">
      <c r="A85">
        <v>183</v>
      </c>
      <c r="B85" t="s">
        <v>341</v>
      </c>
      <c r="C85" t="s">
        <v>342</v>
      </c>
      <c r="D85" t="s">
        <v>343</v>
      </c>
      <c r="E85" t="s">
        <v>344</v>
      </c>
      <c r="F85" s="1">
        <v>44037</v>
      </c>
      <c r="G85" t="s">
        <v>332</v>
      </c>
      <c r="H85" s="2">
        <v>2800</v>
      </c>
      <c r="J85">
        <v>120</v>
      </c>
      <c r="K85">
        <v>50</v>
      </c>
      <c r="L85" t="str">
        <f t="shared" si="2"/>
        <v>Low</v>
      </c>
    </row>
    <row r="86" spans="1:12" x14ac:dyDescent="0.35">
      <c r="A86">
        <v>184</v>
      </c>
      <c r="B86" t="s">
        <v>345</v>
      </c>
      <c r="C86" t="s">
        <v>346</v>
      </c>
      <c r="D86" t="s">
        <v>347</v>
      </c>
      <c r="E86" t="s">
        <v>348</v>
      </c>
      <c r="F86" s="1">
        <v>42569</v>
      </c>
      <c r="G86" t="s">
        <v>332</v>
      </c>
      <c r="H86" s="2">
        <v>4200</v>
      </c>
      <c r="J86">
        <v>121</v>
      </c>
      <c r="K86">
        <v>50</v>
      </c>
      <c r="L86" t="str">
        <f t="shared" si="2"/>
        <v>Low</v>
      </c>
    </row>
    <row r="87" spans="1:12" x14ac:dyDescent="0.35">
      <c r="A87">
        <v>185</v>
      </c>
      <c r="B87" t="s">
        <v>349</v>
      </c>
      <c r="C87" t="s">
        <v>350</v>
      </c>
      <c r="D87" t="s">
        <v>351</v>
      </c>
      <c r="E87" t="s">
        <v>352</v>
      </c>
      <c r="F87" s="1">
        <v>42959</v>
      </c>
      <c r="G87" t="s">
        <v>332</v>
      </c>
      <c r="H87" s="2">
        <v>4100</v>
      </c>
      <c r="J87">
        <v>121</v>
      </c>
      <c r="K87">
        <v>50</v>
      </c>
      <c r="L87" t="str">
        <f t="shared" si="2"/>
        <v>Low</v>
      </c>
    </row>
    <row r="88" spans="1:12" x14ac:dyDescent="0.35">
      <c r="A88">
        <v>186</v>
      </c>
      <c r="B88" t="s">
        <v>118</v>
      </c>
      <c r="C88" t="s">
        <v>353</v>
      </c>
      <c r="D88" t="s">
        <v>354</v>
      </c>
      <c r="E88" t="s">
        <v>355</v>
      </c>
      <c r="F88" s="1">
        <v>43448</v>
      </c>
      <c r="G88" t="s">
        <v>332</v>
      </c>
      <c r="H88" s="2">
        <v>3400</v>
      </c>
      <c r="J88">
        <v>121</v>
      </c>
      <c r="K88">
        <v>50</v>
      </c>
      <c r="L88" t="str">
        <f t="shared" si="2"/>
        <v>Low</v>
      </c>
    </row>
    <row r="89" spans="1:12" x14ac:dyDescent="0.35">
      <c r="A89">
        <v>187</v>
      </c>
      <c r="B89" t="s">
        <v>356</v>
      </c>
      <c r="C89" t="s">
        <v>357</v>
      </c>
      <c r="D89" t="s">
        <v>358</v>
      </c>
      <c r="E89" t="s">
        <v>359</v>
      </c>
      <c r="F89" s="1">
        <v>43676</v>
      </c>
      <c r="G89" t="s">
        <v>332</v>
      </c>
      <c r="H89" s="2">
        <v>3000</v>
      </c>
      <c r="J89">
        <v>121</v>
      </c>
      <c r="K89">
        <v>50</v>
      </c>
      <c r="L89" t="str">
        <f t="shared" si="2"/>
        <v>Low</v>
      </c>
    </row>
    <row r="90" spans="1:12" x14ac:dyDescent="0.35">
      <c r="A90">
        <v>188</v>
      </c>
      <c r="B90" t="s">
        <v>360</v>
      </c>
      <c r="C90" t="s">
        <v>361</v>
      </c>
      <c r="D90" t="s">
        <v>362</v>
      </c>
      <c r="E90" t="s">
        <v>363</v>
      </c>
      <c r="F90" s="1">
        <v>43073</v>
      </c>
      <c r="G90" t="s">
        <v>332</v>
      </c>
      <c r="H90" s="2">
        <v>3800</v>
      </c>
      <c r="J90">
        <v>122</v>
      </c>
      <c r="K90">
        <v>50</v>
      </c>
      <c r="L90" t="str">
        <f t="shared" si="2"/>
        <v>Low</v>
      </c>
    </row>
    <row r="91" spans="1:12" x14ac:dyDescent="0.35">
      <c r="A91">
        <v>189</v>
      </c>
      <c r="B91" t="s">
        <v>364</v>
      </c>
      <c r="C91" t="s">
        <v>365</v>
      </c>
      <c r="D91" t="s">
        <v>366</v>
      </c>
      <c r="E91" t="s">
        <v>367</v>
      </c>
      <c r="F91" s="1">
        <v>43133</v>
      </c>
      <c r="G91" t="s">
        <v>332</v>
      </c>
      <c r="H91" s="2">
        <v>3600</v>
      </c>
      <c r="J91">
        <v>122</v>
      </c>
      <c r="K91">
        <v>50</v>
      </c>
      <c r="L91" t="str">
        <f t="shared" si="2"/>
        <v>Low</v>
      </c>
    </row>
    <row r="92" spans="1:12" x14ac:dyDescent="0.35">
      <c r="A92">
        <v>190</v>
      </c>
      <c r="B92" t="s">
        <v>368</v>
      </c>
      <c r="C92" t="s">
        <v>369</v>
      </c>
      <c r="D92" t="s">
        <v>370</v>
      </c>
      <c r="E92" t="s">
        <v>371</v>
      </c>
      <c r="F92" s="1">
        <v>43465</v>
      </c>
      <c r="G92" t="s">
        <v>332</v>
      </c>
      <c r="H92" s="2">
        <v>2900</v>
      </c>
      <c r="J92">
        <v>122</v>
      </c>
      <c r="K92">
        <v>50</v>
      </c>
      <c r="L92" t="str">
        <f t="shared" si="2"/>
        <v>Low</v>
      </c>
    </row>
    <row r="93" spans="1:12" x14ac:dyDescent="0.35">
      <c r="A93">
        <v>191</v>
      </c>
      <c r="B93" t="s">
        <v>188</v>
      </c>
      <c r="C93" t="s">
        <v>372</v>
      </c>
      <c r="D93" t="s">
        <v>373</v>
      </c>
      <c r="E93" t="s">
        <v>374</v>
      </c>
      <c r="F93" s="1">
        <v>43991</v>
      </c>
      <c r="G93" t="s">
        <v>332</v>
      </c>
      <c r="H93" s="2">
        <v>2500</v>
      </c>
      <c r="J93">
        <v>122</v>
      </c>
      <c r="K93">
        <v>50</v>
      </c>
      <c r="L93" t="str">
        <f t="shared" si="2"/>
        <v>Low</v>
      </c>
    </row>
    <row r="94" spans="1:12" x14ac:dyDescent="0.35">
      <c r="A94">
        <v>192</v>
      </c>
      <c r="B94" t="s">
        <v>375</v>
      </c>
      <c r="C94" t="s">
        <v>376</v>
      </c>
      <c r="D94" t="s">
        <v>377</v>
      </c>
      <c r="E94" t="s">
        <v>378</v>
      </c>
      <c r="F94" s="1">
        <v>42577</v>
      </c>
      <c r="G94" t="s">
        <v>332</v>
      </c>
      <c r="H94" s="2">
        <v>4000</v>
      </c>
      <c r="J94">
        <v>123</v>
      </c>
      <c r="K94">
        <v>50</v>
      </c>
      <c r="L94" t="str">
        <f t="shared" si="2"/>
        <v>Low</v>
      </c>
    </row>
    <row r="95" spans="1:12" x14ac:dyDescent="0.35">
      <c r="A95">
        <v>193</v>
      </c>
      <c r="B95" t="s">
        <v>379</v>
      </c>
      <c r="C95" t="s">
        <v>380</v>
      </c>
      <c r="D95" t="s">
        <v>381</v>
      </c>
      <c r="E95" t="s">
        <v>382</v>
      </c>
      <c r="F95" s="1">
        <v>42970</v>
      </c>
      <c r="G95" t="s">
        <v>332</v>
      </c>
      <c r="H95" s="2">
        <v>3900</v>
      </c>
      <c r="J95">
        <v>123</v>
      </c>
      <c r="K95">
        <v>50</v>
      </c>
      <c r="L95" t="str">
        <f t="shared" si="2"/>
        <v>Low</v>
      </c>
    </row>
    <row r="96" spans="1:12" x14ac:dyDescent="0.35">
      <c r="A96">
        <v>194</v>
      </c>
      <c r="B96" t="s">
        <v>383</v>
      </c>
      <c r="C96" t="s">
        <v>384</v>
      </c>
      <c r="D96" t="s">
        <v>385</v>
      </c>
      <c r="E96" t="s">
        <v>386</v>
      </c>
      <c r="F96" s="1">
        <v>43455</v>
      </c>
      <c r="G96" t="s">
        <v>332</v>
      </c>
      <c r="H96" s="2">
        <v>3200</v>
      </c>
      <c r="J96">
        <v>123</v>
      </c>
      <c r="K96">
        <v>50</v>
      </c>
      <c r="L96" t="str">
        <f t="shared" si="2"/>
        <v>Low</v>
      </c>
    </row>
    <row r="97" spans="1:12" x14ac:dyDescent="0.35">
      <c r="A97">
        <v>195</v>
      </c>
      <c r="B97" t="s">
        <v>387</v>
      </c>
      <c r="C97" t="s">
        <v>388</v>
      </c>
      <c r="D97" t="s">
        <v>389</v>
      </c>
      <c r="E97" t="s">
        <v>390</v>
      </c>
      <c r="F97" s="1">
        <v>43714</v>
      </c>
      <c r="G97" t="s">
        <v>332</v>
      </c>
      <c r="H97" s="2">
        <v>2800</v>
      </c>
      <c r="J97">
        <v>123</v>
      </c>
      <c r="K97">
        <v>50</v>
      </c>
      <c r="L97" t="str">
        <f t="shared" si="2"/>
        <v>Low</v>
      </c>
    </row>
    <row r="98" spans="1:12" x14ac:dyDescent="0.35">
      <c r="A98">
        <v>196</v>
      </c>
      <c r="B98" t="s">
        <v>391</v>
      </c>
      <c r="C98" t="s">
        <v>392</v>
      </c>
      <c r="D98" t="s">
        <v>393</v>
      </c>
      <c r="E98" t="s">
        <v>394</v>
      </c>
      <c r="F98" s="1">
        <v>43387</v>
      </c>
      <c r="G98" t="s">
        <v>332</v>
      </c>
      <c r="H98" s="2">
        <v>3100</v>
      </c>
      <c r="J98">
        <v>124</v>
      </c>
      <c r="K98">
        <v>50</v>
      </c>
      <c r="L98" t="str">
        <f t="shared" ref="L98:L108" si="3">VLOOKUP(H98,Salary_Matrix,2,TRUE)</f>
        <v>Low</v>
      </c>
    </row>
    <row r="99" spans="1:12" x14ac:dyDescent="0.35">
      <c r="A99">
        <v>197</v>
      </c>
      <c r="B99" t="s">
        <v>114</v>
      </c>
      <c r="C99" t="s">
        <v>395</v>
      </c>
      <c r="D99" t="s">
        <v>396</v>
      </c>
      <c r="E99" t="s">
        <v>397</v>
      </c>
      <c r="F99" s="1">
        <v>43416</v>
      </c>
      <c r="G99" t="s">
        <v>332</v>
      </c>
      <c r="H99" s="2">
        <v>3000</v>
      </c>
      <c r="J99">
        <v>124</v>
      </c>
      <c r="K99">
        <v>50</v>
      </c>
      <c r="L99" t="str">
        <f t="shared" si="3"/>
        <v>Low</v>
      </c>
    </row>
    <row r="100" spans="1:12" x14ac:dyDescent="0.35">
      <c r="A100">
        <v>198</v>
      </c>
      <c r="B100" t="s">
        <v>398</v>
      </c>
      <c r="C100" t="s">
        <v>399</v>
      </c>
      <c r="D100" t="s">
        <v>400</v>
      </c>
      <c r="E100" t="s">
        <v>401</v>
      </c>
      <c r="F100" s="1">
        <v>43810</v>
      </c>
      <c r="G100" t="s">
        <v>332</v>
      </c>
      <c r="H100" s="2">
        <v>2600</v>
      </c>
      <c r="J100">
        <v>124</v>
      </c>
      <c r="K100">
        <v>50</v>
      </c>
      <c r="L100" t="str">
        <f t="shared" si="3"/>
        <v>Low</v>
      </c>
    </row>
    <row r="101" spans="1:12" x14ac:dyDescent="0.35">
      <c r="A101">
        <v>199</v>
      </c>
      <c r="B101" t="s">
        <v>402</v>
      </c>
      <c r="C101" t="s">
        <v>322</v>
      </c>
      <c r="D101" t="s">
        <v>403</v>
      </c>
      <c r="E101" t="s">
        <v>404</v>
      </c>
      <c r="F101" s="1">
        <v>44016</v>
      </c>
      <c r="G101" t="s">
        <v>332</v>
      </c>
      <c r="H101" s="2">
        <v>2600</v>
      </c>
      <c r="J101">
        <v>124</v>
      </c>
      <c r="K101">
        <v>50</v>
      </c>
      <c r="L101" t="str">
        <f t="shared" si="3"/>
        <v>Low</v>
      </c>
    </row>
    <row r="102" spans="1:12" x14ac:dyDescent="0.35">
      <c r="A102">
        <v>200</v>
      </c>
      <c r="B102" t="s">
        <v>364</v>
      </c>
      <c r="C102" t="s">
        <v>405</v>
      </c>
      <c r="D102" t="s">
        <v>406</v>
      </c>
      <c r="E102" t="s">
        <v>407</v>
      </c>
      <c r="F102" s="1">
        <v>39515</v>
      </c>
      <c r="G102" t="s">
        <v>408</v>
      </c>
      <c r="H102" s="2">
        <v>4400</v>
      </c>
      <c r="J102">
        <v>101</v>
      </c>
      <c r="K102">
        <v>10</v>
      </c>
      <c r="L102" t="str">
        <f t="shared" si="3"/>
        <v>Low</v>
      </c>
    </row>
    <row r="103" spans="1:12" x14ac:dyDescent="0.35">
      <c r="A103">
        <v>201</v>
      </c>
      <c r="B103" t="s">
        <v>153</v>
      </c>
      <c r="C103" t="s">
        <v>409</v>
      </c>
      <c r="D103" t="s">
        <v>410</v>
      </c>
      <c r="E103" t="s">
        <v>411</v>
      </c>
      <c r="F103" s="1">
        <v>42590</v>
      </c>
      <c r="G103" t="s">
        <v>412</v>
      </c>
      <c r="H103" s="2">
        <v>13000</v>
      </c>
      <c r="J103">
        <v>100</v>
      </c>
      <c r="K103">
        <v>20</v>
      </c>
      <c r="L103" t="str">
        <f t="shared" si="3"/>
        <v>High</v>
      </c>
    </row>
    <row r="104" spans="1:12" x14ac:dyDescent="0.35">
      <c r="A104">
        <v>202</v>
      </c>
      <c r="B104" t="s">
        <v>413</v>
      </c>
      <c r="C104" t="s">
        <v>414</v>
      </c>
      <c r="D104" t="s">
        <v>415</v>
      </c>
      <c r="E104" t="s">
        <v>416</v>
      </c>
      <c r="F104" s="1">
        <v>43137</v>
      </c>
      <c r="G104" t="s">
        <v>417</v>
      </c>
      <c r="H104" s="2">
        <v>6000</v>
      </c>
      <c r="J104">
        <v>201</v>
      </c>
      <c r="K104">
        <v>20</v>
      </c>
      <c r="L104" t="str">
        <f t="shared" si="3"/>
        <v>Medium</v>
      </c>
    </row>
    <row r="105" spans="1:12" x14ac:dyDescent="0.35">
      <c r="A105">
        <v>203</v>
      </c>
      <c r="B105" t="s">
        <v>418</v>
      </c>
      <c r="C105" t="s">
        <v>419</v>
      </c>
      <c r="D105" t="s">
        <v>420</v>
      </c>
      <c r="E105" t="s">
        <v>421</v>
      </c>
      <c r="F105" s="1">
        <v>41970</v>
      </c>
      <c r="G105" t="s">
        <v>422</v>
      </c>
      <c r="H105" s="2">
        <v>6500</v>
      </c>
      <c r="J105">
        <v>101</v>
      </c>
      <c r="K105">
        <v>40</v>
      </c>
      <c r="L105" t="str">
        <f t="shared" si="3"/>
        <v>Medium</v>
      </c>
    </row>
    <row r="106" spans="1:12" x14ac:dyDescent="0.35">
      <c r="A106">
        <v>204</v>
      </c>
      <c r="B106" t="s">
        <v>423</v>
      </c>
      <c r="C106" t="s">
        <v>424</v>
      </c>
      <c r="D106" t="s">
        <v>425</v>
      </c>
      <c r="E106" t="s">
        <v>426</v>
      </c>
      <c r="F106" s="1">
        <v>41970</v>
      </c>
      <c r="G106" t="s">
        <v>427</v>
      </c>
      <c r="H106" s="2">
        <v>10000</v>
      </c>
      <c r="J106">
        <v>101</v>
      </c>
      <c r="K106">
        <v>70</v>
      </c>
      <c r="L106" t="str">
        <f t="shared" si="3"/>
        <v>High</v>
      </c>
    </row>
    <row r="107" spans="1:12" x14ac:dyDescent="0.35">
      <c r="A107">
        <v>205</v>
      </c>
      <c r="B107" t="s">
        <v>428</v>
      </c>
      <c r="C107" t="s">
        <v>429</v>
      </c>
      <c r="D107" t="s">
        <v>430</v>
      </c>
      <c r="E107" t="s">
        <v>431</v>
      </c>
      <c r="F107" s="1">
        <v>41970</v>
      </c>
      <c r="G107" t="s">
        <v>432</v>
      </c>
      <c r="H107" s="2">
        <v>12000</v>
      </c>
      <c r="J107">
        <v>101</v>
      </c>
      <c r="K107">
        <v>110</v>
      </c>
      <c r="L107" t="str">
        <f t="shared" si="3"/>
        <v>High</v>
      </c>
    </row>
    <row r="108" spans="1:12" x14ac:dyDescent="0.35">
      <c r="A108">
        <v>206</v>
      </c>
      <c r="B108" t="s">
        <v>294</v>
      </c>
      <c r="C108" t="s">
        <v>433</v>
      </c>
      <c r="D108" t="s">
        <v>434</v>
      </c>
      <c r="E108" t="s">
        <v>435</v>
      </c>
      <c r="F108" s="1">
        <v>41970</v>
      </c>
      <c r="G108" t="s">
        <v>436</v>
      </c>
      <c r="H108" s="2">
        <v>8300</v>
      </c>
      <c r="J108">
        <v>205</v>
      </c>
      <c r="K108">
        <v>110</v>
      </c>
      <c r="L108" t="str">
        <f t="shared" si="3"/>
        <v>Medium</v>
      </c>
    </row>
  </sheetData>
  <conditionalFormatting sqref="H1:H1048576">
    <cfRule type="expression" dxfId="0" priority="2">
      <formula>H1&gt;J1</formula>
    </cfRule>
    <cfRule type="expression" dxfId="2" priority="3">
      <formula>G1="IT_PROG"</formula>
    </cfRule>
    <cfRule type="expression" dxfId="1" priority="1" stopIfTrue="1">
      <formula>AND(G1="IT_PROG",H1&gt;5000)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5D2F-AA0C-4BBB-83E2-82096BDF129C}">
  <sheetPr codeName="Sheet6"/>
  <dimension ref="A1:P108"/>
  <sheetViews>
    <sheetView topLeftCell="C1" workbookViewId="0">
      <selection activeCell="I10" sqref="I10"/>
    </sheetView>
  </sheetViews>
  <sheetFormatPr defaultRowHeight="14.5" x14ac:dyDescent="0.35"/>
  <cols>
    <col min="1" max="1" width="12.54296875" bestFit="1" customWidth="1"/>
    <col min="2" max="2" width="11.453125" bestFit="1" customWidth="1"/>
    <col min="3" max="3" width="10.90625" bestFit="1" customWidth="1"/>
    <col min="4" max="4" width="10.81640625" bestFit="1" customWidth="1"/>
    <col min="5" max="5" width="17.6328125" bestFit="1" customWidth="1"/>
    <col min="6" max="6" width="10.453125" bestFit="1" customWidth="1"/>
    <col min="7" max="7" width="12.36328125" bestFit="1" customWidth="1"/>
    <col min="8" max="8" width="7" bestFit="1" customWidth="1"/>
    <col min="9" max="9" width="16.453125" bestFit="1" customWidth="1"/>
    <col min="10" max="10" width="12.36328125" bestFit="1" customWidth="1"/>
    <col min="11" max="11" width="15.26953125" bestFit="1" customWidth="1"/>
    <col min="12" max="12" width="8.54296875" bestFit="1" customWidth="1"/>
    <col min="13" max="13" width="8.54296875" customWidth="1"/>
    <col min="14" max="14" width="17.36328125" bestFit="1" customWidth="1"/>
    <col min="15" max="15" width="7.81640625" bestFit="1" customWidth="1"/>
    <col min="16" max="16" width="8.453125" bestFit="1" customWidth="1"/>
  </cols>
  <sheetData>
    <row r="1" spans="1:16" x14ac:dyDescent="0.35">
      <c r="A1" t="s">
        <v>0</v>
      </c>
      <c r="B1" t="s">
        <v>1</v>
      </c>
      <c r="C1" t="s">
        <v>2</v>
      </c>
      <c r="D1" t="s">
        <v>3</v>
      </c>
      <c r="E1" t="s">
        <v>4</v>
      </c>
      <c r="F1" t="s">
        <v>5</v>
      </c>
      <c r="G1" t="s">
        <v>6</v>
      </c>
      <c r="H1" s="5" t="s">
        <v>7</v>
      </c>
      <c r="I1" t="s">
        <v>8</v>
      </c>
      <c r="J1" t="s">
        <v>9</v>
      </c>
      <c r="K1" t="s">
        <v>10</v>
      </c>
      <c r="L1" t="s">
        <v>469</v>
      </c>
      <c r="P1" t="s">
        <v>470</v>
      </c>
    </row>
    <row r="2" spans="1:16" x14ac:dyDescent="0.35">
      <c r="A2">
        <v>100</v>
      </c>
      <c r="B2" t="s">
        <v>11</v>
      </c>
      <c r="C2" t="s">
        <v>12</v>
      </c>
      <c r="D2" t="s">
        <v>13</v>
      </c>
      <c r="E2" t="s">
        <v>14</v>
      </c>
      <c r="F2" s="1">
        <v>39423</v>
      </c>
      <c r="G2" t="s">
        <v>15</v>
      </c>
      <c r="H2" s="5">
        <v>24000</v>
      </c>
      <c r="K2">
        <v>90</v>
      </c>
      <c r="M2" t="str">
        <f>VLOOKUP(H2,N:O,2,TRUE)</f>
        <v>High</v>
      </c>
      <c r="N2" t="s">
        <v>467</v>
      </c>
    </row>
    <row r="3" spans="1:16" x14ac:dyDescent="0.35">
      <c r="A3">
        <v>101</v>
      </c>
      <c r="B3" t="s">
        <v>16</v>
      </c>
      <c r="C3" t="s">
        <v>17</v>
      </c>
      <c r="D3" t="s">
        <v>18</v>
      </c>
      <c r="E3" t="s">
        <v>19</v>
      </c>
      <c r="F3" s="1">
        <v>40250</v>
      </c>
      <c r="G3" t="s">
        <v>20</v>
      </c>
      <c r="H3" s="5">
        <v>17000</v>
      </c>
      <c r="J3">
        <v>100</v>
      </c>
      <c r="K3">
        <v>90</v>
      </c>
      <c r="L3" t="str">
        <f t="shared" ref="L3:L34" si="0">VLOOKUP(H3,Salary_Matrix,2,TRUE)</f>
        <v>High</v>
      </c>
      <c r="M3" t="str">
        <f t="shared" ref="M3:M66" si="1">VLOOKUP(H3,N:O,2,TRUE)</f>
        <v>High</v>
      </c>
    </row>
    <row r="4" spans="1:16" x14ac:dyDescent="0.35">
      <c r="A4">
        <v>102</v>
      </c>
      <c r="B4" t="s">
        <v>21</v>
      </c>
      <c r="C4" t="s">
        <v>22</v>
      </c>
      <c r="D4" t="s">
        <v>23</v>
      </c>
      <c r="E4" t="s">
        <v>24</v>
      </c>
      <c r="F4" s="1">
        <v>41460</v>
      </c>
      <c r="G4" t="s">
        <v>20</v>
      </c>
      <c r="H4" s="5">
        <v>17000</v>
      </c>
      <c r="J4">
        <v>100</v>
      </c>
      <c r="K4">
        <v>90</v>
      </c>
      <c r="L4" t="str">
        <f t="shared" si="0"/>
        <v>High</v>
      </c>
      <c r="M4" t="str">
        <f t="shared" si="1"/>
        <v>High</v>
      </c>
      <c r="N4">
        <v>0</v>
      </c>
      <c r="O4" t="s">
        <v>464</v>
      </c>
    </row>
    <row r="5" spans="1:16" x14ac:dyDescent="0.35">
      <c r="A5">
        <v>103</v>
      </c>
      <c r="B5" t="s">
        <v>25</v>
      </c>
      <c r="C5" t="s">
        <v>26</v>
      </c>
      <c r="D5" t="s">
        <v>27</v>
      </c>
      <c r="E5" t="s">
        <v>28</v>
      </c>
      <c r="F5" s="1">
        <v>40354</v>
      </c>
      <c r="G5" t="s">
        <v>29</v>
      </c>
      <c r="H5" s="5">
        <v>9000</v>
      </c>
      <c r="J5">
        <v>102</v>
      </c>
      <c r="K5">
        <v>60</v>
      </c>
      <c r="L5" t="str">
        <f t="shared" si="0"/>
        <v>Medium</v>
      </c>
      <c r="M5" t="str">
        <f>VLOOKUP(H5,N:O,2,TRUE)</f>
        <v>Medium</v>
      </c>
      <c r="N5">
        <v>5000</v>
      </c>
      <c r="O5" t="s">
        <v>465</v>
      </c>
    </row>
    <row r="6" spans="1:16" x14ac:dyDescent="0.35">
      <c r="A6">
        <v>104</v>
      </c>
      <c r="B6" t="s">
        <v>30</v>
      </c>
      <c r="C6" t="s">
        <v>31</v>
      </c>
      <c r="D6" t="s">
        <v>32</v>
      </c>
      <c r="E6" t="s">
        <v>33</v>
      </c>
      <c r="F6" s="1">
        <v>40857</v>
      </c>
      <c r="G6" t="s">
        <v>29</v>
      </c>
      <c r="H6" s="5">
        <v>6000</v>
      </c>
      <c r="J6">
        <v>103</v>
      </c>
      <c r="K6">
        <v>60</v>
      </c>
      <c r="L6" t="str">
        <f t="shared" si="0"/>
        <v>Medium</v>
      </c>
      <c r="M6" t="str">
        <f t="shared" si="1"/>
        <v>Medium</v>
      </c>
      <c r="N6">
        <v>10000</v>
      </c>
      <c r="O6" t="s">
        <v>466</v>
      </c>
    </row>
    <row r="7" spans="1:16" x14ac:dyDescent="0.35">
      <c r="A7">
        <v>105</v>
      </c>
      <c r="B7" t="s">
        <v>34</v>
      </c>
      <c r="C7" t="s">
        <v>35</v>
      </c>
      <c r="D7" t="s">
        <v>36</v>
      </c>
      <c r="E7" t="s">
        <v>37</v>
      </c>
      <c r="F7" s="1">
        <v>43084</v>
      </c>
      <c r="G7" t="s">
        <v>29</v>
      </c>
      <c r="H7" s="5">
        <v>4800</v>
      </c>
      <c r="J7">
        <v>103</v>
      </c>
      <c r="K7">
        <v>60</v>
      </c>
      <c r="L7" t="str">
        <f t="shared" si="0"/>
        <v>Low</v>
      </c>
      <c r="M7" t="str">
        <f t="shared" si="1"/>
        <v>Low</v>
      </c>
    </row>
    <row r="8" spans="1:16" x14ac:dyDescent="0.35">
      <c r="A8">
        <v>106</v>
      </c>
      <c r="B8" t="s">
        <v>38</v>
      </c>
      <c r="C8" t="s">
        <v>39</v>
      </c>
      <c r="D8" t="s">
        <v>40</v>
      </c>
      <c r="E8" t="s">
        <v>41</v>
      </c>
      <c r="F8" s="1">
        <v>43309</v>
      </c>
      <c r="G8" t="s">
        <v>29</v>
      </c>
      <c r="H8" s="5">
        <v>4800</v>
      </c>
      <c r="J8">
        <v>103</v>
      </c>
      <c r="K8">
        <v>60</v>
      </c>
      <c r="L8" t="str">
        <f t="shared" si="0"/>
        <v>Low</v>
      </c>
      <c r="M8" t="str">
        <f t="shared" si="1"/>
        <v>Low</v>
      </c>
    </row>
    <row r="9" spans="1:16" x14ac:dyDescent="0.35">
      <c r="A9">
        <v>107</v>
      </c>
      <c r="B9" t="s">
        <v>42</v>
      </c>
      <c r="C9" t="s">
        <v>43</v>
      </c>
      <c r="D9" t="s">
        <v>44</v>
      </c>
      <c r="E9" t="s">
        <v>45</v>
      </c>
      <c r="F9" s="1">
        <v>43676</v>
      </c>
      <c r="G9" t="s">
        <v>29</v>
      </c>
      <c r="H9" s="5">
        <v>4200</v>
      </c>
      <c r="J9">
        <v>103</v>
      </c>
      <c r="K9">
        <v>60</v>
      </c>
      <c r="L9" t="str">
        <f t="shared" si="0"/>
        <v>Low</v>
      </c>
      <c r="M9" t="str">
        <f t="shared" si="1"/>
        <v>Low</v>
      </c>
    </row>
    <row r="10" spans="1:16" x14ac:dyDescent="0.35">
      <c r="A10">
        <v>108</v>
      </c>
      <c r="B10" t="s">
        <v>46</v>
      </c>
      <c r="C10" t="s">
        <v>47</v>
      </c>
      <c r="D10" t="s">
        <v>48</v>
      </c>
      <c r="E10" t="s">
        <v>49</v>
      </c>
      <c r="F10" s="1">
        <v>42041</v>
      </c>
      <c r="G10" t="s">
        <v>50</v>
      </c>
      <c r="H10" s="5">
        <v>12000</v>
      </c>
      <c r="J10">
        <v>101</v>
      </c>
      <c r="K10">
        <v>100</v>
      </c>
      <c r="L10" t="str">
        <f t="shared" si="0"/>
        <v>High</v>
      </c>
      <c r="M10" t="str">
        <f t="shared" si="1"/>
        <v>High</v>
      </c>
    </row>
    <row r="11" spans="1:16" x14ac:dyDescent="0.35">
      <c r="A11">
        <v>109</v>
      </c>
      <c r="B11" t="s">
        <v>51</v>
      </c>
      <c r="C11" t="s">
        <v>52</v>
      </c>
      <c r="D11" t="s">
        <v>53</v>
      </c>
      <c r="E11" t="s">
        <v>54</v>
      </c>
      <c r="F11" s="1">
        <v>42040</v>
      </c>
      <c r="G11" t="s">
        <v>55</v>
      </c>
      <c r="H11" s="5">
        <v>9000</v>
      </c>
      <c r="J11">
        <v>108</v>
      </c>
      <c r="K11">
        <v>100</v>
      </c>
      <c r="L11" t="str">
        <f t="shared" si="0"/>
        <v>Medium</v>
      </c>
      <c r="M11" t="str">
        <f t="shared" si="1"/>
        <v>Medium</v>
      </c>
    </row>
    <row r="12" spans="1:16" x14ac:dyDescent="0.35">
      <c r="A12">
        <v>110</v>
      </c>
      <c r="B12" t="s">
        <v>56</v>
      </c>
      <c r="C12" t="s">
        <v>57</v>
      </c>
      <c r="D12" t="s">
        <v>58</v>
      </c>
      <c r="E12" t="s">
        <v>59</v>
      </c>
      <c r="F12" s="1">
        <v>43179</v>
      </c>
      <c r="G12" t="s">
        <v>55</v>
      </c>
      <c r="H12" s="5">
        <v>8200</v>
      </c>
      <c r="J12">
        <v>108</v>
      </c>
      <c r="K12">
        <v>100</v>
      </c>
      <c r="L12" t="str">
        <f t="shared" si="0"/>
        <v>Medium</v>
      </c>
      <c r="M12" t="str">
        <f t="shared" si="1"/>
        <v>Medium</v>
      </c>
    </row>
    <row r="13" spans="1:16" x14ac:dyDescent="0.35">
      <c r="A13">
        <v>111</v>
      </c>
      <c r="B13" t="s">
        <v>60</v>
      </c>
      <c r="C13" t="s">
        <v>61</v>
      </c>
      <c r="D13" t="s">
        <v>62</v>
      </c>
      <c r="E13" t="s">
        <v>63</v>
      </c>
      <c r="F13" s="1">
        <v>43181</v>
      </c>
      <c r="G13" t="s">
        <v>55</v>
      </c>
      <c r="H13" s="5">
        <v>7700</v>
      </c>
      <c r="J13">
        <v>108</v>
      </c>
      <c r="K13">
        <v>100</v>
      </c>
      <c r="L13" t="str">
        <f t="shared" si="0"/>
        <v>Medium</v>
      </c>
      <c r="M13" t="str">
        <f t="shared" si="1"/>
        <v>Medium</v>
      </c>
    </row>
    <row r="14" spans="1:16" x14ac:dyDescent="0.35">
      <c r="A14">
        <v>112</v>
      </c>
      <c r="B14" t="s">
        <v>64</v>
      </c>
      <c r="C14" t="s">
        <v>65</v>
      </c>
      <c r="D14" t="s">
        <v>66</v>
      </c>
      <c r="E14" t="s">
        <v>67</v>
      </c>
      <c r="F14" s="1">
        <v>43339</v>
      </c>
      <c r="G14" t="s">
        <v>55</v>
      </c>
      <c r="H14" s="5">
        <v>7800</v>
      </c>
      <c r="J14">
        <v>108</v>
      </c>
      <c r="K14">
        <v>100</v>
      </c>
      <c r="L14" t="str">
        <f t="shared" si="0"/>
        <v>Medium</v>
      </c>
      <c r="M14" t="str">
        <f t="shared" si="1"/>
        <v>Medium</v>
      </c>
    </row>
    <row r="15" spans="1:16" x14ac:dyDescent="0.35">
      <c r="A15">
        <v>113</v>
      </c>
      <c r="B15" t="s">
        <v>68</v>
      </c>
      <c r="C15" t="s">
        <v>69</v>
      </c>
      <c r="D15" t="s">
        <v>70</v>
      </c>
      <c r="E15" t="s">
        <v>71</v>
      </c>
      <c r="F15" s="1">
        <v>43979</v>
      </c>
      <c r="G15" t="s">
        <v>55</v>
      </c>
      <c r="H15" s="5">
        <v>6900</v>
      </c>
      <c r="J15">
        <v>108</v>
      </c>
      <c r="K15">
        <v>100</v>
      </c>
      <c r="L15" t="str">
        <f t="shared" si="0"/>
        <v>Medium</v>
      </c>
      <c r="M15" t="str">
        <f t="shared" si="1"/>
        <v>Medium</v>
      </c>
    </row>
    <row r="16" spans="1:16" x14ac:dyDescent="0.35">
      <c r="A16">
        <v>114</v>
      </c>
      <c r="B16" t="s">
        <v>72</v>
      </c>
      <c r="C16" t="s">
        <v>73</v>
      </c>
      <c r="D16" t="s">
        <v>74</v>
      </c>
      <c r="E16" t="s">
        <v>75</v>
      </c>
      <c r="F16" s="1">
        <v>42153</v>
      </c>
      <c r="G16" t="s">
        <v>76</v>
      </c>
      <c r="H16" s="5">
        <v>11000</v>
      </c>
      <c r="J16">
        <v>100</v>
      </c>
      <c r="K16">
        <v>30</v>
      </c>
      <c r="L16" t="str">
        <f t="shared" si="0"/>
        <v>High</v>
      </c>
      <c r="M16" t="str">
        <f t="shared" si="1"/>
        <v>High</v>
      </c>
    </row>
    <row r="17" spans="1:13" x14ac:dyDescent="0.35">
      <c r="A17">
        <v>115</v>
      </c>
      <c r="B17" t="s">
        <v>25</v>
      </c>
      <c r="C17" t="s">
        <v>77</v>
      </c>
      <c r="D17" t="s">
        <v>78</v>
      </c>
      <c r="E17" t="s">
        <v>79</v>
      </c>
      <c r="F17" s="1">
        <v>42315</v>
      </c>
      <c r="G17" t="s">
        <v>80</v>
      </c>
      <c r="H17" s="5">
        <v>3100</v>
      </c>
      <c r="J17">
        <v>114</v>
      </c>
      <c r="K17">
        <v>30</v>
      </c>
      <c r="L17" t="str">
        <f t="shared" si="0"/>
        <v>Low</v>
      </c>
      <c r="M17" t="str">
        <f t="shared" si="1"/>
        <v>Low</v>
      </c>
    </row>
    <row r="18" spans="1:13" x14ac:dyDescent="0.35">
      <c r="A18">
        <v>116</v>
      </c>
      <c r="B18" t="s">
        <v>81</v>
      </c>
      <c r="C18" t="s">
        <v>82</v>
      </c>
      <c r="D18" t="s">
        <v>83</v>
      </c>
      <c r="E18" t="s">
        <v>84</v>
      </c>
      <c r="F18" s="1">
        <v>43266</v>
      </c>
      <c r="G18" t="s">
        <v>80</v>
      </c>
      <c r="H18" s="5">
        <v>2900</v>
      </c>
      <c r="J18">
        <v>114</v>
      </c>
      <c r="K18">
        <v>30</v>
      </c>
      <c r="L18" t="str">
        <f t="shared" si="0"/>
        <v>Low</v>
      </c>
      <c r="M18" t="str">
        <f t="shared" si="1"/>
        <v>Low</v>
      </c>
    </row>
    <row r="19" spans="1:13" x14ac:dyDescent="0.35">
      <c r="A19">
        <v>117</v>
      </c>
      <c r="B19" t="s">
        <v>85</v>
      </c>
      <c r="C19" t="s">
        <v>86</v>
      </c>
      <c r="D19" t="s">
        <v>87</v>
      </c>
      <c r="E19" t="s">
        <v>88</v>
      </c>
      <c r="F19" s="1">
        <v>43113</v>
      </c>
      <c r="G19" t="s">
        <v>80</v>
      </c>
      <c r="H19" s="5">
        <v>2800</v>
      </c>
      <c r="J19">
        <v>114</v>
      </c>
      <c r="K19">
        <v>30</v>
      </c>
      <c r="L19" t="str">
        <f t="shared" si="0"/>
        <v>Low</v>
      </c>
      <c r="M19" t="str">
        <f t="shared" si="1"/>
        <v>Low</v>
      </c>
    </row>
    <row r="20" spans="1:13" x14ac:dyDescent="0.35">
      <c r="A20">
        <v>118</v>
      </c>
      <c r="B20" t="s">
        <v>89</v>
      </c>
      <c r="C20" t="s">
        <v>90</v>
      </c>
      <c r="D20" t="s">
        <v>91</v>
      </c>
      <c r="E20" t="s">
        <v>92</v>
      </c>
      <c r="F20" s="1">
        <v>43592</v>
      </c>
      <c r="G20" t="s">
        <v>80</v>
      </c>
      <c r="H20" s="5">
        <v>2600</v>
      </c>
      <c r="J20">
        <v>114</v>
      </c>
      <c r="K20">
        <v>30</v>
      </c>
      <c r="L20" t="str">
        <f t="shared" si="0"/>
        <v>Low</v>
      </c>
      <c r="M20" t="str">
        <f t="shared" si="1"/>
        <v>Low</v>
      </c>
    </row>
    <row r="21" spans="1:13" x14ac:dyDescent="0.35">
      <c r="A21">
        <v>119</v>
      </c>
      <c r="B21" t="s">
        <v>93</v>
      </c>
      <c r="C21" t="s">
        <v>94</v>
      </c>
      <c r="D21" t="s">
        <v>95</v>
      </c>
      <c r="E21" t="s">
        <v>96</v>
      </c>
      <c r="F21" s="1">
        <v>43860</v>
      </c>
      <c r="G21" t="s">
        <v>80</v>
      </c>
      <c r="H21" s="5">
        <v>2500</v>
      </c>
      <c r="J21">
        <v>114</v>
      </c>
      <c r="K21">
        <v>30</v>
      </c>
      <c r="L21" t="str">
        <f t="shared" si="0"/>
        <v>Low</v>
      </c>
      <c r="M21" t="str">
        <f t="shared" si="1"/>
        <v>Low</v>
      </c>
    </row>
    <row r="22" spans="1:13" x14ac:dyDescent="0.35">
      <c r="A22">
        <v>120</v>
      </c>
      <c r="B22" t="s">
        <v>97</v>
      </c>
      <c r="C22" t="s">
        <v>98</v>
      </c>
      <c r="D22" t="s">
        <v>99</v>
      </c>
      <c r="E22" t="s">
        <v>100</v>
      </c>
      <c r="F22" s="1">
        <v>42742</v>
      </c>
      <c r="G22" t="s">
        <v>101</v>
      </c>
      <c r="H22" s="5">
        <v>8000</v>
      </c>
      <c r="J22">
        <v>100</v>
      </c>
      <c r="K22">
        <v>50</v>
      </c>
      <c r="L22" t="str">
        <f t="shared" si="0"/>
        <v>Medium</v>
      </c>
      <c r="M22" t="str">
        <f t="shared" si="1"/>
        <v>Medium</v>
      </c>
    </row>
    <row r="23" spans="1:13" x14ac:dyDescent="0.35">
      <c r="A23">
        <v>121</v>
      </c>
      <c r="B23" t="s">
        <v>102</v>
      </c>
      <c r="C23" t="s">
        <v>103</v>
      </c>
      <c r="D23" t="s">
        <v>104</v>
      </c>
      <c r="E23" t="s">
        <v>105</v>
      </c>
      <c r="F23" s="1">
        <v>43008</v>
      </c>
      <c r="G23" t="s">
        <v>101</v>
      </c>
      <c r="H23" s="5">
        <v>8200</v>
      </c>
      <c r="J23">
        <v>100</v>
      </c>
      <c r="K23">
        <v>50</v>
      </c>
      <c r="L23" t="str">
        <f t="shared" si="0"/>
        <v>Medium</v>
      </c>
      <c r="M23" t="str">
        <f t="shared" si="1"/>
        <v>Medium</v>
      </c>
    </row>
    <row r="24" spans="1:13" x14ac:dyDescent="0.35">
      <c r="A24">
        <v>122</v>
      </c>
      <c r="B24" t="s">
        <v>106</v>
      </c>
      <c r="C24" t="s">
        <v>107</v>
      </c>
      <c r="D24" t="s">
        <v>108</v>
      </c>
      <c r="E24" t="s">
        <v>109</v>
      </c>
      <c r="F24" s="1">
        <v>42298</v>
      </c>
      <c r="G24" t="s">
        <v>101</v>
      </c>
      <c r="H24" s="5">
        <v>7900</v>
      </c>
      <c r="J24">
        <v>100</v>
      </c>
      <c r="K24">
        <v>50</v>
      </c>
      <c r="L24" t="str">
        <f t="shared" si="0"/>
        <v>Medium</v>
      </c>
      <c r="M24" t="str">
        <f t="shared" si="1"/>
        <v>Medium</v>
      </c>
    </row>
    <row r="25" spans="1:13" x14ac:dyDescent="0.35">
      <c r="A25">
        <v>123</v>
      </c>
      <c r="B25" t="s">
        <v>110</v>
      </c>
      <c r="C25" t="s">
        <v>111</v>
      </c>
      <c r="D25" t="s">
        <v>112</v>
      </c>
      <c r="E25" t="s">
        <v>113</v>
      </c>
      <c r="F25" s="1">
        <v>43191</v>
      </c>
      <c r="G25" t="s">
        <v>101</v>
      </c>
      <c r="H25" s="5">
        <v>6500</v>
      </c>
      <c r="J25">
        <v>100</v>
      </c>
      <c r="K25">
        <v>50</v>
      </c>
      <c r="L25" t="str">
        <f t="shared" si="0"/>
        <v>Medium</v>
      </c>
      <c r="M25" t="str">
        <f t="shared" si="1"/>
        <v>Medium</v>
      </c>
    </row>
    <row r="26" spans="1:13" x14ac:dyDescent="0.35">
      <c r="A26">
        <v>124</v>
      </c>
      <c r="B26" t="s">
        <v>114</v>
      </c>
      <c r="C26" t="s">
        <v>115</v>
      </c>
      <c r="D26" t="s">
        <v>116</v>
      </c>
      <c r="E26" t="s">
        <v>117</v>
      </c>
      <c r="F26" s="1">
        <v>43958</v>
      </c>
      <c r="G26" t="s">
        <v>101</v>
      </c>
      <c r="H26" s="5">
        <v>5800</v>
      </c>
      <c r="J26">
        <v>100</v>
      </c>
      <c r="K26">
        <v>50</v>
      </c>
      <c r="L26" t="str">
        <f t="shared" si="0"/>
        <v>Medium</v>
      </c>
      <c r="M26" t="str">
        <f t="shared" si="1"/>
        <v>Medium</v>
      </c>
    </row>
    <row r="27" spans="1:13" x14ac:dyDescent="0.35">
      <c r="A27">
        <v>125</v>
      </c>
      <c r="B27" t="s">
        <v>118</v>
      </c>
      <c r="C27" t="s">
        <v>119</v>
      </c>
      <c r="D27" t="s">
        <v>120</v>
      </c>
      <c r="E27" t="s">
        <v>121</v>
      </c>
      <c r="F27" s="1">
        <v>43105</v>
      </c>
      <c r="G27" t="s">
        <v>122</v>
      </c>
      <c r="H27" s="5">
        <v>3200</v>
      </c>
      <c r="J27">
        <v>120</v>
      </c>
      <c r="K27">
        <v>50</v>
      </c>
      <c r="L27" t="str">
        <f t="shared" si="0"/>
        <v>Low</v>
      </c>
      <c r="M27" t="str">
        <f t="shared" si="1"/>
        <v>Low</v>
      </c>
    </row>
    <row r="28" spans="1:13" x14ac:dyDescent="0.35">
      <c r="A28">
        <v>126</v>
      </c>
      <c r="B28" t="s">
        <v>123</v>
      </c>
      <c r="C28" t="s">
        <v>124</v>
      </c>
      <c r="D28" t="s">
        <v>125</v>
      </c>
      <c r="E28" t="s">
        <v>126</v>
      </c>
      <c r="F28" s="1">
        <v>43544</v>
      </c>
      <c r="G28" t="s">
        <v>122</v>
      </c>
      <c r="H28" s="5">
        <v>2700</v>
      </c>
      <c r="J28">
        <v>120</v>
      </c>
      <c r="K28">
        <v>50</v>
      </c>
      <c r="L28" t="str">
        <f t="shared" si="0"/>
        <v>Low</v>
      </c>
      <c r="M28" t="str">
        <f t="shared" si="1"/>
        <v>Low</v>
      </c>
    </row>
    <row r="29" spans="1:13" x14ac:dyDescent="0.35">
      <c r="A29">
        <v>127</v>
      </c>
      <c r="B29" t="s">
        <v>127</v>
      </c>
      <c r="C29" t="s">
        <v>128</v>
      </c>
      <c r="D29" t="s">
        <v>129</v>
      </c>
      <c r="E29" t="s">
        <v>130</v>
      </c>
      <c r="F29" s="1">
        <v>43652</v>
      </c>
      <c r="G29" t="s">
        <v>122</v>
      </c>
      <c r="H29" s="5">
        <v>2400</v>
      </c>
      <c r="J29">
        <v>120</v>
      </c>
      <c r="K29">
        <v>50</v>
      </c>
      <c r="L29" t="str">
        <f t="shared" si="0"/>
        <v>Low</v>
      </c>
      <c r="M29" t="str">
        <f t="shared" si="1"/>
        <v>Low</v>
      </c>
    </row>
    <row r="30" spans="1:13" x14ac:dyDescent="0.35">
      <c r="A30">
        <v>128</v>
      </c>
      <c r="B30" t="s">
        <v>11</v>
      </c>
      <c r="C30" t="s">
        <v>131</v>
      </c>
      <c r="D30" t="s">
        <v>132</v>
      </c>
      <c r="E30" t="s">
        <v>133</v>
      </c>
      <c r="F30" s="1">
        <v>44071</v>
      </c>
      <c r="G30" t="s">
        <v>122</v>
      </c>
      <c r="H30" s="5">
        <v>2200</v>
      </c>
      <c r="J30">
        <v>120</v>
      </c>
      <c r="K30">
        <v>50</v>
      </c>
      <c r="L30" t="str">
        <f t="shared" si="0"/>
        <v>Low</v>
      </c>
      <c r="M30" t="str">
        <f t="shared" si="1"/>
        <v>Low</v>
      </c>
    </row>
    <row r="31" spans="1:13" x14ac:dyDescent="0.35">
      <c r="A31">
        <v>129</v>
      </c>
      <c r="B31" t="s">
        <v>134</v>
      </c>
      <c r="C31" t="s">
        <v>135</v>
      </c>
      <c r="D31" t="s">
        <v>136</v>
      </c>
      <c r="E31" t="s">
        <v>137</v>
      </c>
      <c r="F31" s="1">
        <v>43140</v>
      </c>
      <c r="G31" t="s">
        <v>122</v>
      </c>
      <c r="H31" s="5">
        <v>3300</v>
      </c>
      <c r="J31">
        <v>121</v>
      </c>
      <c r="K31">
        <v>50</v>
      </c>
      <c r="L31" t="str">
        <f t="shared" si="0"/>
        <v>Low</v>
      </c>
      <c r="M31" t="str">
        <f t="shared" si="1"/>
        <v>Low</v>
      </c>
    </row>
    <row r="32" spans="1:13" x14ac:dyDescent="0.35">
      <c r="A32">
        <v>130</v>
      </c>
      <c r="B32" t="s">
        <v>138</v>
      </c>
      <c r="C32" t="s">
        <v>139</v>
      </c>
      <c r="D32" t="s">
        <v>140</v>
      </c>
      <c r="E32" t="s">
        <v>141</v>
      </c>
      <c r="F32" s="1">
        <v>43211</v>
      </c>
      <c r="G32" t="s">
        <v>122</v>
      </c>
      <c r="H32" s="5">
        <v>2800</v>
      </c>
      <c r="J32">
        <v>121</v>
      </c>
      <c r="K32">
        <v>50</v>
      </c>
      <c r="L32" t="str">
        <f t="shared" si="0"/>
        <v>Low</v>
      </c>
      <c r="M32" t="str">
        <f t="shared" si="1"/>
        <v>Low</v>
      </c>
    </row>
    <row r="33" spans="1:13" x14ac:dyDescent="0.35">
      <c r="A33">
        <v>131</v>
      </c>
      <c r="B33" t="s">
        <v>127</v>
      </c>
      <c r="C33" t="s">
        <v>142</v>
      </c>
      <c r="D33" t="s">
        <v>143</v>
      </c>
      <c r="E33" t="s">
        <v>144</v>
      </c>
      <c r="F33" s="1">
        <v>42955</v>
      </c>
      <c r="G33" t="s">
        <v>122</v>
      </c>
      <c r="H33" s="5">
        <v>2500</v>
      </c>
      <c r="J33">
        <v>121</v>
      </c>
      <c r="K33">
        <v>50</v>
      </c>
      <c r="L33" t="str">
        <f t="shared" si="0"/>
        <v>Low</v>
      </c>
      <c r="M33" t="str">
        <f t="shared" si="1"/>
        <v>Low</v>
      </c>
    </row>
    <row r="34" spans="1:13" x14ac:dyDescent="0.35">
      <c r="A34">
        <v>132</v>
      </c>
      <c r="B34" t="s">
        <v>145</v>
      </c>
      <c r="C34" t="s">
        <v>146</v>
      </c>
      <c r="D34" t="s">
        <v>147</v>
      </c>
      <c r="E34" t="s">
        <v>148</v>
      </c>
      <c r="F34" s="1">
        <v>43738</v>
      </c>
      <c r="G34" t="s">
        <v>122</v>
      </c>
      <c r="H34" s="5">
        <v>2100</v>
      </c>
      <c r="J34">
        <v>121</v>
      </c>
      <c r="K34">
        <v>50</v>
      </c>
      <c r="L34" t="str">
        <f t="shared" si="0"/>
        <v>Low</v>
      </c>
      <c r="M34" t="str">
        <f t="shared" si="1"/>
        <v>Low</v>
      </c>
    </row>
    <row r="35" spans="1:13" x14ac:dyDescent="0.35">
      <c r="A35">
        <v>133</v>
      </c>
      <c r="B35" t="s">
        <v>149</v>
      </c>
      <c r="C35" t="s">
        <v>150</v>
      </c>
      <c r="D35" t="s">
        <v>151</v>
      </c>
      <c r="E35" t="s">
        <v>152</v>
      </c>
      <c r="F35" s="1">
        <v>42708</v>
      </c>
      <c r="G35" t="s">
        <v>122</v>
      </c>
      <c r="H35" s="5">
        <v>3300</v>
      </c>
      <c r="J35">
        <v>122</v>
      </c>
      <c r="K35">
        <v>50</v>
      </c>
      <c r="L35" t="str">
        <f t="shared" ref="L35:L66" si="2">VLOOKUP(H35,Salary_Matrix,2,TRUE)</f>
        <v>Low</v>
      </c>
      <c r="M35" t="str">
        <f t="shared" si="1"/>
        <v>Low</v>
      </c>
    </row>
    <row r="36" spans="1:13" x14ac:dyDescent="0.35">
      <c r="A36">
        <v>134</v>
      </c>
      <c r="B36" t="s">
        <v>153</v>
      </c>
      <c r="C36" t="s">
        <v>154</v>
      </c>
      <c r="D36" t="s">
        <v>155</v>
      </c>
      <c r="E36" t="s">
        <v>156</v>
      </c>
      <c r="F36" s="1">
        <v>43511</v>
      </c>
      <c r="G36" t="s">
        <v>122</v>
      </c>
      <c r="H36" s="5">
        <v>2900</v>
      </c>
      <c r="J36">
        <v>122</v>
      </c>
      <c r="K36">
        <v>50</v>
      </c>
      <c r="L36" t="str">
        <f t="shared" si="2"/>
        <v>Low</v>
      </c>
      <c r="M36" t="str">
        <f t="shared" si="1"/>
        <v>Low</v>
      </c>
    </row>
    <row r="37" spans="1:13" x14ac:dyDescent="0.35">
      <c r="A37">
        <v>135</v>
      </c>
      <c r="B37" t="s">
        <v>157</v>
      </c>
      <c r="C37" t="s">
        <v>158</v>
      </c>
      <c r="D37" t="s">
        <v>159</v>
      </c>
      <c r="E37" t="s">
        <v>160</v>
      </c>
      <c r="F37" s="1">
        <v>43984</v>
      </c>
      <c r="G37" t="s">
        <v>122</v>
      </c>
      <c r="H37" s="5">
        <v>2400</v>
      </c>
      <c r="J37">
        <v>122</v>
      </c>
      <c r="K37">
        <v>50</v>
      </c>
      <c r="L37" t="str">
        <f t="shared" si="2"/>
        <v>Low</v>
      </c>
      <c r="M37" t="str">
        <f t="shared" si="1"/>
        <v>Low</v>
      </c>
    </row>
    <row r="38" spans="1:13" x14ac:dyDescent="0.35">
      <c r="A38">
        <v>136</v>
      </c>
      <c r="B38" t="s">
        <v>161</v>
      </c>
      <c r="C38" t="s">
        <v>162</v>
      </c>
      <c r="D38" t="s">
        <v>163</v>
      </c>
      <c r="E38" t="s">
        <v>164</v>
      </c>
      <c r="F38" s="1">
        <v>44040</v>
      </c>
      <c r="G38" t="s">
        <v>122</v>
      </c>
      <c r="H38" s="5">
        <v>2200</v>
      </c>
      <c r="J38">
        <v>122</v>
      </c>
      <c r="K38">
        <v>50</v>
      </c>
      <c r="L38" t="str">
        <f t="shared" si="2"/>
        <v>Low</v>
      </c>
      <c r="M38" t="str">
        <f t="shared" si="1"/>
        <v>Low</v>
      </c>
    </row>
    <row r="39" spans="1:13" x14ac:dyDescent="0.35">
      <c r="A39">
        <v>137</v>
      </c>
      <c r="B39" t="s">
        <v>165</v>
      </c>
      <c r="C39" t="s">
        <v>166</v>
      </c>
      <c r="D39" t="s">
        <v>167</v>
      </c>
      <c r="E39" t="s">
        <v>168</v>
      </c>
      <c r="F39" s="1">
        <v>42372</v>
      </c>
      <c r="G39" t="s">
        <v>122</v>
      </c>
      <c r="H39" s="5">
        <v>3600</v>
      </c>
      <c r="J39">
        <v>123</v>
      </c>
      <c r="K39">
        <v>50</v>
      </c>
      <c r="L39" t="str">
        <f t="shared" si="2"/>
        <v>Low</v>
      </c>
      <c r="M39" t="str">
        <f t="shared" si="1"/>
        <v>Low</v>
      </c>
    </row>
    <row r="40" spans="1:13" x14ac:dyDescent="0.35">
      <c r="A40">
        <v>138</v>
      </c>
      <c r="B40" t="s">
        <v>169</v>
      </c>
      <c r="C40" t="s">
        <v>170</v>
      </c>
      <c r="D40" t="s">
        <v>171</v>
      </c>
      <c r="E40" t="s">
        <v>172</v>
      </c>
      <c r="F40" s="1">
        <v>43207</v>
      </c>
      <c r="G40" t="s">
        <v>122</v>
      </c>
      <c r="H40" s="5">
        <v>3200</v>
      </c>
      <c r="J40">
        <v>123</v>
      </c>
      <c r="K40">
        <v>50</v>
      </c>
      <c r="L40" t="str">
        <f t="shared" si="2"/>
        <v>Low</v>
      </c>
      <c r="M40" t="str">
        <f t="shared" si="1"/>
        <v>Low</v>
      </c>
    </row>
    <row r="41" spans="1:13" x14ac:dyDescent="0.35">
      <c r="A41">
        <v>139</v>
      </c>
      <c r="B41" t="s">
        <v>56</v>
      </c>
      <c r="C41" t="s">
        <v>173</v>
      </c>
      <c r="D41" t="s">
        <v>174</v>
      </c>
      <c r="E41" t="s">
        <v>175</v>
      </c>
      <c r="F41" s="1">
        <v>43316</v>
      </c>
      <c r="G41" t="s">
        <v>122</v>
      </c>
      <c r="H41" s="5">
        <v>2700</v>
      </c>
      <c r="J41">
        <v>123</v>
      </c>
      <c r="K41">
        <v>50</v>
      </c>
      <c r="L41" t="str">
        <f t="shared" si="2"/>
        <v>Low</v>
      </c>
      <c r="M41" t="str">
        <f t="shared" si="1"/>
        <v>Low</v>
      </c>
    </row>
    <row r="42" spans="1:13" x14ac:dyDescent="0.35">
      <c r="A42">
        <v>140</v>
      </c>
      <c r="B42" t="s">
        <v>176</v>
      </c>
      <c r="C42" t="s">
        <v>177</v>
      </c>
      <c r="D42" t="s">
        <v>178</v>
      </c>
      <c r="E42" t="s">
        <v>179</v>
      </c>
      <c r="F42" s="1">
        <v>43369</v>
      </c>
      <c r="G42" t="s">
        <v>122</v>
      </c>
      <c r="H42" s="5">
        <v>2500</v>
      </c>
      <c r="J42">
        <v>123</v>
      </c>
      <c r="K42">
        <v>50</v>
      </c>
      <c r="L42" t="str">
        <f t="shared" si="2"/>
        <v>Low</v>
      </c>
      <c r="M42" t="str">
        <f t="shared" si="1"/>
        <v>Low</v>
      </c>
    </row>
    <row r="43" spans="1:13" x14ac:dyDescent="0.35">
      <c r="A43">
        <v>141</v>
      </c>
      <c r="B43" t="s">
        <v>180</v>
      </c>
      <c r="C43" t="s">
        <v>181</v>
      </c>
      <c r="D43" t="s">
        <v>182</v>
      </c>
      <c r="E43" t="s">
        <v>183</v>
      </c>
      <c r="F43" s="1">
        <v>42467</v>
      </c>
      <c r="G43" t="s">
        <v>122</v>
      </c>
      <c r="H43" s="5">
        <v>3500</v>
      </c>
      <c r="J43">
        <v>124</v>
      </c>
      <c r="K43">
        <v>50</v>
      </c>
      <c r="L43" t="str">
        <f t="shared" si="2"/>
        <v>Low</v>
      </c>
      <c r="M43" t="str">
        <f t="shared" si="1"/>
        <v>Low</v>
      </c>
    </row>
    <row r="44" spans="1:13" x14ac:dyDescent="0.35">
      <c r="A44">
        <v>142</v>
      </c>
      <c r="B44" t="s">
        <v>184</v>
      </c>
      <c r="C44" t="s">
        <v>185</v>
      </c>
      <c r="D44" t="s">
        <v>186</v>
      </c>
      <c r="E44" t="s">
        <v>187</v>
      </c>
      <c r="F44" s="1">
        <v>42937</v>
      </c>
      <c r="G44" t="s">
        <v>122</v>
      </c>
      <c r="H44" s="5">
        <v>3100</v>
      </c>
      <c r="J44">
        <v>124</v>
      </c>
      <c r="K44">
        <v>50</v>
      </c>
      <c r="L44" t="str">
        <f t="shared" si="2"/>
        <v>Low</v>
      </c>
      <c r="M44" t="str">
        <f t="shared" si="1"/>
        <v>Low</v>
      </c>
    </row>
    <row r="45" spans="1:13" x14ac:dyDescent="0.35">
      <c r="A45">
        <v>143</v>
      </c>
      <c r="B45" t="s">
        <v>188</v>
      </c>
      <c r="C45" t="s">
        <v>189</v>
      </c>
      <c r="D45" t="s">
        <v>190</v>
      </c>
      <c r="E45" t="s">
        <v>191</v>
      </c>
      <c r="F45" s="1">
        <v>43347</v>
      </c>
      <c r="G45" t="s">
        <v>122</v>
      </c>
      <c r="H45" s="5">
        <v>2600</v>
      </c>
      <c r="J45">
        <v>124</v>
      </c>
      <c r="K45">
        <v>50</v>
      </c>
      <c r="L45" t="str">
        <f t="shared" si="2"/>
        <v>Low</v>
      </c>
      <c r="M45" t="str">
        <f t="shared" si="1"/>
        <v>Low</v>
      </c>
    </row>
    <row r="46" spans="1:13" x14ac:dyDescent="0.35">
      <c r="A46">
        <v>144</v>
      </c>
      <c r="B46" t="s">
        <v>192</v>
      </c>
      <c r="C46" t="s">
        <v>193</v>
      </c>
      <c r="D46" t="s">
        <v>194</v>
      </c>
      <c r="E46" t="s">
        <v>195</v>
      </c>
      <c r="F46" s="1">
        <v>43463</v>
      </c>
      <c r="G46" t="s">
        <v>122</v>
      </c>
      <c r="H46" s="5">
        <v>2500</v>
      </c>
      <c r="J46">
        <v>124</v>
      </c>
      <c r="K46">
        <v>50</v>
      </c>
      <c r="L46" t="str">
        <f t="shared" si="2"/>
        <v>Low</v>
      </c>
      <c r="M46" t="str">
        <f t="shared" si="1"/>
        <v>Low</v>
      </c>
    </row>
    <row r="47" spans="1:13" x14ac:dyDescent="0.35">
      <c r="A47">
        <v>145</v>
      </c>
      <c r="B47" t="s">
        <v>56</v>
      </c>
      <c r="C47" t="s">
        <v>196</v>
      </c>
      <c r="D47" t="s">
        <v>197</v>
      </c>
      <c r="E47" t="s">
        <v>198</v>
      </c>
      <c r="F47" s="1">
        <v>42817</v>
      </c>
      <c r="G47" t="s">
        <v>199</v>
      </c>
      <c r="H47" s="5">
        <v>14000</v>
      </c>
      <c r="I47">
        <v>0.4</v>
      </c>
      <c r="J47">
        <v>100</v>
      </c>
      <c r="K47">
        <v>80</v>
      </c>
      <c r="L47" t="str">
        <f t="shared" si="2"/>
        <v>High</v>
      </c>
      <c r="M47" t="str">
        <f t="shared" si="1"/>
        <v>High</v>
      </c>
    </row>
    <row r="48" spans="1:13" x14ac:dyDescent="0.35">
      <c r="A48">
        <v>146</v>
      </c>
      <c r="B48" t="s">
        <v>93</v>
      </c>
      <c r="C48" t="s">
        <v>200</v>
      </c>
      <c r="D48" t="s">
        <v>201</v>
      </c>
      <c r="E48" t="s">
        <v>202</v>
      </c>
      <c r="F48" s="1">
        <v>42913</v>
      </c>
      <c r="G48" t="s">
        <v>199</v>
      </c>
      <c r="H48" s="5">
        <v>13500</v>
      </c>
      <c r="I48">
        <v>0.3</v>
      </c>
      <c r="J48">
        <v>100</v>
      </c>
      <c r="K48">
        <v>80</v>
      </c>
      <c r="L48" t="str">
        <f t="shared" si="2"/>
        <v>High</v>
      </c>
      <c r="M48" t="str">
        <f t="shared" si="1"/>
        <v>High</v>
      </c>
    </row>
    <row r="49" spans="1:13" x14ac:dyDescent="0.35">
      <c r="A49">
        <v>147</v>
      </c>
      <c r="B49" t="s">
        <v>203</v>
      </c>
      <c r="C49" t="s">
        <v>204</v>
      </c>
      <c r="D49" t="s">
        <v>205</v>
      </c>
      <c r="E49" t="s">
        <v>206</v>
      </c>
      <c r="F49" s="1">
        <v>42977</v>
      </c>
      <c r="G49" t="s">
        <v>199</v>
      </c>
      <c r="H49" s="5">
        <v>12000</v>
      </c>
      <c r="I49">
        <v>0.3</v>
      </c>
      <c r="J49">
        <v>100</v>
      </c>
      <c r="K49">
        <v>80</v>
      </c>
      <c r="L49" t="str">
        <f t="shared" si="2"/>
        <v>High</v>
      </c>
      <c r="M49" t="str">
        <f t="shared" si="1"/>
        <v>High</v>
      </c>
    </row>
    <row r="50" spans="1:13" x14ac:dyDescent="0.35">
      <c r="A50">
        <v>148</v>
      </c>
      <c r="B50" t="s">
        <v>207</v>
      </c>
      <c r="C50" t="s">
        <v>208</v>
      </c>
      <c r="D50" t="s">
        <v>209</v>
      </c>
      <c r="E50" t="s">
        <v>210</v>
      </c>
      <c r="F50" s="1">
        <v>43926</v>
      </c>
      <c r="G50" t="s">
        <v>199</v>
      </c>
      <c r="H50" s="5">
        <v>11000</v>
      </c>
      <c r="I50">
        <v>0.3</v>
      </c>
      <c r="J50">
        <v>100</v>
      </c>
      <c r="K50">
        <v>80</v>
      </c>
      <c r="L50" t="str">
        <f t="shared" si="2"/>
        <v>High</v>
      </c>
      <c r="M50" t="str">
        <f t="shared" si="1"/>
        <v>High</v>
      </c>
    </row>
    <row r="51" spans="1:13" x14ac:dyDescent="0.35">
      <c r="A51">
        <v>149</v>
      </c>
      <c r="B51" t="s">
        <v>211</v>
      </c>
      <c r="C51" t="s">
        <v>212</v>
      </c>
      <c r="D51" t="s">
        <v>213</v>
      </c>
      <c r="E51" t="s">
        <v>214</v>
      </c>
      <c r="F51" s="1">
        <v>44032</v>
      </c>
      <c r="G51" t="s">
        <v>199</v>
      </c>
      <c r="H51" s="5">
        <v>10500</v>
      </c>
      <c r="I51">
        <v>0.2</v>
      </c>
      <c r="J51">
        <v>100</v>
      </c>
      <c r="K51">
        <v>80</v>
      </c>
      <c r="L51" t="str">
        <f t="shared" si="2"/>
        <v>High</v>
      </c>
      <c r="M51" t="str">
        <f t="shared" si="1"/>
        <v>High</v>
      </c>
    </row>
    <row r="52" spans="1:13" x14ac:dyDescent="0.35">
      <c r="A52">
        <v>150</v>
      </c>
      <c r="B52" t="s">
        <v>192</v>
      </c>
      <c r="C52" t="s">
        <v>215</v>
      </c>
      <c r="D52" t="s">
        <v>216</v>
      </c>
      <c r="E52" t="s">
        <v>217</v>
      </c>
      <c r="F52" s="1">
        <v>42938</v>
      </c>
      <c r="G52" t="s">
        <v>218</v>
      </c>
      <c r="H52" s="5">
        <v>10000</v>
      </c>
      <c r="I52">
        <v>0.3</v>
      </c>
      <c r="J52">
        <v>145</v>
      </c>
      <c r="K52">
        <v>80</v>
      </c>
      <c r="L52" t="str">
        <f t="shared" si="2"/>
        <v>High</v>
      </c>
      <c r="M52" t="str">
        <f t="shared" si="1"/>
        <v>High</v>
      </c>
    </row>
    <row r="53" spans="1:13" x14ac:dyDescent="0.35">
      <c r="A53">
        <v>151</v>
      </c>
      <c r="B53" t="s">
        <v>34</v>
      </c>
      <c r="C53" t="s">
        <v>219</v>
      </c>
      <c r="D53" t="s">
        <v>220</v>
      </c>
      <c r="E53" t="s">
        <v>221</v>
      </c>
      <c r="F53" s="1">
        <v>42991</v>
      </c>
      <c r="G53" t="s">
        <v>218</v>
      </c>
      <c r="H53" s="5">
        <v>9500</v>
      </c>
      <c r="I53">
        <v>0.25</v>
      </c>
      <c r="J53">
        <v>145</v>
      </c>
      <c r="K53">
        <v>80</v>
      </c>
      <c r="L53" t="str">
        <f t="shared" si="2"/>
        <v>Medium</v>
      </c>
      <c r="M53" t="str">
        <f t="shared" si="1"/>
        <v>Medium</v>
      </c>
    </row>
    <row r="54" spans="1:13" x14ac:dyDescent="0.35">
      <c r="A54">
        <v>152</v>
      </c>
      <c r="B54" t="s">
        <v>192</v>
      </c>
      <c r="C54" t="s">
        <v>222</v>
      </c>
      <c r="D54" t="s">
        <v>223</v>
      </c>
      <c r="E54" t="s">
        <v>224</v>
      </c>
      <c r="F54" s="1">
        <v>43140</v>
      </c>
      <c r="G54" t="s">
        <v>218</v>
      </c>
      <c r="H54" s="5">
        <v>9000</v>
      </c>
      <c r="I54">
        <v>0.25</v>
      </c>
      <c r="J54">
        <v>145</v>
      </c>
      <c r="K54">
        <v>80</v>
      </c>
      <c r="L54" t="str">
        <f t="shared" si="2"/>
        <v>Medium</v>
      </c>
      <c r="M54" t="str">
        <f t="shared" si="1"/>
        <v>Medium</v>
      </c>
    </row>
    <row r="55" spans="1:13" x14ac:dyDescent="0.35">
      <c r="A55">
        <v>153</v>
      </c>
      <c r="B55" t="s">
        <v>225</v>
      </c>
      <c r="C55" t="s">
        <v>226</v>
      </c>
      <c r="D55" t="s">
        <v>227</v>
      </c>
      <c r="E55" t="s">
        <v>228</v>
      </c>
      <c r="F55" s="1">
        <v>43362</v>
      </c>
      <c r="G55" t="s">
        <v>218</v>
      </c>
      <c r="H55" s="5">
        <v>8000</v>
      </c>
      <c r="I55">
        <v>0.2</v>
      </c>
      <c r="J55">
        <v>145</v>
      </c>
      <c r="K55">
        <v>80</v>
      </c>
      <c r="L55" t="str">
        <f t="shared" si="2"/>
        <v>Medium</v>
      </c>
      <c r="M55" t="str">
        <f t="shared" si="1"/>
        <v>Medium</v>
      </c>
    </row>
    <row r="56" spans="1:13" x14ac:dyDescent="0.35">
      <c r="A56">
        <v>154</v>
      </c>
      <c r="B56" t="s">
        <v>229</v>
      </c>
      <c r="C56" t="s">
        <v>208</v>
      </c>
      <c r="D56" t="s">
        <v>230</v>
      </c>
      <c r="E56" t="s">
        <v>231</v>
      </c>
      <c r="F56" s="1">
        <v>43616</v>
      </c>
      <c r="G56" t="s">
        <v>218</v>
      </c>
      <c r="H56" s="5">
        <v>7500</v>
      </c>
      <c r="I56">
        <v>0.2</v>
      </c>
      <c r="J56">
        <v>145</v>
      </c>
      <c r="K56">
        <v>80</v>
      </c>
      <c r="L56" t="str">
        <f t="shared" si="2"/>
        <v>Medium</v>
      </c>
      <c r="M56" t="str">
        <f t="shared" si="1"/>
        <v>Medium</v>
      </c>
    </row>
    <row r="57" spans="1:13" x14ac:dyDescent="0.35">
      <c r="A57">
        <v>155</v>
      </c>
      <c r="B57" t="s">
        <v>232</v>
      </c>
      <c r="C57" t="s">
        <v>233</v>
      </c>
      <c r="D57" t="s">
        <v>234</v>
      </c>
      <c r="E57" t="s">
        <v>235</v>
      </c>
      <c r="F57" s="1">
        <v>43965</v>
      </c>
      <c r="G57" t="s">
        <v>218</v>
      </c>
      <c r="H57" s="5">
        <v>7000</v>
      </c>
      <c r="I57">
        <v>0.15</v>
      </c>
      <c r="J57">
        <v>145</v>
      </c>
      <c r="K57">
        <v>80</v>
      </c>
      <c r="L57" t="str">
        <f t="shared" si="2"/>
        <v>Medium</v>
      </c>
      <c r="M57" t="str">
        <f t="shared" si="1"/>
        <v>Medium</v>
      </c>
    </row>
    <row r="58" spans="1:13" x14ac:dyDescent="0.35">
      <c r="A58">
        <v>156</v>
      </c>
      <c r="B58" t="s">
        <v>236</v>
      </c>
      <c r="C58" t="s">
        <v>12</v>
      </c>
      <c r="D58" t="s">
        <v>237</v>
      </c>
      <c r="E58" t="s">
        <v>238</v>
      </c>
      <c r="F58" s="1">
        <v>42572</v>
      </c>
      <c r="G58" t="s">
        <v>218</v>
      </c>
      <c r="H58" s="5">
        <v>10000</v>
      </c>
      <c r="I58">
        <v>0.35</v>
      </c>
      <c r="J58">
        <v>146</v>
      </c>
      <c r="K58">
        <v>80</v>
      </c>
      <c r="L58" t="str">
        <f t="shared" si="2"/>
        <v>High</v>
      </c>
      <c r="M58" t="str">
        <f t="shared" si="1"/>
        <v>High</v>
      </c>
    </row>
    <row r="59" spans="1:13" x14ac:dyDescent="0.35">
      <c r="A59">
        <v>157</v>
      </c>
      <c r="B59" t="s">
        <v>239</v>
      </c>
      <c r="C59" t="s">
        <v>240</v>
      </c>
      <c r="D59" t="s">
        <v>241</v>
      </c>
      <c r="E59" t="s">
        <v>242</v>
      </c>
      <c r="F59" s="1">
        <v>42606</v>
      </c>
      <c r="G59" t="s">
        <v>218</v>
      </c>
      <c r="H59" s="5">
        <v>9500</v>
      </c>
      <c r="I59">
        <v>0.35</v>
      </c>
      <c r="J59">
        <v>146</v>
      </c>
      <c r="K59">
        <v>80</v>
      </c>
      <c r="L59" t="str">
        <f t="shared" si="2"/>
        <v>Medium</v>
      </c>
      <c r="M59" t="str">
        <f t="shared" si="1"/>
        <v>Medium</v>
      </c>
    </row>
    <row r="60" spans="1:13" x14ac:dyDescent="0.35">
      <c r="A60">
        <v>158</v>
      </c>
      <c r="B60" t="s">
        <v>243</v>
      </c>
      <c r="C60" t="s">
        <v>244</v>
      </c>
      <c r="D60" t="s">
        <v>245</v>
      </c>
      <c r="E60" t="s">
        <v>246</v>
      </c>
      <c r="F60" s="1">
        <v>42756</v>
      </c>
      <c r="G60" t="s">
        <v>218</v>
      </c>
      <c r="H60" s="5">
        <v>9000</v>
      </c>
      <c r="I60">
        <v>0.35</v>
      </c>
      <c r="J60">
        <v>146</v>
      </c>
      <c r="K60">
        <v>80</v>
      </c>
      <c r="L60" t="str">
        <f t="shared" si="2"/>
        <v>Medium</v>
      </c>
      <c r="M60" t="str">
        <f t="shared" si="1"/>
        <v>Medium</v>
      </c>
    </row>
    <row r="61" spans="1:13" x14ac:dyDescent="0.35">
      <c r="A61">
        <v>159</v>
      </c>
      <c r="B61" t="s">
        <v>247</v>
      </c>
      <c r="C61" t="s">
        <v>248</v>
      </c>
      <c r="D61" t="s">
        <v>249</v>
      </c>
      <c r="E61" t="s">
        <v>250</v>
      </c>
      <c r="F61" s="1">
        <v>42977</v>
      </c>
      <c r="G61" t="s">
        <v>218</v>
      </c>
      <c r="H61" s="5">
        <v>8000</v>
      </c>
      <c r="I61">
        <v>0.3</v>
      </c>
      <c r="J61">
        <v>146</v>
      </c>
      <c r="K61">
        <v>80</v>
      </c>
      <c r="L61" t="str">
        <f t="shared" si="2"/>
        <v>Medium</v>
      </c>
      <c r="M61" t="str">
        <f t="shared" si="1"/>
        <v>Medium</v>
      </c>
    </row>
    <row r="62" spans="1:13" x14ac:dyDescent="0.35">
      <c r="A62">
        <v>160</v>
      </c>
      <c r="B62" t="s">
        <v>251</v>
      </c>
      <c r="C62" t="s">
        <v>252</v>
      </c>
      <c r="D62" t="s">
        <v>253</v>
      </c>
      <c r="E62" t="s">
        <v>254</v>
      </c>
      <c r="F62" s="1">
        <v>43257</v>
      </c>
      <c r="G62" t="s">
        <v>218</v>
      </c>
      <c r="H62" s="5">
        <v>7500</v>
      </c>
      <c r="I62">
        <v>0.3</v>
      </c>
      <c r="J62">
        <v>146</v>
      </c>
      <c r="K62">
        <v>80</v>
      </c>
      <c r="L62" t="str">
        <f t="shared" si="2"/>
        <v>Medium</v>
      </c>
      <c r="M62" t="str">
        <f t="shared" si="1"/>
        <v>Medium</v>
      </c>
    </row>
    <row r="63" spans="1:13" x14ac:dyDescent="0.35">
      <c r="A63">
        <v>161</v>
      </c>
      <c r="B63" t="s">
        <v>255</v>
      </c>
      <c r="C63" t="s">
        <v>256</v>
      </c>
      <c r="D63" t="s">
        <v>257</v>
      </c>
      <c r="E63" t="s">
        <v>258</v>
      </c>
      <c r="F63" s="1">
        <v>43580</v>
      </c>
      <c r="G63" t="s">
        <v>218</v>
      </c>
      <c r="H63" s="5">
        <v>7000</v>
      </c>
      <c r="I63">
        <v>0.25</v>
      </c>
      <c r="J63">
        <v>146</v>
      </c>
      <c r="K63">
        <v>80</v>
      </c>
      <c r="L63" t="str">
        <f t="shared" si="2"/>
        <v>Medium</v>
      </c>
      <c r="M63" t="str">
        <f t="shared" si="1"/>
        <v>Medium</v>
      </c>
    </row>
    <row r="64" spans="1:13" x14ac:dyDescent="0.35">
      <c r="A64">
        <v>162</v>
      </c>
      <c r="B64" t="s">
        <v>259</v>
      </c>
      <c r="C64" t="s">
        <v>260</v>
      </c>
      <c r="D64" t="s">
        <v>261</v>
      </c>
      <c r="E64" t="s">
        <v>262</v>
      </c>
      <c r="F64" s="1">
        <v>43223</v>
      </c>
      <c r="G64" t="s">
        <v>218</v>
      </c>
      <c r="H64" s="5">
        <v>10500</v>
      </c>
      <c r="I64">
        <v>0.25</v>
      </c>
      <c r="J64">
        <v>147</v>
      </c>
      <c r="K64">
        <v>80</v>
      </c>
      <c r="L64" t="str">
        <f t="shared" si="2"/>
        <v>High</v>
      </c>
      <c r="M64" t="str">
        <f t="shared" si="1"/>
        <v>High</v>
      </c>
    </row>
    <row r="65" spans="1:13" x14ac:dyDescent="0.35">
      <c r="A65">
        <v>163</v>
      </c>
      <c r="B65" t="s">
        <v>263</v>
      </c>
      <c r="C65" t="s">
        <v>264</v>
      </c>
      <c r="D65" t="s">
        <v>265</v>
      </c>
      <c r="E65" t="s">
        <v>266</v>
      </c>
      <c r="F65" s="1">
        <v>43716</v>
      </c>
      <c r="G65" t="s">
        <v>218</v>
      </c>
      <c r="H65" s="5">
        <v>9500</v>
      </c>
      <c r="I65">
        <v>0.15</v>
      </c>
      <c r="J65">
        <v>147</v>
      </c>
      <c r="K65">
        <v>80</v>
      </c>
      <c r="L65" t="str">
        <f t="shared" si="2"/>
        <v>Medium</v>
      </c>
      <c r="M65" t="str">
        <f t="shared" si="1"/>
        <v>Medium</v>
      </c>
    </row>
    <row r="66" spans="1:13" x14ac:dyDescent="0.35">
      <c r="A66">
        <v>164</v>
      </c>
      <c r="B66" t="s">
        <v>267</v>
      </c>
      <c r="C66" t="s">
        <v>268</v>
      </c>
      <c r="D66" t="s">
        <v>269</v>
      </c>
      <c r="E66" t="s">
        <v>270</v>
      </c>
      <c r="F66" s="1">
        <v>44027</v>
      </c>
      <c r="G66" t="s">
        <v>218</v>
      </c>
      <c r="H66" s="5">
        <v>7200</v>
      </c>
      <c r="I66">
        <v>0.1</v>
      </c>
      <c r="J66">
        <v>147</v>
      </c>
      <c r="K66">
        <v>80</v>
      </c>
      <c r="L66" t="str">
        <f t="shared" si="2"/>
        <v>Medium</v>
      </c>
      <c r="M66" t="str">
        <f t="shared" si="1"/>
        <v>Medium</v>
      </c>
    </row>
    <row r="67" spans="1:13" x14ac:dyDescent="0.35">
      <c r="A67">
        <v>165</v>
      </c>
      <c r="B67" t="s">
        <v>34</v>
      </c>
      <c r="C67" t="s">
        <v>271</v>
      </c>
      <c r="D67" t="s">
        <v>272</v>
      </c>
      <c r="E67" t="s">
        <v>273</v>
      </c>
      <c r="F67" s="1">
        <v>44057</v>
      </c>
      <c r="G67" t="s">
        <v>218</v>
      </c>
      <c r="H67" s="5">
        <v>6800</v>
      </c>
      <c r="I67">
        <v>0.1</v>
      </c>
      <c r="J67">
        <v>147</v>
      </c>
      <c r="K67">
        <v>80</v>
      </c>
      <c r="L67" t="str">
        <f t="shared" ref="L67:L98" si="3">VLOOKUP(H67,Salary_Matrix,2,TRUE)</f>
        <v>Medium</v>
      </c>
      <c r="M67" t="str">
        <f t="shared" ref="M67:M108" si="4">VLOOKUP(H67,N:O,2,TRUE)</f>
        <v>Medium</v>
      </c>
    </row>
    <row r="68" spans="1:13" x14ac:dyDescent="0.35">
      <c r="A68">
        <v>166</v>
      </c>
      <c r="B68" t="s">
        <v>274</v>
      </c>
      <c r="C68" t="s">
        <v>275</v>
      </c>
      <c r="D68" t="s">
        <v>276</v>
      </c>
      <c r="E68" t="s">
        <v>277</v>
      </c>
      <c r="F68" s="1">
        <v>44087</v>
      </c>
      <c r="G68" t="s">
        <v>218</v>
      </c>
      <c r="H68" s="5">
        <v>6400</v>
      </c>
      <c r="I68">
        <v>0.1</v>
      </c>
      <c r="J68">
        <v>147</v>
      </c>
      <c r="K68">
        <v>80</v>
      </c>
      <c r="L68" t="str">
        <f t="shared" si="3"/>
        <v>Medium</v>
      </c>
      <c r="M68" t="str">
        <f t="shared" si="4"/>
        <v>Medium</v>
      </c>
    </row>
    <row r="69" spans="1:13" x14ac:dyDescent="0.35">
      <c r="A69">
        <v>167</v>
      </c>
      <c r="B69" t="s">
        <v>278</v>
      </c>
      <c r="C69" t="s">
        <v>279</v>
      </c>
      <c r="D69" t="s">
        <v>280</v>
      </c>
      <c r="E69" t="s">
        <v>281</v>
      </c>
      <c r="F69" s="1">
        <v>44115</v>
      </c>
      <c r="G69" t="s">
        <v>218</v>
      </c>
      <c r="H69" s="5">
        <v>6200</v>
      </c>
      <c r="I69">
        <v>0.1</v>
      </c>
      <c r="J69">
        <v>147</v>
      </c>
      <c r="K69">
        <v>80</v>
      </c>
      <c r="L69" t="str">
        <f t="shared" si="3"/>
        <v>Medium</v>
      </c>
      <c r="M69" t="str">
        <f t="shared" si="4"/>
        <v>Medium</v>
      </c>
    </row>
    <row r="70" spans="1:13" x14ac:dyDescent="0.35">
      <c r="A70">
        <v>168</v>
      </c>
      <c r="B70" t="s">
        <v>282</v>
      </c>
      <c r="C70" t="s">
        <v>283</v>
      </c>
      <c r="D70" t="s">
        <v>284</v>
      </c>
      <c r="E70" t="s">
        <v>285</v>
      </c>
      <c r="F70" s="1">
        <v>42978</v>
      </c>
      <c r="G70" t="s">
        <v>218</v>
      </c>
      <c r="H70" s="5">
        <v>11500</v>
      </c>
      <c r="I70">
        <v>0.25</v>
      </c>
      <c r="J70">
        <v>148</v>
      </c>
      <c r="K70">
        <v>80</v>
      </c>
      <c r="L70" t="str">
        <f t="shared" si="3"/>
        <v>High</v>
      </c>
      <c r="M70" t="str">
        <f t="shared" si="4"/>
        <v>High</v>
      </c>
    </row>
    <row r="71" spans="1:13" x14ac:dyDescent="0.35">
      <c r="A71">
        <v>169</v>
      </c>
      <c r="B71" t="s">
        <v>286</v>
      </c>
      <c r="C71" t="s">
        <v>287</v>
      </c>
      <c r="D71" t="s">
        <v>288</v>
      </c>
      <c r="E71" t="s">
        <v>289</v>
      </c>
      <c r="F71" s="1">
        <v>43355</v>
      </c>
      <c r="G71" t="s">
        <v>218</v>
      </c>
      <c r="H71" s="5">
        <v>10000</v>
      </c>
      <c r="I71">
        <v>0.2</v>
      </c>
      <c r="J71">
        <v>148</v>
      </c>
      <c r="K71">
        <v>80</v>
      </c>
      <c r="L71" t="str">
        <f t="shared" si="3"/>
        <v>High</v>
      </c>
      <c r="M71" t="str">
        <f t="shared" si="4"/>
        <v>High</v>
      </c>
    </row>
    <row r="72" spans="1:13" x14ac:dyDescent="0.35">
      <c r="A72">
        <v>170</v>
      </c>
      <c r="B72" t="s">
        <v>290</v>
      </c>
      <c r="C72" t="s">
        <v>291</v>
      </c>
      <c r="D72" t="s">
        <v>292</v>
      </c>
      <c r="E72" t="s">
        <v>293</v>
      </c>
      <c r="F72" s="1">
        <v>43297</v>
      </c>
      <c r="G72" t="s">
        <v>218</v>
      </c>
      <c r="H72" s="5">
        <v>9600</v>
      </c>
      <c r="I72">
        <v>0.2</v>
      </c>
      <c r="J72">
        <v>148</v>
      </c>
      <c r="K72">
        <v>80</v>
      </c>
      <c r="L72" t="str">
        <f t="shared" si="3"/>
        <v>Medium</v>
      </c>
      <c r="M72" t="str">
        <f t="shared" si="4"/>
        <v>Medium</v>
      </c>
    </row>
    <row r="73" spans="1:13" x14ac:dyDescent="0.35">
      <c r="A73">
        <v>171</v>
      </c>
      <c r="B73" t="s">
        <v>294</v>
      </c>
      <c r="C73" t="s">
        <v>248</v>
      </c>
      <c r="D73" t="s">
        <v>295</v>
      </c>
      <c r="E73" t="s">
        <v>296</v>
      </c>
      <c r="F73" s="1">
        <v>43692</v>
      </c>
      <c r="G73" t="s">
        <v>218</v>
      </c>
      <c r="H73" s="5">
        <v>7400</v>
      </c>
      <c r="I73">
        <v>0.15</v>
      </c>
      <c r="J73">
        <v>148</v>
      </c>
      <c r="K73">
        <v>80</v>
      </c>
      <c r="L73" t="str">
        <f t="shared" si="3"/>
        <v>Medium</v>
      </c>
      <c r="M73" t="str">
        <f t="shared" si="4"/>
        <v>Medium</v>
      </c>
    </row>
    <row r="74" spans="1:13" x14ac:dyDescent="0.35">
      <c r="A74">
        <v>172</v>
      </c>
      <c r="B74" t="s">
        <v>297</v>
      </c>
      <c r="C74" t="s">
        <v>298</v>
      </c>
      <c r="D74" t="s">
        <v>299</v>
      </c>
      <c r="E74" t="s">
        <v>300</v>
      </c>
      <c r="F74" s="1">
        <v>43721</v>
      </c>
      <c r="G74" t="s">
        <v>218</v>
      </c>
      <c r="H74" s="5">
        <v>7300</v>
      </c>
      <c r="I74">
        <v>0.15</v>
      </c>
      <c r="J74">
        <v>148</v>
      </c>
      <c r="K74">
        <v>80</v>
      </c>
      <c r="L74" t="str">
        <f t="shared" si="3"/>
        <v>Medium</v>
      </c>
      <c r="M74" t="str">
        <f t="shared" si="4"/>
        <v>Medium</v>
      </c>
    </row>
    <row r="75" spans="1:13" x14ac:dyDescent="0.35">
      <c r="A75">
        <v>173</v>
      </c>
      <c r="B75" t="s">
        <v>301</v>
      </c>
      <c r="C75" t="s">
        <v>302</v>
      </c>
      <c r="D75" t="s">
        <v>303</v>
      </c>
      <c r="E75" t="s">
        <v>304</v>
      </c>
      <c r="F75" s="1">
        <v>44115</v>
      </c>
      <c r="G75" t="s">
        <v>218</v>
      </c>
      <c r="H75" s="5">
        <v>6100</v>
      </c>
      <c r="I75">
        <v>0.1</v>
      </c>
      <c r="J75">
        <v>148</v>
      </c>
      <c r="K75">
        <v>80</v>
      </c>
      <c r="L75" t="str">
        <f t="shared" si="3"/>
        <v>Medium</v>
      </c>
      <c r="M75" t="str">
        <f t="shared" si="4"/>
        <v>Medium</v>
      </c>
    </row>
    <row r="76" spans="1:13" x14ac:dyDescent="0.35">
      <c r="A76">
        <v>174</v>
      </c>
      <c r="B76" t="s">
        <v>305</v>
      </c>
      <c r="C76" t="s">
        <v>306</v>
      </c>
      <c r="D76" t="s">
        <v>307</v>
      </c>
      <c r="E76" t="s">
        <v>308</v>
      </c>
      <c r="F76" s="1">
        <v>42674</v>
      </c>
      <c r="G76" t="s">
        <v>218</v>
      </c>
      <c r="H76" s="5">
        <v>11000</v>
      </c>
      <c r="I76">
        <v>0.3</v>
      </c>
      <c r="J76">
        <v>149</v>
      </c>
      <c r="K76">
        <v>80</v>
      </c>
      <c r="L76" t="str">
        <f t="shared" si="3"/>
        <v>High</v>
      </c>
      <c r="M76" t="str">
        <f t="shared" si="4"/>
        <v>High</v>
      </c>
    </row>
    <row r="77" spans="1:13" x14ac:dyDescent="0.35">
      <c r="A77">
        <v>175</v>
      </c>
      <c r="B77" t="s">
        <v>309</v>
      </c>
      <c r="C77" t="s">
        <v>310</v>
      </c>
      <c r="D77" t="s">
        <v>311</v>
      </c>
      <c r="E77" t="s">
        <v>312</v>
      </c>
      <c r="F77" s="1">
        <v>42986</v>
      </c>
      <c r="G77" t="s">
        <v>218</v>
      </c>
      <c r="H77" s="5">
        <v>8800</v>
      </c>
      <c r="I77">
        <v>0.25</v>
      </c>
      <c r="J77">
        <v>149</v>
      </c>
      <c r="K77">
        <v>80</v>
      </c>
      <c r="L77" t="str">
        <f t="shared" si="3"/>
        <v>Medium</v>
      </c>
      <c r="M77" t="str">
        <f t="shared" si="4"/>
        <v>Medium</v>
      </c>
    </row>
    <row r="78" spans="1:13" x14ac:dyDescent="0.35">
      <c r="A78">
        <v>176</v>
      </c>
      <c r="B78" t="s">
        <v>313</v>
      </c>
      <c r="C78" t="s">
        <v>314</v>
      </c>
      <c r="D78" t="s">
        <v>315</v>
      </c>
      <c r="E78" t="s">
        <v>316</v>
      </c>
      <c r="F78" s="1">
        <v>43356</v>
      </c>
      <c r="G78" t="s">
        <v>218</v>
      </c>
      <c r="H78" s="5">
        <v>8600</v>
      </c>
      <c r="I78">
        <v>0.2</v>
      </c>
      <c r="J78">
        <v>149</v>
      </c>
      <c r="K78">
        <v>80</v>
      </c>
      <c r="L78" t="str">
        <f t="shared" si="3"/>
        <v>Medium</v>
      </c>
      <c r="M78" t="str">
        <f t="shared" si="4"/>
        <v>Medium</v>
      </c>
    </row>
    <row r="79" spans="1:13" x14ac:dyDescent="0.35">
      <c r="A79">
        <v>177</v>
      </c>
      <c r="B79" t="s">
        <v>317</v>
      </c>
      <c r="C79" t="s">
        <v>318</v>
      </c>
      <c r="D79" t="s">
        <v>319</v>
      </c>
      <c r="E79" t="s">
        <v>320</v>
      </c>
      <c r="F79" s="1">
        <v>43386</v>
      </c>
      <c r="G79" t="s">
        <v>218</v>
      </c>
      <c r="H79" s="5">
        <v>8400</v>
      </c>
      <c r="I79">
        <v>0.2</v>
      </c>
      <c r="J79">
        <v>149</v>
      </c>
      <c r="K79">
        <v>80</v>
      </c>
      <c r="L79" t="str">
        <f t="shared" si="3"/>
        <v>Medium</v>
      </c>
      <c r="M79" t="str">
        <f t="shared" si="4"/>
        <v>Medium</v>
      </c>
    </row>
    <row r="80" spans="1:13" x14ac:dyDescent="0.35">
      <c r="A80">
        <v>178</v>
      </c>
      <c r="B80" t="s">
        <v>321</v>
      </c>
      <c r="C80" t="s">
        <v>322</v>
      </c>
      <c r="D80" t="s">
        <v>323</v>
      </c>
      <c r="E80" t="s">
        <v>324</v>
      </c>
      <c r="F80" s="1">
        <v>43782</v>
      </c>
      <c r="G80" t="s">
        <v>218</v>
      </c>
      <c r="H80" s="5">
        <v>7000</v>
      </c>
      <c r="I80">
        <v>0.15</v>
      </c>
      <c r="J80">
        <v>149</v>
      </c>
      <c r="L80" t="str">
        <f t="shared" si="3"/>
        <v>Medium</v>
      </c>
      <c r="M80" t="str">
        <f t="shared" si="4"/>
        <v>Medium</v>
      </c>
    </row>
    <row r="81" spans="1:13" x14ac:dyDescent="0.35">
      <c r="A81">
        <v>179</v>
      </c>
      <c r="B81" t="s">
        <v>325</v>
      </c>
      <c r="C81" t="s">
        <v>326</v>
      </c>
      <c r="D81" t="s">
        <v>327</v>
      </c>
      <c r="E81" t="s">
        <v>328</v>
      </c>
      <c r="F81" s="1">
        <v>44007</v>
      </c>
      <c r="G81" t="s">
        <v>218</v>
      </c>
      <c r="H81" s="5">
        <v>6200</v>
      </c>
      <c r="I81">
        <v>0.1</v>
      </c>
      <c r="J81">
        <v>149</v>
      </c>
      <c r="K81">
        <v>80</v>
      </c>
      <c r="L81" t="str">
        <f t="shared" si="3"/>
        <v>Medium</v>
      </c>
      <c r="M81" t="str">
        <f t="shared" si="4"/>
        <v>Medium</v>
      </c>
    </row>
    <row r="82" spans="1:13" x14ac:dyDescent="0.35">
      <c r="A82">
        <v>180</v>
      </c>
      <c r="B82" t="s">
        <v>329</v>
      </c>
      <c r="C82" t="s">
        <v>314</v>
      </c>
      <c r="D82" t="s">
        <v>330</v>
      </c>
      <c r="E82" t="s">
        <v>331</v>
      </c>
      <c r="F82" s="1">
        <v>43297</v>
      </c>
      <c r="G82" t="s">
        <v>332</v>
      </c>
      <c r="H82" s="5">
        <v>3200</v>
      </c>
      <c r="J82">
        <v>120</v>
      </c>
      <c r="K82">
        <v>50</v>
      </c>
      <c r="L82" t="str">
        <f t="shared" si="3"/>
        <v>Low</v>
      </c>
      <c r="M82" t="str">
        <f t="shared" si="4"/>
        <v>Low</v>
      </c>
    </row>
    <row r="83" spans="1:13" x14ac:dyDescent="0.35">
      <c r="A83">
        <v>181</v>
      </c>
      <c r="B83" t="s">
        <v>333</v>
      </c>
      <c r="C83" t="s">
        <v>334</v>
      </c>
      <c r="D83" t="s">
        <v>335</v>
      </c>
      <c r="E83" t="s">
        <v>336</v>
      </c>
      <c r="F83" s="1">
        <v>43327</v>
      </c>
      <c r="G83" t="s">
        <v>332</v>
      </c>
      <c r="H83" s="5">
        <v>3100</v>
      </c>
      <c r="J83">
        <v>120</v>
      </c>
      <c r="K83">
        <v>50</v>
      </c>
      <c r="L83" t="str">
        <f t="shared" si="3"/>
        <v>Low</v>
      </c>
      <c r="M83" t="str">
        <f t="shared" si="4"/>
        <v>Low</v>
      </c>
    </row>
    <row r="84" spans="1:13" x14ac:dyDescent="0.35">
      <c r="A84">
        <v>182</v>
      </c>
      <c r="B84" t="s">
        <v>337</v>
      </c>
      <c r="C84" t="s">
        <v>338</v>
      </c>
      <c r="D84" t="s">
        <v>339</v>
      </c>
      <c r="E84" t="s">
        <v>340</v>
      </c>
      <c r="F84" s="1">
        <v>43810</v>
      </c>
      <c r="G84" t="s">
        <v>332</v>
      </c>
      <c r="H84" s="5">
        <v>2500</v>
      </c>
      <c r="J84">
        <v>120</v>
      </c>
      <c r="K84">
        <v>50</v>
      </c>
      <c r="L84" t="str">
        <f t="shared" si="3"/>
        <v>Low</v>
      </c>
      <c r="M84" t="str">
        <f t="shared" si="4"/>
        <v>Low</v>
      </c>
    </row>
    <row r="85" spans="1:13" x14ac:dyDescent="0.35">
      <c r="A85">
        <v>183</v>
      </c>
      <c r="B85" t="s">
        <v>341</v>
      </c>
      <c r="C85" t="s">
        <v>342</v>
      </c>
      <c r="D85" t="s">
        <v>343</v>
      </c>
      <c r="E85" t="s">
        <v>344</v>
      </c>
      <c r="F85" s="1">
        <v>44037</v>
      </c>
      <c r="G85" t="s">
        <v>332</v>
      </c>
      <c r="H85" s="5">
        <v>2800</v>
      </c>
      <c r="J85">
        <v>120</v>
      </c>
      <c r="K85">
        <v>50</v>
      </c>
      <c r="L85" t="str">
        <f t="shared" si="3"/>
        <v>Low</v>
      </c>
      <c r="M85" t="str">
        <f t="shared" si="4"/>
        <v>Low</v>
      </c>
    </row>
    <row r="86" spans="1:13" x14ac:dyDescent="0.35">
      <c r="A86">
        <v>184</v>
      </c>
      <c r="B86" t="s">
        <v>345</v>
      </c>
      <c r="C86" t="s">
        <v>346</v>
      </c>
      <c r="D86" t="s">
        <v>347</v>
      </c>
      <c r="E86" t="s">
        <v>348</v>
      </c>
      <c r="F86" s="1">
        <v>42569</v>
      </c>
      <c r="G86" t="s">
        <v>332</v>
      </c>
      <c r="H86" s="5">
        <v>4200</v>
      </c>
      <c r="J86">
        <v>121</v>
      </c>
      <c r="K86">
        <v>50</v>
      </c>
      <c r="L86" t="str">
        <f t="shared" si="3"/>
        <v>Low</v>
      </c>
      <c r="M86" t="str">
        <f t="shared" si="4"/>
        <v>Low</v>
      </c>
    </row>
    <row r="87" spans="1:13" x14ac:dyDescent="0.35">
      <c r="A87">
        <v>185</v>
      </c>
      <c r="B87" t="s">
        <v>349</v>
      </c>
      <c r="C87" t="s">
        <v>350</v>
      </c>
      <c r="D87" t="s">
        <v>351</v>
      </c>
      <c r="E87" t="s">
        <v>352</v>
      </c>
      <c r="F87" s="1">
        <v>42959</v>
      </c>
      <c r="G87" t="s">
        <v>332</v>
      </c>
      <c r="H87" s="5">
        <v>4100</v>
      </c>
      <c r="J87">
        <v>121</v>
      </c>
      <c r="K87">
        <v>50</v>
      </c>
      <c r="L87" t="str">
        <f t="shared" si="3"/>
        <v>Low</v>
      </c>
      <c r="M87" t="str">
        <f t="shared" si="4"/>
        <v>Low</v>
      </c>
    </row>
    <row r="88" spans="1:13" x14ac:dyDescent="0.35">
      <c r="A88">
        <v>186</v>
      </c>
      <c r="B88" t="s">
        <v>118</v>
      </c>
      <c r="C88" t="s">
        <v>353</v>
      </c>
      <c r="D88" t="s">
        <v>354</v>
      </c>
      <c r="E88" t="s">
        <v>355</v>
      </c>
      <c r="F88" s="1">
        <v>43448</v>
      </c>
      <c r="G88" t="s">
        <v>332</v>
      </c>
      <c r="H88" s="5">
        <v>3400</v>
      </c>
      <c r="J88">
        <v>121</v>
      </c>
      <c r="K88">
        <v>50</v>
      </c>
      <c r="L88" t="str">
        <f t="shared" si="3"/>
        <v>Low</v>
      </c>
      <c r="M88" t="str">
        <f t="shared" si="4"/>
        <v>Low</v>
      </c>
    </row>
    <row r="89" spans="1:13" x14ac:dyDescent="0.35">
      <c r="A89">
        <v>187</v>
      </c>
      <c r="B89" t="s">
        <v>356</v>
      </c>
      <c r="C89" t="s">
        <v>357</v>
      </c>
      <c r="D89" t="s">
        <v>358</v>
      </c>
      <c r="E89" t="s">
        <v>359</v>
      </c>
      <c r="F89" s="1">
        <v>43676</v>
      </c>
      <c r="G89" t="s">
        <v>332</v>
      </c>
      <c r="H89" s="5">
        <v>3000</v>
      </c>
      <c r="J89">
        <v>121</v>
      </c>
      <c r="K89">
        <v>50</v>
      </c>
      <c r="L89" t="str">
        <f t="shared" si="3"/>
        <v>Low</v>
      </c>
      <c r="M89" t="str">
        <f t="shared" si="4"/>
        <v>Low</v>
      </c>
    </row>
    <row r="90" spans="1:13" x14ac:dyDescent="0.35">
      <c r="A90">
        <v>188</v>
      </c>
      <c r="B90" t="s">
        <v>360</v>
      </c>
      <c r="C90" t="s">
        <v>361</v>
      </c>
      <c r="D90" t="s">
        <v>362</v>
      </c>
      <c r="E90" t="s">
        <v>363</v>
      </c>
      <c r="F90" s="1">
        <v>43073</v>
      </c>
      <c r="G90" t="s">
        <v>332</v>
      </c>
      <c r="H90" s="5">
        <v>3800</v>
      </c>
      <c r="J90">
        <v>122</v>
      </c>
      <c r="K90">
        <v>50</v>
      </c>
      <c r="L90" t="str">
        <f t="shared" si="3"/>
        <v>Low</v>
      </c>
      <c r="M90" t="str">
        <f t="shared" si="4"/>
        <v>Low</v>
      </c>
    </row>
    <row r="91" spans="1:13" x14ac:dyDescent="0.35">
      <c r="A91">
        <v>189</v>
      </c>
      <c r="B91" t="s">
        <v>364</v>
      </c>
      <c r="C91" t="s">
        <v>365</v>
      </c>
      <c r="D91" t="s">
        <v>366</v>
      </c>
      <c r="E91" t="s">
        <v>367</v>
      </c>
      <c r="F91" s="1">
        <v>43133</v>
      </c>
      <c r="G91" t="s">
        <v>332</v>
      </c>
      <c r="H91" s="5">
        <v>3600</v>
      </c>
      <c r="J91">
        <v>122</v>
      </c>
      <c r="K91">
        <v>50</v>
      </c>
      <c r="L91" t="str">
        <f t="shared" si="3"/>
        <v>Low</v>
      </c>
      <c r="M91" t="str">
        <f t="shared" si="4"/>
        <v>Low</v>
      </c>
    </row>
    <row r="92" spans="1:13" x14ac:dyDescent="0.35">
      <c r="A92">
        <v>190</v>
      </c>
      <c r="B92" t="s">
        <v>368</v>
      </c>
      <c r="C92" t="s">
        <v>369</v>
      </c>
      <c r="D92" t="s">
        <v>370</v>
      </c>
      <c r="E92" t="s">
        <v>371</v>
      </c>
      <c r="F92" s="1">
        <v>43465</v>
      </c>
      <c r="G92" t="s">
        <v>332</v>
      </c>
      <c r="H92" s="5">
        <v>2900</v>
      </c>
      <c r="J92">
        <v>122</v>
      </c>
      <c r="K92">
        <v>50</v>
      </c>
      <c r="L92" t="str">
        <f t="shared" si="3"/>
        <v>Low</v>
      </c>
      <c r="M92" t="str">
        <f t="shared" si="4"/>
        <v>Low</v>
      </c>
    </row>
    <row r="93" spans="1:13" x14ac:dyDescent="0.35">
      <c r="A93">
        <v>191</v>
      </c>
      <c r="B93" t="s">
        <v>188</v>
      </c>
      <c r="C93" t="s">
        <v>372</v>
      </c>
      <c r="D93" t="s">
        <v>373</v>
      </c>
      <c r="E93" t="s">
        <v>374</v>
      </c>
      <c r="F93" s="1">
        <v>43991</v>
      </c>
      <c r="G93" t="s">
        <v>332</v>
      </c>
      <c r="H93" s="5">
        <v>2500</v>
      </c>
      <c r="J93">
        <v>122</v>
      </c>
      <c r="K93">
        <v>50</v>
      </c>
      <c r="L93" t="str">
        <f t="shared" si="3"/>
        <v>Low</v>
      </c>
      <c r="M93" t="str">
        <f t="shared" si="4"/>
        <v>Low</v>
      </c>
    </row>
    <row r="94" spans="1:13" x14ac:dyDescent="0.35">
      <c r="A94">
        <v>192</v>
      </c>
      <c r="B94" t="s">
        <v>375</v>
      </c>
      <c r="C94" t="s">
        <v>376</v>
      </c>
      <c r="D94" t="s">
        <v>377</v>
      </c>
      <c r="E94" t="s">
        <v>378</v>
      </c>
      <c r="F94" s="1">
        <v>42577</v>
      </c>
      <c r="G94" t="s">
        <v>332</v>
      </c>
      <c r="H94" s="5">
        <v>4000</v>
      </c>
      <c r="J94">
        <v>123</v>
      </c>
      <c r="K94">
        <v>50</v>
      </c>
      <c r="L94" t="str">
        <f t="shared" si="3"/>
        <v>Low</v>
      </c>
      <c r="M94" t="str">
        <f t="shared" si="4"/>
        <v>Low</v>
      </c>
    </row>
    <row r="95" spans="1:13" x14ac:dyDescent="0.35">
      <c r="A95">
        <v>193</v>
      </c>
      <c r="B95" t="s">
        <v>379</v>
      </c>
      <c r="C95" t="s">
        <v>380</v>
      </c>
      <c r="D95" t="s">
        <v>381</v>
      </c>
      <c r="E95" t="s">
        <v>382</v>
      </c>
      <c r="F95" s="1">
        <v>42970</v>
      </c>
      <c r="G95" t="s">
        <v>332</v>
      </c>
      <c r="H95" s="5">
        <v>3900</v>
      </c>
      <c r="J95">
        <v>123</v>
      </c>
      <c r="K95">
        <v>50</v>
      </c>
      <c r="L95" t="str">
        <f t="shared" si="3"/>
        <v>Low</v>
      </c>
      <c r="M95" t="str">
        <f t="shared" si="4"/>
        <v>Low</v>
      </c>
    </row>
    <row r="96" spans="1:13" x14ac:dyDescent="0.35">
      <c r="A96">
        <v>194</v>
      </c>
      <c r="B96" t="s">
        <v>383</v>
      </c>
      <c r="C96" t="s">
        <v>384</v>
      </c>
      <c r="D96" t="s">
        <v>385</v>
      </c>
      <c r="E96" t="s">
        <v>386</v>
      </c>
      <c r="F96" s="1">
        <v>43455</v>
      </c>
      <c r="G96" t="s">
        <v>332</v>
      </c>
      <c r="H96" s="5">
        <v>3200</v>
      </c>
      <c r="J96">
        <v>123</v>
      </c>
      <c r="K96">
        <v>50</v>
      </c>
      <c r="L96" t="str">
        <f t="shared" si="3"/>
        <v>Low</v>
      </c>
      <c r="M96" t="str">
        <f t="shared" si="4"/>
        <v>Low</v>
      </c>
    </row>
    <row r="97" spans="1:13" x14ac:dyDescent="0.35">
      <c r="A97">
        <v>195</v>
      </c>
      <c r="B97" t="s">
        <v>387</v>
      </c>
      <c r="C97" t="s">
        <v>388</v>
      </c>
      <c r="D97" t="s">
        <v>389</v>
      </c>
      <c r="E97" t="s">
        <v>390</v>
      </c>
      <c r="F97" s="1">
        <v>43714</v>
      </c>
      <c r="G97" t="s">
        <v>332</v>
      </c>
      <c r="H97" s="5">
        <v>2800</v>
      </c>
      <c r="J97">
        <v>123</v>
      </c>
      <c r="K97">
        <v>50</v>
      </c>
      <c r="L97" t="str">
        <f t="shared" si="3"/>
        <v>Low</v>
      </c>
      <c r="M97" t="str">
        <f t="shared" si="4"/>
        <v>Low</v>
      </c>
    </row>
    <row r="98" spans="1:13" x14ac:dyDescent="0.35">
      <c r="A98">
        <v>196</v>
      </c>
      <c r="B98" t="s">
        <v>391</v>
      </c>
      <c r="C98" t="s">
        <v>392</v>
      </c>
      <c r="D98" t="s">
        <v>393</v>
      </c>
      <c r="E98" t="s">
        <v>394</v>
      </c>
      <c r="F98" s="1">
        <v>43387</v>
      </c>
      <c r="G98" t="s">
        <v>332</v>
      </c>
      <c r="H98" s="5">
        <v>3100</v>
      </c>
      <c r="J98">
        <v>124</v>
      </c>
      <c r="K98">
        <v>50</v>
      </c>
      <c r="L98" t="str">
        <f t="shared" si="3"/>
        <v>Low</v>
      </c>
      <c r="M98" t="str">
        <f t="shared" si="4"/>
        <v>Low</v>
      </c>
    </row>
    <row r="99" spans="1:13" x14ac:dyDescent="0.35">
      <c r="A99">
        <v>197</v>
      </c>
      <c r="B99" t="s">
        <v>114</v>
      </c>
      <c r="C99" t="s">
        <v>395</v>
      </c>
      <c r="D99" t="s">
        <v>396</v>
      </c>
      <c r="E99" t="s">
        <v>397</v>
      </c>
      <c r="F99" s="1">
        <v>43416</v>
      </c>
      <c r="G99" t="s">
        <v>332</v>
      </c>
      <c r="H99" s="5">
        <v>3000</v>
      </c>
      <c r="J99">
        <v>124</v>
      </c>
      <c r="K99">
        <v>50</v>
      </c>
      <c r="L99" t="str">
        <f t="shared" ref="L99:L108" si="5">VLOOKUP(H99,Salary_Matrix,2,TRUE)</f>
        <v>Low</v>
      </c>
      <c r="M99" t="str">
        <f t="shared" si="4"/>
        <v>Low</v>
      </c>
    </row>
    <row r="100" spans="1:13" x14ac:dyDescent="0.35">
      <c r="A100">
        <v>198</v>
      </c>
      <c r="B100" t="s">
        <v>398</v>
      </c>
      <c r="C100" t="s">
        <v>399</v>
      </c>
      <c r="D100" t="s">
        <v>400</v>
      </c>
      <c r="E100" t="s">
        <v>401</v>
      </c>
      <c r="F100" s="1">
        <v>43810</v>
      </c>
      <c r="G100" t="s">
        <v>332</v>
      </c>
      <c r="H100" s="5">
        <v>2600</v>
      </c>
      <c r="J100">
        <v>124</v>
      </c>
      <c r="K100">
        <v>50</v>
      </c>
      <c r="L100" t="str">
        <f t="shared" si="5"/>
        <v>Low</v>
      </c>
      <c r="M100" t="str">
        <f t="shared" si="4"/>
        <v>Low</v>
      </c>
    </row>
    <row r="101" spans="1:13" x14ac:dyDescent="0.35">
      <c r="A101">
        <v>199</v>
      </c>
      <c r="B101" t="s">
        <v>402</v>
      </c>
      <c r="C101" t="s">
        <v>322</v>
      </c>
      <c r="D101" t="s">
        <v>403</v>
      </c>
      <c r="E101" t="s">
        <v>404</v>
      </c>
      <c r="F101" s="1">
        <v>44016</v>
      </c>
      <c r="G101" t="s">
        <v>332</v>
      </c>
      <c r="H101" s="5">
        <v>2600</v>
      </c>
      <c r="J101">
        <v>124</v>
      </c>
      <c r="K101">
        <v>50</v>
      </c>
      <c r="L101" t="str">
        <f t="shared" si="5"/>
        <v>Low</v>
      </c>
      <c r="M101" t="str">
        <f t="shared" si="4"/>
        <v>Low</v>
      </c>
    </row>
    <row r="102" spans="1:13" x14ac:dyDescent="0.35">
      <c r="A102">
        <v>200</v>
      </c>
      <c r="B102" t="s">
        <v>364</v>
      </c>
      <c r="C102" t="s">
        <v>405</v>
      </c>
      <c r="D102" t="s">
        <v>406</v>
      </c>
      <c r="E102" t="s">
        <v>407</v>
      </c>
      <c r="F102" s="1">
        <v>39515</v>
      </c>
      <c r="G102" t="s">
        <v>408</v>
      </c>
      <c r="H102" s="5">
        <v>4400</v>
      </c>
      <c r="J102">
        <v>101</v>
      </c>
      <c r="K102">
        <v>10</v>
      </c>
      <c r="L102" t="str">
        <f t="shared" si="5"/>
        <v>Low</v>
      </c>
      <c r="M102" t="str">
        <f t="shared" si="4"/>
        <v>Low</v>
      </c>
    </row>
    <row r="103" spans="1:13" x14ac:dyDescent="0.35">
      <c r="A103">
        <v>201</v>
      </c>
      <c r="B103" t="s">
        <v>153</v>
      </c>
      <c r="C103" t="s">
        <v>409</v>
      </c>
      <c r="D103" t="s">
        <v>410</v>
      </c>
      <c r="E103" t="s">
        <v>411</v>
      </c>
      <c r="F103" s="1">
        <v>42590</v>
      </c>
      <c r="G103" t="s">
        <v>412</v>
      </c>
      <c r="H103" s="5">
        <v>13000</v>
      </c>
      <c r="J103">
        <v>100</v>
      </c>
      <c r="K103">
        <v>20</v>
      </c>
      <c r="L103" t="str">
        <f t="shared" si="5"/>
        <v>High</v>
      </c>
      <c r="M103" t="str">
        <f t="shared" si="4"/>
        <v>High</v>
      </c>
    </row>
    <row r="104" spans="1:13" x14ac:dyDescent="0.35">
      <c r="A104">
        <v>202</v>
      </c>
      <c r="B104" t="s">
        <v>413</v>
      </c>
      <c r="C104" t="s">
        <v>414</v>
      </c>
      <c r="D104" t="s">
        <v>415</v>
      </c>
      <c r="E104" t="s">
        <v>416</v>
      </c>
      <c r="F104" s="1">
        <v>43137</v>
      </c>
      <c r="G104" t="s">
        <v>417</v>
      </c>
      <c r="H104" s="5">
        <v>6000</v>
      </c>
      <c r="J104">
        <v>201</v>
      </c>
      <c r="K104">
        <v>20</v>
      </c>
      <c r="L104" t="str">
        <f t="shared" si="5"/>
        <v>Medium</v>
      </c>
      <c r="M104" t="str">
        <f t="shared" si="4"/>
        <v>Medium</v>
      </c>
    </row>
    <row r="105" spans="1:13" x14ac:dyDescent="0.35">
      <c r="A105">
        <v>203</v>
      </c>
      <c r="B105" t="s">
        <v>418</v>
      </c>
      <c r="C105" t="s">
        <v>419</v>
      </c>
      <c r="D105" t="s">
        <v>420</v>
      </c>
      <c r="E105" t="s">
        <v>421</v>
      </c>
      <c r="F105" s="1">
        <v>41970</v>
      </c>
      <c r="G105" t="s">
        <v>422</v>
      </c>
      <c r="H105" s="5">
        <v>6500</v>
      </c>
      <c r="J105">
        <v>101</v>
      </c>
      <c r="K105">
        <v>40</v>
      </c>
      <c r="L105" t="str">
        <f t="shared" si="5"/>
        <v>Medium</v>
      </c>
      <c r="M105" t="str">
        <f t="shared" si="4"/>
        <v>Medium</v>
      </c>
    </row>
    <row r="106" spans="1:13" x14ac:dyDescent="0.35">
      <c r="A106">
        <v>204</v>
      </c>
      <c r="B106" t="s">
        <v>423</v>
      </c>
      <c r="C106" t="s">
        <v>424</v>
      </c>
      <c r="D106" t="s">
        <v>425</v>
      </c>
      <c r="E106" t="s">
        <v>426</v>
      </c>
      <c r="F106" s="1">
        <v>41970</v>
      </c>
      <c r="G106" t="s">
        <v>427</v>
      </c>
      <c r="H106" s="5">
        <v>10000</v>
      </c>
      <c r="J106">
        <v>101</v>
      </c>
      <c r="K106">
        <v>70</v>
      </c>
      <c r="L106" t="str">
        <f t="shared" si="5"/>
        <v>High</v>
      </c>
      <c r="M106" t="str">
        <f t="shared" si="4"/>
        <v>High</v>
      </c>
    </row>
    <row r="107" spans="1:13" x14ac:dyDescent="0.35">
      <c r="A107">
        <v>205</v>
      </c>
      <c r="B107" t="s">
        <v>428</v>
      </c>
      <c r="C107" t="s">
        <v>429</v>
      </c>
      <c r="D107" t="s">
        <v>430</v>
      </c>
      <c r="E107" t="s">
        <v>431</v>
      </c>
      <c r="F107" s="1">
        <v>41970</v>
      </c>
      <c r="G107" t="s">
        <v>432</v>
      </c>
      <c r="H107" s="5">
        <v>12000</v>
      </c>
      <c r="J107">
        <v>101</v>
      </c>
      <c r="K107">
        <v>110</v>
      </c>
      <c r="L107" t="str">
        <f t="shared" si="5"/>
        <v>High</v>
      </c>
      <c r="M107" t="str">
        <f t="shared" si="4"/>
        <v>High</v>
      </c>
    </row>
    <row r="108" spans="1:13" x14ac:dyDescent="0.35">
      <c r="A108">
        <v>206</v>
      </c>
      <c r="B108" t="s">
        <v>294</v>
      </c>
      <c r="C108" t="s">
        <v>433</v>
      </c>
      <c r="D108" t="s">
        <v>434</v>
      </c>
      <c r="E108" t="s">
        <v>435</v>
      </c>
      <c r="F108" s="1">
        <v>41970</v>
      </c>
      <c r="G108" t="s">
        <v>436</v>
      </c>
      <c r="H108" s="5">
        <v>8300</v>
      </c>
      <c r="J108">
        <v>205</v>
      </c>
      <c r="K108">
        <v>110</v>
      </c>
      <c r="L108" t="str">
        <f t="shared" si="5"/>
        <v>Medium</v>
      </c>
      <c r="M108" t="str">
        <f t="shared" si="4"/>
        <v>Medium</v>
      </c>
    </row>
  </sheetData>
  <conditionalFormatting sqref="H1:H1048576">
    <cfRule type="duplicateValues" dxfId="10" priority="1" stopIfTrue="1"/>
    <cfRule type="cellIs" dxfId="9" priority="2" operator="greaterThan">
      <formula>10000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F44"/>
  <sheetViews>
    <sheetView topLeftCell="A15" workbookViewId="0">
      <selection activeCell="A22" sqref="A22"/>
    </sheetView>
  </sheetViews>
  <sheetFormatPr defaultRowHeight="14.5" x14ac:dyDescent="0.35"/>
  <cols>
    <col min="1" max="1" width="31.453125" bestFit="1" customWidth="1"/>
    <col min="2" max="2" width="61.7265625" bestFit="1" customWidth="1"/>
    <col min="3" max="3" width="13.08984375" bestFit="1" customWidth="1"/>
    <col min="4" max="4" width="17.6328125" bestFit="1" customWidth="1"/>
  </cols>
  <sheetData>
    <row r="1" spans="1:5" x14ac:dyDescent="0.35">
      <c r="A1" t="s">
        <v>437</v>
      </c>
    </row>
    <row r="2" spans="1:5" x14ac:dyDescent="0.35">
      <c r="D2">
        <v>100</v>
      </c>
      <c r="E2">
        <f>SUMIF(OEHR_EMPLOYEES!K:K,D2,OEHR_EMPLOYEES!H:H)</f>
        <v>51600</v>
      </c>
    </row>
    <row r="5" spans="1:5" x14ac:dyDescent="0.35">
      <c r="A5" t="s">
        <v>10</v>
      </c>
      <c r="B5" t="s">
        <v>438</v>
      </c>
      <c r="C5" t="s">
        <v>439</v>
      </c>
      <c r="D5" t="s">
        <v>440</v>
      </c>
    </row>
    <row r="6" spans="1:5" x14ac:dyDescent="0.35">
      <c r="A6">
        <v>90</v>
      </c>
      <c r="B6">
        <f ca="1">SUMIF(OEHR_EMPLOYEES!$K:$K,Sheet1!$A6,OEHR_EMPLOYEES!$H$1:$H$108)</f>
        <v>58000</v>
      </c>
      <c r="C6" s="2">
        <f ca="1">AVERAGEIF(OEHR_EMPLOYEES!$K:$K,Sheet1!$A6,OEHR_EMPLOYEES!$H$1:$H$108)</f>
        <v>19333.333333333332</v>
      </c>
      <c r="D6">
        <f>COUNTIF(OEHR_EMPLOYEES!$K:$K,Sheet1!$A6)</f>
        <v>3</v>
      </c>
    </row>
    <row r="7" spans="1:5" x14ac:dyDescent="0.35">
      <c r="A7">
        <v>60</v>
      </c>
      <c r="B7">
        <f ca="1">SUMIF(OEHR_EMPLOYEES!K:K,Sheet1!A7,OEHR_EMPLOYEES!$H$1:$H$108)</f>
        <v>28800</v>
      </c>
      <c r="C7" s="2">
        <f ca="1">AVERAGEIF(OEHR_EMPLOYEES!$K:$K,Sheet1!$A7,OEHR_EMPLOYEES!$H$1:$H$108)</f>
        <v>5760</v>
      </c>
      <c r="D7">
        <f>COUNTIF(OEHR_EMPLOYEES!$K:$K,Sheet1!$A7)</f>
        <v>5</v>
      </c>
    </row>
    <row r="8" spans="1:5" x14ac:dyDescent="0.35">
      <c r="A8">
        <v>100</v>
      </c>
      <c r="B8">
        <f ca="1">SUMIF(OEHR_EMPLOYEES!K:K,Sheet1!A8,OEHR_EMPLOYEES!$H$1:$H$108)</f>
        <v>51600</v>
      </c>
      <c r="C8" s="2">
        <f ca="1">AVERAGEIF(OEHR_EMPLOYEES!$K:$K,Sheet1!$A8,OEHR_EMPLOYEES!$H$1:$H$108)</f>
        <v>8600</v>
      </c>
      <c r="D8">
        <f>COUNTIF(OEHR_EMPLOYEES!$K:$K,Sheet1!$A8)</f>
        <v>6</v>
      </c>
    </row>
    <row r="9" spans="1:5" x14ac:dyDescent="0.35">
      <c r="A9">
        <v>30</v>
      </c>
      <c r="B9">
        <f ca="1">SUMIF(OEHR_EMPLOYEES!K:K,Sheet1!A9,OEHR_EMPLOYEES!$H$1:$H$108)</f>
        <v>24900</v>
      </c>
      <c r="C9" s="2">
        <f ca="1">AVERAGEIF(OEHR_EMPLOYEES!$K:$K,Sheet1!$A9,OEHR_EMPLOYEES!$H$1:$H$108)</f>
        <v>4150</v>
      </c>
      <c r="D9">
        <f>COUNTIF(OEHR_EMPLOYEES!$K:$K,Sheet1!$A9)</f>
        <v>6</v>
      </c>
    </row>
    <row r="10" spans="1:5" x14ac:dyDescent="0.35">
      <c r="A10">
        <v>50</v>
      </c>
      <c r="B10">
        <f ca="1">SUMIF(OEHR_EMPLOYEES!K:K,Sheet1!A10,OEHR_EMPLOYEES!$H$1:$H$108)</f>
        <v>156400</v>
      </c>
      <c r="C10" s="2">
        <f ca="1">AVERAGEIF(OEHR_EMPLOYEES!$K:$K,Sheet1!$A10,OEHR_EMPLOYEES!$H$1:$H$108)</f>
        <v>3475.5555555555557</v>
      </c>
      <c r="D10">
        <f>COUNTIF(OEHR_EMPLOYEES!$K:$K,Sheet1!$A10)</f>
        <v>45</v>
      </c>
    </row>
    <row r="11" spans="1:5" x14ac:dyDescent="0.35">
      <c r="A11">
        <v>80</v>
      </c>
      <c r="B11">
        <f ca="1">SUMIF(OEHR_EMPLOYEES!K:K,Sheet1!A11,OEHR_EMPLOYEES!$H$1:$H$108)</f>
        <v>304500</v>
      </c>
      <c r="C11" s="2">
        <f ca="1">AVERAGEIF(OEHR_EMPLOYEES!$K:$K,Sheet1!$A11,OEHR_EMPLOYEES!$H$1:$H$108)</f>
        <v>8955.8823529411766</v>
      </c>
      <c r="D11">
        <f>COUNTIF(OEHR_EMPLOYEES!$K:$K,Sheet1!$A11)</f>
        <v>34</v>
      </c>
    </row>
    <row r="12" spans="1:5" x14ac:dyDescent="0.35">
      <c r="A12">
        <v>10</v>
      </c>
      <c r="B12">
        <f ca="1">SUMIF(OEHR_EMPLOYEES!K:K,Sheet1!A12,OEHR_EMPLOYEES!$H$1:$H$108)</f>
        <v>4400</v>
      </c>
      <c r="C12" s="2">
        <f ca="1">AVERAGEIF(OEHR_EMPLOYEES!$K:$K,Sheet1!$A12,OEHR_EMPLOYEES!$H$1:$H$108)</f>
        <v>4400</v>
      </c>
      <c r="D12">
        <f>COUNTIF(OEHR_EMPLOYEES!$K:$K,Sheet1!$A12)</f>
        <v>1</v>
      </c>
    </row>
    <row r="13" spans="1:5" x14ac:dyDescent="0.35">
      <c r="A13">
        <v>20</v>
      </c>
      <c r="B13">
        <f ca="1">SUMIF(OEHR_EMPLOYEES!K:K,Sheet1!A13,OEHR_EMPLOYEES!$H$1:$H$108)</f>
        <v>19000</v>
      </c>
      <c r="C13" s="2">
        <f ca="1">AVERAGEIF(OEHR_EMPLOYEES!$K:$K,Sheet1!$A13,OEHR_EMPLOYEES!$H$1:$H$108)</f>
        <v>9500</v>
      </c>
      <c r="D13">
        <f>COUNTIF(OEHR_EMPLOYEES!$K:$K,Sheet1!$A13)</f>
        <v>2</v>
      </c>
    </row>
    <row r="14" spans="1:5" x14ac:dyDescent="0.35">
      <c r="A14">
        <v>40</v>
      </c>
      <c r="B14">
        <f ca="1">SUMIF(OEHR_EMPLOYEES!K:K,Sheet1!A14,OEHR_EMPLOYEES!$H$1:$H$108)</f>
        <v>6500</v>
      </c>
      <c r="C14" s="2">
        <f ca="1">AVERAGEIF(OEHR_EMPLOYEES!$K:$K,Sheet1!$A14,OEHR_EMPLOYEES!$H$1:$H$108)</f>
        <v>6500</v>
      </c>
      <c r="D14">
        <f>COUNTIF(OEHR_EMPLOYEES!$K:$K,Sheet1!$A14)</f>
        <v>1</v>
      </c>
    </row>
    <row r="15" spans="1:5" x14ac:dyDescent="0.35">
      <c r="A15">
        <v>70</v>
      </c>
      <c r="B15">
        <f ca="1">SUMIF(OEHR_EMPLOYEES!K:K,Sheet1!A15,OEHR_EMPLOYEES!$H$1:$H$108)</f>
        <v>10000</v>
      </c>
      <c r="C15" s="2">
        <f ca="1">AVERAGEIF(OEHR_EMPLOYEES!$K:$K,Sheet1!$A15,OEHR_EMPLOYEES!$H$1:$H$108)</f>
        <v>10000</v>
      </c>
      <c r="D15">
        <f>COUNTIF(OEHR_EMPLOYEES!$K:$K,Sheet1!$A15)</f>
        <v>1</v>
      </c>
    </row>
    <row r="16" spans="1:5" x14ac:dyDescent="0.35">
      <c r="A16">
        <v>110</v>
      </c>
      <c r="B16">
        <f ca="1">SUMIF(OEHR_EMPLOYEES!K:K,Sheet1!A16,OEHR_EMPLOYEES!$H$1:$H$108)</f>
        <v>20300</v>
      </c>
      <c r="C16" s="2">
        <f ca="1">AVERAGEIF(OEHR_EMPLOYEES!$K:$K,Sheet1!$A16,OEHR_EMPLOYEES!$H$1:$H$108)</f>
        <v>10150</v>
      </c>
      <c r="D16">
        <f>COUNTIF(OEHR_EMPLOYEES!$K:$K,Sheet1!$A16)</f>
        <v>2</v>
      </c>
    </row>
    <row r="21" spans="1:6" x14ac:dyDescent="0.35">
      <c r="A21" t="s">
        <v>10</v>
      </c>
      <c r="B21" t="s">
        <v>438</v>
      </c>
      <c r="C21" t="s">
        <v>439</v>
      </c>
      <c r="D21" t="s">
        <v>440</v>
      </c>
    </row>
    <row r="22" spans="1:6" x14ac:dyDescent="0.35">
      <c r="A22">
        <v>90</v>
      </c>
      <c r="B22">
        <f>SUMIFS(OEHR_EMPLOYEES!$H$1:$H$108,OEHR_EMPLOYEES!$K$1:$K$108,Sheet1!$A22,OEHR_EMPLOYEES!$H$1:$H$108,"&gt;5000")</f>
        <v>58000</v>
      </c>
      <c r="C22" s="2">
        <f ca="1">AVERAGEIF(OEHR_EMPLOYEES!$K:$K,Sheet1!$A22,OEHR_EMPLOYEES!$H$1:$H$108)</f>
        <v>19333.333333333332</v>
      </c>
      <c r="D22">
        <f>COUNTIF(OEHR_EMPLOYEES!$K:$K,Sheet1!$A22)</f>
        <v>3</v>
      </c>
      <c r="E22">
        <f ca="1">IF(C22&gt;2000,A22,D22)</f>
        <v>90</v>
      </c>
      <c r="F22">
        <v>5000</v>
      </c>
    </row>
    <row r="23" spans="1:6" x14ac:dyDescent="0.35">
      <c r="A23">
        <v>60</v>
      </c>
      <c r="B23">
        <f>SUMIFS(OEHR_EMPLOYEES!$H$1:$H$108, OEHR_EMPLOYEES!$K$1:$K$108, Sheet1!$A23, OEHR_EMPLOYEES!$H$1:$H$108, "&gt;" &amp; Sheet1!$F$22)</f>
        <v>15000</v>
      </c>
      <c r="C23" s="2">
        <f ca="1">AVERAGEIF(OEHR_EMPLOYEES!$K:$K,Sheet1!$A23,OEHR_EMPLOYEES!$H$1:$H$108)</f>
        <v>5760</v>
      </c>
      <c r="D23">
        <f>COUNTIF(OEHR_EMPLOYEES!$K:$K,Sheet1!$A23)</f>
        <v>5</v>
      </c>
    </row>
    <row r="24" spans="1:6" x14ac:dyDescent="0.35">
      <c r="A24">
        <v>100</v>
      </c>
      <c r="B24">
        <f>SUMIFS(OEHR_EMPLOYEES!$H$1:$H$108, OEHR_EMPLOYEES!$K$1:$K$108, Sheet1!$A24, OEHR_EMPLOYEES!$H$1:$H$108, "&gt;" &amp; Sheet1!$F$22)</f>
        <v>51600</v>
      </c>
      <c r="C24" s="2">
        <f ca="1">AVERAGEIF(OEHR_EMPLOYEES!$K:$K,Sheet1!$A24,OEHR_EMPLOYEES!$H$1:$H$108)</f>
        <v>8600</v>
      </c>
      <c r="D24">
        <f>COUNTIF(OEHR_EMPLOYEES!$K:$K,Sheet1!$A24)</f>
        <v>6</v>
      </c>
    </row>
    <row r="25" spans="1:6" x14ac:dyDescent="0.35">
      <c r="A25">
        <v>30</v>
      </c>
      <c r="B25">
        <f>SUMIFS(OEHR_EMPLOYEES!$H$1:$H$108, OEHR_EMPLOYEES!$K$1:$K$108, Sheet1!$A25, OEHR_EMPLOYEES!$H$1:$H$108, "&gt;" &amp; Sheet1!$F$22)</f>
        <v>11000</v>
      </c>
      <c r="C25" s="2">
        <f ca="1">AVERAGEIF(OEHR_EMPLOYEES!$K:$K,Sheet1!$A25,OEHR_EMPLOYEES!$H$1:$H$108)</f>
        <v>4150</v>
      </c>
      <c r="D25">
        <f>COUNTIF(OEHR_EMPLOYEES!$K:$K,Sheet1!$A25)</f>
        <v>6</v>
      </c>
    </row>
    <row r="26" spans="1:6" x14ac:dyDescent="0.35">
      <c r="A26">
        <v>50</v>
      </c>
      <c r="B26">
        <f>SUMIFS(OEHR_EMPLOYEES!$H$1:$H$108, OEHR_EMPLOYEES!$K$1:$K$108, Sheet1!$A26, OEHR_EMPLOYEES!$H$1:$H$108, "&gt;" &amp; Sheet1!$F$22)</f>
        <v>36400</v>
      </c>
      <c r="C26" s="2">
        <f ca="1">AVERAGEIF(OEHR_EMPLOYEES!$K:$K,Sheet1!$A26,OEHR_EMPLOYEES!$H$1:$H$108)</f>
        <v>3475.5555555555557</v>
      </c>
      <c r="D26">
        <f>COUNTIF(OEHR_EMPLOYEES!$K:$K,Sheet1!$A26)</f>
        <v>45</v>
      </c>
    </row>
    <row r="27" spans="1:6" x14ac:dyDescent="0.35">
      <c r="A27">
        <v>80</v>
      </c>
      <c r="B27">
        <f>SUMIFS(OEHR_EMPLOYEES!$H$1:$H$108, OEHR_EMPLOYEES!$K$1:$K$108, Sheet1!$A27, OEHR_EMPLOYEES!$H$1:$H$108, "&gt;" &amp; Sheet1!$F$22)</f>
        <v>304500</v>
      </c>
      <c r="C27" s="2">
        <f ca="1">AVERAGEIF(OEHR_EMPLOYEES!$K:$K,Sheet1!$A27,OEHR_EMPLOYEES!$H$1:$H$108)</f>
        <v>8955.8823529411766</v>
      </c>
      <c r="D27">
        <f>COUNTIF(OEHR_EMPLOYEES!$K:$K,Sheet1!$A27)</f>
        <v>34</v>
      </c>
    </row>
    <row r="28" spans="1:6" x14ac:dyDescent="0.35">
      <c r="A28">
        <v>10</v>
      </c>
      <c r="B28">
        <f>SUMIFS(OEHR_EMPLOYEES!$H$1:$H$108, OEHR_EMPLOYEES!$K$1:$K$108, Sheet1!$A28, OEHR_EMPLOYEES!$H$1:$H$108, "&gt;" &amp; Sheet1!$F$22)</f>
        <v>0</v>
      </c>
      <c r="C28" s="2">
        <f ca="1">AVERAGEIF(OEHR_EMPLOYEES!$K:$K,Sheet1!$A28,OEHR_EMPLOYEES!$H$1:$H$108)</f>
        <v>4400</v>
      </c>
      <c r="D28">
        <f>COUNTIF(OEHR_EMPLOYEES!$K:$K,Sheet1!$A28)</f>
        <v>1</v>
      </c>
    </row>
    <row r="29" spans="1:6" x14ac:dyDescent="0.35">
      <c r="A29">
        <v>20</v>
      </c>
      <c r="B29">
        <f>SUMIFS(OEHR_EMPLOYEES!$H$1:$H$108, OEHR_EMPLOYEES!$K$1:$K$108, Sheet1!$A29, OEHR_EMPLOYEES!$H$1:$H$108, "&gt;" &amp; Sheet1!$F$22)</f>
        <v>19000</v>
      </c>
      <c r="C29" s="2">
        <f ca="1">AVERAGEIF(OEHR_EMPLOYEES!$K:$K,Sheet1!$A29,OEHR_EMPLOYEES!$H$1:$H$108)</f>
        <v>9500</v>
      </c>
      <c r="D29">
        <f>COUNTIF(OEHR_EMPLOYEES!$K:$K,Sheet1!$A29)</f>
        <v>2</v>
      </c>
    </row>
    <row r="30" spans="1:6" x14ac:dyDescent="0.35">
      <c r="A30">
        <v>40</v>
      </c>
      <c r="B30">
        <f>SUMIFS(OEHR_EMPLOYEES!$H$1:$H$108, OEHR_EMPLOYEES!$K$1:$K$108, Sheet1!$A30, OEHR_EMPLOYEES!$H$1:$H$108, "&gt;" &amp; Sheet1!$F$22)</f>
        <v>6500</v>
      </c>
      <c r="C30" s="2">
        <f ca="1">AVERAGEIF(OEHR_EMPLOYEES!$K:$K,Sheet1!$A30,OEHR_EMPLOYEES!$H$1:$H$108)</f>
        <v>6500</v>
      </c>
      <c r="D30">
        <f>COUNTIF(OEHR_EMPLOYEES!$K:$K,Sheet1!$A30)</f>
        <v>1</v>
      </c>
    </row>
    <row r="31" spans="1:6" x14ac:dyDescent="0.35">
      <c r="A31">
        <v>70</v>
      </c>
      <c r="B31">
        <f>SUMIFS(OEHR_EMPLOYEES!$H$1:$H$108, OEHR_EMPLOYEES!$K$1:$K$108, Sheet1!$A31, OEHR_EMPLOYEES!$H$1:$H$108, "&gt;" &amp; Sheet1!$F$22)</f>
        <v>10000</v>
      </c>
      <c r="C31" s="2">
        <f ca="1">AVERAGEIF(OEHR_EMPLOYEES!$K:$K,Sheet1!$A31,OEHR_EMPLOYEES!$H$1:$H$108)</f>
        <v>10000</v>
      </c>
      <c r="D31">
        <f>COUNTIF(OEHR_EMPLOYEES!$K:$K,Sheet1!$A31)</f>
        <v>1</v>
      </c>
    </row>
    <row r="32" spans="1:6" x14ac:dyDescent="0.35">
      <c r="A32">
        <v>110</v>
      </c>
      <c r="B32">
        <f>SUMIFS(OEHR_EMPLOYEES!$H$1:$H$108, OEHR_EMPLOYEES!$K$1:$K$108, Sheet1!$A32, OEHR_EMPLOYEES!$H$1:$H$108, "&gt;" &amp; Sheet1!$F$22)</f>
        <v>20300</v>
      </c>
      <c r="C32" s="2">
        <f ca="1">AVERAGEIF(OEHR_EMPLOYEES!$K:$K,Sheet1!$A32,OEHR_EMPLOYEES!$H$1:$H$108)</f>
        <v>10150</v>
      </c>
      <c r="D32">
        <f>COUNTIF(OEHR_EMPLOYEES!$K:$K,Sheet1!$A32)</f>
        <v>2</v>
      </c>
    </row>
    <row r="37" spans="1:2" x14ac:dyDescent="0.35">
      <c r="A37" t="s">
        <v>468</v>
      </c>
    </row>
    <row r="39" spans="1:2" x14ac:dyDescent="0.35">
      <c r="B39" t="s">
        <v>473</v>
      </c>
    </row>
    <row r="40" spans="1:2" x14ac:dyDescent="0.35">
      <c r="B40" t="s">
        <v>474</v>
      </c>
    </row>
    <row r="43" spans="1:2" x14ac:dyDescent="0.35">
      <c r="A43" t="s">
        <v>490</v>
      </c>
      <c r="B43" t="s">
        <v>491</v>
      </c>
    </row>
    <row r="44" spans="1:2" x14ac:dyDescent="0.35">
      <c r="A44" t="s">
        <v>11</v>
      </c>
      <c r="B44">
        <f>VLOOKUP(A44,Sheet7!B:H,7,FALSE)</f>
        <v>24000</v>
      </c>
    </row>
  </sheetData>
  <pageMargins left="0.7" right="0.7" top="0.75" bottom="0.75" header="0.3" footer="0.3"/>
  <ignoredErrors>
    <ignoredError sqref="C6"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2DDBC-4DD9-415D-B3A5-EB94BB6BA1C4}">
  <sheetPr codeName="Sheet8"/>
  <dimension ref="A1:X118"/>
  <sheetViews>
    <sheetView workbookViewId="0">
      <selection activeCell="F15" sqref="F15"/>
    </sheetView>
  </sheetViews>
  <sheetFormatPr defaultRowHeight="14.5" x14ac:dyDescent="0.35"/>
  <cols>
    <col min="1" max="1" width="15.26953125" bestFit="1" customWidth="1"/>
    <col min="5" max="5" width="15.26953125" bestFit="1" customWidth="1"/>
    <col min="14" max="14" width="12.36328125" bestFit="1" customWidth="1"/>
  </cols>
  <sheetData>
    <row r="1" spans="1:24" x14ac:dyDescent="0.35">
      <c r="A1" t="s">
        <v>10</v>
      </c>
    </row>
    <row r="2" spans="1:24" x14ac:dyDescent="0.35">
      <c r="A2">
        <v>10</v>
      </c>
      <c r="B2">
        <v>90</v>
      </c>
      <c r="C2">
        <f>B2+1</f>
        <v>91</v>
      </c>
      <c r="E2" t="s">
        <v>6</v>
      </c>
      <c r="F2" t="s">
        <v>15</v>
      </c>
      <c r="G2" t="s">
        <v>20</v>
      </c>
      <c r="H2" t="s">
        <v>29</v>
      </c>
      <c r="I2" t="s">
        <v>50</v>
      </c>
      <c r="J2" t="s">
        <v>55</v>
      </c>
      <c r="K2" t="s">
        <v>76</v>
      </c>
      <c r="L2" t="s">
        <v>80</v>
      </c>
      <c r="M2" t="s">
        <v>101</v>
      </c>
      <c r="N2" t="s">
        <v>122</v>
      </c>
      <c r="O2" t="s">
        <v>199</v>
      </c>
      <c r="P2" t="s">
        <v>218</v>
      </c>
      <c r="Q2" t="s">
        <v>332</v>
      </c>
      <c r="R2" t="s">
        <v>408</v>
      </c>
      <c r="S2" t="s">
        <v>412</v>
      </c>
      <c r="T2" t="s">
        <v>417</v>
      </c>
      <c r="U2" t="s">
        <v>422</v>
      </c>
      <c r="V2" t="s">
        <v>427</v>
      </c>
      <c r="W2" t="s">
        <v>432</v>
      </c>
      <c r="X2" t="s">
        <v>436</v>
      </c>
    </row>
    <row r="3" spans="1:24" x14ac:dyDescent="0.35">
      <c r="B3">
        <v>60</v>
      </c>
      <c r="C3">
        <f t="shared" ref="C3:C12" si="0">B3+1</f>
        <v>61</v>
      </c>
      <c r="E3" t="s">
        <v>10</v>
      </c>
    </row>
    <row r="4" spans="1:24" x14ac:dyDescent="0.35">
      <c r="A4">
        <v>20</v>
      </c>
      <c r="B4">
        <v>100</v>
      </c>
      <c r="C4">
        <f t="shared" si="0"/>
        <v>101</v>
      </c>
      <c r="E4">
        <v>90</v>
      </c>
      <c r="F4">
        <v>0.95081983641539214</v>
      </c>
      <c r="G4">
        <v>0.36294913900175696</v>
      </c>
      <c r="H4">
        <v>0.34118240735817296</v>
      </c>
      <c r="I4">
        <v>0.5413040391194307</v>
      </c>
      <c r="J4">
        <v>0.56110815887728238</v>
      </c>
      <c r="K4">
        <v>0.39176058599179531</v>
      </c>
      <c r="L4">
        <v>0.18871662671864686</v>
      </c>
      <c r="M4">
        <v>0.1863542652732868</v>
      </c>
      <c r="N4">
        <v>0.92699973574396966</v>
      </c>
      <c r="O4">
        <v>0.62075654854202567</v>
      </c>
      <c r="P4">
        <v>0.88221044857578468</v>
      </c>
      <c r="Q4">
        <v>0.55129689655703362</v>
      </c>
      <c r="R4">
        <v>0.45181703629812331</v>
      </c>
      <c r="S4">
        <v>0.93446861367399625</v>
      </c>
      <c r="T4">
        <v>5.7634916955048299E-3</v>
      </c>
      <c r="U4">
        <v>0.58271691850307261</v>
      </c>
      <c r="V4">
        <v>0.37513471841882251</v>
      </c>
      <c r="W4">
        <v>0.92529191532349964</v>
      </c>
      <c r="X4">
        <v>0.61915123398748839</v>
      </c>
    </row>
    <row r="5" spans="1:24" x14ac:dyDescent="0.35">
      <c r="A5">
        <v>20</v>
      </c>
      <c r="B5">
        <v>30</v>
      </c>
      <c r="C5">
        <f>B5+1</f>
        <v>31</v>
      </c>
      <c r="E5">
        <v>60</v>
      </c>
      <c r="F5">
        <v>0.31087207723753885</v>
      </c>
      <c r="G5">
        <v>0.44967658961754597</v>
      </c>
      <c r="H5">
        <v>0.43938774518504231</v>
      </c>
      <c r="I5">
        <v>0.13387069501876414</v>
      </c>
      <c r="J5">
        <v>0.36912215220913658</v>
      </c>
      <c r="K5">
        <v>0.78297320506426571</v>
      </c>
      <c r="L5">
        <v>0.18277493598199257</v>
      </c>
      <c r="M5">
        <v>0.34276879781156322</v>
      </c>
      <c r="N5">
        <v>0.90730697310026942</v>
      </c>
      <c r="O5">
        <v>0.43056475887934298</v>
      </c>
      <c r="P5">
        <v>0.12259322090853486</v>
      </c>
      <c r="Q5">
        <v>0.56088612782458236</v>
      </c>
      <c r="R5">
        <v>6.5952880935459257E-2</v>
      </c>
      <c r="S5">
        <v>0.49910528415151689</v>
      </c>
      <c r="T5">
        <v>0.92860140747713027</v>
      </c>
      <c r="U5">
        <v>8.7225385392821875E-2</v>
      </c>
      <c r="V5">
        <v>0.40156637497746661</v>
      </c>
      <c r="W5">
        <v>0.58661572204535872</v>
      </c>
      <c r="X5">
        <v>0.36329045939873095</v>
      </c>
    </row>
    <row r="6" spans="1:24" x14ac:dyDescent="0.35">
      <c r="B6">
        <v>50</v>
      </c>
      <c r="C6">
        <f t="shared" si="0"/>
        <v>51</v>
      </c>
      <c r="E6">
        <v>100</v>
      </c>
      <c r="F6">
        <v>0.84168287316203538</v>
      </c>
      <c r="G6">
        <v>0.23392226794541005</v>
      </c>
      <c r="H6" s="8">
        <v>0.97441935715756234</v>
      </c>
      <c r="I6">
        <v>0.41601383340669329</v>
      </c>
      <c r="J6">
        <v>0.45443327835238134</v>
      </c>
      <c r="K6">
        <v>0.91682260510402414</v>
      </c>
      <c r="L6">
        <v>0.62610008085605207</v>
      </c>
      <c r="M6">
        <v>0.17040576053069634</v>
      </c>
      <c r="N6">
        <v>0.55764157351916266</v>
      </c>
      <c r="O6">
        <v>8.1523804575247993E-2</v>
      </c>
      <c r="P6">
        <v>0.54919833302710619</v>
      </c>
      <c r="Q6">
        <v>0.91887259025882051</v>
      </c>
      <c r="R6">
        <v>0.45024900880385366</v>
      </c>
      <c r="S6">
        <v>0.1592067305652014</v>
      </c>
      <c r="T6">
        <v>0.28453861885494647</v>
      </c>
      <c r="U6">
        <v>0.80783709569742113</v>
      </c>
      <c r="V6">
        <v>0.84518125610183037</v>
      </c>
      <c r="W6">
        <v>5.6674698047526229E-2</v>
      </c>
      <c r="X6">
        <v>0.97667471034284259</v>
      </c>
    </row>
    <row r="7" spans="1:24" x14ac:dyDescent="0.35">
      <c r="A7">
        <v>30</v>
      </c>
      <c r="B7">
        <v>80</v>
      </c>
      <c r="C7">
        <f t="shared" si="0"/>
        <v>81</v>
      </c>
      <c r="E7">
        <v>30</v>
      </c>
      <c r="F7">
        <v>0.49647794088289221</v>
      </c>
      <c r="G7">
        <v>0.35241781330913258</v>
      </c>
      <c r="H7">
        <v>0.89433592151567454</v>
      </c>
      <c r="I7">
        <v>0.5844687152643091</v>
      </c>
      <c r="J7">
        <v>0.34615021709675664</v>
      </c>
      <c r="K7">
        <v>0.91829937221033542</v>
      </c>
      <c r="L7">
        <v>0.63499403843632585</v>
      </c>
      <c r="M7">
        <v>0.235120509129084</v>
      </c>
      <c r="N7">
        <v>0.29098493674618242</v>
      </c>
      <c r="O7">
        <v>0.72571333975151742</v>
      </c>
      <c r="P7">
        <v>0.22134912578728194</v>
      </c>
      <c r="Q7">
        <v>0.77909149409426381</v>
      </c>
      <c r="R7">
        <v>0.72260652876380727</v>
      </c>
      <c r="S7">
        <v>0.66535616713718415</v>
      </c>
      <c r="T7">
        <v>0.62795912378773067</v>
      </c>
      <c r="U7">
        <v>0.46014236478755122</v>
      </c>
      <c r="V7">
        <v>0.97544528070282799</v>
      </c>
      <c r="W7">
        <v>0.64941936937917732</v>
      </c>
      <c r="X7">
        <v>0.19740522391129067</v>
      </c>
    </row>
    <row r="8" spans="1:24" x14ac:dyDescent="0.35">
      <c r="A8">
        <v>30</v>
      </c>
      <c r="B8">
        <v>10</v>
      </c>
      <c r="C8">
        <f t="shared" si="0"/>
        <v>11</v>
      </c>
      <c r="E8">
        <v>50</v>
      </c>
      <c r="F8">
        <v>0.31392600248222846</v>
      </c>
      <c r="G8">
        <v>0.5548745088284297</v>
      </c>
      <c r="H8">
        <v>0.60757216325804719</v>
      </c>
      <c r="I8">
        <v>0.10806413711308305</v>
      </c>
      <c r="J8">
        <v>0.87697151438868204</v>
      </c>
      <c r="K8">
        <v>0.81154330115407536</v>
      </c>
      <c r="L8">
        <v>0.57915669364515521</v>
      </c>
      <c r="M8">
        <v>0.83922751699327758</v>
      </c>
      <c r="N8">
        <v>0.93857799333670966</v>
      </c>
      <c r="O8">
        <v>0.95328225663362454</v>
      </c>
      <c r="P8">
        <v>0.45752092467698924</v>
      </c>
      <c r="Q8">
        <v>0.80094690535198831</v>
      </c>
      <c r="R8">
        <v>0.86904527760198491</v>
      </c>
      <c r="S8">
        <v>2.2178234547210351E-2</v>
      </c>
      <c r="T8">
        <v>0.12690394782896142</v>
      </c>
      <c r="U8">
        <v>0.61166072809738414</v>
      </c>
      <c r="V8">
        <v>0.73872328740746607</v>
      </c>
      <c r="W8">
        <v>0.89639840982912922</v>
      </c>
      <c r="X8">
        <v>0.73619855511081089</v>
      </c>
    </row>
    <row r="9" spans="1:24" x14ac:dyDescent="0.35">
      <c r="A9">
        <v>30</v>
      </c>
      <c r="B9">
        <v>20</v>
      </c>
      <c r="C9">
        <f t="shared" si="0"/>
        <v>21</v>
      </c>
      <c r="E9">
        <v>80</v>
      </c>
      <c r="F9">
        <v>0.31541627657790516</v>
      </c>
      <c r="G9">
        <v>0.79535617894447408</v>
      </c>
      <c r="H9">
        <v>0.23345518275470534</v>
      </c>
      <c r="I9">
        <v>0.74150625367536582</v>
      </c>
      <c r="J9">
        <v>0.56732563508196576</v>
      </c>
      <c r="K9">
        <v>0.26631085055294623</v>
      </c>
      <c r="L9">
        <v>0.49046886012881208</v>
      </c>
      <c r="M9">
        <v>0.83008939657650704</v>
      </c>
      <c r="N9">
        <v>0.61825847375308041</v>
      </c>
      <c r="O9">
        <v>0.4912078758890438</v>
      </c>
      <c r="P9">
        <v>0.30141888424025265</v>
      </c>
      <c r="Q9">
        <v>0.91474388909944038</v>
      </c>
      <c r="R9">
        <v>1.4729677509082939E-2</v>
      </c>
      <c r="S9">
        <v>0.80605835759691413</v>
      </c>
      <c r="T9">
        <v>0.47959178018548487</v>
      </c>
      <c r="U9">
        <v>0.16190833489114309</v>
      </c>
      <c r="V9">
        <v>8.6914419793906239E-2</v>
      </c>
      <c r="W9">
        <v>0.25038040155319696</v>
      </c>
      <c r="X9">
        <v>0.45413952474480235</v>
      </c>
    </row>
    <row r="10" spans="1:24" x14ac:dyDescent="0.35">
      <c r="A10">
        <v>30</v>
      </c>
      <c r="B10">
        <v>40</v>
      </c>
      <c r="C10">
        <f t="shared" si="0"/>
        <v>41</v>
      </c>
      <c r="E10">
        <v>10</v>
      </c>
      <c r="F10">
        <v>0.40141469687199971</v>
      </c>
      <c r="G10">
        <v>0.34109939759796548</v>
      </c>
      <c r="H10">
        <v>0.93955412226692825</v>
      </c>
      <c r="I10">
        <v>0.20644794244332576</v>
      </c>
      <c r="J10">
        <v>0.24550420697923692</v>
      </c>
      <c r="K10">
        <v>0.73234858430313654</v>
      </c>
      <c r="L10">
        <v>0.43752926528150471</v>
      </c>
      <c r="M10">
        <v>0.77408243988875602</v>
      </c>
      <c r="N10">
        <v>0.92295371487786437</v>
      </c>
      <c r="O10">
        <v>0.37914803120967122</v>
      </c>
      <c r="P10">
        <v>0.85417749295556211</v>
      </c>
      <c r="Q10">
        <v>0.3719620835283276</v>
      </c>
      <c r="R10">
        <v>0.55003960992940026</v>
      </c>
      <c r="S10">
        <v>0.85175619748665676</v>
      </c>
      <c r="T10">
        <v>5.749084365681445E-3</v>
      </c>
      <c r="U10">
        <v>0.963612544528749</v>
      </c>
      <c r="V10">
        <v>0.93367721035107498</v>
      </c>
      <c r="W10">
        <v>3.8895376170388074E-2</v>
      </c>
      <c r="X10">
        <v>0.22774710017650235</v>
      </c>
    </row>
    <row r="11" spans="1:24" x14ac:dyDescent="0.35">
      <c r="A11">
        <v>30</v>
      </c>
      <c r="B11">
        <v>70</v>
      </c>
      <c r="C11">
        <f t="shared" si="0"/>
        <v>71</v>
      </c>
      <c r="E11">
        <v>20</v>
      </c>
      <c r="F11">
        <v>0.73521361607318225</v>
      </c>
      <c r="G11">
        <v>0.8683747486787774</v>
      </c>
      <c r="H11">
        <v>0.56022011424029361</v>
      </c>
      <c r="I11">
        <v>0.2765074318506392</v>
      </c>
      <c r="J11">
        <v>0.68475756497097318</v>
      </c>
      <c r="K11">
        <v>0.59699401834242605</v>
      </c>
      <c r="L11">
        <v>0.95415305772701153</v>
      </c>
      <c r="M11">
        <v>0.41237037439761703</v>
      </c>
      <c r="N11">
        <v>0.31044306007592948</v>
      </c>
      <c r="O11">
        <v>0.82614107928978231</v>
      </c>
      <c r="P11">
        <v>8.2949110019975292E-2</v>
      </c>
      <c r="Q11">
        <v>0.74117932946199605</v>
      </c>
      <c r="R11">
        <v>4.9881766046233511E-2</v>
      </c>
      <c r="S11">
        <v>0.78909262825786952</v>
      </c>
      <c r="T11">
        <v>0.24038629644757437</v>
      </c>
      <c r="U11">
        <v>0.24153501602005711</v>
      </c>
      <c r="V11">
        <v>0.82448438642262734</v>
      </c>
      <c r="W11">
        <v>0.83307757916734371</v>
      </c>
      <c r="X11">
        <v>0.62318608357389915</v>
      </c>
    </row>
    <row r="12" spans="1:24" x14ac:dyDescent="0.35">
      <c r="A12">
        <v>30</v>
      </c>
      <c r="B12">
        <v>110</v>
      </c>
      <c r="C12">
        <f t="shared" si="0"/>
        <v>111</v>
      </c>
      <c r="E12">
        <v>40</v>
      </c>
      <c r="F12">
        <v>0.88779318944813701</v>
      </c>
      <c r="G12">
        <v>0.77425046433519074</v>
      </c>
      <c r="H12">
        <v>0.40740576380994842</v>
      </c>
      <c r="I12">
        <v>0.54913957128684054</v>
      </c>
      <c r="J12">
        <v>0.44682385198437102</v>
      </c>
      <c r="K12">
        <v>0.36963578547881515</v>
      </c>
      <c r="L12">
        <v>0.67319589254187517</v>
      </c>
      <c r="M12">
        <v>0.21051177022230183</v>
      </c>
      <c r="N12">
        <v>0.98206958876849182</v>
      </c>
      <c r="O12">
        <v>2.8176569901255277E-2</v>
      </c>
      <c r="P12">
        <v>0.39241660414589674</v>
      </c>
      <c r="Q12">
        <v>0.28190991599381054</v>
      </c>
      <c r="R12">
        <v>0.71605360981586685</v>
      </c>
      <c r="S12">
        <v>0.4241181680144247</v>
      </c>
      <c r="T12">
        <v>0.56393051084818091</v>
      </c>
      <c r="U12">
        <v>0.92840848049772273</v>
      </c>
      <c r="V12">
        <v>0.1002649984444548</v>
      </c>
      <c r="W12">
        <v>0.50374637208016015</v>
      </c>
      <c r="X12">
        <v>0.78245197434418845</v>
      </c>
    </row>
    <row r="13" spans="1:24" x14ac:dyDescent="0.35">
      <c r="E13">
        <v>70</v>
      </c>
      <c r="F13">
        <v>0.81810991796884247</v>
      </c>
      <c r="G13">
        <v>0.49600972457028314</v>
      </c>
      <c r="H13">
        <v>0.30351856384814346</v>
      </c>
      <c r="I13">
        <v>0.98904513425263385</v>
      </c>
      <c r="J13">
        <v>0.83880397813118235</v>
      </c>
      <c r="K13">
        <v>0.23905752483931764</v>
      </c>
      <c r="L13">
        <v>0.19837836963699196</v>
      </c>
      <c r="M13">
        <v>0.84428639302961683</v>
      </c>
      <c r="N13">
        <v>0.23849485281554084</v>
      </c>
      <c r="O13">
        <v>0.77435047936259149</v>
      </c>
      <c r="P13">
        <v>0.78716767758938444</v>
      </c>
      <c r="Q13">
        <v>0.8719234816861281</v>
      </c>
      <c r="R13">
        <v>0.31492902239385134</v>
      </c>
      <c r="S13">
        <v>0.92064389331151675</v>
      </c>
      <c r="T13">
        <v>0.14392133083951519</v>
      </c>
      <c r="U13">
        <v>0.30403581215831221</v>
      </c>
      <c r="V13">
        <v>0.73298102239950003</v>
      </c>
      <c r="W13">
        <v>0.7235246466159253</v>
      </c>
      <c r="X13">
        <v>0.58537404246916835</v>
      </c>
    </row>
    <row r="14" spans="1:24" x14ac:dyDescent="0.35">
      <c r="A14">
        <v>40</v>
      </c>
      <c r="E14">
        <v>110</v>
      </c>
      <c r="F14">
        <v>0.66107797144515357</v>
      </c>
      <c r="G14">
        <v>0.8882554196480138</v>
      </c>
      <c r="H14">
        <v>8.5329529320374298E-2</v>
      </c>
      <c r="I14">
        <v>0.69081238253276478</v>
      </c>
      <c r="J14">
        <v>0.9139954637432538</v>
      </c>
      <c r="K14">
        <v>1.0287598874376469E-2</v>
      </c>
      <c r="L14">
        <v>0.48853981579853223</v>
      </c>
      <c r="M14">
        <v>0.59346283556595913</v>
      </c>
      <c r="N14">
        <v>0.4786539759326669</v>
      </c>
      <c r="O14">
        <v>0.50728889007577371</v>
      </c>
      <c r="P14">
        <v>0.88866797446505152</v>
      </c>
      <c r="Q14">
        <v>0.85464747459099599</v>
      </c>
      <c r="R14">
        <v>0.95414496812709326</v>
      </c>
      <c r="S14">
        <v>0.78400451893148548</v>
      </c>
      <c r="T14">
        <v>0.21854282030468486</v>
      </c>
      <c r="U14">
        <v>0.44822077444435227</v>
      </c>
      <c r="V14">
        <v>0.13785453551364513</v>
      </c>
      <c r="W14">
        <v>0.18000945657891732</v>
      </c>
      <c r="X14">
        <v>0.11386139164778308</v>
      </c>
    </row>
    <row r="16" spans="1:24" x14ac:dyDescent="0.35">
      <c r="A16">
        <v>50</v>
      </c>
    </row>
    <row r="17" spans="1:12" x14ac:dyDescent="0.35">
      <c r="A17">
        <v>50</v>
      </c>
      <c r="E17" t="s">
        <v>471</v>
      </c>
      <c r="F17">
        <v>90</v>
      </c>
      <c r="G17">
        <f>MATCH(F17,E4:E14,0)</f>
        <v>1</v>
      </c>
      <c r="I17">
        <f>INDEX(F4:X14,MATCH(F17,E4:E14,0),MATCH(F18,F2:X2,0))</f>
        <v>0.34118240735817296</v>
      </c>
      <c r="J17">
        <f>SEARCH("e",E17,3)</f>
        <v>8</v>
      </c>
      <c r="L17" t="s">
        <v>475</v>
      </c>
    </row>
    <row r="18" spans="1:12" x14ac:dyDescent="0.35">
      <c r="A18">
        <v>50</v>
      </c>
      <c r="E18" t="s">
        <v>472</v>
      </c>
      <c r="F18" t="s">
        <v>29</v>
      </c>
      <c r="G18">
        <f>MATCH(F18,F2:X2,0)</f>
        <v>3</v>
      </c>
      <c r="I18">
        <f>INDEX(F4:X14,MATCH(F17,E4:E14,0),MATCH(F18,F2:X2,0))</f>
        <v>0.34118240735817296</v>
      </c>
      <c r="L18" t="s">
        <v>476</v>
      </c>
    </row>
    <row r="19" spans="1:12" x14ac:dyDescent="0.35">
      <c r="A19">
        <v>50</v>
      </c>
      <c r="L19" t="s">
        <v>477</v>
      </c>
    </row>
    <row r="20" spans="1:12" x14ac:dyDescent="0.35">
      <c r="A20">
        <v>50</v>
      </c>
    </row>
    <row r="21" spans="1:12" x14ac:dyDescent="0.35">
      <c r="A21">
        <v>50</v>
      </c>
    </row>
    <row r="22" spans="1:12" x14ac:dyDescent="0.35">
      <c r="A22">
        <v>50</v>
      </c>
    </row>
    <row r="23" spans="1:12" x14ac:dyDescent="0.35">
      <c r="A23">
        <v>50</v>
      </c>
    </row>
    <row r="24" spans="1:12" x14ac:dyDescent="0.35">
      <c r="A24">
        <v>50</v>
      </c>
    </row>
    <row r="25" spans="1:12" x14ac:dyDescent="0.35">
      <c r="A25">
        <v>50</v>
      </c>
    </row>
    <row r="26" spans="1:12" x14ac:dyDescent="0.35">
      <c r="A26">
        <v>50</v>
      </c>
    </row>
    <row r="27" spans="1:12" x14ac:dyDescent="0.35">
      <c r="A27">
        <v>50</v>
      </c>
    </row>
    <row r="28" spans="1:12" x14ac:dyDescent="0.35">
      <c r="A28">
        <v>50</v>
      </c>
    </row>
    <row r="29" spans="1:12" x14ac:dyDescent="0.35">
      <c r="A29">
        <v>50</v>
      </c>
    </row>
    <row r="30" spans="1:12" x14ac:dyDescent="0.35">
      <c r="A30">
        <v>50</v>
      </c>
    </row>
    <row r="31" spans="1:12" x14ac:dyDescent="0.35">
      <c r="A31">
        <v>50</v>
      </c>
    </row>
    <row r="32" spans="1:12" x14ac:dyDescent="0.35">
      <c r="A32">
        <v>50</v>
      </c>
    </row>
    <row r="33" spans="1:1" x14ac:dyDescent="0.35">
      <c r="A33">
        <v>50</v>
      </c>
    </row>
    <row r="34" spans="1:1" x14ac:dyDescent="0.35">
      <c r="A34">
        <v>50</v>
      </c>
    </row>
    <row r="35" spans="1:1" x14ac:dyDescent="0.35">
      <c r="A35">
        <v>50</v>
      </c>
    </row>
    <row r="36" spans="1:1" x14ac:dyDescent="0.35">
      <c r="A36">
        <v>50</v>
      </c>
    </row>
    <row r="37" spans="1:1" x14ac:dyDescent="0.35">
      <c r="A37">
        <v>50</v>
      </c>
    </row>
    <row r="38" spans="1:1" x14ac:dyDescent="0.35">
      <c r="A38">
        <v>50</v>
      </c>
    </row>
    <row r="39" spans="1:1" x14ac:dyDescent="0.35">
      <c r="A39">
        <v>50</v>
      </c>
    </row>
    <row r="40" spans="1:1" x14ac:dyDescent="0.35">
      <c r="A40">
        <v>50</v>
      </c>
    </row>
    <row r="41" spans="1:1" x14ac:dyDescent="0.35">
      <c r="A41">
        <v>50</v>
      </c>
    </row>
    <row r="42" spans="1:1" x14ac:dyDescent="0.35">
      <c r="A42">
        <v>50</v>
      </c>
    </row>
    <row r="43" spans="1:1" x14ac:dyDescent="0.35">
      <c r="A43">
        <v>50</v>
      </c>
    </row>
    <row r="44" spans="1:1" x14ac:dyDescent="0.35">
      <c r="A44">
        <v>50</v>
      </c>
    </row>
    <row r="45" spans="1:1" x14ac:dyDescent="0.35">
      <c r="A45">
        <v>50</v>
      </c>
    </row>
    <row r="46" spans="1:1" x14ac:dyDescent="0.35">
      <c r="A46">
        <v>50</v>
      </c>
    </row>
    <row r="47" spans="1:1" x14ac:dyDescent="0.35">
      <c r="A47">
        <v>50</v>
      </c>
    </row>
    <row r="48" spans="1:1" x14ac:dyDescent="0.35">
      <c r="A48">
        <v>50</v>
      </c>
    </row>
    <row r="49" spans="1:1" x14ac:dyDescent="0.35">
      <c r="A49">
        <v>50</v>
      </c>
    </row>
    <row r="50" spans="1:1" x14ac:dyDescent="0.35">
      <c r="A50">
        <v>50</v>
      </c>
    </row>
    <row r="51" spans="1:1" x14ac:dyDescent="0.35">
      <c r="A51">
        <v>50</v>
      </c>
    </row>
    <row r="52" spans="1:1" x14ac:dyDescent="0.35">
      <c r="A52">
        <v>50</v>
      </c>
    </row>
    <row r="53" spans="1:1" x14ac:dyDescent="0.35">
      <c r="A53">
        <v>50</v>
      </c>
    </row>
    <row r="54" spans="1:1" x14ac:dyDescent="0.35">
      <c r="A54">
        <v>50</v>
      </c>
    </row>
    <row r="55" spans="1:1" x14ac:dyDescent="0.35">
      <c r="A55">
        <v>50</v>
      </c>
    </row>
    <row r="56" spans="1:1" x14ac:dyDescent="0.35">
      <c r="A56">
        <v>50</v>
      </c>
    </row>
    <row r="57" spans="1:1" x14ac:dyDescent="0.35">
      <c r="A57">
        <v>50</v>
      </c>
    </row>
    <row r="58" spans="1:1" x14ac:dyDescent="0.35">
      <c r="A58">
        <v>50</v>
      </c>
    </row>
    <row r="59" spans="1:1" x14ac:dyDescent="0.35">
      <c r="A59">
        <v>50</v>
      </c>
    </row>
    <row r="60" spans="1:1" x14ac:dyDescent="0.35">
      <c r="A60">
        <v>50</v>
      </c>
    </row>
    <row r="61" spans="1:1" x14ac:dyDescent="0.35">
      <c r="A61">
        <v>51</v>
      </c>
    </row>
    <row r="62" spans="1:1" x14ac:dyDescent="0.35">
      <c r="A62">
        <v>60</v>
      </c>
    </row>
    <row r="63" spans="1:1" x14ac:dyDescent="0.35">
      <c r="A63">
        <v>60</v>
      </c>
    </row>
    <row r="64" spans="1:1" x14ac:dyDescent="0.35">
      <c r="A64">
        <v>60</v>
      </c>
    </row>
    <row r="65" spans="1:1" x14ac:dyDescent="0.35">
      <c r="A65">
        <v>60</v>
      </c>
    </row>
    <row r="66" spans="1:1" x14ac:dyDescent="0.35">
      <c r="A66">
        <v>60</v>
      </c>
    </row>
    <row r="67" spans="1:1" x14ac:dyDescent="0.35">
      <c r="A67">
        <v>61</v>
      </c>
    </row>
    <row r="68" spans="1:1" x14ac:dyDescent="0.35">
      <c r="A68">
        <v>70</v>
      </c>
    </row>
    <row r="69" spans="1:1" x14ac:dyDescent="0.35">
      <c r="A69">
        <v>71</v>
      </c>
    </row>
    <row r="70" spans="1:1" x14ac:dyDescent="0.35">
      <c r="A70">
        <v>80</v>
      </c>
    </row>
    <row r="71" spans="1:1" x14ac:dyDescent="0.35">
      <c r="A71">
        <v>80</v>
      </c>
    </row>
    <row r="72" spans="1:1" x14ac:dyDescent="0.35">
      <c r="A72">
        <v>80</v>
      </c>
    </row>
    <row r="73" spans="1:1" x14ac:dyDescent="0.35">
      <c r="A73">
        <v>80</v>
      </c>
    </row>
    <row r="74" spans="1:1" x14ac:dyDescent="0.35">
      <c r="A74">
        <v>80</v>
      </c>
    </row>
    <row r="75" spans="1:1" x14ac:dyDescent="0.35">
      <c r="A75">
        <v>80</v>
      </c>
    </row>
    <row r="76" spans="1:1" x14ac:dyDescent="0.35">
      <c r="A76">
        <v>80</v>
      </c>
    </row>
    <row r="77" spans="1:1" x14ac:dyDescent="0.35">
      <c r="A77">
        <v>80</v>
      </c>
    </row>
    <row r="78" spans="1:1" x14ac:dyDescent="0.35">
      <c r="A78">
        <v>80</v>
      </c>
    </row>
    <row r="79" spans="1:1" x14ac:dyDescent="0.35">
      <c r="A79">
        <v>80</v>
      </c>
    </row>
    <row r="80" spans="1:1" x14ac:dyDescent="0.35">
      <c r="A80">
        <v>80</v>
      </c>
    </row>
    <row r="81" spans="1:1" x14ac:dyDescent="0.35">
      <c r="A81">
        <v>80</v>
      </c>
    </row>
    <row r="82" spans="1:1" x14ac:dyDescent="0.35">
      <c r="A82">
        <v>80</v>
      </c>
    </row>
    <row r="83" spans="1:1" x14ac:dyDescent="0.35">
      <c r="A83">
        <v>80</v>
      </c>
    </row>
    <row r="84" spans="1:1" x14ac:dyDescent="0.35">
      <c r="A84">
        <v>80</v>
      </c>
    </row>
    <row r="85" spans="1:1" x14ac:dyDescent="0.35">
      <c r="A85">
        <v>80</v>
      </c>
    </row>
    <row r="86" spans="1:1" x14ac:dyDescent="0.35">
      <c r="A86">
        <v>80</v>
      </c>
    </row>
    <row r="87" spans="1:1" x14ac:dyDescent="0.35">
      <c r="A87">
        <v>80</v>
      </c>
    </row>
    <row r="88" spans="1:1" x14ac:dyDescent="0.35">
      <c r="A88">
        <v>80</v>
      </c>
    </row>
    <row r="89" spans="1:1" x14ac:dyDescent="0.35">
      <c r="A89">
        <v>80</v>
      </c>
    </row>
    <row r="90" spans="1:1" x14ac:dyDescent="0.35">
      <c r="A90">
        <v>80</v>
      </c>
    </row>
    <row r="91" spans="1:1" x14ac:dyDescent="0.35">
      <c r="A91">
        <v>80</v>
      </c>
    </row>
    <row r="92" spans="1:1" x14ac:dyDescent="0.35">
      <c r="A92">
        <v>80</v>
      </c>
    </row>
    <row r="93" spans="1:1" x14ac:dyDescent="0.35">
      <c r="A93">
        <v>80</v>
      </c>
    </row>
    <row r="94" spans="1:1" x14ac:dyDescent="0.35">
      <c r="A94">
        <v>80</v>
      </c>
    </row>
    <row r="95" spans="1:1" x14ac:dyDescent="0.35">
      <c r="A95">
        <v>80</v>
      </c>
    </row>
    <row r="96" spans="1:1" x14ac:dyDescent="0.35">
      <c r="A96">
        <v>80</v>
      </c>
    </row>
    <row r="97" spans="1:1" x14ac:dyDescent="0.35">
      <c r="A97">
        <v>80</v>
      </c>
    </row>
    <row r="98" spans="1:1" x14ac:dyDescent="0.35">
      <c r="A98">
        <v>80</v>
      </c>
    </row>
    <row r="99" spans="1:1" x14ac:dyDescent="0.35">
      <c r="A99">
        <v>80</v>
      </c>
    </row>
    <row r="100" spans="1:1" x14ac:dyDescent="0.35">
      <c r="A100">
        <v>80</v>
      </c>
    </row>
    <row r="101" spans="1:1" x14ac:dyDescent="0.35">
      <c r="A101">
        <v>80</v>
      </c>
    </row>
    <row r="102" spans="1:1" x14ac:dyDescent="0.35">
      <c r="A102">
        <v>80</v>
      </c>
    </row>
    <row r="103" spans="1:1" x14ac:dyDescent="0.35">
      <c r="A103">
        <v>80</v>
      </c>
    </row>
    <row r="104" spans="1:1" x14ac:dyDescent="0.35">
      <c r="A104">
        <v>81</v>
      </c>
    </row>
    <row r="105" spans="1:1" x14ac:dyDescent="0.35">
      <c r="A105">
        <v>90</v>
      </c>
    </row>
    <row r="106" spans="1:1" x14ac:dyDescent="0.35">
      <c r="A106">
        <v>90</v>
      </c>
    </row>
    <row r="107" spans="1:1" x14ac:dyDescent="0.35">
      <c r="A107">
        <v>90</v>
      </c>
    </row>
    <row r="108" spans="1:1" x14ac:dyDescent="0.35">
      <c r="A108">
        <v>91</v>
      </c>
    </row>
    <row r="109" spans="1:1" x14ac:dyDescent="0.35">
      <c r="A109">
        <v>100</v>
      </c>
    </row>
    <row r="110" spans="1:1" x14ac:dyDescent="0.35">
      <c r="A110">
        <v>100</v>
      </c>
    </row>
    <row r="111" spans="1:1" x14ac:dyDescent="0.35">
      <c r="A111">
        <v>100</v>
      </c>
    </row>
    <row r="112" spans="1:1" x14ac:dyDescent="0.35">
      <c r="A112">
        <v>100</v>
      </c>
    </row>
    <row r="113" spans="1:1" x14ac:dyDescent="0.35">
      <c r="A113">
        <v>100</v>
      </c>
    </row>
    <row r="114" spans="1:1" x14ac:dyDescent="0.35">
      <c r="A114">
        <v>100</v>
      </c>
    </row>
    <row r="115" spans="1:1" x14ac:dyDescent="0.35">
      <c r="A115">
        <v>101</v>
      </c>
    </row>
    <row r="116" spans="1:1" x14ac:dyDescent="0.35">
      <c r="A116">
        <v>110</v>
      </c>
    </row>
    <row r="117" spans="1:1" x14ac:dyDescent="0.35">
      <c r="A117">
        <v>110</v>
      </c>
    </row>
    <row r="118" spans="1:1" x14ac:dyDescent="0.35">
      <c r="A118">
        <v>111</v>
      </c>
    </row>
  </sheetData>
  <sortState xmlns:xlrd2="http://schemas.microsoft.com/office/spreadsheetml/2017/richdata2" ref="A2:A119">
    <sortCondition ref="A1:A119"/>
  </sortState>
  <dataValidations count="2">
    <dataValidation type="whole" showInputMessage="1" showErrorMessage="1" sqref="B2:B12" xr:uid="{349AC04C-1CC6-4474-96B1-DCC293BF8712}">
      <formula1>10</formula1>
      <formula2>110</formula2>
    </dataValidation>
    <dataValidation type="whole" showInputMessage="1" showErrorMessage="1" error="Please put correct department ID" sqref="E4:E14" xr:uid="{4F576EDE-167C-41BB-A38F-B23498A63866}">
      <formula1>10</formula1>
      <formula2>110</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722FC-06F5-4269-B6DC-90EF68A2E17B}">
  <sheetPr codeName="Sheet9"/>
  <dimension ref="A1:C5"/>
  <sheetViews>
    <sheetView workbookViewId="0">
      <selection activeCell="A15" sqref="A15"/>
    </sheetView>
  </sheetViews>
  <sheetFormatPr defaultRowHeight="14.5" x14ac:dyDescent="0.35"/>
  <sheetData>
    <row r="1" spans="1:3" x14ac:dyDescent="0.35">
      <c r="A1" t="s">
        <v>478</v>
      </c>
      <c r="B1" t="s">
        <v>479</v>
      </c>
      <c r="C1" t="s">
        <v>480</v>
      </c>
    </row>
    <row r="2" spans="1:3" x14ac:dyDescent="0.35">
      <c r="A2" t="s">
        <v>481</v>
      </c>
      <c r="B2" t="s">
        <v>479</v>
      </c>
      <c r="C2" t="s">
        <v>482</v>
      </c>
    </row>
    <row r="3" spans="1:3" x14ac:dyDescent="0.35">
      <c r="A3" t="s">
        <v>483</v>
      </c>
      <c r="B3" t="s">
        <v>479</v>
      </c>
      <c r="C3" t="s">
        <v>484</v>
      </c>
    </row>
    <row r="4" spans="1:3" x14ac:dyDescent="0.35">
      <c r="A4" t="s">
        <v>485</v>
      </c>
      <c r="B4" t="s">
        <v>479</v>
      </c>
      <c r="C4" t="s">
        <v>486</v>
      </c>
    </row>
    <row r="5" spans="1:3" x14ac:dyDescent="0.35">
      <c r="A5" t="s">
        <v>487</v>
      </c>
      <c r="B5" t="s">
        <v>488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Sheet3</vt:lpstr>
      <vt:lpstr>Sheet4</vt:lpstr>
      <vt:lpstr>Sheet5</vt:lpstr>
      <vt:lpstr>Sheet2</vt:lpstr>
      <vt:lpstr>OEHR_EMPLOYEES</vt:lpstr>
      <vt:lpstr>Sheet7</vt:lpstr>
      <vt:lpstr>Sheet1</vt:lpstr>
      <vt:lpstr>Sheet6</vt:lpstr>
      <vt:lpstr>Sheet8</vt:lpstr>
      <vt:lpstr>Sheet10</vt:lpstr>
      <vt:lpstr>Sheet9</vt:lpstr>
      <vt:lpstr>Salary_Matrix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Asad</dc:creator>
  <cp:lastModifiedBy>asad sajid</cp:lastModifiedBy>
  <dcterms:modified xsi:type="dcterms:W3CDTF">2024-04-08T04:15:54Z</dcterms:modified>
</cp:coreProperties>
</file>